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D7CA24AA-8E9C-4477-84CB-8ED5085308B9}" xr6:coauthVersionLast="47" xr6:coauthVersionMax="47" xr10:uidLastSave="{00000000-0000-0000-0000-000000000000}"/>
  <workbookProtection workbookAlgorithmName="SHA-512" workbookHashValue="SsA+XUCz191WKgAbgsgf0RTjNgAyQLYn9sgkUUxjsWYYOq1pO54zo8sdVjUPWsXPbt765gR0VmaUz1vPAY/zvg==" workbookSaltValue="kCqXrFZ8k2//w2+DHSrPFw==" workbookSpinCount="100000" lockStructure="1"/>
  <bookViews>
    <workbookView xWindow="-110" yWindow="-110" windowWidth="19420" windowHeight="10420" tabRatio="836" activeTab="2" xr2:uid="{00000000-000D-0000-FFFF-FFFF00000000}"/>
  </bookViews>
  <sheets>
    <sheet name="※初めにお読みください" sheetId="54" r:id="rId1"/>
    <sheet name="記載可能経費一覧" sheetId="53" r:id="rId2"/>
    <sheet name="1-1 総表" sheetId="12" r:id="rId3"/>
    <sheet name="1-2 個表" sheetId="52" r:id="rId4"/>
    <sheet name="1-3 収入" sheetId="14" r:id="rId5"/>
    <sheet name="1-4 支出" sheetId="43" r:id="rId6"/>
    <sheet name="1-5 変更理由書（申請）" sheetId="56" r:id="rId7"/>
    <sheet name="5-1 総表" sheetId="55" state="hidden" r:id="rId8"/>
    <sheet name="5-2 個表" sheetId="58" state="hidden" r:id="rId9"/>
    <sheet name="5-3 収入" sheetId="59" state="hidden" r:id="rId10"/>
    <sheet name="5-4 支出" sheetId="61" state="hidden" r:id="rId11"/>
    <sheet name="5-5 変更理由書" sheetId="63" state="hidden" r:id="rId12"/>
    <sheet name="5-6 支払申請書" sheetId="64" state="hidden" r:id="rId13"/>
    <sheet name="4-1 総表" sheetId="57" state="hidden" r:id="rId14"/>
    <sheet name="4-3 収入" sheetId="60" state="hidden" r:id="rId15"/>
    <sheet name="4-4 支出" sheetId="62" state="hidden" r:id="rId16"/>
    <sheet name="2-1 申請取下" sheetId="65" state="hidden" r:id="rId17"/>
    <sheet name="3-1 中止廃止" sheetId="66" state="hidden" r:id="rId18"/>
  </sheets>
  <definedNames>
    <definedName name="_xlnm._FilterDatabase" localSheetId="14" hidden="1">'4-3 収入'!$A$15:$I$77</definedName>
    <definedName name="_xlnm._FilterDatabase" localSheetId="15" hidden="1">'4-4 支出'!$B$12:$L$159</definedName>
    <definedName name="_xlnm._FilterDatabase" localSheetId="9" hidden="1">'5-3 収入'!$A$15:$I$77</definedName>
    <definedName name="_xlnm._FilterDatabase" localSheetId="10" hidden="1">'5-4 支出'!$B$12:$L$159</definedName>
    <definedName name="_xlnm.Print_Area" localSheetId="2">'1-1 総表'!$A$1:$H$48</definedName>
    <definedName name="_xlnm.Print_Area" localSheetId="3">'1-2 個表'!$B$1:$L$78</definedName>
    <definedName name="_xlnm.Print_Area" localSheetId="4">'1-3 収入'!$A$1:$I$78</definedName>
    <definedName name="_xlnm.Print_Area" localSheetId="5">'1-4 支出'!$A$1:$L$159</definedName>
    <definedName name="_xlnm.Print_Area" localSheetId="6">'1-5 変更理由書（申請）'!$A$1:$I$130</definedName>
    <definedName name="_xlnm.Print_Area" localSheetId="16">'2-1 申請取下'!$A$1:$L$36</definedName>
    <definedName name="_xlnm.Print_Area" localSheetId="17">'3-1 中止廃止'!$A$1:$L$36</definedName>
    <definedName name="_xlnm.Print_Area" localSheetId="13">'4-1 総表'!$A$1:$J$39</definedName>
    <definedName name="_xlnm.Print_Area" localSheetId="14">'4-3 収入'!$A$1:$I$77</definedName>
    <definedName name="_xlnm.Print_Area" localSheetId="15">'4-4 支出'!$B$1:$L$159</definedName>
    <definedName name="_xlnm.Print_Area" localSheetId="7">'5-1 総表'!$A$1:$J$51</definedName>
    <definedName name="_xlnm.Print_Area" localSheetId="8">'5-2 個表'!$B$1:$L$85</definedName>
    <definedName name="_xlnm.Print_Area" localSheetId="9">'5-3 収入'!$A$1:$I$77</definedName>
    <definedName name="_xlnm.Print_Area" localSheetId="10">'5-4 支出'!$A$1:$L$159</definedName>
    <definedName name="_xlnm.Print_Area" localSheetId="11">'5-5 変更理由書'!$A$1:$I$130</definedName>
    <definedName name="_xlnm.Print_Area" localSheetId="12">'5-6 支払申請書'!$A$1:$L$30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3" i="12" l="1"/>
  <c r="J37" i="55"/>
  <c r="J36" i="55"/>
  <c r="J45" i="55"/>
  <c r="I45" i="55"/>
  <c r="D18" i="66" l="1"/>
  <c r="C18" i="66"/>
  <c r="G15" i="66"/>
  <c r="G14" i="66"/>
  <c r="G13" i="66"/>
  <c r="D18" i="65"/>
  <c r="C18" i="65"/>
  <c r="G15" i="65"/>
  <c r="G14" i="65"/>
  <c r="G13" i="65"/>
  <c r="E10" i="62"/>
  <c r="E9" i="62"/>
  <c r="E8" i="62"/>
  <c r="E22" i="64"/>
  <c r="G15" i="64"/>
  <c r="G14" i="64"/>
  <c r="G13" i="64"/>
  <c r="I7" i="64"/>
  <c r="D11" i="63"/>
  <c r="F9" i="63"/>
  <c r="F8" i="63"/>
  <c r="F7" i="63"/>
  <c r="E10" i="61"/>
  <c r="E9" i="61"/>
  <c r="E8" i="61"/>
  <c r="H4" i="61"/>
  <c r="H4" i="59"/>
  <c r="H41" i="55"/>
  <c r="H38" i="55"/>
  <c r="H35" i="55"/>
  <c r="I34" i="55"/>
  <c r="D34" i="55"/>
  <c r="G33" i="55"/>
  <c r="G33" i="57" s="1"/>
  <c r="D33" i="55"/>
  <c r="D33" i="57" s="1"/>
  <c r="C33" i="55"/>
  <c r="C33" i="57" s="1"/>
  <c r="C31" i="55"/>
  <c r="C31" i="57" s="1"/>
  <c r="E30" i="55"/>
  <c r="E30" i="57" s="1"/>
  <c r="C30" i="55"/>
  <c r="C30" i="57" s="1"/>
  <c r="C29" i="55"/>
  <c r="C24" i="66" s="1"/>
  <c r="C28" i="55"/>
  <c r="C28" i="57" s="1"/>
  <c r="C27" i="55"/>
  <c r="C27" i="57" s="1"/>
  <c r="C26" i="55"/>
  <c r="C26" i="57" s="1"/>
  <c r="C25" i="55"/>
  <c r="C25" i="57" s="1"/>
  <c r="C24" i="55"/>
  <c r="C24" i="57" s="1"/>
  <c r="G23" i="55"/>
  <c r="G23" i="57" s="1"/>
  <c r="D23" i="55"/>
  <c r="D23" i="57" s="1"/>
  <c r="C23" i="55"/>
  <c r="C23" i="57" s="1"/>
  <c r="E21" i="55"/>
  <c r="E21" i="57" s="1"/>
  <c r="C21" i="55"/>
  <c r="C21" i="57" s="1"/>
  <c r="C20" i="55"/>
  <c r="C20" i="57" s="1"/>
  <c r="C19" i="55"/>
  <c r="C19" i="57" s="1"/>
  <c r="C18" i="55"/>
  <c r="C18" i="57" s="1"/>
  <c r="C17" i="55"/>
  <c r="C17" i="57" s="1"/>
  <c r="C16" i="55"/>
  <c r="C16" i="57" s="1"/>
  <c r="G15" i="55"/>
  <c r="G15" i="57" s="1"/>
  <c r="D15" i="55"/>
  <c r="D15" i="57" s="1"/>
  <c r="C15" i="55"/>
  <c r="C15" i="57" s="1"/>
  <c r="E13" i="55"/>
  <c r="I11" i="65" s="1"/>
  <c r="C13" i="55"/>
  <c r="G11" i="66" s="1"/>
  <c r="D11" i="56"/>
  <c r="F9" i="56"/>
  <c r="F8" i="56"/>
  <c r="F7" i="56"/>
  <c r="H4" i="56"/>
  <c r="G40" i="12"/>
  <c r="G37" i="12"/>
  <c r="G34" i="12"/>
  <c r="G11" i="64" l="1"/>
  <c r="C13" i="57"/>
  <c r="C29" i="57"/>
  <c r="I11" i="66"/>
  <c r="I11" i="64"/>
  <c r="E13" i="57"/>
  <c r="G12" i="66"/>
  <c r="G12" i="65"/>
  <c r="G12" i="64"/>
  <c r="G11" i="65"/>
  <c r="C24" i="65"/>
  <c r="K149" i="62" l="1"/>
  <c r="K132" i="62"/>
  <c r="K115" i="62"/>
  <c r="K98" i="62"/>
  <c r="K81" i="62"/>
  <c r="K64" i="62"/>
  <c r="K47" i="62"/>
  <c r="K30" i="62"/>
  <c r="D15" i="62"/>
  <c r="C15" i="62" s="1"/>
  <c r="E15" i="62"/>
  <c r="F15" i="62"/>
  <c r="K15" i="62" s="1"/>
  <c r="G15" i="62"/>
  <c r="H15" i="62"/>
  <c r="I15" i="62"/>
  <c r="J15" i="62"/>
  <c r="D16" i="62"/>
  <c r="C16" i="62" s="1"/>
  <c r="E16" i="62"/>
  <c r="F16" i="62"/>
  <c r="K16" i="62" s="1"/>
  <c r="G16" i="62"/>
  <c r="H16" i="62"/>
  <c r="I16" i="62"/>
  <c r="J16" i="62"/>
  <c r="D17" i="62"/>
  <c r="C17" i="62" s="1"/>
  <c r="E17" i="62"/>
  <c r="F17" i="62"/>
  <c r="K17" i="62" s="1"/>
  <c r="G17" i="62"/>
  <c r="H17" i="62"/>
  <c r="I17" i="62"/>
  <c r="J17" i="62"/>
  <c r="D18" i="62"/>
  <c r="E18" i="62"/>
  <c r="F18" i="62"/>
  <c r="K18" i="62" s="1"/>
  <c r="G18" i="62"/>
  <c r="H18" i="62"/>
  <c r="I18" i="62"/>
  <c r="J18" i="62"/>
  <c r="D19" i="62"/>
  <c r="E19" i="62"/>
  <c r="F19" i="62"/>
  <c r="K19" i="62" s="1"/>
  <c r="G19" i="62"/>
  <c r="H19" i="62"/>
  <c r="I19" i="62"/>
  <c r="J19" i="62"/>
  <c r="D20" i="62"/>
  <c r="C20" i="62" s="1"/>
  <c r="E20" i="62"/>
  <c r="F20" i="62"/>
  <c r="K20" i="62" s="1"/>
  <c r="G20" i="62"/>
  <c r="H20" i="62"/>
  <c r="I20" i="62"/>
  <c r="J20" i="62"/>
  <c r="D21" i="62"/>
  <c r="C21" i="62" s="1"/>
  <c r="E21" i="62"/>
  <c r="F21" i="62"/>
  <c r="G21" i="62"/>
  <c r="H21" i="62"/>
  <c r="I21" i="62"/>
  <c r="J21" i="62"/>
  <c r="D22" i="62"/>
  <c r="C22" i="62" s="1"/>
  <c r="E22" i="62"/>
  <c r="F22" i="62"/>
  <c r="K22" i="62" s="1"/>
  <c r="G22" i="62"/>
  <c r="H22" i="62"/>
  <c r="I22" i="62"/>
  <c r="J22" i="62"/>
  <c r="D23" i="62"/>
  <c r="E23" i="62"/>
  <c r="F23" i="62"/>
  <c r="K23" i="62" s="1"/>
  <c r="G23" i="62"/>
  <c r="H23" i="62"/>
  <c r="I23" i="62"/>
  <c r="J23" i="62"/>
  <c r="D24" i="62"/>
  <c r="C24" i="62" s="1"/>
  <c r="E24" i="62"/>
  <c r="F24" i="62"/>
  <c r="K24" i="62" s="1"/>
  <c r="G24" i="62"/>
  <c r="H24" i="62"/>
  <c r="I24" i="62"/>
  <c r="J24" i="62"/>
  <c r="D25" i="62"/>
  <c r="C25" i="62" s="1"/>
  <c r="E25" i="62"/>
  <c r="F25" i="62"/>
  <c r="G25" i="62"/>
  <c r="H25" i="62"/>
  <c r="I25" i="62"/>
  <c r="J25" i="62"/>
  <c r="D26" i="62"/>
  <c r="C26" i="62" s="1"/>
  <c r="E26" i="62"/>
  <c r="F26" i="62"/>
  <c r="K26" i="62" s="1"/>
  <c r="G26" i="62"/>
  <c r="H26" i="62"/>
  <c r="I26" i="62"/>
  <c r="J26" i="62"/>
  <c r="D27" i="62"/>
  <c r="C27" i="62" s="1"/>
  <c r="E27" i="62"/>
  <c r="F27" i="62"/>
  <c r="K27" i="62" s="1"/>
  <c r="G27" i="62"/>
  <c r="H27" i="62"/>
  <c r="I27" i="62"/>
  <c r="J27" i="62"/>
  <c r="D28" i="62"/>
  <c r="C28" i="62" s="1"/>
  <c r="E28" i="62"/>
  <c r="F28" i="62"/>
  <c r="K28" i="62" s="1"/>
  <c r="G28" i="62"/>
  <c r="H28" i="62"/>
  <c r="I28" i="62"/>
  <c r="J28" i="62"/>
  <c r="D31" i="62"/>
  <c r="C31" i="62" s="1"/>
  <c r="E31" i="62"/>
  <c r="F31" i="62"/>
  <c r="K31" i="62" s="1"/>
  <c r="G31" i="62"/>
  <c r="H31" i="62"/>
  <c r="I31" i="62"/>
  <c r="J31" i="62"/>
  <c r="D32" i="62"/>
  <c r="E32" i="62"/>
  <c r="F32" i="62"/>
  <c r="K32" i="62" s="1"/>
  <c r="G32" i="62"/>
  <c r="H32" i="62"/>
  <c r="I32" i="62"/>
  <c r="J32" i="62"/>
  <c r="D33" i="62"/>
  <c r="C33" i="62" s="1"/>
  <c r="E33" i="62"/>
  <c r="F33" i="62"/>
  <c r="K33" i="62" s="1"/>
  <c r="G33" i="62"/>
  <c r="H33" i="62"/>
  <c r="I33" i="62"/>
  <c r="J33" i="62"/>
  <c r="D34" i="62"/>
  <c r="C34" i="62" s="1"/>
  <c r="E34" i="62"/>
  <c r="F34" i="62"/>
  <c r="G34" i="62"/>
  <c r="H34" i="62"/>
  <c r="I34" i="62"/>
  <c r="J34" i="62"/>
  <c r="D35" i="62"/>
  <c r="C35" i="62" s="1"/>
  <c r="E35" i="62"/>
  <c r="F35" i="62"/>
  <c r="K35" i="62" s="1"/>
  <c r="G35" i="62"/>
  <c r="H35" i="62"/>
  <c r="I35" i="62"/>
  <c r="J35" i="62"/>
  <c r="D36" i="62"/>
  <c r="C36" i="62" s="1"/>
  <c r="E36" i="62"/>
  <c r="F36" i="62"/>
  <c r="K36" i="62" s="1"/>
  <c r="G36" i="62"/>
  <c r="H36" i="62"/>
  <c r="I36" i="62"/>
  <c r="J36" i="62"/>
  <c r="D37" i="62"/>
  <c r="C37" i="62" s="1"/>
  <c r="E37" i="62"/>
  <c r="F37" i="62"/>
  <c r="K37" i="62" s="1"/>
  <c r="G37" i="62"/>
  <c r="H37" i="62"/>
  <c r="I37" i="62"/>
  <c r="J37" i="62"/>
  <c r="D38" i="62"/>
  <c r="C38" i="62" s="1"/>
  <c r="E38" i="62"/>
  <c r="F38" i="62"/>
  <c r="K38" i="62" s="1"/>
  <c r="G38" i="62"/>
  <c r="H38" i="62"/>
  <c r="I38" i="62"/>
  <c r="J38" i="62"/>
  <c r="D39" i="62"/>
  <c r="C39" i="62" s="1"/>
  <c r="E39" i="62"/>
  <c r="F39" i="62"/>
  <c r="K39" i="62" s="1"/>
  <c r="G39" i="62"/>
  <c r="H39" i="62"/>
  <c r="I39" i="62"/>
  <c r="J39" i="62"/>
  <c r="D40" i="62"/>
  <c r="E40" i="62"/>
  <c r="F40" i="62"/>
  <c r="K40" i="62" s="1"/>
  <c r="G40" i="62"/>
  <c r="H40" i="62"/>
  <c r="I40" i="62"/>
  <c r="J40" i="62"/>
  <c r="D41" i="62"/>
  <c r="C41" i="62" s="1"/>
  <c r="E41" i="62"/>
  <c r="F41" i="62"/>
  <c r="K41" i="62" s="1"/>
  <c r="G41" i="62"/>
  <c r="H41" i="62"/>
  <c r="I41" i="62"/>
  <c r="J41" i="62"/>
  <c r="D42" i="62"/>
  <c r="C42" i="62" s="1"/>
  <c r="E42" i="62"/>
  <c r="F42" i="62"/>
  <c r="G42" i="62"/>
  <c r="H42" i="62"/>
  <c r="I42" i="62"/>
  <c r="J42" i="62"/>
  <c r="D43" i="62"/>
  <c r="C43" i="62" s="1"/>
  <c r="E43" i="62"/>
  <c r="F43" i="62"/>
  <c r="K43" i="62" s="1"/>
  <c r="G43" i="62"/>
  <c r="H43" i="62"/>
  <c r="I43" i="62"/>
  <c r="J43" i="62"/>
  <c r="D44" i="62"/>
  <c r="C44" i="62" s="1"/>
  <c r="E44" i="62"/>
  <c r="F44" i="62"/>
  <c r="K44" i="62" s="1"/>
  <c r="G44" i="62"/>
  <c r="H44" i="62"/>
  <c r="I44" i="62"/>
  <c r="J44" i="62"/>
  <c r="D45" i="62"/>
  <c r="C45" i="62" s="1"/>
  <c r="E45" i="62"/>
  <c r="F45" i="62"/>
  <c r="K45" i="62" s="1"/>
  <c r="G45" i="62"/>
  <c r="H45" i="62"/>
  <c r="I45" i="62"/>
  <c r="J45" i="62"/>
  <c r="D48" i="62"/>
  <c r="C48" i="62" s="1"/>
  <c r="E48" i="62"/>
  <c r="F48" i="62"/>
  <c r="K48" i="62" s="1"/>
  <c r="G48" i="62"/>
  <c r="H48" i="62"/>
  <c r="I48" i="62"/>
  <c r="J48" i="62"/>
  <c r="D49" i="62"/>
  <c r="E49" i="62"/>
  <c r="F49" i="62"/>
  <c r="K49" i="62" s="1"/>
  <c r="G49" i="62"/>
  <c r="H49" i="62"/>
  <c r="I49" i="62"/>
  <c r="J49" i="62"/>
  <c r="D50" i="62"/>
  <c r="C50" i="62" s="1"/>
  <c r="E50" i="62"/>
  <c r="F50" i="62"/>
  <c r="K50" i="62" s="1"/>
  <c r="G50" i="62"/>
  <c r="H50" i="62"/>
  <c r="I50" i="62"/>
  <c r="J50" i="62"/>
  <c r="D51" i="62"/>
  <c r="E51" i="62"/>
  <c r="F51" i="62"/>
  <c r="K51" i="62" s="1"/>
  <c r="G51" i="62"/>
  <c r="H51" i="62"/>
  <c r="I51" i="62"/>
  <c r="J51" i="62"/>
  <c r="D52" i="62"/>
  <c r="C52" i="62" s="1"/>
  <c r="E52" i="62"/>
  <c r="F52" i="62"/>
  <c r="K52" i="62" s="1"/>
  <c r="G52" i="62"/>
  <c r="H52" i="62"/>
  <c r="I52" i="62"/>
  <c r="J52" i="62"/>
  <c r="D53" i="62"/>
  <c r="C53" i="62" s="1"/>
  <c r="E53" i="62"/>
  <c r="F53" i="62"/>
  <c r="K53" i="62" s="1"/>
  <c r="G53" i="62"/>
  <c r="H53" i="62"/>
  <c r="I53" i="62"/>
  <c r="J53" i="62"/>
  <c r="D54" i="62"/>
  <c r="C54" i="62" s="1"/>
  <c r="E54" i="62"/>
  <c r="F54" i="62"/>
  <c r="K54" i="62" s="1"/>
  <c r="G54" i="62"/>
  <c r="H54" i="62"/>
  <c r="I54" i="62"/>
  <c r="J54" i="62"/>
  <c r="D55" i="62"/>
  <c r="E55" i="62"/>
  <c r="F55" i="62"/>
  <c r="G55" i="62"/>
  <c r="H55" i="62"/>
  <c r="I55" i="62"/>
  <c r="J55" i="62"/>
  <c r="D56" i="62"/>
  <c r="C56" i="62" s="1"/>
  <c r="E56" i="62"/>
  <c r="F56" i="62"/>
  <c r="K56" i="62" s="1"/>
  <c r="G56" i="62"/>
  <c r="H56" i="62"/>
  <c r="I56" i="62"/>
  <c r="J56" i="62"/>
  <c r="D57" i="62"/>
  <c r="C57" i="62" s="1"/>
  <c r="E57" i="62"/>
  <c r="F57" i="62"/>
  <c r="K57" i="62" s="1"/>
  <c r="G57" i="62"/>
  <c r="H57" i="62"/>
  <c r="I57" i="62"/>
  <c r="J57" i="62"/>
  <c r="D58" i="62"/>
  <c r="C58" i="62" s="1"/>
  <c r="E58" i="62"/>
  <c r="F58" i="62"/>
  <c r="K58" i="62" s="1"/>
  <c r="G58" i="62"/>
  <c r="H58" i="62"/>
  <c r="I58" i="62"/>
  <c r="J58" i="62"/>
  <c r="D59" i="62"/>
  <c r="C59" i="62" s="1"/>
  <c r="E59" i="62"/>
  <c r="F59" i="62"/>
  <c r="K59" i="62" s="1"/>
  <c r="G59" i="62"/>
  <c r="H59" i="62"/>
  <c r="I59" i="62"/>
  <c r="J59" i="62"/>
  <c r="D60" i="62"/>
  <c r="C60" i="62" s="1"/>
  <c r="E60" i="62"/>
  <c r="F60" i="62"/>
  <c r="K60" i="62" s="1"/>
  <c r="G60" i="62"/>
  <c r="H60" i="62"/>
  <c r="I60" i="62"/>
  <c r="J60" i="62"/>
  <c r="D61" i="62"/>
  <c r="C61" i="62" s="1"/>
  <c r="E61" i="62"/>
  <c r="F61" i="62"/>
  <c r="K61" i="62" s="1"/>
  <c r="G61" i="62"/>
  <c r="H61" i="62"/>
  <c r="I61" i="62"/>
  <c r="J61" i="62"/>
  <c r="D62" i="62"/>
  <c r="C62" i="62" s="1"/>
  <c r="E62" i="62"/>
  <c r="F62" i="62"/>
  <c r="K62" i="62" s="1"/>
  <c r="G62" i="62"/>
  <c r="H62" i="62"/>
  <c r="I62" i="62"/>
  <c r="J62" i="62"/>
  <c r="D65" i="62"/>
  <c r="C65" i="62" s="1"/>
  <c r="E65" i="62"/>
  <c r="F65" i="62"/>
  <c r="K65" i="62" s="1"/>
  <c r="G65" i="62"/>
  <c r="H65" i="62"/>
  <c r="I65" i="62"/>
  <c r="J65" i="62"/>
  <c r="D66" i="62"/>
  <c r="C66" i="62" s="1"/>
  <c r="E66" i="62"/>
  <c r="F66" i="62"/>
  <c r="G66" i="62"/>
  <c r="H66" i="62"/>
  <c r="I66" i="62"/>
  <c r="J66" i="62"/>
  <c r="D67" i="62"/>
  <c r="C67" i="62" s="1"/>
  <c r="E67" i="62"/>
  <c r="F67" i="62"/>
  <c r="K67" i="62" s="1"/>
  <c r="G67" i="62"/>
  <c r="H67" i="62"/>
  <c r="I67" i="62"/>
  <c r="J67" i="62"/>
  <c r="D68" i="62"/>
  <c r="E68" i="62"/>
  <c r="F68" i="62"/>
  <c r="K68" i="62" s="1"/>
  <c r="G68" i="62"/>
  <c r="H68" i="62"/>
  <c r="I68" i="62"/>
  <c r="J68" i="62"/>
  <c r="D69" i="62"/>
  <c r="C69" i="62" s="1"/>
  <c r="E69" i="62"/>
  <c r="F69" i="62"/>
  <c r="K69" i="62" s="1"/>
  <c r="G69" i="62"/>
  <c r="H69" i="62"/>
  <c r="I69" i="62"/>
  <c r="J69" i="62"/>
  <c r="D70" i="62"/>
  <c r="C70" i="62" s="1"/>
  <c r="E70" i="62"/>
  <c r="F70" i="62"/>
  <c r="K70" i="62" s="1"/>
  <c r="G70" i="62"/>
  <c r="H70" i="62"/>
  <c r="I70" i="62"/>
  <c r="J70" i="62"/>
  <c r="D71" i="62"/>
  <c r="C71" i="62" s="1"/>
  <c r="E71" i="62"/>
  <c r="F71" i="62"/>
  <c r="K71" i="62" s="1"/>
  <c r="G71" i="62"/>
  <c r="H71" i="62"/>
  <c r="I71" i="62"/>
  <c r="J71" i="62"/>
  <c r="D72" i="62"/>
  <c r="C72" i="62" s="1"/>
  <c r="E72" i="62"/>
  <c r="F72" i="62"/>
  <c r="K72" i="62" s="1"/>
  <c r="G72" i="62"/>
  <c r="H72" i="62"/>
  <c r="I72" i="62"/>
  <c r="J72" i="62"/>
  <c r="D73" i="62"/>
  <c r="C73" i="62" s="1"/>
  <c r="E73" i="62"/>
  <c r="F73" i="62"/>
  <c r="K73" i="62" s="1"/>
  <c r="G73" i="62"/>
  <c r="H73" i="62"/>
  <c r="I73" i="62"/>
  <c r="J73" i="62"/>
  <c r="D74" i="62"/>
  <c r="C74" i="62" s="1"/>
  <c r="E74" i="62"/>
  <c r="F74" i="62"/>
  <c r="K74" i="62" s="1"/>
  <c r="G74" i="62"/>
  <c r="H74" i="62"/>
  <c r="I74" i="62"/>
  <c r="J74" i="62"/>
  <c r="D75" i="62"/>
  <c r="C75" i="62" s="1"/>
  <c r="E75" i="62"/>
  <c r="F75" i="62"/>
  <c r="K75" i="62" s="1"/>
  <c r="G75" i="62"/>
  <c r="H75" i="62"/>
  <c r="I75" i="62"/>
  <c r="J75" i="62"/>
  <c r="D76" i="62"/>
  <c r="C76" i="62" s="1"/>
  <c r="E76" i="62"/>
  <c r="F76" i="62"/>
  <c r="K76" i="62" s="1"/>
  <c r="G76" i="62"/>
  <c r="H76" i="62"/>
  <c r="I76" i="62"/>
  <c r="J76" i="62"/>
  <c r="D77" i="62"/>
  <c r="C77" i="62" s="1"/>
  <c r="E77" i="62"/>
  <c r="F77" i="62"/>
  <c r="K77" i="62" s="1"/>
  <c r="G77" i="62"/>
  <c r="H77" i="62"/>
  <c r="I77" i="62"/>
  <c r="J77" i="62"/>
  <c r="D78" i="62"/>
  <c r="C78" i="62" s="1"/>
  <c r="E78" i="62"/>
  <c r="F78" i="62"/>
  <c r="K78" i="62" s="1"/>
  <c r="G78" i="62"/>
  <c r="H78" i="62"/>
  <c r="I78" i="62"/>
  <c r="J78" i="62"/>
  <c r="D79" i="62"/>
  <c r="C79" i="62" s="1"/>
  <c r="E79" i="62"/>
  <c r="F79" i="62"/>
  <c r="K79" i="62" s="1"/>
  <c r="G79" i="62"/>
  <c r="H79" i="62"/>
  <c r="I79" i="62"/>
  <c r="J79" i="62"/>
  <c r="D82" i="62"/>
  <c r="C82" i="62" s="1"/>
  <c r="E82" i="62"/>
  <c r="F82" i="62"/>
  <c r="K82" i="62" s="1"/>
  <c r="G82" i="62"/>
  <c r="H82" i="62"/>
  <c r="I82" i="62"/>
  <c r="J82" i="62"/>
  <c r="D83" i="62"/>
  <c r="E83" i="62"/>
  <c r="F83" i="62"/>
  <c r="K83" i="62" s="1"/>
  <c r="G83" i="62"/>
  <c r="H83" i="62"/>
  <c r="I83" i="62"/>
  <c r="J83" i="62"/>
  <c r="D84" i="62"/>
  <c r="C84" i="62" s="1"/>
  <c r="E84" i="62"/>
  <c r="F84" i="62"/>
  <c r="K84" i="62" s="1"/>
  <c r="G84" i="62"/>
  <c r="H84" i="62"/>
  <c r="I84" i="62"/>
  <c r="J84" i="62"/>
  <c r="D85" i="62"/>
  <c r="C85" i="62" s="1"/>
  <c r="E85" i="62"/>
  <c r="F85" i="62"/>
  <c r="G85" i="62"/>
  <c r="H85" i="62"/>
  <c r="I85" i="62"/>
  <c r="J85" i="62"/>
  <c r="D86" i="62"/>
  <c r="C86" i="62" s="1"/>
  <c r="E86" i="62"/>
  <c r="F86" i="62"/>
  <c r="K86" i="62" s="1"/>
  <c r="G86" i="62"/>
  <c r="H86" i="62"/>
  <c r="I86" i="62"/>
  <c r="J86" i="62"/>
  <c r="D87" i="62"/>
  <c r="E87" i="62"/>
  <c r="F87" i="62"/>
  <c r="K87" i="62" s="1"/>
  <c r="G87" i="62"/>
  <c r="H87" i="62"/>
  <c r="I87" i="62"/>
  <c r="J87" i="62"/>
  <c r="D88" i="62"/>
  <c r="C88" i="62" s="1"/>
  <c r="E88" i="62"/>
  <c r="F88" i="62"/>
  <c r="K88" i="62" s="1"/>
  <c r="G88" i="62"/>
  <c r="H88" i="62"/>
  <c r="I88" i="62"/>
  <c r="J88" i="62"/>
  <c r="D89" i="62"/>
  <c r="C89" i="62" s="1"/>
  <c r="E89" i="62"/>
  <c r="F89" i="62"/>
  <c r="G89" i="62"/>
  <c r="H89" i="62"/>
  <c r="I89" i="62"/>
  <c r="J89" i="62"/>
  <c r="D90" i="62"/>
  <c r="C90" i="62" s="1"/>
  <c r="E90" i="62"/>
  <c r="F90" i="62"/>
  <c r="K90" i="62" s="1"/>
  <c r="G90" i="62"/>
  <c r="H90" i="62"/>
  <c r="I90" i="62"/>
  <c r="J90" i="62"/>
  <c r="D91" i="62"/>
  <c r="C91" i="62" s="1"/>
  <c r="E91" i="62"/>
  <c r="F91" i="62"/>
  <c r="K91" i="62" s="1"/>
  <c r="G91" i="62"/>
  <c r="H91" i="62"/>
  <c r="I91" i="62"/>
  <c r="J91" i="62"/>
  <c r="D92" i="62"/>
  <c r="C92" i="62" s="1"/>
  <c r="E92" i="62"/>
  <c r="F92" i="62"/>
  <c r="K92" i="62" s="1"/>
  <c r="G92" i="62"/>
  <c r="H92" i="62"/>
  <c r="I92" i="62"/>
  <c r="J92" i="62"/>
  <c r="D93" i="62"/>
  <c r="C93" i="62" s="1"/>
  <c r="E93" i="62"/>
  <c r="F93" i="62"/>
  <c r="G93" i="62"/>
  <c r="H93" i="62"/>
  <c r="I93" i="62"/>
  <c r="J93" i="62"/>
  <c r="D94" i="62"/>
  <c r="C94" i="62" s="1"/>
  <c r="E94" i="62"/>
  <c r="F94" i="62"/>
  <c r="K94" i="62" s="1"/>
  <c r="G94" i="62"/>
  <c r="H94" i="62"/>
  <c r="I94" i="62"/>
  <c r="J94" i="62"/>
  <c r="D95" i="62"/>
  <c r="C95" i="62" s="1"/>
  <c r="E95" i="62"/>
  <c r="F95" i="62"/>
  <c r="K95" i="62" s="1"/>
  <c r="G95" i="62"/>
  <c r="H95" i="62"/>
  <c r="I95" i="62"/>
  <c r="J95" i="62"/>
  <c r="D96" i="62"/>
  <c r="C96" i="62" s="1"/>
  <c r="E96" i="62"/>
  <c r="F96" i="62"/>
  <c r="G96" i="62"/>
  <c r="H96" i="62"/>
  <c r="I96" i="62"/>
  <c r="J96" i="62"/>
  <c r="D99" i="62"/>
  <c r="C99" i="62" s="1"/>
  <c r="E99" i="62"/>
  <c r="F99" i="62"/>
  <c r="K99" i="62" s="1"/>
  <c r="G99" i="62"/>
  <c r="H99" i="62"/>
  <c r="I99" i="62"/>
  <c r="J99" i="62"/>
  <c r="D100" i="62"/>
  <c r="E100" i="62"/>
  <c r="F100" i="62"/>
  <c r="K100" i="62" s="1"/>
  <c r="G100" i="62"/>
  <c r="H100" i="62"/>
  <c r="I100" i="62"/>
  <c r="J100" i="62"/>
  <c r="D101" i="62"/>
  <c r="C101" i="62" s="1"/>
  <c r="E101" i="62"/>
  <c r="F101" i="62"/>
  <c r="K101" i="62" s="1"/>
  <c r="G101" i="62"/>
  <c r="H101" i="62"/>
  <c r="I101" i="62"/>
  <c r="J101" i="62"/>
  <c r="D102" i="62"/>
  <c r="C102" i="62" s="1"/>
  <c r="E102" i="62"/>
  <c r="F102" i="62"/>
  <c r="G102" i="62"/>
  <c r="H102" i="62"/>
  <c r="I102" i="62"/>
  <c r="J102" i="62"/>
  <c r="D103" i="62"/>
  <c r="C103" i="62" s="1"/>
  <c r="E103" i="62"/>
  <c r="F103" i="62"/>
  <c r="K103" i="62" s="1"/>
  <c r="G103" i="62"/>
  <c r="H103" i="62"/>
  <c r="I103" i="62"/>
  <c r="J103" i="62"/>
  <c r="D104" i="62"/>
  <c r="C104" i="62" s="1"/>
  <c r="E104" i="62"/>
  <c r="F104" i="62"/>
  <c r="K104" i="62" s="1"/>
  <c r="G104" i="62"/>
  <c r="H104" i="62"/>
  <c r="I104" i="62"/>
  <c r="J104" i="62"/>
  <c r="D105" i="62"/>
  <c r="C105" i="62" s="1"/>
  <c r="E105" i="62"/>
  <c r="F105" i="62"/>
  <c r="K105" i="62" s="1"/>
  <c r="G105" i="62"/>
  <c r="H105" i="62"/>
  <c r="I105" i="62"/>
  <c r="J105" i="62"/>
  <c r="D106" i="62"/>
  <c r="C106" i="62" s="1"/>
  <c r="E106" i="62"/>
  <c r="F106" i="62"/>
  <c r="K106" i="62" s="1"/>
  <c r="G106" i="62"/>
  <c r="H106" i="62"/>
  <c r="I106" i="62"/>
  <c r="J106" i="62"/>
  <c r="D107" i="62"/>
  <c r="C107" i="62" s="1"/>
  <c r="E107" i="62"/>
  <c r="F107" i="62"/>
  <c r="K107" i="62" s="1"/>
  <c r="G107" i="62"/>
  <c r="H107" i="62"/>
  <c r="I107" i="62"/>
  <c r="J107" i="62"/>
  <c r="D108" i="62"/>
  <c r="E108" i="62"/>
  <c r="F108" i="62"/>
  <c r="K108" i="62" s="1"/>
  <c r="G108" i="62"/>
  <c r="H108" i="62"/>
  <c r="I108" i="62"/>
  <c r="J108" i="62"/>
  <c r="D109" i="62"/>
  <c r="C109" i="62" s="1"/>
  <c r="E109" i="62"/>
  <c r="F109" i="62"/>
  <c r="K109" i="62" s="1"/>
  <c r="G109" i="62"/>
  <c r="H109" i="62"/>
  <c r="I109" i="62"/>
  <c r="J109" i="62"/>
  <c r="D110" i="62"/>
  <c r="C110" i="62" s="1"/>
  <c r="E110" i="62"/>
  <c r="F110" i="62"/>
  <c r="G110" i="62"/>
  <c r="H110" i="62"/>
  <c r="I110" i="62"/>
  <c r="J110" i="62"/>
  <c r="D111" i="62"/>
  <c r="C111" i="62" s="1"/>
  <c r="E111" i="62"/>
  <c r="F111" i="62"/>
  <c r="K111" i="62" s="1"/>
  <c r="G111" i="62"/>
  <c r="H111" i="62"/>
  <c r="I111" i="62"/>
  <c r="J111" i="62"/>
  <c r="D112" i="62"/>
  <c r="C112" i="62" s="1"/>
  <c r="E112" i="62"/>
  <c r="F112" i="62"/>
  <c r="K112" i="62" s="1"/>
  <c r="G112" i="62"/>
  <c r="H112" i="62"/>
  <c r="I112" i="62"/>
  <c r="J112" i="62"/>
  <c r="D113" i="62"/>
  <c r="C113" i="62" s="1"/>
  <c r="E113" i="62"/>
  <c r="F113" i="62"/>
  <c r="K113" i="62" s="1"/>
  <c r="G113" i="62"/>
  <c r="H113" i="62"/>
  <c r="I113" i="62"/>
  <c r="J113" i="62"/>
  <c r="D116" i="62"/>
  <c r="C116" i="62" s="1"/>
  <c r="E116" i="62"/>
  <c r="F116" i="62"/>
  <c r="K116" i="62" s="1"/>
  <c r="G116" i="62"/>
  <c r="H116" i="62"/>
  <c r="I116" i="62"/>
  <c r="J116" i="62"/>
  <c r="D117" i="62"/>
  <c r="C117" i="62" s="1"/>
  <c r="E117" i="62"/>
  <c r="F117" i="62"/>
  <c r="K117" i="62" s="1"/>
  <c r="G117" i="62"/>
  <c r="H117" i="62"/>
  <c r="I117" i="62"/>
  <c r="J117" i="62"/>
  <c r="D118" i="62"/>
  <c r="C118" i="62" s="1"/>
  <c r="E118" i="62"/>
  <c r="F118" i="62"/>
  <c r="K118" i="62" s="1"/>
  <c r="G118" i="62"/>
  <c r="H118" i="62"/>
  <c r="I118" i="62"/>
  <c r="J118" i="62"/>
  <c r="D119" i="62"/>
  <c r="C119" i="62" s="1"/>
  <c r="E119" i="62"/>
  <c r="F119" i="62"/>
  <c r="K119" i="62" s="1"/>
  <c r="G119" i="62"/>
  <c r="H119" i="62"/>
  <c r="I119" i="62"/>
  <c r="J119" i="62"/>
  <c r="D120" i="62"/>
  <c r="C120" i="62" s="1"/>
  <c r="E120" i="62"/>
  <c r="F120" i="62"/>
  <c r="K120" i="62" s="1"/>
  <c r="G120" i="62"/>
  <c r="H120" i="62"/>
  <c r="I120" i="62"/>
  <c r="J120" i="62"/>
  <c r="D121" i="62"/>
  <c r="C121" i="62" s="1"/>
  <c r="E121" i="62"/>
  <c r="F121" i="62"/>
  <c r="K121" i="62" s="1"/>
  <c r="G121" i="62"/>
  <c r="H121" i="62"/>
  <c r="I121" i="62"/>
  <c r="J121" i="62"/>
  <c r="D122" i="62"/>
  <c r="C122" i="62" s="1"/>
  <c r="E122" i="62"/>
  <c r="F122" i="62"/>
  <c r="K122" i="62" s="1"/>
  <c r="G122" i="62"/>
  <c r="H122" i="62"/>
  <c r="I122" i="62"/>
  <c r="J122" i="62"/>
  <c r="D123" i="62"/>
  <c r="C123" i="62" s="1"/>
  <c r="E123" i="62"/>
  <c r="F123" i="62"/>
  <c r="K123" i="62" s="1"/>
  <c r="G123" i="62"/>
  <c r="H123" i="62"/>
  <c r="I123" i="62"/>
  <c r="J123" i="62"/>
  <c r="D124" i="62"/>
  <c r="C124" i="62" s="1"/>
  <c r="E124" i="62"/>
  <c r="F124" i="62"/>
  <c r="K124" i="62" s="1"/>
  <c r="G124" i="62"/>
  <c r="H124" i="62"/>
  <c r="I124" i="62"/>
  <c r="J124" i="62"/>
  <c r="D125" i="62"/>
  <c r="C125" i="62" s="1"/>
  <c r="E125" i="62"/>
  <c r="F125" i="62"/>
  <c r="K125" i="62" s="1"/>
  <c r="G125" i="62"/>
  <c r="H125" i="62"/>
  <c r="I125" i="62"/>
  <c r="J125" i="62"/>
  <c r="D126" i="62"/>
  <c r="C126" i="62" s="1"/>
  <c r="E126" i="62"/>
  <c r="F126" i="62"/>
  <c r="K126" i="62" s="1"/>
  <c r="G126" i="62"/>
  <c r="H126" i="62"/>
  <c r="I126" i="62"/>
  <c r="J126" i="62"/>
  <c r="D127" i="62"/>
  <c r="C127" i="62" s="1"/>
  <c r="E127" i="62"/>
  <c r="F127" i="62"/>
  <c r="K127" i="62" s="1"/>
  <c r="G127" i="62"/>
  <c r="H127" i="62"/>
  <c r="I127" i="62"/>
  <c r="J127" i="62"/>
  <c r="D128" i="62"/>
  <c r="C128" i="62" s="1"/>
  <c r="E128" i="62"/>
  <c r="F128" i="62"/>
  <c r="K128" i="62" s="1"/>
  <c r="G128" i="62"/>
  <c r="H128" i="62"/>
  <c r="I128" i="62"/>
  <c r="J128" i="62"/>
  <c r="D129" i="62"/>
  <c r="C129" i="62" s="1"/>
  <c r="E129" i="62"/>
  <c r="F129" i="62"/>
  <c r="K129" i="62" s="1"/>
  <c r="G129" i="62"/>
  <c r="H129" i="62"/>
  <c r="I129" i="62"/>
  <c r="J129" i="62"/>
  <c r="D130" i="62"/>
  <c r="C130" i="62" s="1"/>
  <c r="E130" i="62"/>
  <c r="F130" i="62"/>
  <c r="K130" i="62" s="1"/>
  <c r="G130" i="62"/>
  <c r="H130" i="62"/>
  <c r="I130" i="62"/>
  <c r="J130" i="62"/>
  <c r="D133" i="62"/>
  <c r="C133" i="62" s="1"/>
  <c r="E133" i="62"/>
  <c r="F133" i="62"/>
  <c r="K133" i="62" s="1"/>
  <c r="G133" i="62"/>
  <c r="H133" i="62"/>
  <c r="I133" i="62"/>
  <c r="J133" i="62"/>
  <c r="D134" i="62"/>
  <c r="C134" i="62" s="1"/>
  <c r="E134" i="62"/>
  <c r="F134" i="62"/>
  <c r="K134" i="62" s="1"/>
  <c r="G134" i="62"/>
  <c r="H134" i="62"/>
  <c r="I134" i="62"/>
  <c r="J134" i="62"/>
  <c r="D135" i="62"/>
  <c r="C135" i="62" s="1"/>
  <c r="E135" i="62"/>
  <c r="F135" i="62"/>
  <c r="K135" i="62" s="1"/>
  <c r="G135" i="62"/>
  <c r="H135" i="62"/>
  <c r="I135" i="62"/>
  <c r="J135" i="62"/>
  <c r="D136" i="62"/>
  <c r="C136" i="62" s="1"/>
  <c r="E136" i="62"/>
  <c r="F136" i="62"/>
  <c r="K136" i="62" s="1"/>
  <c r="G136" i="62"/>
  <c r="H136" i="62"/>
  <c r="I136" i="62"/>
  <c r="J136" i="62"/>
  <c r="D137" i="62"/>
  <c r="C137" i="62" s="1"/>
  <c r="E137" i="62"/>
  <c r="F137" i="62"/>
  <c r="K137" i="62" s="1"/>
  <c r="G137" i="62"/>
  <c r="H137" i="62"/>
  <c r="I137" i="62"/>
  <c r="J137" i="62"/>
  <c r="D138" i="62"/>
  <c r="C138" i="62" s="1"/>
  <c r="E138" i="62"/>
  <c r="F138" i="62"/>
  <c r="K138" i="62" s="1"/>
  <c r="G138" i="62"/>
  <c r="H138" i="62"/>
  <c r="I138" i="62"/>
  <c r="J138" i="62"/>
  <c r="D139" i="62"/>
  <c r="C139" i="62" s="1"/>
  <c r="E139" i="62"/>
  <c r="F139" i="62"/>
  <c r="K139" i="62" s="1"/>
  <c r="G139" i="62"/>
  <c r="H139" i="62"/>
  <c r="I139" i="62"/>
  <c r="J139" i="62"/>
  <c r="D140" i="62"/>
  <c r="C140" i="62" s="1"/>
  <c r="E140" i="62"/>
  <c r="F140" i="62"/>
  <c r="K140" i="62" s="1"/>
  <c r="G140" i="62"/>
  <c r="H140" i="62"/>
  <c r="I140" i="62"/>
  <c r="J140" i="62"/>
  <c r="D141" i="62"/>
  <c r="C141" i="62" s="1"/>
  <c r="E141" i="62"/>
  <c r="F141" i="62"/>
  <c r="K141" i="62" s="1"/>
  <c r="G141" i="62"/>
  <c r="H141" i="62"/>
  <c r="I141" i="62"/>
  <c r="J141" i="62"/>
  <c r="D142" i="62"/>
  <c r="C142" i="62" s="1"/>
  <c r="E142" i="62"/>
  <c r="F142" i="62"/>
  <c r="K142" i="62" s="1"/>
  <c r="G142" i="62"/>
  <c r="H142" i="62"/>
  <c r="I142" i="62"/>
  <c r="J142" i="62"/>
  <c r="D143" i="62"/>
  <c r="C143" i="62" s="1"/>
  <c r="E143" i="62"/>
  <c r="F143" i="62"/>
  <c r="K143" i="62" s="1"/>
  <c r="G143" i="62"/>
  <c r="H143" i="62"/>
  <c r="I143" i="62"/>
  <c r="J143" i="62"/>
  <c r="D144" i="62"/>
  <c r="C144" i="62" s="1"/>
  <c r="E144" i="62"/>
  <c r="F144" i="62"/>
  <c r="K144" i="62" s="1"/>
  <c r="G144" i="62"/>
  <c r="H144" i="62"/>
  <c r="I144" i="62"/>
  <c r="J144" i="62"/>
  <c r="D145" i="62"/>
  <c r="C145" i="62" s="1"/>
  <c r="E145" i="62"/>
  <c r="F145" i="62"/>
  <c r="K145" i="62" s="1"/>
  <c r="G145" i="62"/>
  <c r="H145" i="62"/>
  <c r="I145" i="62"/>
  <c r="J145" i="62"/>
  <c r="D146" i="62"/>
  <c r="C146" i="62" s="1"/>
  <c r="E146" i="62"/>
  <c r="F146" i="62"/>
  <c r="K146" i="62" s="1"/>
  <c r="G146" i="62"/>
  <c r="H146" i="62"/>
  <c r="I146" i="62"/>
  <c r="J146" i="62"/>
  <c r="D147" i="62"/>
  <c r="C147" i="62" s="1"/>
  <c r="E147" i="62"/>
  <c r="F147" i="62"/>
  <c r="K147" i="62" s="1"/>
  <c r="G147" i="62"/>
  <c r="H147" i="62"/>
  <c r="I147" i="62"/>
  <c r="J147" i="62"/>
  <c r="D150" i="62"/>
  <c r="E150" i="62"/>
  <c r="F150" i="62"/>
  <c r="K150" i="62" s="1"/>
  <c r="G150" i="62"/>
  <c r="H150" i="62"/>
  <c r="I150" i="62"/>
  <c r="J150" i="62"/>
  <c r="D151" i="62"/>
  <c r="E151" i="62"/>
  <c r="F151" i="62"/>
  <c r="K151" i="62" s="1"/>
  <c r="G151" i="62"/>
  <c r="H151" i="62"/>
  <c r="I151" i="62"/>
  <c r="J151" i="62"/>
  <c r="D152" i="62"/>
  <c r="E152" i="62"/>
  <c r="F152" i="62"/>
  <c r="K152" i="62" s="1"/>
  <c r="G152" i="62"/>
  <c r="H152" i="62"/>
  <c r="I152" i="62"/>
  <c r="J152" i="62"/>
  <c r="D153" i="62"/>
  <c r="E153" i="62"/>
  <c r="F153" i="62"/>
  <c r="K153" i="62" s="1"/>
  <c r="G153" i="62"/>
  <c r="H153" i="62"/>
  <c r="I153" i="62"/>
  <c r="J153" i="62"/>
  <c r="D154" i="62"/>
  <c r="C154" i="62" s="1"/>
  <c r="E154" i="62"/>
  <c r="F154" i="62"/>
  <c r="K154" i="62" s="1"/>
  <c r="G154" i="62"/>
  <c r="H154" i="62"/>
  <c r="I154" i="62"/>
  <c r="J154" i="62"/>
  <c r="D155" i="62"/>
  <c r="C155" i="62" s="1"/>
  <c r="E155" i="62"/>
  <c r="F155" i="62"/>
  <c r="K155" i="62" s="1"/>
  <c r="G155" i="62"/>
  <c r="H155" i="62"/>
  <c r="I155" i="62"/>
  <c r="J155" i="62"/>
  <c r="D156" i="62"/>
  <c r="C156" i="62" s="1"/>
  <c r="E156" i="62"/>
  <c r="F156" i="62"/>
  <c r="K156" i="62" s="1"/>
  <c r="G156" i="62"/>
  <c r="H156" i="62"/>
  <c r="I156" i="62"/>
  <c r="J156" i="62"/>
  <c r="D157" i="62"/>
  <c r="C157" i="62" s="1"/>
  <c r="E157" i="62"/>
  <c r="F157" i="62"/>
  <c r="K157" i="62" s="1"/>
  <c r="G157" i="62"/>
  <c r="H157" i="62"/>
  <c r="I157" i="62"/>
  <c r="J157" i="62"/>
  <c r="D158" i="62"/>
  <c r="C158" i="62" s="1"/>
  <c r="E158" i="62"/>
  <c r="F158" i="62"/>
  <c r="K158" i="62" s="1"/>
  <c r="G158" i="62"/>
  <c r="H158" i="62"/>
  <c r="I158" i="62"/>
  <c r="J158" i="62"/>
  <c r="D159" i="62"/>
  <c r="C159" i="62" s="1"/>
  <c r="E159" i="62"/>
  <c r="F159" i="62"/>
  <c r="K159" i="62" s="1"/>
  <c r="G159" i="62"/>
  <c r="H159" i="62"/>
  <c r="I159" i="62"/>
  <c r="J159" i="62"/>
  <c r="E14" i="62"/>
  <c r="F14" i="62"/>
  <c r="K14" i="62" s="1"/>
  <c r="G14" i="62"/>
  <c r="H14" i="62"/>
  <c r="I14" i="62"/>
  <c r="J14" i="62"/>
  <c r="D14" i="62"/>
  <c r="C14" i="62" s="1"/>
  <c r="K110" i="62"/>
  <c r="C108" i="62"/>
  <c r="K102" i="62"/>
  <c r="C100" i="62"/>
  <c r="K96" i="62"/>
  <c r="K93" i="62"/>
  <c r="K89" i="62"/>
  <c r="C87" i="62"/>
  <c r="K85" i="62"/>
  <c r="C83" i="62"/>
  <c r="C68" i="62"/>
  <c r="K66" i="62"/>
  <c r="K55" i="62"/>
  <c r="C55" i="62"/>
  <c r="C51" i="62"/>
  <c r="C49" i="62"/>
  <c r="K42" i="62"/>
  <c r="C40" i="62"/>
  <c r="K34" i="62"/>
  <c r="C32" i="62"/>
  <c r="K25" i="62"/>
  <c r="C23" i="62"/>
  <c r="K21" i="62"/>
  <c r="C19" i="62"/>
  <c r="C18" i="62"/>
  <c r="K13" i="62"/>
  <c r="B115" i="62"/>
  <c r="B13" i="62"/>
  <c r="B115" i="61"/>
  <c r="E3" i="61"/>
  <c r="K159" i="61"/>
  <c r="C159" i="61"/>
  <c r="K158" i="61"/>
  <c r="C158" i="61"/>
  <c r="K157" i="61"/>
  <c r="C157" i="61"/>
  <c r="K156" i="61"/>
  <c r="C156" i="61"/>
  <c r="K155" i="61"/>
  <c r="C155" i="61"/>
  <c r="K154" i="61"/>
  <c r="C154" i="61"/>
  <c r="K153" i="61"/>
  <c r="K152" i="61"/>
  <c r="K151" i="61"/>
  <c r="K150" i="61"/>
  <c r="K147" i="61"/>
  <c r="C147" i="61"/>
  <c r="K146" i="61"/>
  <c r="C146" i="61"/>
  <c r="K145" i="61"/>
  <c r="C145" i="61"/>
  <c r="K144" i="61"/>
  <c r="C144" i="61"/>
  <c r="K143" i="61"/>
  <c r="C143" i="61"/>
  <c r="K142" i="61"/>
  <c r="C142" i="61"/>
  <c r="K141" i="61"/>
  <c r="C141" i="61"/>
  <c r="K140" i="61"/>
  <c r="C140" i="61"/>
  <c r="K139" i="61"/>
  <c r="C139" i="61"/>
  <c r="K138" i="61"/>
  <c r="C138" i="61"/>
  <c r="K137" i="61"/>
  <c r="C137" i="61"/>
  <c r="K136" i="61"/>
  <c r="C136" i="61"/>
  <c r="K135" i="61"/>
  <c r="C135" i="61"/>
  <c r="K134" i="61"/>
  <c r="C134" i="61"/>
  <c r="K133" i="61"/>
  <c r="C133" i="61"/>
  <c r="B132" i="61"/>
  <c r="K130" i="61"/>
  <c r="C130" i="61"/>
  <c r="K129" i="61"/>
  <c r="C129" i="61"/>
  <c r="K128" i="61"/>
  <c r="C128" i="61"/>
  <c r="K127" i="61"/>
  <c r="C127" i="61"/>
  <c r="K126" i="61"/>
  <c r="C126" i="61"/>
  <c r="K125" i="61"/>
  <c r="C125" i="61"/>
  <c r="K124" i="61"/>
  <c r="C124" i="61"/>
  <c r="K123" i="61"/>
  <c r="C123" i="61"/>
  <c r="K122" i="61"/>
  <c r="C122" i="61"/>
  <c r="K121" i="61"/>
  <c r="C121" i="61"/>
  <c r="K120" i="61"/>
  <c r="C120" i="61"/>
  <c r="K119" i="61"/>
  <c r="C119" i="61"/>
  <c r="K118" i="61"/>
  <c r="C118" i="61"/>
  <c r="K117" i="61"/>
  <c r="C117" i="61"/>
  <c r="K116" i="61"/>
  <c r="C116" i="61"/>
  <c r="K113" i="61"/>
  <c r="C113" i="61"/>
  <c r="K112" i="61"/>
  <c r="C112" i="61"/>
  <c r="K111" i="61"/>
  <c r="C111" i="61"/>
  <c r="K110" i="61"/>
  <c r="C110" i="61"/>
  <c r="K109" i="61"/>
  <c r="C109" i="61"/>
  <c r="K108" i="61"/>
  <c r="C108" i="61"/>
  <c r="K107" i="61"/>
  <c r="C107" i="61"/>
  <c r="K106" i="61"/>
  <c r="C106" i="61"/>
  <c r="K105" i="61"/>
  <c r="C105" i="61"/>
  <c r="K104" i="61"/>
  <c r="C104" i="61"/>
  <c r="K103" i="61"/>
  <c r="C103" i="61"/>
  <c r="K102" i="61"/>
  <c r="C102" i="61"/>
  <c r="K101" i="61"/>
  <c r="C101" i="61"/>
  <c r="K100" i="61"/>
  <c r="C100" i="61"/>
  <c r="K99" i="61"/>
  <c r="C99" i="61"/>
  <c r="B98" i="61"/>
  <c r="K96" i="61"/>
  <c r="C96" i="61"/>
  <c r="K95" i="61"/>
  <c r="C95" i="61"/>
  <c r="K94" i="61"/>
  <c r="C94" i="61"/>
  <c r="K93" i="61"/>
  <c r="C93" i="61"/>
  <c r="K92" i="61"/>
  <c r="C92" i="61"/>
  <c r="K91" i="61"/>
  <c r="C91" i="61"/>
  <c r="K90" i="61"/>
  <c r="C90" i="61"/>
  <c r="K89" i="61"/>
  <c r="C89" i="61"/>
  <c r="K88" i="61"/>
  <c r="C88" i="61"/>
  <c r="K87" i="61"/>
  <c r="C87" i="61"/>
  <c r="K86" i="61"/>
  <c r="C86" i="61"/>
  <c r="K85" i="61"/>
  <c r="C85" i="61"/>
  <c r="K84" i="61"/>
  <c r="C84" i="61"/>
  <c r="K83" i="61"/>
  <c r="C83" i="61"/>
  <c r="K82" i="61"/>
  <c r="C82" i="61"/>
  <c r="B81" i="61"/>
  <c r="K79" i="61"/>
  <c r="C79" i="61"/>
  <c r="K78" i="61"/>
  <c r="C78" i="61"/>
  <c r="K77" i="61"/>
  <c r="C77" i="61"/>
  <c r="K76" i="61"/>
  <c r="C76" i="61"/>
  <c r="K75" i="61"/>
  <c r="C75" i="61"/>
  <c r="K74" i="61"/>
  <c r="C74" i="61"/>
  <c r="K73" i="61"/>
  <c r="C73" i="61"/>
  <c r="K72" i="61"/>
  <c r="C72" i="61"/>
  <c r="K71" i="61"/>
  <c r="C71" i="61"/>
  <c r="K70" i="61"/>
  <c r="C70" i="61"/>
  <c r="K69" i="61"/>
  <c r="C69" i="61"/>
  <c r="K68" i="61"/>
  <c r="C68" i="61"/>
  <c r="K67" i="61"/>
  <c r="C67" i="61"/>
  <c r="K66" i="61"/>
  <c r="C66" i="61"/>
  <c r="K65" i="61"/>
  <c r="C65" i="61"/>
  <c r="B64" i="61"/>
  <c r="K62" i="61"/>
  <c r="C62" i="61"/>
  <c r="K61" i="61"/>
  <c r="C61" i="61"/>
  <c r="K60" i="61"/>
  <c r="C60" i="61"/>
  <c r="K59" i="61"/>
  <c r="C59" i="61"/>
  <c r="K58" i="61"/>
  <c r="C58" i="61"/>
  <c r="K57" i="61"/>
  <c r="C57" i="61"/>
  <c r="K56" i="61"/>
  <c r="C56" i="61"/>
  <c r="K55" i="61"/>
  <c r="C55" i="61"/>
  <c r="K54" i="61"/>
  <c r="C54" i="61"/>
  <c r="K53" i="61"/>
  <c r="C53" i="61"/>
  <c r="K52" i="61"/>
  <c r="C52" i="61"/>
  <c r="K51" i="61"/>
  <c r="C51" i="61"/>
  <c r="K50" i="61"/>
  <c r="C50" i="61"/>
  <c r="K49" i="61"/>
  <c r="C49" i="61"/>
  <c r="K48" i="61"/>
  <c r="C48" i="61"/>
  <c r="B47" i="61"/>
  <c r="K45" i="61"/>
  <c r="C45" i="61"/>
  <c r="K44" i="61"/>
  <c r="C44" i="61"/>
  <c r="K43" i="61"/>
  <c r="C43" i="61"/>
  <c r="K42" i="61"/>
  <c r="C42" i="61"/>
  <c r="K41" i="61"/>
  <c r="C41" i="61"/>
  <c r="K40" i="61"/>
  <c r="C40" i="61"/>
  <c r="K39" i="61"/>
  <c r="C39" i="61"/>
  <c r="K38" i="61"/>
  <c r="C38" i="61"/>
  <c r="K37" i="61"/>
  <c r="C37" i="61"/>
  <c r="K36" i="61"/>
  <c r="C36" i="61"/>
  <c r="K35" i="61"/>
  <c r="C35" i="61"/>
  <c r="K34" i="61"/>
  <c r="C34" i="61"/>
  <c r="K33" i="61"/>
  <c r="C33" i="61"/>
  <c r="K32" i="61"/>
  <c r="C32" i="61"/>
  <c r="K31" i="61"/>
  <c r="C31" i="61"/>
  <c r="B30" i="61"/>
  <c r="K28" i="61"/>
  <c r="C28" i="61"/>
  <c r="K27" i="61"/>
  <c r="C27" i="61"/>
  <c r="K26" i="61"/>
  <c r="C26" i="61"/>
  <c r="K25" i="61"/>
  <c r="C25" i="61"/>
  <c r="K24" i="61"/>
  <c r="C24" i="61"/>
  <c r="K23" i="61"/>
  <c r="C23" i="61"/>
  <c r="K22" i="61"/>
  <c r="C22" i="61"/>
  <c r="K21" i="61"/>
  <c r="C21" i="61"/>
  <c r="K20" i="61"/>
  <c r="C20" i="61"/>
  <c r="K19" i="61"/>
  <c r="C19" i="61"/>
  <c r="K18" i="61"/>
  <c r="C18" i="61"/>
  <c r="K17" i="61"/>
  <c r="C17" i="61"/>
  <c r="K16" i="61"/>
  <c r="C16" i="61"/>
  <c r="K15" i="61"/>
  <c r="C15" i="61"/>
  <c r="K14" i="61"/>
  <c r="C14" i="61"/>
  <c r="K13" i="61"/>
  <c r="B13" i="61"/>
  <c r="F10" i="61"/>
  <c r="J41" i="55" s="1"/>
  <c r="F9" i="61"/>
  <c r="J38" i="55" s="1"/>
  <c r="F8" i="61"/>
  <c r="J35" i="55" s="1"/>
  <c r="H39" i="60"/>
  <c r="H40" i="60"/>
  <c r="H41" i="60"/>
  <c r="H42" i="60"/>
  <c r="H44" i="60"/>
  <c r="H45" i="60"/>
  <c r="H46" i="60"/>
  <c r="H47" i="60"/>
  <c r="H48" i="60"/>
  <c r="H50" i="60"/>
  <c r="H51" i="60"/>
  <c r="H52" i="60"/>
  <c r="H53" i="60"/>
  <c r="H54" i="60"/>
  <c r="H56" i="60"/>
  <c r="H57" i="60"/>
  <c r="H58" i="60"/>
  <c r="H59" i="60"/>
  <c r="H60" i="60"/>
  <c r="H62" i="60"/>
  <c r="H63" i="60"/>
  <c r="H64" i="60"/>
  <c r="H65" i="60"/>
  <c r="H66" i="60"/>
  <c r="H68" i="60"/>
  <c r="H69" i="60"/>
  <c r="H70" i="60"/>
  <c r="H71" i="60"/>
  <c r="H72" i="60"/>
  <c r="H73" i="60"/>
  <c r="H74" i="60"/>
  <c r="H75" i="60"/>
  <c r="H76" i="60"/>
  <c r="H77" i="60"/>
  <c r="E39" i="60"/>
  <c r="E40" i="60"/>
  <c r="E41" i="60"/>
  <c r="E42" i="60"/>
  <c r="E44" i="60"/>
  <c r="E45" i="60"/>
  <c r="E46" i="60"/>
  <c r="E47" i="60"/>
  <c r="E48" i="60"/>
  <c r="E50" i="60"/>
  <c r="E51" i="60"/>
  <c r="E52" i="60"/>
  <c r="E53" i="60"/>
  <c r="E54" i="60"/>
  <c r="E56" i="60"/>
  <c r="E57" i="60"/>
  <c r="E58" i="60"/>
  <c r="E59" i="60"/>
  <c r="E60" i="60"/>
  <c r="E62" i="60"/>
  <c r="E63" i="60"/>
  <c r="E64" i="60"/>
  <c r="E65" i="60"/>
  <c r="E66" i="60"/>
  <c r="E68" i="60"/>
  <c r="E69" i="60"/>
  <c r="E70" i="60"/>
  <c r="E71" i="60"/>
  <c r="E72" i="60"/>
  <c r="E73" i="60"/>
  <c r="E74" i="60"/>
  <c r="E75" i="60"/>
  <c r="E76" i="60"/>
  <c r="E77" i="60"/>
  <c r="D39" i="60"/>
  <c r="D40" i="60"/>
  <c r="D41" i="60"/>
  <c r="D42" i="60"/>
  <c r="D44" i="60"/>
  <c r="D45" i="60"/>
  <c r="D46" i="60"/>
  <c r="D47" i="60"/>
  <c r="D48" i="60"/>
  <c r="D50" i="60"/>
  <c r="D51" i="60"/>
  <c r="D52" i="60"/>
  <c r="D53" i="60"/>
  <c r="D54" i="60"/>
  <c r="D56" i="60"/>
  <c r="D57" i="60"/>
  <c r="D58" i="60"/>
  <c r="D59" i="60"/>
  <c r="D60" i="60"/>
  <c r="D62" i="60"/>
  <c r="D63" i="60"/>
  <c r="D64" i="60"/>
  <c r="D65" i="60"/>
  <c r="D66" i="60"/>
  <c r="D68" i="60"/>
  <c r="D69" i="60"/>
  <c r="D70" i="60"/>
  <c r="D71" i="60"/>
  <c r="D72" i="60"/>
  <c r="D73" i="60"/>
  <c r="D74" i="60"/>
  <c r="D75" i="60"/>
  <c r="D76" i="60"/>
  <c r="D77" i="60"/>
  <c r="H38" i="60"/>
  <c r="E38" i="60"/>
  <c r="D38" i="60"/>
  <c r="D30" i="60"/>
  <c r="G24" i="60"/>
  <c r="G25" i="60"/>
  <c r="G26" i="60"/>
  <c r="G27" i="60"/>
  <c r="G28" i="60"/>
  <c r="H28" i="60" s="1"/>
  <c r="E24" i="60"/>
  <c r="F24" i="60" s="1"/>
  <c r="E25" i="60"/>
  <c r="E26" i="60"/>
  <c r="F26" i="60" s="1"/>
  <c r="E27" i="60"/>
  <c r="D24" i="60"/>
  <c r="A24" i="60" s="1"/>
  <c r="D25" i="60"/>
  <c r="A25" i="60" s="1"/>
  <c r="D26" i="60"/>
  <c r="A26" i="60" s="1"/>
  <c r="D27" i="60"/>
  <c r="G23" i="60"/>
  <c r="E23" i="60"/>
  <c r="F23" i="60" s="1"/>
  <c r="D23" i="60"/>
  <c r="E20" i="60"/>
  <c r="I68" i="59"/>
  <c r="E13" i="59" s="1"/>
  <c r="F41" i="55" s="1"/>
  <c r="I62" i="59"/>
  <c r="E12" i="59" s="1"/>
  <c r="F40" i="55" s="1"/>
  <c r="I56" i="59"/>
  <c r="E11" i="59" s="1"/>
  <c r="F39" i="55" s="1"/>
  <c r="I50" i="59"/>
  <c r="E10" i="59" s="1"/>
  <c r="F38" i="55" s="1"/>
  <c r="I44" i="59"/>
  <c r="E9" i="59" s="1"/>
  <c r="F37" i="55" s="1"/>
  <c r="I38" i="59"/>
  <c r="E8" i="59" s="1"/>
  <c r="F36" i="55" s="1"/>
  <c r="E19" i="59"/>
  <c r="E19" i="60" s="1"/>
  <c r="E3" i="58"/>
  <c r="A76" i="59"/>
  <c r="A75" i="59"/>
  <c r="A74" i="59"/>
  <c r="A73" i="59"/>
  <c r="A72" i="59"/>
  <c r="A71" i="59"/>
  <c r="A70" i="59"/>
  <c r="A69" i="59"/>
  <c r="A66" i="59"/>
  <c r="A65" i="59"/>
  <c r="A64" i="59"/>
  <c r="A63" i="59"/>
  <c r="A60" i="59"/>
  <c r="A59" i="59"/>
  <c r="A58" i="59"/>
  <c r="A57" i="59"/>
  <c r="A54" i="59"/>
  <c r="A53" i="59"/>
  <c r="A52" i="59"/>
  <c r="A51" i="59"/>
  <c r="A48" i="59"/>
  <c r="A47" i="59"/>
  <c r="A46" i="59"/>
  <c r="A45" i="59"/>
  <c r="A42" i="59"/>
  <c r="A41" i="59"/>
  <c r="A40" i="59"/>
  <c r="A39" i="59"/>
  <c r="H28" i="59"/>
  <c r="H27" i="59"/>
  <c r="F27" i="59"/>
  <c r="A27" i="59"/>
  <c r="H26" i="59"/>
  <c r="F26" i="59"/>
  <c r="A26" i="59"/>
  <c r="H25" i="59"/>
  <c r="F25" i="59"/>
  <c r="A25" i="59"/>
  <c r="H24" i="59"/>
  <c r="F24" i="59"/>
  <c r="A24" i="59"/>
  <c r="H23" i="59"/>
  <c r="F23" i="59"/>
  <c r="C12" i="58"/>
  <c r="C5" i="58"/>
  <c r="C7" i="57"/>
  <c r="B7" i="57"/>
  <c r="I22" i="58"/>
  <c r="I21" i="58"/>
  <c r="C3" i="60"/>
  <c r="E2" i="61"/>
  <c r="B48" i="55"/>
  <c r="C7" i="55"/>
  <c r="B7" i="55"/>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4" i="43"/>
  <c r="C64"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K47" i="43"/>
  <c r="C47" i="43"/>
  <c r="A65" i="60" l="1"/>
  <c r="A41" i="60"/>
  <c r="L30" i="61"/>
  <c r="L98" i="61"/>
  <c r="L115" i="61"/>
  <c r="A39" i="60"/>
  <c r="A53" i="60"/>
  <c r="H27" i="60"/>
  <c r="A74" i="60"/>
  <c r="A70" i="60"/>
  <c r="A60" i="60"/>
  <c r="A48" i="60"/>
  <c r="A69" i="60"/>
  <c r="A51" i="60"/>
  <c r="H23" i="60"/>
  <c r="A76" i="60"/>
  <c r="A72" i="60"/>
  <c r="A58" i="60"/>
  <c r="A46" i="60"/>
  <c r="A40" i="60"/>
  <c r="A75" i="60"/>
  <c r="A71" i="60"/>
  <c r="A63" i="60"/>
  <c r="A57" i="60"/>
  <c r="A45" i="60"/>
  <c r="H25" i="60"/>
  <c r="H26" i="60"/>
  <c r="H24" i="60"/>
  <c r="I38" i="60"/>
  <c r="E8" i="60" s="1"/>
  <c r="L46" i="43"/>
  <c r="I62" i="60"/>
  <c r="E12" i="60" s="1"/>
  <c r="L63" i="43"/>
  <c r="A52" i="60"/>
  <c r="I68" i="60"/>
  <c r="E13" i="60" s="1"/>
  <c r="A59" i="60"/>
  <c r="I50" i="60"/>
  <c r="E10" i="60" s="1"/>
  <c r="L13" i="61"/>
  <c r="L81" i="61"/>
  <c r="I23" i="59"/>
  <c r="F25" i="60"/>
  <c r="A64" i="60"/>
  <c r="I56" i="60"/>
  <c r="E11" i="60" s="1"/>
  <c r="I44" i="60"/>
  <c r="E9" i="60" s="1"/>
  <c r="L149" i="61"/>
  <c r="L47" i="61"/>
  <c r="L132" i="61"/>
  <c r="L64" i="61"/>
  <c r="F6" i="61"/>
  <c r="J44" i="55" s="1"/>
  <c r="E2" i="62"/>
  <c r="C2" i="59"/>
  <c r="C2" i="60"/>
  <c r="E3" i="62"/>
  <c r="C3" i="59"/>
  <c r="B132" i="62"/>
  <c r="E2" i="58"/>
  <c r="L98" i="62"/>
  <c r="L30" i="62"/>
  <c r="L81" i="62"/>
  <c r="L64" i="62"/>
  <c r="L47" i="62"/>
  <c r="L132" i="62"/>
  <c r="F9" i="62"/>
  <c r="L115" i="62"/>
  <c r="L13" i="62"/>
  <c r="F8" i="62" s="1"/>
  <c r="L149" i="62"/>
  <c r="F10" i="62"/>
  <c r="B47" i="62"/>
  <c r="B81" i="62"/>
  <c r="B30" i="62"/>
  <c r="B64" i="62"/>
  <c r="B98" i="62"/>
  <c r="A73" i="60"/>
  <c r="A66" i="60"/>
  <c r="A54" i="60"/>
  <c r="A47" i="60"/>
  <c r="A42" i="60"/>
  <c r="A27" i="60"/>
  <c r="F27" i="60"/>
  <c r="E7" i="59"/>
  <c r="I17" i="59"/>
  <c r="I16" i="59" s="1"/>
  <c r="B47" i="12"/>
  <c r="F10" i="43"/>
  <c r="H10" i="61" s="1"/>
  <c r="I41" i="55" s="1"/>
  <c r="E7" i="60" l="1"/>
  <c r="I23" i="60"/>
  <c r="I17" i="60" s="1"/>
  <c r="I16" i="60" s="1"/>
  <c r="E6" i="59"/>
  <c r="F35" i="55" s="1"/>
  <c r="F5" i="61"/>
  <c r="H40" i="12"/>
  <c r="H10" i="62"/>
  <c r="D39" i="57"/>
  <c r="D44" i="55"/>
  <c r="F5" i="62"/>
  <c r="G37" i="57" s="1"/>
  <c r="F6" i="62"/>
  <c r="G38" i="57" s="1"/>
  <c r="E5" i="59"/>
  <c r="F42" i="55" s="1"/>
  <c r="B13" i="43"/>
  <c r="E6" i="60" l="1"/>
  <c r="E5" i="60" s="1"/>
  <c r="B30" i="43"/>
  <c r="B114" i="43" l="1"/>
  <c r="B46" i="43"/>
  <c r="B63" i="43"/>
  <c r="E2" i="43"/>
  <c r="A40" i="14" l="1"/>
  <c r="A41" i="14"/>
  <c r="A42" i="14"/>
  <c r="A45" i="14"/>
  <c r="A46" i="14"/>
  <c r="A47" i="14"/>
  <c r="A48" i="14"/>
  <c r="A51" i="14"/>
  <c r="A52" i="14"/>
  <c r="A53" i="14"/>
  <c r="A54" i="14"/>
  <c r="A57" i="14"/>
  <c r="A58" i="14"/>
  <c r="A59" i="14"/>
  <c r="A60" i="14"/>
  <c r="A63" i="14"/>
  <c r="A64" i="14"/>
  <c r="A65" i="14"/>
  <c r="A66" i="14"/>
  <c r="A69" i="14"/>
  <c r="A70" i="14"/>
  <c r="A71" i="14"/>
  <c r="A72" i="14"/>
  <c r="A73" i="14"/>
  <c r="A74" i="14"/>
  <c r="A75" i="14"/>
  <c r="A76" i="14"/>
  <c r="A39" i="14"/>
  <c r="A25" i="14"/>
  <c r="A26" i="14"/>
  <c r="A27" i="14"/>
  <c r="A24" i="14"/>
  <c r="I22" i="52" l="1"/>
  <c r="I21" i="52"/>
  <c r="I7" i="43" l="1"/>
  <c r="E3" i="52"/>
  <c r="B48" i="12" l="1"/>
  <c r="A46" i="12" s="1"/>
  <c r="B49" i="55"/>
  <c r="A47" i="55" s="1"/>
  <c r="K95" i="43"/>
  <c r="C95" i="43"/>
  <c r="K94" i="43"/>
  <c r="C94" i="43"/>
  <c r="K93" i="43"/>
  <c r="C93" i="43"/>
  <c r="K92" i="43"/>
  <c r="C92" i="43"/>
  <c r="K91" i="43"/>
  <c r="C91" i="43"/>
  <c r="K90" i="43"/>
  <c r="C90" i="43"/>
  <c r="K89" i="43"/>
  <c r="C89" i="43"/>
  <c r="K88" i="43"/>
  <c r="C88" i="43"/>
  <c r="K87" i="43"/>
  <c r="C87" i="43"/>
  <c r="K86" i="43"/>
  <c r="C86" i="43"/>
  <c r="K85" i="43"/>
  <c r="C85" i="43"/>
  <c r="K84" i="43"/>
  <c r="C84" i="43"/>
  <c r="K83" i="43"/>
  <c r="C83" i="43"/>
  <c r="K82" i="43"/>
  <c r="C82" i="43"/>
  <c r="K81" i="43"/>
  <c r="C81" i="43"/>
  <c r="B80" i="43"/>
  <c r="E19" i="14"/>
  <c r="L80" i="43" l="1"/>
  <c r="E2" i="52" l="1"/>
  <c r="C132" i="43" l="1"/>
  <c r="C2" i="14" l="1"/>
  <c r="C3" i="14" l="1"/>
  <c r="I8" i="43" l="1"/>
  <c r="C153" i="43" l="1"/>
  <c r="C154" i="43"/>
  <c r="C155" i="43"/>
  <c r="C156" i="43"/>
  <c r="C157" i="43"/>
  <c r="C158" i="43"/>
  <c r="C133" i="43"/>
  <c r="C134" i="43"/>
  <c r="C135" i="43"/>
  <c r="C136" i="43"/>
  <c r="C137" i="43"/>
  <c r="C138" i="43"/>
  <c r="C139" i="43"/>
  <c r="C140" i="43"/>
  <c r="C141" i="43"/>
  <c r="C142" i="43"/>
  <c r="C143" i="43"/>
  <c r="C144" i="43"/>
  <c r="C145" i="43"/>
  <c r="C146" i="43"/>
  <c r="C116" i="43"/>
  <c r="C117" i="43"/>
  <c r="C118" i="43"/>
  <c r="C119" i="43"/>
  <c r="C120" i="43"/>
  <c r="C121" i="43"/>
  <c r="C122" i="43"/>
  <c r="C123" i="43"/>
  <c r="C124" i="43"/>
  <c r="C125" i="43"/>
  <c r="C126" i="43"/>
  <c r="C127" i="43"/>
  <c r="C128" i="43"/>
  <c r="C129" i="43"/>
  <c r="C115" i="43"/>
  <c r="C99" i="43"/>
  <c r="C100" i="43"/>
  <c r="C101" i="43"/>
  <c r="C102" i="43"/>
  <c r="C103" i="43"/>
  <c r="C104" i="43"/>
  <c r="C105" i="43"/>
  <c r="C106" i="43"/>
  <c r="C107" i="43"/>
  <c r="C108" i="43"/>
  <c r="C109" i="43"/>
  <c r="C110" i="43"/>
  <c r="C111" i="43"/>
  <c r="C112" i="43"/>
  <c r="C98" i="43"/>
  <c r="C32" i="43"/>
  <c r="C33" i="43"/>
  <c r="C34" i="43"/>
  <c r="C35" i="43"/>
  <c r="C36" i="43"/>
  <c r="C37" i="43"/>
  <c r="C38" i="43"/>
  <c r="C39" i="43"/>
  <c r="C40" i="43"/>
  <c r="C41" i="43"/>
  <c r="C42" i="43"/>
  <c r="C43" i="43"/>
  <c r="C44" i="43"/>
  <c r="C31" i="43"/>
  <c r="C15" i="43"/>
  <c r="C16" i="43"/>
  <c r="C17" i="43"/>
  <c r="C18" i="43"/>
  <c r="C19" i="43"/>
  <c r="C20" i="43"/>
  <c r="C21" i="43"/>
  <c r="C22" i="43"/>
  <c r="C23" i="43"/>
  <c r="C24" i="43"/>
  <c r="C25" i="43"/>
  <c r="C26" i="43"/>
  <c r="C27" i="43"/>
  <c r="C28" i="43"/>
  <c r="C14" i="43"/>
  <c r="K146" i="43"/>
  <c r="K145" i="43"/>
  <c r="K144" i="43"/>
  <c r="K143" i="43"/>
  <c r="K129" i="43"/>
  <c r="K112" i="43"/>
  <c r="K111" i="43"/>
  <c r="K110" i="43"/>
  <c r="K109" i="43"/>
  <c r="K108" i="43"/>
  <c r="K44" i="43"/>
  <c r="K43" i="43"/>
  <c r="K42" i="43"/>
  <c r="K20" i="43"/>
  <c r="K21" i="43"/>
  <c r="K22" i="43"/>
  <c r="K23" i="43"/>
  <c r="K24" i="43"/>
  <c r="K25" i="43"/>
  <c r="K26" i="43"/>
  <c r="K27" i="43"/>
  <c r="K28" i="43"/>
  <c r="B97" i="43"/>
  <c r="K149" i="43" l="1"/>
  <c r="K132" i="43"/>
  <c r="K115" i="43"/>
  <c r="K116" i="43"/>
  <c r="K98" i="43"/>
  <c r="K99" i="43"/>
  <c r="K100" i="43"/>
  <c r="K31" i="43"/>
  <c r="E3" i="43" l="1"/>
  <c r="B131" i="43"/>
  <c r="K158" i="43"/>
  <c r="K157" i="43"/>
  <c r="K156" i="43"/>
  <c r="K155" i="43"/>
  <c r="K154" i="43"/>
  <c r="K153" i="43"/>
  <c r="K152" i="43"/>
  <c r="K151" i="43"/>
  <c r="K150" i="43"/>
  <c r="K142" i="43"/>
  <c r="K141" i="43"/>
  <c r="K140" i="43"/>
  <c r="K139" i="43"/>
  <c r="K138" i="43"/>
  <c r="K137" i="43"/>
  <c r="K136" i="43"/>
  <c r="K135" i="43"/>
  <c r="K134" i="43"/>
  <c r="K133" i="43"/>
  <c r="K128" i="43"/>
  <c r="K127" i="43"/>
  <c r="K126" i="43"/>
  <c r="K125" i="43"/>
  <c r="K124" i="43"/>
  <c r="K123" i="43"/>
  <c r="K122" i="43"/>
  <c r="K121" i="43"/>
  <c r="K120" i="43"/>
  <c r="K119" i="43"/>
  <c r="K118" i="43"/>
  <c r="K117" i="43"/>
  <c r="K107" i="43"/>
  <c r="K106" i="43"/>
  <c r="K105" i="43"/>
  <c r="K104" i="43"/>
  <c r="K103" i="43"/>
  <c r="K102" i="43"/>
  <c r="K101" i="43"/>
  <c r="K41" i="43"/>
  <c r="K40" i="43"/>
  <c r="K39" i="43"/>
  <c r="K38" i="43"/>
  <c r="K37" i="43"/>
  <c r="K36" i="43"/>
  <c r="K35" i="43"/>
  <c r="K34" i="43"/>
  <c r="K33" i="43"/>
  <c r="K32" i="43"/>
  <c r="K14" i="43"/>
  <c r="K15" i="43"/>
  <c r="K16" i="43"/>
  <c r="K17" i="43"/>
  <c r="K18" i="43"/>
  <c r="K19" i="43"/>
  <c r="L148" i="43" l="1"/>
  <c r="L13" i="43"/>
  <c r="L131" i="43"/>
  <c r="L30" i="43"/>
  <c r="F9" i="43" s="1"/>
  <c r="L97" i="43"/>
  <c r="L114" i="43"/>
  <c r="H9" i="61" l="1"/>
  <c r="I38" i="55" s="1"/>
  <c r="H9" i="62"/>
  <c r="H37" i="12"/>
  <c r="F8" i="43"/>
  <c r="H8" i="62" s="1"/>
  <c r="F5" i="43"/>
  <c r="K13" i="43"/>
  <c r="H8" i="61" l="1"/>
  <c r="I35" i="55" s="1"/>
  <c r="H34" i="12"/>
  <c r="H44" i="12"/>
  <c r="H5" i="62"/>
  <c r="D37" i="57" s="1"/>
  <c r="I37" i="57" s="1"/>
  <c r="H5" i="61"/>
  <c r="F6" i="43"/>
  <c r="H6" i="62" l="1"/>
  <c r="D38" i="57" s="1"/>
  <c r="I38" i="57" s="1"/>
  <c r="F44" i="55"/>
  <c r="F43" i="55" s="1"/>
  <c r="F45" i="55" s="1"/>
  <c r="H43" i="12"/>
  <c r="H6" i="61"/>
  <c r="I44" i="55" s="1"/>
  <c r="F24" i="14"/>
  <c r="F25" i="14"/>
  <c r="F26" i="14"/>
  <c r="F27" i="14"/>
  <c r="F23" i="14"/>
  <c r="H28" i="14"/>
  <c r="H27" i="14"/>
  <c r="H26" i="14"/>
  <c r="H25" i="14"/>
  <c r="H24" i="14"/>
  <c r="H23" i="14"/>
  <c r="I62" i="14"/>
  <c r="E12" i="14" s="1"/>
  <c r="I56" i="14"/>
  <c r="E11" i="14" s="1"/>
  <c r="I38" i="14"/>
  <c r="E8" i="14" s="1"/>
  <c r="I50" i="14"/>
  <c r="E10" i="14" s="1"/>
  <c r="I68" i="14"/>
  <c r="E13" i="14" s="1"/>
  <c r="I44" i="14"/>
  <c r="E9" i="14" s="1"/>
  <c r="D36" i="12" l="1"/>
  <c r="H9" i="59"/>
  <c r="D37" i="55" s="1"/>
  <c r="H9" i="60"/>
  <c r="D38" i="12"/>
  <c r="H11" i="60"/>
  <c r="H11" i="59"/>
  <c r="D39" i="55" s="1"/>
  <c r="E23" i="64"/>
  <c r="G39" i="57"/>
  <c r="I39" i="57" s="1"/>
  <c r="H13" i="59"/>
  <c r="D41" i="55" s="1"/>
  <c r="D40" i="12"/>
  <c r="H13" i="60"/>
  <c r="H8" i="60"/>
  <c r="D35" i="12"/>
  <c r="H8" i="59"/>
  <c r="D36" i="55" s="1"/>
  <c r="H12" i="60"/>
  <c r="H12" i="59"/>
  <c r="D40" i="55" s="1"/>
  <c r="D39" i="12"/>
  <c r="H10" i="59"/>
  <c r="D38" i="55" s="1"/>
  <c r="D37" i="12"/>
  <c r="H10" i="60"/>
  <c r="E7" i="14"/>
  <c r="I23" i="14"/>
  <c r="I17" i="14" s="1"/>
  <c r="I16" i="14" s="1"/>
  <c r="H7" i="60" l="1"/>
  <c r="H7" i="59"/>
  <c r="E6" i="14"/>
  <c r="D34" i="12" s="1"/>
  <c r="H6" i="59" l="1"/>
  <c r="D35" i="55" s="1"/>
  <c r="H6" i="60"/>
  <c r="E5" i="14"/>
  <c r="H5" i="59" l="1"/>
  <c r="D42" i="55" s="1"/>
  <c r="D43" i="55" s="1"/>
  <c r="D45" i="55" s="1"/>
  <c r="D41" i="12"/>
  <c r="H5" i="60"/>
  <c r="D42" i="12" l="1"/>
  <c r="D4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CC3BF869-23F8-4801-BBBF-340038D78421}">
      <text>
        <r>
          <rPr>
            <b/>
            <sz val="16"/>
            <color indexed="81"/>
            <rFont val="游ゴシック"/>
            <family val="3"/>
            <charset val="128"/>
            <scheme val="minor"/>
          </rPr>
          <t>提出日を西暦で入力してください。
例）2022/7/1と入力しますと令和4年7月1日と自動で年号表記になります。</t>
        </r>
      </text>
    </comment>
    <comment ref="C27" authorId="0" shapeId="0" xr:uid="{0939D53F-E516-4F51-ADD1-B4D9C9CD868D}">
      <text>
        <r>
          <rPr>
            <b/>
            <sz val="16"/>
            <color indexed="81"/>
            <rFont val="游ゴシック"/>
            <family val="3"/>
            <charset val="128"/>
            <scheme val="minor"/>
          </rPr>
          <t>提出日を西暦で入力してください。
例）2022/7/1と入力しますと令和4年7月1日と自動で年号表記になります。</t>
        </r>
      </text>
    </comment>
    <comment ref="C30" authorId="0" shapeId="0" xr:uid="{64AAB6AC-B32A-4094-A74E-8F66155FD8F5}">
      <text>
        <r>
          <rPr>
            <b/>
            <sz val="16"/>
            <color indexed="81"/>
            <rFont val="游ゴシック"/>
            <family val="3"/>
            <charset val="128"/>
            <scheme val="minor"/>
          </rPr>
          <t>新型コロナウイルス感染症のために活動を中止し取り下げる場合はその旨をご記載ください。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12BA1693-3AFC-452C-8D8E-07E5F2DC4A1D}">
      <text>
        <r>
          <rPr>
            <b/>
            <sz val="16"/>
            <color indexed="81"/>
            <rFont val="游ゴシック"/>
            <family val="3"/>
            <charset val="128"/>
            <scheme val="minor"/>
          </rPr>
          <t>提出日を西暦で入力してください。
例）2022/7/1と入力しますと令和4年7月1日と自動で年号表記になります。</t>
        </r>
      </text>
    </comment>
    <comment ref="E18" authorId="0" shapeId="0" xr:uid="{85E33A29-C9E0-4E9D-9634-BFACA688DE04}">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7410AC81-3B7A-4854-B32A-9A769C21088D}">
      <text>
        <r>
          <rPr>
            <b/>
            <sz val="16"/>
            <color indexed="81"/>
            <rFont val="游ゴシック"/>
            <family val="3"/>
            <charset val="128"/>
            <scheme val="minor"/>
          </rPr>
          <t>活動中止の原因となった事実を具体的に記入してください。</t>
        </r>
      </text>
    </comment>
    <comment ref="C30" authorId="0" shapeId="0" xr:uid="{FAF82E97-C446-45A7-8AC4-9A2062EC6EAA}">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<sst xmlns="http://schemas.openxmlformats.org/spreadsheetml/2006/main" count="1159" uniqueCount="387">
  <si>
    <t>団体情報</t>
    <rPh sb="0" eb="2">
      <t>ダンタイ</t>
    </rPh>
    <rPh sb="2" eb="4">
      <t>ジョウホウ</t>
    </rPh>
    <phoneticPr fontId="6"/>
  </si>
  <si>
    <t>活動名（フリガナ）</t>
    <rPh sb="0" eb="2">
      <t>カツドウ</t>
    </rPh>
    <rPh sb="2" eb="3">
      <t>メイ</t>
    </rPh>
    <phoneticPr fontId="6"/>
  </si>
  <si>
    <t>活動名</t>
    <rPh sb="0" eb="2">
      <t>カツドウ</t>
    </rPh>
    <rPh sb="2" eb="3">
      <t>メイ</t>
    </rPh>
    <phoneticPr fontId="6"/>
  </si>
  <si>
    <t>実施時期</t>
    <rPh sb="0" eb="2">
      <t>ジッシ</t>
    </rPh>
    <rPh sb="2" eb="4">
      <t>ジキ</t>
    </rPh>
    <phoneticPr fontId="6"/>
  </si>
  <si>
    <t>共催者負担金</t>
    <phoneticPr fontId="6"/>
  </si>
  <si>
    <t>団体住所（所在地）〒</t>
  </si>
  <si>
    <t>-</t>
  </si>
  <si>
    <t>団体住所（所在地）</t>
  </si>
  <si>
    <t>代表者役職名</t>
  </si>
  <si>
    <t>代表者氏名</t>
  </si>
  <si>
    <t>入場料</t>
  </si>
  <si>
    <t>共催者負担金</t>
  </si>
  <si>
    <t>（ロ） 自己負担金</t>
  </si>
  <si>
    <t>区分</t>
    <rPh sb="0" eb="2">
      <t>クブン</t>
    </rPh>
    <phoneticPr fontId="6"/>
  </si>
  <si>
    <t>項目</t>
    <rPh sb="0" eb="2">
      <t>コウモク</t>
    </rPh>
    <phoneticPr fontId="6"/>
  </si>
  <si>
    <t>細目</t>
    <rPh sb="0" eb="2">
      <t>サイモク</t>
    </rPh>
    <phoneticPr fontId="6"/>
  </si>
  <si>
    <t>内訳</t>
    <rPh sb="0" eb="2">
      <t>ウチワケ</t>
    </rPh>
    <phoneticPr fontId="6"/>
  </si>
  <si>
    <t>内訳詳細</t>
    <rPh sb="0" eb="2">
      <t>ウチワケ</t>
    </rPh>
    <rPh sb="2" eb="4">
      <t>ショウサイ</t>
    </rPh>
    <phoneticPr fontId="6"/>
  </si>
  <si>
    <t>小計（千円）</t>
    <rPh sb="0" eb="2">
      <t>ショウケイ</t>
    </rPh>
    <rPh sb="3" eb="5">
      <t>センエン</t>
    </rPh>
    <phoneticPr fontId="6"/>
  </si>
  <si>
    <t>入場料収入</t>
    <phoneticPr fontId="6"/>
  </si>
  <si>
    <t>単価</t>
    <rPh sb="0" eb="2">
      <t>タンカ</t>
    </rPh>
    <phoneticPr fontId="6"/>
  </si>
  <si>
    <t>×</t>
    <phoneticPr fontId="6"/>
  </si>
  <si>
    <t>枚数</t>
    <rPh sb="0" eb="2">
      <t>マイスウ</t>
    </rPh>
    <phoneticPr fontId="6"/>
  </si>
  <si>
    <t>単価×枚数</t>
    <rPh sb="0" eb="2">
      <t>タンカ</t>
    </rPh>
    <rPh sb="3" eb="5">
      <t>マイスウ</t>
    </rPh>
    <phoneticPr fontId="6"/>
  </si>
  <si>
    <t>（招待）</t>
    <rPh sb="1" eb="3">
      <t>ショウタイ</t>
    </rPh>
    <phoneticPr fontId="6"/>
  </si>
  <si>
    <t>その他の収入</t>
    <rPh sb="2" eb="3">
      <t>タ</t>
    </rPh>
    <rPh sb="4" eb="6">
      <t>シュウニュウ</t>
    </rPh>
    <phoneticPr fontId="6"/>
  </si>
  <si>
    <t>共催者以外の補助金・助成金</t>
    <phoneticPr fontId="6"/>
  </si>
  <si>
    <t>寄付金・協賛金</t>
    <phoneticPr fontId="6"/>
  </si>
  <si>
    <t>プログラム等売上収入</t>
    <phoneticPr fontId="6"/>
  </si>
  <si>
    <t>参加費</t>
    <phoneticPr fontId="6"/>
  </si>
  <si>
    <t>広告料・その他の収入</t>
    <phoneticPr fontId="6"/>
  </si>
  <si>
    <t>字幕費・音声ガイド費</t>
  </si>
  <si>
    <t>道具運搬費</t>
  </si>
  <si>
    <t>交通費</t>
  </si>
  <si>
    <t>宿泊費</t>
  </si>
  <si>
    <t>人数または枚数</t>
    <rPh sb="0" eb="2">
      <t>ニンズウ</t>
    </rPh>
    <rPh sb="5" eb="7">
      <t>マイスウ</t>
    </rPh>
    <phoneticPr fontId="6"/>
  </si>
  <si>
    <t>回数または泊数</t>
    <rPh sb="0" eb="2">
      <t>カイスウ</t>
    </rPh>
    <rPh sb="5" eb="6">
      <t>ハク</t>
    </rPh>
    <rPh sb="6" eb="7">
      <t>スウ</t>
    </rPh>
    <phoneticPr fontId="6"/>
  </si>
  <si>
    <t>金額（円）</t>
    <rPh sb="3" eb="4">
      <t>エン</t>
    </rPh>
    <phoneticPr fontId="6"/>
  </si>
  <si>
    <t>活動の目的及び内容</t>
    <rPh sb="0" eb="2">
      <t>カツドウ</t>
    </rPh>
    <rPh sb="3" eb="5">
      <t>モクテキ</t>
    </rPh>
    <rPh sb="5" eb="6">
      <t>オヨ</t>
    </rPh>
    <rPh sb="7" eb="9">
      <t>ナイヨウ</t>
    </rPh>
    <phoneticPr fontId="5"/>
  </si>
  <si>
    <t>実施時期</t>
    <rPh sb="0" eb="2">
      <t>ジッシ</t>
    </rPh>
    <rPh sb="2" eb="4">
      <t>ジキ</t>
    </rPh>
    <phoneticPr fontId="5"/>
  </si>
  <si>
    <t>金額（円）</t>
    <rPh sb="0" eb="2">
      <t>キンガク</t>
    </rPh>
    <rPh sb="3" eb="4">
      <t>エン</t>
    </rPh>
    <phoneticPr fontId="6"/>
  </si>
  <si>
    <t>～</t>
    <phoneticPr fontId="5"/>
  </si>
  <si>
    <t>収入総額</t>
    <rPh sb="2" eb="4">
      <t>ソウガク</t>
    </rPh>
    <phoneticPr fontId="6"/>
  </si>
  <si>
    <t>入場料無料の場合は必ず理由を記入</t>
  </si>
  <si>
    <t>記入要領</t>
    <phoneticPr fontId="5"/>
  </si>
  <si>
    <t>収入総額（千円）</t>
    <rPh sb="0" eb="2">
      <t>シュウニュウ</t>
    </rPh>
    <phoneticPr fontId="5"/>
  </si>
  <si>
    <t>入場料収入</t>
    <phoneticPr fontId="5"/>
  </si>
  <si>
    <t>その他の収入</t>
    <rPh sb="2" eb="3">
      <t>タ</t>
    </rPh>
    <rPh sb="4" eb="6">
      <t>シュウニュウ</t>
    </rPh>
    <phoneticPr fontId="5"/>
  </si>
  <si>
    <t>共催者負担金</t>
    <rPh sb="0" eb="2">
      <t>キョウサイ</t>
    </rPh>
    <rPh sb="2" eb="3">
      <t>シャ</t>
    </rPh>
    <rPh sb="3" eb="6">
      <t>フタンキン</t>
    </rPh>
    <phoneticPr fontId="5"/>
  </si>
  <si>
    <t>共催者以外の補助金・助成金</t>
    <rPh sb="0" eb="2">
      <t>キョウサイ</t>
    </rPh>
    <rPh sb="2" eb="3">
      <t>シャ</t>
    </rPh>
    <rPh sb="3" eb="5">
      <t>イガイ</t>
    </rPh>
    <rPh sb="6" eb="9">
      <t>ホジョキン</t>
    </rPh>
    <rPh sb="10" eb="13">
      <t>ジョセイキン</t>
    </rPh>
    <phoneticPr fontId="5"/>
  </si>
  <si>
    <t>寄付金・協賛金</t>
    <rPh sb="0" eb="3">
      <t>キフキン</t>
    </rPh>
    <rPh sb="4" eb="7">
      <t>キョウサンキン</t>
    </rPh>
    <phoneticPr fontId="5"/>
  </si>
  <si>
    <t>プログラム等売上収入</t>
    <phoneticPr fontId="5"/>
  </si>
  <si>
    <t>参加費</t>
    <phoneticPr fontId="5"/>
  </si>
  <si>
    <t>広告料・その他の収入</t>
    <phoneticPr fontId="5"/>
  </si>
  <si>
    <t>文書番号</t>
    <phoneticPr fontId="5"/>
  </si>
  <si>
    <t>都道府県</t>
    <rPh sb="0" eb="4">
      <t>トドウフケン</t>
    </rPh>
    <phoneticPr fontId="5"/>
  </si>
  <si>
    <t>左記以外</t>
    <rPh sb="0" eb="2">
      <t>サキ</t>
    </rPh>
    <rPh sb="2" eb="4">
      <t>イガイ</t>
    </rPh>
    <phoneticPr fontId="5"/>
  </si>
  <si>
    <t>障害者対応に係る経費を含む</t>
    <rPh sb="0" eb="3">
      <t>ショウガイシャ</t>
    </rPh>
    <rPh sb="3" eb="5">
      <t>タイオウ</t>
    </rPh>
    <rPh sb="6" eb="7">
      <t>カカ</t>
    </rPh>
    <rPh sb="8" eb="10">
      <t>ケイヒ</t>
    </rPh>
    <rPh sb="11" eb="12">
      <t>フク</t>
    </rPh>
    <phoneticPr fontId="5"/>
  </si>
  <si>
    <t>細目</t>
    <rPh sb="0" eb="2">
      <t>サイモク</t>
    </rPh>
    <phoneticPr fontId="5"/>
  </si>
  <si>
    <t>（単位）</t>
    <rPh sb="1" eb="3">
      <t>タンイ</t>
    </rPh>
    <phoneticPr fontId="8"/>
  </si>
  <si>
    <t>（単位）</t>
    <phoneticPr fontId="8"/>
  </si>
  <si>
    <t>配信用録音録画・編集費</t>
    <rPh sb="0" eb="2">
      <t>ハイシン</t>
    </rPh>
    <rPh sb="2" eb="3">
      <t>ヨウ</t>
    </rPh>
    <rPh sb="3" eb="5">
      <t>ロクオン</t>
    </rPh>
    <rPh sb="5" eb="7">
      <t>ロクガ</t>
    </rPh>
    <rPh sb="10" eb="11">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</si>
  <si>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</si>
  <si>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</si>
  <si>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券種</t>
    <rPh sb="0" eb="1">
      <t>ケン</t>
    </rPh>
    <rPh sb="1" eb="2">
      <t>シュ</t>
    </rPh>
    <phoneticPr fontId="6"/>
  </si>
  <si>
    <t>提出年月日</t>
    <rPh sb="0" eb="2">
      <t>テイシュツ</t>
    </rPh>
    <rPh sb="2" eb="5">
      <t>ネンガッピ</t>
    </rPh>
    <phoneticPr fontId="5"/>
  </si>
  <si>
    <t>単価等（円）</t>
    <rPh sb="0" eb="2">
      <t>タンカ</t>
    </rPh>
    <rPh sb="2" eb="3">
      <t>トウ</t>
    </rPh>
    <rPh sb="4" eb="5">
      <t>エン</t>
    </rPh>
    <phoneticPr fontId="6"/>
  </si>
  <si>
    <t>関係書類送付先〒</t>
    <rPh sb="0" eb="2">
      <t>カンケイ</t>
    </rPh>
    <rPh sb="2" eb="4">
      <t>ショルイ</t>
    </rPh>
    <rPh sb="4" eb="7">
      <t>ソウフサキ</t>
    </rPh>
    <phoneticPr fontId="5"/>
  </si>
  <si>
    <t>関係書類送付先住所</t>
    <rPh sb="0" eb="2">
      <t>カンケイ</t>
    </rPh>
    <rPh sb="2" eb="4">
      <t>ショルイ</t>
    </rPh>
    <rPh sb="4" eb="7">
      <t>ソウフサキ</t>
    </rPh>
    <rPh sb="7" eb="9">
      <t>ジュウショ</t>
    </rPh>
    <phoneticPr fontId="5"/>
  </si>
  <si>
    <t>担当者氏名</t>
    <phoneticPr fontId="5"/>
  </si>
  <si>
    <t>担当者電話番号</t>
    <phoneticPr fontId="23"/>
  </si>
  <si>
    <t>E-mail</t>
    <phoneticPr fontId="5"/>
  </si>
  <si>
    <t>支出</t>
    <phoneticPr fontId="5"/>
  </si>
  <si>
    <t>支払先及び備考</t>
    <phoneticPr fontId="8"/>
  </si>
  <si>
    <t>金額</t>
    <rPh sb="0" eb="2">
      <t>キンガク</t>
    </rPh>
    <phoneticPr fontId="8"/>
  </si>
  <si>
    <t>団体名（主催者）</t>
    <phoneticPr fontId="5"/>
  </si>
  <si>
    <t>活動名：</t>
    <phoneticPr fontId="8"/>
  </si>
  <si>
    <t>①</t>
  </si>
  <si>
    <t>③</t>
  </si>
  <si>
    <t>②</t>
    <phoneticPr fontId="23"/>
  </si>
  <si>
    <t>感染症予防用品購入費</t>
    <rPh sb="0" eb="3">
      <t>カンセンショウ</t>
    </rPh>
    <rPh sb="3" eb="6">
      <t>ヨボウヨウ</t>
    </rPh>
    <rPh sb="6" eb="7">
      <t>ヒン</t>
    </rPh>
    <rPh sb="7" eb="10">
      <t>コウニュウヒ</t>
    </rPh>
    <phoneticPr fontId="23"/>
  </si>
  <si>
    <t>単価10万円未満のものに限る</t>
    <rPh sb="0" eb="2">
      <t>タンカ</t>
    </rPh>
    <rPh sb="4" eb="6">
      <t>マンエン</t>
    </rPh>
    <rPh sb="6" eb="8">
      <t>ミマン</t>
    </rPh>
    <rPh sb="12" eb="13">
      <t>カギ</t>
    </rPh>
    <phoneticPr fontId="23"/>
  </si>
  <si>
    <t>消毒関係消耗品購入費</t>
    <rPh sb="0" eb="2">
      <t>ショウドク</t>
    </rPh>
    <rPh sb="2" eb="4">
      <t>カンケイ</t>
    </rPh>
    <rPh sb="4" eb="6">
      <t>ショウモウ</t>
    </rPh>
    <rPh sb="6" eb="7">
      <t>ヒン</t>
    </rPh>
    <rPh sb="7" eb="10">
      <t>コウニュウヒ</t>
    </rPh>
    <phoneticPr fontId="23"/>
  </si>
  <si>
    <t>消毒作業費</t>
    <rPh sb="0" eb="2">
      <t>ショウドク</t>
    </rPh>
    <rPh sb="2" eb="4">
      <t>サギョウ</t>
    </rPh>
    <rPh sb="4" eb="5">
      <t>ヒ</t>
    </rPh>
    <phoneticPr fontId="23"/>
  </si>
  <si>
    <t>外注費含む</t>
    <rPh sb="0" eb="2">
      <t>ガイチュウ</t>
    </rPh>
    <rPh sb="2" eb="3">
      <t>ヒ</t>
    </rPh>
    <rPh sb="3" eb="4">
      <t>フク</t>
    </rPh>
    <phoneticPr fontId="23"/>
  </si>
  <si>
    <t>感染症対策機材購入・借用費</t>
    <rPh sb="0" eb="3">
      <t>カンセンショウ</t>
    </rPh>
    <rPh sb="3" eb="5">
      <t>タイサク</t>
    </rPh>
    <rPh sb="5" eb="7">
      <t>キザイ</t>
    </rPh>
    <rPh sb="7" eb="9">
      <t>コウニュウ</t>
    </rPh>
    <rPh sb="10" eb="12">
      <t>シャクヨウ</t>
    </rPh>
    <rPh sb="12" eb="13">
      <t>ヒ</t>
    </rPh>
    <phoneticPr fontId="23"/>
  </si>
  <si>
    <t>購入の場合、単価10万円未満のものに限る</t>
    <rPh sb="0" eb="2">
      <t>コウニュウ</t>
    </rPh>
    <rPh sb="3" eb="5">
      <t>バアイ</t>
    </rPh>
    <phoneticPr fontId="23"/>
  </si>
  <si>
    <t>検査費</t>
    <rPh sb="0" eb="2">
      <t>ケンサ</t>
    </rPh>
    <rPh sb="2" eb="3">
      <t>ヒ</t>
    </rPh>
    <phoneticPr fontId="23"/>
  </si>
  <si>
    <t>出演者・スタッフのPCR検査、抗原検査費用</t>
    <rPh sb="0" eb="3">
      <t>シュツエンシャ</t>
    </rPh>
    <rPh sb="12" eb="14">
      <t>ケンサ</t>
    </rPh>
    <rPh sb="15" eb="17">
      <t>コウゲン</t>
    </rPh>
    <rPh sb="17" eb="19">
      <t>ケンサ</t>
    </rPh>
    <rPh sb="19" eb="21">
      <t>ヒヨウ</t>
    </rPh>
    <phoneticPr fontId="23"/>
  </si>
  <si>
    <t>担当部署名または役職名</t>
    <rPh sb="2" eb="4">
      <t>ブショ</t>
    </rPh>
    <rPh sb="4" eb="5">
      <t>メイ</t>
    </rPh>
    <rPh sb="8" eb="11">
      <t>ヤクショクメイ</t>
    </rPh>
    <phoneticPr fontId="5"/>
  </si>
  <si>
    <t>担当者情報</t>
    <rPh sb="0" eb="3">
      <t>タントウシャ</t>
    </rPh>
    <rPh sb="3" eb="5">
      <t>ジョウホウ</t>
    </rPh>
    <phoneticPr fontId="5"/>
  </si>
  <si>
    <t>-</t>
    <phoneticPr fontId="5"/>
  </si>
  <si>
    <t>団体名（フリガナ）</t>
    <phoneticPr fontId="5"/>
  </si>
  <si>
    <t>小計（千円）</t>
    <rPh sb="0" eb="2">
      <t>ショウケイ</t>
    </rPh>
    <rPh sb="3" eb="4">
      <t>セン</t>
    </rPh>
    <rPh sb="4" eb="5">
      <t>エン</t>
    </rPh>
    <phoneticPr fontId="6"/>
  </si>
  <si>
    <t>項目</t>
    <phoneticPr fontId="23"/>
  </si>
  <si>
    <t>№</t>
    <phoneticPr fontId="8"/>
  </si>
  <si>
    <t>.</t>
    <phoneticPr fontId="5"/>
  </si>
  <si>
    <t>細目</t>
    <rPh sb="0" eb="2">
      <t>サイモク</t>
    </rPh>
    <phoneticPr fontId="8"/>
  </si>
  <si>
    <t>項目</t>
    <rPh sb="0" eb="2">
      <t>コウモク</t>
    </rPh>
    <phoneticPr fontId="5"/>
  </si>
  <si>
    <t>市町村または特別区</t>
    <rPh sb="0" eb="3">
      <t>シチョウソン</t>
    </rPh>
    <rPh sb="6" eb="9">
      <t>トクベツク</t>
    </rPh>
    <phoneticPr fontId="5"/>
  </si>
  <si>
    <t>活動区分</t>
    <phoneticPr fontId="5"/>
  </si>
  <si>
    <t>細目</t>
    <phoneticPr fontId="8"/>
  </si>
  <si>
    <r>
      <rPr>
        <sz val="14"/>
        <color rgb="FF969696"/>
        <rFont val="游ゴシック"/>
        <family val="3"/>
        <charset val="128"/>
        <scheme val="minor"/>
      </rPr>
      <t>.</t>
    </r>
    <r>
      <rPr>
        <sz val="14"/>
        <color theme="1"/>
        <rFont val="游ゴシック"/>
        <family val="3"/>
        <charset val="128"/>
        <scheme val="minor"/>
      </rPr>
      <t>項目</t>
    </r>
    <phoneticPr fontId="23"/>
  </si>
  <si>
    <t>（千円）</t>
  </si>
  <si>
    <t>.</t>
    <phoneticPr fontId="23"/>
  </si>
  <si>
    <r>
      <rPr>
        <u/>
        <sz val="14"/>
        <color rgb="FF969696"/>
        <rFont val="游ゴシック"/>
        <family val="3"/>
        <charset val="128"/>
        <scheme val="minor"/>
      </rPr>
      <t>.</t>
    </r>
    <r>
      <rPr>
        <u/>
        <sz val="14"/>
        <color theme="1"/>
        <rFont val="游ゴシック"/>
        <family val="3"/>
        <charset val="128"/>
        <scheme val="minor"/>
      </rPr>
      <t>項目</t>
    </r>
    <phoneticPr fontId="23"/>
  </si>
  <si>
    <t>電話番号</t>
    <phoneticPr fontId="23"/>
  </si>
  <si>
    <t>.</t>
    <phoneticPr fontId="5"/>
  </si>
  <si>
    <t>本活動の企画意図</t>
    <rPh sb="0" eb="1">
      <t>ホン</t>
    </rPh>
    <rPh sb="1" eb="3">
      <t>カツドウ</t>
    </rPh>
    <rPh sb="4" eb="6">
      <t>キカク</t>
    </rPh>
    <rPh sb="6" eb="8">
      <t>イト</t>
    </rPh>
    <phoneticPr fontId="5"/>
  </si>
  <si>
    <t>地域の振興に資する本活動の特色（地域の活動として特に強調したい点をご記入ください）</t>
    <rPh sb="0" eb="2">
      <t>チイキ</t>
    </rPh>
    <rPh sb="3" eb="5">
      <t>シンコウ</t>
    </rPh>
    <rPh sb="6" eb="7">
      <t>シ</t>
    </rPh>
    <rPh sb="9" eb="12">
      <t>ホンカツドウ</t>
    </rPh>
    <rPh sb="13" eb="15">
      <t>トクショク</t>
    </rPh>
    <phoneticPr fontId="5"/>
  </si>
  <si>
    <t>実施場所</t>
    <rPh sb="2" eb="4">
      <t>バショ</t>
    </rPh>
    <phoneticPr fontId="5"/>
  </si>
  <si>
    <t>本活動の内容</t>
    <rPh sb="0" eb="1">
      <t>ホン</t>
    </rPh>
    <rPh sb="1" eb="3">
      <t>カツドウ</t>
    </rPh>
    <rPh sb="4" eb="6">
      <t>ナイヨウ</t>
    </rPh>
    <phoneticPr fontId="5"/>
  </si>
  <si>
    <t>共催者名(役割)・後援者名(役割)・協賛者名(役割)、助成団体</t>
    <phoneticPr fontId="5"/>
  </si>
  <si>
    <t>実施場所住所</t>
    <rPh sb="2" eb="4">
      <t>バショ</t>
    </rPh>
    <rPh sb="4" eb="6">
      <t>ジュウショ</t>
    </rPh>
    <phoneticPr fontId="5"/>
  </si>
  <si>
    <t>団体名：</t>
    <rPh sb="0" eb="2">
      <t>ダンタイ</t>
    </rPh>
    <phoneticPr fontId="8"/>
  </si>
  <si>
    <t>団体名：</t>
    <phoneticPr fontId="8"/>
  </si>
  <si>
    <t>謝金・旅費</t>
    <rPh sb="0" eb="2">
      <t>シャキン</t>
    </rPh>
    <rPh sb="3" eb="5">
      <t>リョヒ</t>
    </rPh>
    <phoneticPr fontId="5"/>
  </si>
  <si>
    <t>講師謝金</t>
    <rPh sb="0" eb="2">
      <t>コウシ</t>
    </rPh>
    <rPh sb="2" eb="4">
      <t>シャキン</t>
    </rPh>
    <phoneticPr fontId="5"/>
  </si>
  <si>
    <t>原稿執筆謝金</t>
    <rPh sb="0" eb="2">
      <t>ゲンコウ</t>
    </rPh>
    <rPh sb="2" eb="4">
      <t>シッピツ</t>
    </rPh>
    <rPh sb="4" eb="6">
      <t>シャキン</t>
    </rPh>
    <phoneticPr fontId="5"/>
  </si>
  <si>
    <t>会場整理謝金</t>
    <rPh sb="0" eb="2">
      <t>カイジョウ</t>
    </rPh>
    <rPh sb="2" eb="4">
      <t>セイリ</t>
    </rPh>
    <rPh sb="4" eb="6">
      <t>シャキン</t>
    </rPh>
    <phoneticPr fontId="5"/>
  </si>
  <si>
    <t>託児謝金</t>
    <rPh sb="0" eb="2">
      <t>タクジ</t>
    </rPh>
    <rPh sb="2" eb="4">
      <t>シャキン</t>
    </rPh>
    <phoneticPr fontId="5"/>
  </si>
  <si>
    <t>駐車場整理謝金</t>
    <rPh sb="0" eb="3">
      <t>チュウシャジョウ</t>
    </rPh>
    <rPh sb="3" eb="5">
      <t>セイリ</t>
    </rPh>
    <rPh sb="5" eb="7">
      <t>シャキン</t>
    </rPh>
    <phoneticPr fontId="5"/>
  </si>
  <si>
    <t>医師・看護師謝金</t>
    <rPh sb="0" eb="2">
      <t>イシ</t>
    </rPh>
    <rPh sb="3" eb="6">
      <t>カンゴシ</t>
    </rPh>
    <rPh sb="6" eb="8">
      <t>シャキン</t>
    </rPh>
    <phoneticPr fontId="5"/>
  </si>
  <si>
    <t>手話通訳謝金</t>
    <rPh sb="0" eb="2">
      <t>シュワ</t>
    </rPh>
    <rPh sb="2" eb="4">
      <t>ツウヤク</t>
    </rPh>
    <rPh sb="4" eb="6">
      <t>シャキン</t>
    </rPh>
    <phoneticPr fontId="5"/>
  </si>
  <si>
    <t>要約筆記謝金</t>
    <rPh sb="0" eb="2">
      <t>ヨウヤク</t>
    </rPh>
    <rPh sb="2" eb="4">
      <t>ヒッキ</t>
    </rPh>
    <rPh sb="4" eb="6">
      <t>シャキン</t>
    </rPh>
    <phoneticPr fontId="5"/>
  </si>
  <si>
    <t>日当は除く</t>
    <rPh sb="0" eb="2">
      <t>ニットウ</t>
    </rPh>
    <rPh sb="3" eb="4">
      <t>ノゾ</t>
    </rPh>
    <phoneticPr fontId="5"/>
  </si>
  <si>
    <t>会場使用料</t>
    <rPh sb="0" eb="2">
      <t>カイジョウ</t>
    </rPh>
    <rPh sb="2" eb="5">
      <t>シヨウリョウ</t>
    </rPh>
    <phoneticPr fontId="5"/>
  </si>
  <si>
    <t>付帯設備使用料</t>
    <rPh sb="0" eb="2">
      <t>フタイ</t>
    </rPh>
    <rPh sb="2" eb="4">
      <t>セツビ</t>
    </rPh>
    <rPh sb="4" eb="7">
      <t>シヨウリョウ</t>
    </rPh>
    <phoneticPr fontId="5"/>
  </si>
  <si>
    <t>会場設営費</t>
    <rPh sb="0" eb="2">
      <t>カイジョウ</t>
    </rPh>
    <rPh sb="2" eb="4">
      <t>セツエイ</t>
    </rPh>
    <rPh sb="4" eb="5">
      <t>ヒ</t>
    </rPh>
    <phoneticPr fontId="5"/>
  </si>
  <si>
    <t>会場撤去費</t>
    <rPh sb="0" eb="2">
      <t>カイジョウ</t>
    </rPh>
    <rPh sb="2" eb="4">
      <t>テッキョ</t>
    </rPh>
    <rPh sb="4" eb="5">
      <t>ヒ</t>
    </rPh>
    <phoneticPr fontId="5"/>
  </si>
  <si>
    <t>会場・設営・運搬費</t>
    <rPh sb="0" eb="2">
      <t>カイジョウ</t>
    </rPh>
    <rPh sb="3" eb="5">
      <t>セツエイ</t>
    </rPh>
    <rPh sb="6" eb="8">
      <t>ウンパン</t>
    </rPh>
    <rPh sb="8" eb="9">
      <t>ヒ</t>
    </rPh>
    <phoneticPr fontId="5"/>
  </si>
  <si>
    <t>★購入等事由書の作成必要</t>
    <rPh sb="1" eb="3">
      <t>コウニュウ</t>
    </rPh>
    <rPh sb="3" eb="4">
      <t>トウ</t>
    </rPh>
    <rPh sb="4" eb="6">
      <t>ジユウ</t>
    </rPh>
    <rPh sb="6" eb="7">
      <t>ショ</t>
    </rPh>
    <rPh sb="8" eb="10">
      <t>サクセイ</t>
    </rPh>
    <rPh sb="10" eb="12">
      <t>ヒツヨウ</t>
    </rPh>
    <phoneticPr fontId="5"/>
  </si>
  <si>
    <t>調査・資料等作成費</t>
    <rPh sb="0" eb="2">
      <t>チョウサ</t>
    </rPh>
    <rPh sb="3" eb="5">
      <t>シリョウ</t>
    </rPh>
    <rPh sb="5" eb="6">
      <t>トウ</t>
    </rPh>
    <rPh sb="6" eb="8">
      <t>サクセイ</t>
    </rPh>
    <rPh sb="8" eb="9">
      <t>ヒ</t>
    </rPh>
    <phoneticPr fontId="5"/>
  </si>
  <si>
    <t>調査委託費</t>
    <rPh sb="0" eb="2">
      <t>チョウサ</t>
    </rPh>
    <rPh sb="2" eb="4">
      <t>イタク</t>
    </rPh>
    <rPh sb="4" eb="5">
      <t>ヒ</t>
    </rPh>
    <phoneticPr fontId="5"/>
  </si>
  <si>
    <t>資料印刷費</t>
    <rPh sb="0" eb="2">
      <t>シリョウ</t>
    </rPh>
    <rPh sb="2" eb="4">
      <t>インサツ</t>
    </rPh>
    <rPh sb="4" eb="5">
      <t>ヒ</t>
    </rPh>
    <phoneticPr fontId="5"/>
  </si>
  <si>
    <t>点字に係る経費を含む</t>
    <rPh sb="0" eb="2">
      <t>テンジ</t>
    </rPh>
    <rPh sb="3" eb="4">
      <t>カカ</t>
    </rPh>
    <rPh sb="5" eb="7">
      <t>ケイヒ</t>
    </rPh>
    <rPh sb="8" eb="9">
      <t>フク</t>
    </rPh>
    <phoneticPr fontId="5"/>
  </si>
  <si>
    <t>報告書印刷費</t>
    <rPh sb="0" eb="3">
      <t>ホウコクショ</t>
    </rPh>
    <rPh sb="3" eb="5">
      <t>インサツ</t>
    </rPh>
    <rPh sb="5" eb="6">
      <t>ヒ</t>
    </rPh>
    <phoneticPr fontId="5"/>
  </si>
  <si>
    <t>宣伝・印刷費</t>
    <rPh sb="0" eb="2">
      <t>センデン</t>
    </rPh>
    <rPh sb="3" eb="5">
      <t>インサツ</t>
    </rPh>
    <rPh sb="5" eb="6">
      <t>ヒ</t>
    </rPh>
    <phoneticPr fontId="5"/>
  </si>
  <si>
    <t>広告宣伝費</t>
    <rPh sb="0" eb="2">
      <t>コウコク</t>
    </rPh>
    <rPh sb="2" eb="5">
      <t>センデンヒ</t>
    </rPh>
    <phoneticPr fontId="5"/>
  </si>
  <si>
    <t>立看板費</t>
    <rPh sb="0" eb="1">
      <t>タ</t>
    </rPh>
    <rPh sb="1" eb="3">
      <t>カンバン</t>
    </rPh>
    <rPh sb="3" eb="4">
      <t>ヒ</t>
    </rPh>
    <phoneticPr fontId="5"/>
  </si>
  <si>
    <t>ウェブサイト作成料</t>
    <rPh sb="6" eb="9">
      <t>サクセイリョウ</t>
    </rPh>
    <phoneticPr fontId="5"/>
  </si>
  <si>
    <t>当該活動の告知用ウェブサイトに限る</t>
    <rPh sb="0" eb="2">
      <t>トウガイ</t>
    </rPh>
    <rPh sb="2" eb="4">
      <t>カツドウ</t>
    </rPh>
    <rPh sb="5" eb="7">
      <t>コクチ</t>
    </rPh>
    <rPh sb="7" eb="8">
      <t>ヨウ</t>
    </rPh>
    <rPh sb="15" eb="16">
      <t>カギ</t>
    </rPh>
    <phoneticPr fontId="5"/>
  </si>
  <si>
    <t>各種デザイン料</t>
    <rPh sb="0" eb="2">
      <t>カクシュ</t>
    </rPh>
    <rPh sb="6" eb="7">
      <t>リョウ</t>
    </rPh>
    <phoneticPr fontId="5"/>
  </si>
  <si>
    <t>チラシ印刷費</t>
    <rPh sb="3" eb="5">
      <t>インサツ</t>
    </rPh>
    <rPh sb="5" eb="6">
      <t>ヒ</t>
    </rPh>
    <phoneticPr fontId="5"/>
  </si>
  <si>
    <t>ポスター印刷費</t>
    <rPh sb="4" eb="6">
      <t>インサツ</t>
    </rPh>
    <rPh sb="6" eb="7">
      <t>ヒ</t>
    </rPh>
    <phoneticPr fontId="5"/>
  </si>
  <si>
    <t>プログラム印刷費</t>
    <rPh sb="5" eb="7">
      <t>インサツ</t>
    </rPh>
    <rPh sb="7" eb="8">
      <t>ヒ</t>
    </rPh>
    <phoneticPr fontId="5"/>
  </si>
  <si>
    <t>入場券印刷費</t>
    <rPh sb="0" eb="3">
      <t>ニュウジョウケン</t>
    </rPh>
    <rPh sb="3" eb="5">
      <t>インサツ</t>
    </rPh>
    <rPh sb="5" eb="6">
      <t>ヒ</t>
    </rPh>
    <phoneticPr fontId="5"/>
  </si>
  <si>
    <t>謝金・旅費</t>
    <phoneticPr fontId="23"/>
  </si>
  <si>
    <t>調査・資料等作成費</t>
  </si>
  <si>
    <t>宣伝・印刷費</t>
  </si>
  <si>
    <t>活動の種類　
あてはまるものに○
※複数選択可</t>
    <rPh sb="0" eb="2">
      <t>カツドウ</t>
    </rPh>
    <rPh sb="3" eb="5">
      <t>シュルイ</t>
    </rPh>
    <rPh sb="18" eb="22">
      <t>フクスウセンタク</t>
    </rPh>
    <rPh sb="22" eb="23">
      <t>カ</t>
    </rPh>
    <phoneticPr fontId="5"/>
  </si>
  <si>
    <t>ー</t>
  </si>
  <si>
    <t>①伝統工芸技術または文化財保存技術（いずれも国指定・選定を除く）の保存伝承活動</t>
    <phoneticPr fontId="23"/>
  </si>
  <si>
    <t>②伝統工芸技術または文化財保存技術の公開活用活動</t>
    <phoneticPr fontId="5"/>
  </si>
  <si>
    <t>③伝統工芸技術または文化財保存技術の記録作成（音声・映像等の記録作成）による保
存活用活動</t>
    <rPh sb="1" eb="3">
      <t>デントウ</t>
    </rPh>
    <rPh sb="3" eb="5">
      <t>コウゲイ</t>
    </rPh>
    <rPh sb="5" eb="7">
      <t>ギジュツ</t>
    </rPh>
    <rPh sb="10" eb="13">
      <t>ブンカザイ</t>
    </rPh>
    <rPh sb="13" eb="15">
      <t>ホゾン</t>
    </rPh>
    <rPh sb="15" eb="17">
      <t>ギジュツ</t>
    </rPh>
    <rPh sb="18" eb="20">
      <t>キロク</t>
    </rPh>
    <rPh sb="20" eb="22">
      <t>サクセイ</t>
    </rPh>
    <rPh sb="23" eb="25">
      <t>オンセイ</t>
    </rPh>
    <rPh sb="26" eb="28">
      <t>エイゾウ</t>
    </rPh>
    <rPh sb="28" eb="29">
      <t>トウ</t>
    </rPh>
    <rPh sb="30" eb="32">
      <t>キロク</t>
    </rPh>
    <rPh sb="32" eb="34">
      <t>サクセイ</t>
    </rPh>
    <rPh sb="38" eb="39">
      <t>ホ</t>
    </rPh>
    <rPh sb="40" eb="41">
      <t>ゾン</t>
    </rPh>
    <rPh sb="41" eb="43">
      <t>カツヨウ</t>
    </rPh>
    <rPh sb="43" eb="45">
      <t>カツドウ</t>
    </rPh>
    <phoneticPr fontId="23"/>
  </si>
  <si>
    <t>④衰退した伝統工芸技術の史実に基づいた復元活動</t>
    <rPh sb="1" eb="3">
      <t>スイタイ</t>
    </rPh>
    <rPh sb="5" eb="7">
      <t>デントウ</t>
    </rPh>
    <rPh sb="7" eb="9">
      <t>コウゲイ</t>
    </rPh>
    <rPh sb="9" eb="11">
      <t>ギジュツ</t>
    </rPh>
    <rPh sb="12" eb="14">
      <t>シジツ</t>
    </rPh>
    <rPh sb="15" eb="16">
      <t>モト</t>
    </rPh>
    <rPh sb="19" eb="21">
      <t>フクゲン</t>
    </rPh>
    <rPh sb="21" eb="23">
      <t>カツドウ</t>
    </rPh>
    <phoneticPr fontId="23"/>
  </si>
  <si>
    <t>（作成する記録等の活用方法）（※「伝統工芸技術・文化財保存技術の記録制作（音声・映像等の記録作成）による保存伝承等活動」の場合は必ず具体的に記入してください。）</t>
    <rPh sb="1" eb="3">
      <t>サクセイ</t>
    </rPh>
    <rPh sb="5" eb="7">
      <t>キロク</t>
    </rPh>
    <rPh sb="7" eb="8">
      <t>トウ</t>
    </rPh>
    <rPh sb="9" eb="11">
      <t>カツヨウ</t>
    </rPh>
    <rPh sb="11" eb="13">
      <t>ホウホウ</t>
    </rPh>
    <rPh sb="17" eb="19">
      <t>デントウ</t>
    </rPh>
    <rPh sb="19" eb="21">
      <t>コウゲイ</t>
    </rPh>
    <rPh sb="21" eb="23">
      <t>ギジュツ</t>
    </rPh>
    <rPh sb="24" eb="26">
      <t>ブンカ</t>
    </rPh>
    <rPh sb="26" eb="27">
      <t>ザイ</t>
    </rPh>
    <rPh sb="27" eb="29">
      <t>ホゾン</t>
    </rPh>
    <rPh sb="29" eb="31">
      <t>ギジュツ</t>
    </rPh>
    <rPh sb="32" eb="34">
      <t>キロク</t>
    </rPh>
    <rPh sb="34" eb="36">
      <t>セイサク</t>
    </rPh>
    <rPh sb="37" eb="39">
      <t>オンセイ</t>
    </rPh>
    <rPh sb="40" eb="42">
      <t>エイゾウ</t>
    </rPh>
    <rPh sb="42" eb="43">
      <t>トウ</t>
    </rPh>
    <rPh sb="44" eb="46">
      <t>キロク</t>
    </rPh>
    <rPh sb="46" eb="48">
      <t>サクセイ</t>
    </rPh>
    <rPh sb="52" eb="54">
      <t>ホゾン</t>
    </rPh>
    <rPh sb="54" eb="56">
      <t>デンショウ</t>
    </rPh>
    <rPh sb="56" eb="57">
      <t>トウ</t>
    </rPh>
    <rPh sb="57" eb="59">
      <t>カツドウ</t>
    </rPh>
    <rPh sb="61" eb="63">
      <t>バアイ</t>
    </rPh>
    <rPh sb="64" eb="65">
      <t>カナラ</t>
    </rPh>
    <rPh sb="66" eb="69">
      <t>グタイテキ</t>
    </rPh>
    <rPh sb="70" eb="72">
      <t>キニュウ</t>
    </rPh>
    <phoneticPr fontId="5"/>
  </si>
  <si>
    <t>国又は地方公共団体による指定等の状況</t>
    <rPh sb="0" eb="1">
      <t>クニ</t>
    </rPh>
    <rPh sb="1" eb="2">
      <t>マタ</t>
    </rPh>
    <rPh sb="3" eb="5">
      <t>チホウ</t>
    </rPh>
    <rPh sb="5" eb="7">
      <t>コウキョウ</t>
    </rPh>
    <rPh sb="7" eb="9">
      <t>ダンタイ</t>
    </rPh>
    <rPh sb="12" eb="14">
      <t>シテイ</t>
    </rPh>
    <rPh sb="14" eb="15">
      <t>トウ</t>
    </rPh>
    <rPh sb="16" eb="18">
      <t>ジョウキョウ</t>
    </rPh>
    <phoneticPr fontId="5"/>
  </si>
  <si>
    <t>指定等の正式名称</t>
    <rPh sb="0" eb="2">
      <t>シテイ</t>
    </rPh>
    <rPh sb="2" eb="3">
      <t>トウ</t>
    </rPh>
    <rPh sb="4" eb="6">
      <t>セイシキ</t>
    </rPh>
    <rPh sb="6" eb="8">
      <t>メイショウ</t>
    </rPh>
    <phoneticPr fontId="5"/>
  </si>
  <si>
    <t>指定等年月日</t>
    <rPh sb="0" eb="2">
      <t>シテイ</t>
    </rPh>
    <rPh sb="2" eb="3">
      <t>トウ</t>
    </rPh>
    <rPh sb="3" eb="6">
      <t>ネンガッピ</t>
    </rPh>
    <phoneticPr fontId="5"/>
  </si>
  <si>
    <t>指定者(国・都道府県・市町村）</t>
  </si>
  <si>
    <t>指定等の区分</t>
    <rPh sb="0" eb="2">
      <t>シテイ</t>
    </rPh>
    <rPh sb="2" eb="3">
      <t>トウ</t>
    </rPh>
    <rPh sb="4" eb="6">
      <t>クブン</t>
    </rPh>
    <phoneticPr fontId="5"/>
  </si>
  <si>
    <t>伝統工芸技術・文化財保存技術の保存伝承等活動</t>
    <phoneticPr fontId="5"/>
  </si>
  <si>
    <t>編集謝金</t>
    <rPh sb="0" eb="2">
      <t>ヘンシュウ</t>
    </rPh>
    <rPh sb="2" eb="4">
      <t>シャキン</t>
    </rPh>
    <phoneticPr fontId="5"/>
  </si>
  <si>
    <t>器具・機材借料</t>
    <rPh sb="0" eb="2">
      <t>キグ</t>
    </rPh>
    <rPh sb="3" eb="5">
      <t>キザイ</t>
    </rPh>
    <rPh sb="5" eb="7">
      <t>シャクリョウ</t>
    </rPh>
    <phoneticPr fontId="5"/>
  </si>
  <si>
    <t>記録作成費（★）</t>
    <rPh sb="0" eb="2">
      <t>キロク</t>
    </rPh>
    <rPh sb="2" eb="4">
      <t>サクセイ</t>
    </rPh>
    <rPh sb="4" eb="5">
      <t>ヒ</t>
    </rPh>
    <phoneticPr fontId="5"/>
  </si>
  <si>
    <t>記録媒体作成費</t>
    <rPh sb="0" eb="2">
      <t>キロク</t>
    </rPh>
    <rPh sb="2" eb="4">
      <t>バイタイ</t>
    </rPh>
    <rPh sb="4" eb="6">
      <t>サクセイ</t>
    </rPh>
    <rPh sb="6" eb="7">
      <t>ヒ</t>
    </rPh>
    <phoneticPr fontId="5"/>
  </si>
  <si>
    <t>編集費</t>
    <rPh sb="0" eb="2">
      <t>ヘンシュウ</t>
    </rPh>
    <rPh sb="2" eb="3">
      <t>ヒ</t>
    </rPh>
    <phoneticPr fontId="5"/>
  </si>
  <si>
    <t>道具等購入費</t>
    <rPh sb="0" eb="2">
      <t>ドウグ</t>
    </rPh>
    <rPh sb="2" eb="3">
      <t>ナド</t>
    </rPh>
    <rPh sb="3" eb="5">
      <t>コウニュウ</t>
    </rPh>
    <rPh sb="5" eb="6">
      <t>ヒ</t>
    </rPh>
    <phoneticPr fontId="5"/>
  </si>
  <si>
    <t>資料等購入費</t>
    <rPh sb="0" eb="2">
      <t>シリョウ</t>
    </rPh>
    <rPh sb="2" eb="3">
      <t>ナド</t>
    </rPh>
    <rPh sb="3" eb="5">
      <t>コウニュウ</t>
    </rPh>
    <rPh sb="5" eb="6">
      <t>ヒ</t>
    </rPh>
    <phoneticPr fontId="5"/>
  </si>
  <si>
    <t>原料費</t>
    <rPh sb="0" eb="2">
      <t>ゲンリョウ</t>
    </rPh>
    <rPh sb="2" eb="3">
      <t>ヒ</t>
    </rPh>
    <phoneticPr fontId="5"/>
  </si>
  <si>
    <t>原材料費</t>
    <rPh sb="0" eb="3">
      <t>ゲンザイリョウ</t>
    </rPh>
    <rPh sb="3" eb="4">
      <t>ヒ</t>
    </rPh>
    <phoneticPr fontId="5"/>
  </si>
  <si>
    <t>資材費</t>
    <rPh sb="0" eb="2">
      <t>シザイ</t>
    </rPh>
    <rPh sb="2" eb="3">
      <t>ヒ</t>
    </rPh>
    <phoneticPr fontId="5"/>
  </si>
  <si>
    <t>録画費</t>
    <rPh sb="0" eb="2">
      <t>ロクガ</t>
    </rPh>
    <rPh sb="2" eb="3">
      <t>ヒ</t>
    </rPh>
    <phoneticPr fontId="5"/>
  </si>
  <si>
    <t>写真費</t>
    <rPh sb="0" eb="2">
      <t>シャシン</t>
    </rPh>
    <rPh sb="2" eb="3">
      <t>ヒ</t>
    </rPh>
    <phoneticPr fontId="5"/>
  </si>
  <si>
    <t>複製に係る経費は除く。当該活動の成果として記録するものに限る。</t>
    <rPh sb="0" eb="2">
      <t>フクセイ</t>
    </rPh>
    <rPh sb="3" eb="4">
      <t>カカ</t>
    </rPh>
    <rPh sb="5" eb="7">
      <t>ケイヒ</t>
    </rPh>
    <rPh sb="8" eb="9">
      <t>ノゾ</t>
    </rPh>
    <phoneticPr fontId="5"/>
  </si>
  <si>
    <t>新聞、雑誌、駅貼り、宣伝デザイン料等</t>
    <rPh sb="0" eb="2">
      <t>シンブン</t>
    </rPh>
    <rPh sb="3" eb="5">
      <t>ザッシ</t>
    </rPh>
    <rPh sb="6" eb="7">
      <t>エキ</t>
    </rPh>
    <rPh sb="7" eb="8">
      <t>ハ</t>
    </rPh>
    <rPh sb="10" eb="12">
      <t>センデン</t>
    </rPh>
    <rPh sb="16" eb="17">
      <t>リョウ</t>
    </rPh>
    <rPh sb="17" eb="18">
      <t>ナド</t>
    </rPh>
    <phoneticPr fontId="5"/>
  </si>
  <si>
    <t>入場料等販売手数料</t>
    <rPh sb="0" eb="3">
      <t>ニュウジョウリョウ</t>
    </rPh>
    <rPh sb="3" eb="4">
      <t>ナド</t>
    </rPh>
    <rPh sb="4" eb="6">
      <t>ハンバイ</t>
    </rPh>
    <rPh sb="6" eb="9">
      <t>テスウリョウ</t>
    </rPh>
    <phoneticPr fontId="5"/>
  </si>
  <si>
    <t>広報印刷物のデザイン</t>
    <rPh sb="0" eb="5">
      <t>コウホウインサツブツ</t>
    </rPh>
    <phoneticPr fontId="5"/>
  </si>
  <si>
    <t>アンケート用紙印刷費</t>
    <rPh sb="5" eb="7">
      <t>ヨウシ</t>
    </rPh>
    <rPh sb="7" eb="9">
      <t>インサツ</t>
    </rPh>
    <rPh sb="9" eb="10">
      <t>ヒ</t>
    </rPh>
    <phoneticPr fontId="5"/>
  </si>
  <si>
    <t>資料等購入費</t>
    <phoneticPr fontId="23"/>
  </si>
  <si>
    <t>会場情報</t>
  </si>
  <si>
    <t>実施場所</t>
    <rPh sb="0" eb="2">
      <t>ジッシ</t>
    </rPh>
    <rPh sb="2" eb="4">
      <t>バショ</t>
    </rPh>
    <phoneticPr fontId="5"/>
  </si>
  <si>
    <t>会場の席数（定員）</t>
    <rPh sb="0" eb="2">
      <t>カイジョウ</t>
    </rPh>
    <rPh sb="3" eb="4">
      <t>セキ</t>
    </rPh>
    <rPh sb="4" eb="5">
      <t>スウ</t>
    </rPh>
    <rPh sb="6" eb="8">
      <t>テイイン</t>
    </rPh>
    <phoneticPr fontId="5"/>
  </si>
  <si>
    <t>席</t>
    <rPh sb="0" eb="1">
      <t>セキ</t>
    </rPh>
    <phoneticPr fontId="5"/>
  </si>
  <si>
    <t>原料費</t>
    <phoneticPr fontId="23"/>
  </si>
  <si>
    <t>記録作成費</t>
    <phoneticPr fontId="23"/>
  </si>
  <si>
    <t>助成対象経費の総額</t>
    <phoneticPr fontId="5"/>
  </si>
  <si>
    <t>助成対象経費の総額</t>
    <rPh sb="0" eb="2">
      <t>ジョセイ</t>
    </rPh>
    <rPh sb="2" eb="4">
      <t>タイショウ</t>
    </rPh>
    <rPh sb="4" eb="6">
      <t>ケイヒ</t>
    </rPh>
    <rPh sb="7" eb="9">
      <t>ソウガク</t>
    </rPh>
    <phoneticPr fontId="5"/>
  </si>
  <si>
    <t>宣伝物送付料</t>
    <rPh sb="0" eb="2">
      <t>センデン</t>
    </rPh>
    <rPh sb="2" eb="3">
      <t>ブツ</t>
    </rPh>
    <rPh sb="3" eb="5">
      <t>ソウフ</t>
    </rPh>
    <rPh sb="5" eb="6">
      <t>リョウ</t>
    </rPh>
    <phoneticPr fontId="5"/>
  </si>
  <si>
    <t>資料等購入費（★）</t>
    <rPh sb="0" eb="2">
      <t>シリョウ</t>
    </rPh>
    <rPh sb="2" eb="3">
      <t>トウ</t>
    </rPh>
    <rPh sb="3" eb="5">
      <t>コウニュウ</t>
    </rPh>
    <rPh sb="5" eb="6">
      <t>ヒ</t>
    </rPh>
    <phoneticPr fontId="5"/>
  </si>
  <si>
    <t>成果物送付料</t>
    <rPh sb="0" eb="2">
      <t>セイカ</t>
    </rPh>
    <rPh sb="2" eb="3">
      <t>ブツ</t>
    </rPh>
    <rPh sb="3" eb="5">
      <t>ソウフ</t>
    </rPh>
    <rPh sb="5" eb="6">
      <t>リョウ</t>
    </rPh>
    <phoneticPr fontId="5"/>
  </si>
  <si>
    <t>【令和4年度　記載可能経費一覧（伝統工芸技術・文化財保存技術の保存伝承等活動）】</t>
    <phoneticPr fontId="23"/>
  </si>
  <si>
    <t>感染症対策費</t>
    <phoneticPr fontId="5"/>
  </si>
  <si>
    <t>助成金算定基礎経費の合計額</t>
    <rPh sb="0" eb="3">
      <t>ジョセイキン</t>
    </rPh>
    <rPh sb="3" eb="5">
      <t>サンテイ</t>
    </rPh>
    <rPh sb="5" eb="7">
      <t>キソ</t>
    </rPh>
    <rPh sb="7" eb="9">
      <t>ケイヒ</t>
    </rPh>
    <rPh sb="10" eb="12">
      <t>ゴウケイ</t>
    </rPh>
    <rPh sb="12" eb="13">
      <t>ガク</t>
    </rPh>
    <phoneticPr fontId="5"/>
  </si>
  <si>
    <t>助成金算定基礎経費の合計額</t>
    <rPh sb="10" eb="12">
      <t>ゴウケイ</t>
    </rPh>
    <rPh sb="12" eb="13">
      <t>ガク</t>
    </rPh>
    <phoneticPr fontId="23"/>
  </si>
  <si>
    <t>会場・設営・運搬費</t>
    <phoneticPr fontId="23"/>
  </si>
  <si>
    <t>記録・配信費</t>
    <phoneticPr fontId="23"/>
  </si>
  <si>
    <t>記録・配信費</t>
    <rPh sb="3" eb="5">
      <t>ハイシン</t>
    </rPh>
    <rPh sb="5" eb="6">
      <t>ヒ</t>
    </rPh>
    <phoneticPr fontId="5"/>
  </si>
  <si>
    <t>選択してください。</t>
  </si>
  <si>
    <t>点字に係る経費を含む</t>
    <phoneticPr fontId="23"/>
  </si>
  <si>
    <r>
      <rPr>
        <b/>
        <sz val="12"/>
        <rFont val="游ゴシック"/>
        <family val="3"/>
        <charset val="128"/>
        <scheme val="minor"/>
      </rPr>
      <t>令和4年度　芸術文化振興基金　地域の文化振興等の活動</t>
    </r>
    <r>
      <rPr>
        <sz val="12"/>
        <rFont val="游ゴシック"/>
        <family val="3"/>
        <charset val="128"/>
        <scheme val="minor"/>
      </rPr>
      <t xml:space="preserve">
助成金交付申請書・実績報告書の作成にあたっての注意事項</t>
    </r>
    <rPh sb="15" eb="17">
      <t>チイキ</t>
    </rPh>
    <rPh sb="18" eb="20">
      <t>ブンカ</t>
    </rPh>
    <rPh sb="20" eb="22">
      <t>シンコウ</t>
    </rPh>
    <rPh sb="22" eb="23">
      <t>トウ</t>
    </rPh>
    <rPh sb="24" eb="26">
      <t>カツドウ</t>
    </rPh>
    <rPh sb="32" eb="35">
      <t>シンセイショ</t>
    </rPh>
    <rPh sb="36" eb="41">
      <t>ジッセキホウコクショ</t>
    </rPh>
    <phoneticPr fontId="23"/>
  </si>
  <si>
    <t>申請書・実績報告書の作成にあたっては、特に以下の点に注意して作成ください。</t>
    <rPh sb="19" eb="20">
      <t>トク</t>
    </rPh>
    <phoneticPr fontId="23"/>
  </si>
  <si>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3"/>
  </si>
  <si>
    <t>・本様式は自動計算やセルの参照機能等を利用しており、「Microsoft Excel」以外の表計算ソフトで</t>
    <rPh sb="1" eb="2">
      <t>ホン</t>
    </rPh>
    <phoneticPr fontId="23"/>
  </si>
  <si>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3"/>
  </si>
  <si>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3"/>
  </si>
  <si>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3"/>
  </si>
  <si>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3"/>
  </si>
  <si>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3"/>
  </si>
  <si>
    <t>【 入力に際しての注意事項 】</t>
    <rPh sb="2" eb="4">
      <t>ニュウリョク</t>
    </rPh>
    <rPh sb="5" eb="6">
      <t>サイ</t>
    </rPh>
    <rPh sb="9" eb="11">
      <t>チュウイ</t>
    </rPh>
    <rPh sb="11" eb="13">
      <t>ジコウ</t>
    </rPh>
    <phoneticPr fontId="23"/>
  </si>
  <si>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3"/>
  </si>
  <si>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3"/>
  </si>
  <si>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3"/>
  </si>
  <si>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3"/>
  </si>
  <si>
    <t>　ダブルクリックし、入力状態にしてから貼り付けてください。</t>
    <phoneticPr fontId="23"/>
  </si>
  <si>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3"/>
  </si>
  <si>
    <t>　をクリックして選択肢を開き、選択してください。</t>
    <rPh sb="8" eb="11">
      <t>センタクシ</t>
    </rPh>
    <rPh sb="12" eb="13">
      <t>ヒラ</t>
    </rPh>
    <rPh sb="15" eb="17">
      <t>センタク</t>
    </rPh>
    <phoneticPr fontId="23"/>
  </si>
  <si>
    <t>例）</t>
    <rPh sb="0" eb="1">
      <t>レイ</t>
    </rPh>
    <phoneticPr fontId="23"/>
  </si>
  <si>
    <t>選択してください。</t>
    <rPh sb="0" eb="2">
      <t>センタク</t>
    </rPh>
    <phoneticPr fontId="23"/>
  </si>
  <si>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3"/>
  </si>
  <si>
    <t>【 よく使う操作について 】</t>
    <rPh sb="4" eb="5">
      <t>ツカ</t>
    </rPh>
    <rPh sb="6" eb="8">
      <t>ソウサ</t>
    </rPh>
    <phoneticPr fontId="23"/>
  </si>
  <si>
    <t>・改行</t>
    <rPh sb="1" eb="3">
      <t>カイギョウ</t>
    </rPh>
    <phoneticPr fontId="23"/>
  </si>
  <si>
    <t>[Alt] + [Enter]</t>
    <phoneticPr fontId="23"/>
  </si>
  <si>
    <t>・全角⇔半角　変換</t>
    <rPh sb="1" eb="3">
      <t>ゼンカク</t>
    </rPh>
    <rPh sb="4" eb="6">
      <t>ハンカク</t>
    </rPh>
    <rPh sb="7" eb="9">
      <t>ヘンカン</t>
    </rPh>
    <phoneticPr fontId="23"/>
  </si>
  <si>
    <t>[半角/全角]</t>
    <rPh sb="1" eb="3">
      <t>ハンカク</t>
    </rPh>
    <rPh sb="4" eb="6">
      <t>ゼンカク</t>
    </rPh>
    <phoneticPr fontId="23"/>
  </si>
  <si>
    <t>キーボードの左上にある【半角/全角】キーを押すたびに、「ひらがな」→「半角英数」→「ひらがな」の順に入力モードが切り替わります。</t>
    <phoneticPr fontId="23"/>
  </si>
  <si>
    <t>様式第4号（第7条関係）
【総表】</t>
    <phoneticPr fontId="5"/>
  </si>
  <si>
    <t>令和4年度　芸術文化振興基金</t>
    <phoneticPr fontId="23"/>
  </si>
  <si>
    <t>助　成　金　交　付　申　請　書</t>
    <phoneticPr fontId="5"/>
  </si>
  <si>
    <t>独立行政法人日本芸術文化振興会理事長　殿</t>
    <phoneticPr fontId="5"/>
  </si>
  <si>
    <t>　下記の活動を行いたいので、芸術文化振興基金助成金交付要綱第７条第１項の規定に基づき、助成金の交付を申請します。</t>
    <phoneticPr fontId="5"/>
  </si>
  <si>
    <t>内定情報</t>
    <rPh sb="0" eb="2">
      <t>ナイテイ</t>
    </rPh>
    <rPh sb="2" eb="4">
      <t>ジョウホウ</t>
    </rPh>
    <phoneticPr fontId="5"/>
  </si>
  <si>
    <t>助成金の額</t>
    <phoneticPr fontId="5"/>
  </si>
  <si>
    <t>助成金経費の総額</t>
    <phoneticPr fontId="5"/>
  </si>
  <si>
    <t>収支予算（千円）</t>
    <rPh sb="0" eb="2">
      <t>シュウシ</t>
    </rPh>
    <rPh sb="2" eb="4">
      <t>ヨサン</t>
    </rPh>
    <rPh sb="5" eb="7">
      <t>センエン</t>
    </rPh>
    <phoneticPr fontId="5"/>
  </si>
  <si>
    <t>収入</t>
    <phoneticPr fontId="5"/>
  </si>
  <si>
    <t>経費　①</t>
    <phoneticPr fontId="5"/>
  </si>
  <si>
    <t>経費　②</t>
    <phoneticPr fontId="5"/>
  </si>
  <si>
    <t>プログラム等売上収入</t>
  </si>
  <si>
    <t>参加費</t>
  </si>
  <si>
    <t>広告料・その他の収入</t>
  </si>
  <si>
    <t>経費　③</t>
    <phoneticPr fontId="5"/>
  </si>
  <si>
    <t>（イ） 収入小計</t>
    <rPh sb="4" eb="6">
      <t>シュウニュウ</t>
    </rPh>
    <phoneticPr fontId="5"/>
  </si>
  <si>
    <t>交付を受けようとする助成金の額</t>
    <phoneticPr fontId="5"/>
  </si>
  <si>
    <t>収入総額</t>
    <phoneticPr fontId="5"/>
  </si>
  <si>
    <t>申請内容</t>
    <rPh sb="0" eb="2">
      <t>シンセイ</t>
    </rPh>
    <rPh sb="2" eb="4">
      <t>ナイヨウ</t>
    </rPh>
    <phoneticPr fontId="5"/>
  </si>
  <si>
    <t>【令和4年度　助成金交付申請書　個表（伝統工芸技術・文化財保存技術の保存伝承等活動）】</t>
    <phoneticPr fontId="7"/>
  </si>
  <si>
    <t>【令和4年度　助成金交付申請書　収入（伝統工芸技術・文化財保存技術の保存伝承等活動】</t>
    <phoneticPr fontId="5"/>
  </si>
  <si>
    <t>【令和４年度　助成金交付申請書　支出（伝統工芸技術・文化財保存技術の保存伝承等活動）】</t>
    <phoneticPr fontId="23"/>
  </si>
  <si>
    <t xml:space="preserve">感染症対策費 </t>
    <phoneticPr fontId="23"/>
  </si>
  <si>
    <t>※「活動の企画意図」「社会に対する波及効果」が変わる変更は認められません。</t>
    <phoneticPr fontId="23"/>
  </si>
  <si>
    <t>助 成 対 象 活 動 変 更 理 由 書</t>
    <phoneticPr fontId="23"/>
  </si>
  <si>
    <t xml:space="preserve"> （グレーのセルは自動入力等、計算式が入っているものもあります。記入しないようにしてください。）</t>
    <phoneticPr fontId="23"/>
  </si>
  <si>
    <t>独立行政法人日本芸術文化振興会理事長　殿</t>
  </si>
  <si>
    <t>団　体　名：</t>
    <phoneticPr fontId="59"/>
  </si>
  <si>
    <t>代表者職名：</t>
    <phoneticPr fontId="59"/>
  </si>
  <si>
    <t>代表者氏名：</t>
    <phoneticPr fontId="59"/>
  </si>
  <si>
    <t>活動名：</t>
    <rPh sb="0" eb="2">
      <t>カツドウ</t>
    </rPh>
    <rPh sb="2" eb="3">
      <t>メイ</t>
    </rPh>
    <phoneticPr fontId="23"/>
  </si>
  <si>
    <t>変更内容：</t>
    <phoneticPr fontId="23"/>
  </si>
  <si>
    <t>変 更 前：</t>
    <phoneticPr fontId="23"/>
  </si>
  <si>
    <t>変 更 後：</t>
    <phoneticPr fontId="23"/>
  </si>
  <si>
    <t>変更理由：</t>
    <phoneticPr fontId="23"/>
  </si>
  <si>
    <t>報告内容</t>
    <rPh sb="0" eb="2">
      <t>ホウコク</t>
    </rPh>
    <rPh sb="2" eb="4">
      <t>ナイヨウ</t>
    </rPh>
    <phoneticPr fontId="5"/>
  </si>
  <si>
    <t>様式第13号（第15条関係）
【総表】</t>
    <phoneticPr fontId="5"/>
  </si>
  <si>
    <t>助 成 対 象 活 動 実 績 報 告 書</t>
    <phoneticPr fontId="5"/>
  </si>
  <si>
    <t>交付決定通知書により 助成金の交付の決定を受けた助成対象活動の</t>
    <phoneticPr fontId="23"/>
  </si>
  <si>
    <t>実績について、芸術文化振興基金助成金交付要綱第15条第1項の規定に基づき、下記の通り報告します。</t>
    <phoneticPr fontId="23"/>
  </si>
  <si>
    <t>交付決定通知書に
記載の文書番号</t>
    <phoneticPr fontId="5"/>
  </si>
  <si>
    <t>収支予算（円）</t>
    <rPh sb="0" eb="2">
      <t>シュウシ</t>
    </rPh>
    <rPh sb="2" eb="4">
      <t>ヨサン</t>
    </rPh>
    <rPh sb="5" eb="6">
      <t>エン</t>
    </rPh>
    <phoneticPr fontId="5"/>
  </si>
  <si>
    <t>様式第10号（第13条関係）</t>
    <phoneticPr fontId="5"/>
  </si>
  <si>
    <t>助成対象活動計画変更承認申請書</t>
    <phoneticPr fontId="5"/>
  </si>
  <si>
    <t>により交付決定の通知を受けた芸術文化振興基金助成金については、</t>
    <phoneticPr fontId="23"/>
  </si>
  <si>
    <t>下記のとおり内容を変更したいので、承認くださるよう芸術文化振興基金助成金交付要綱第１２条第１項の規定に基づき申請します。</t>
    <phoneticPr fontId="23"/>
  </si>
  <si>
    <t>助成対象活動の
変更内容</t>
    <phoneticPr fontId="23"/>
  </si>
  <si>
    <t>★</t>
    <phoneticPr fontId="23"/>
  </si>
  <si>
    <t>助成対象活動の
変更理由</t>
    <phoneticPr fontId="23"/>
  </si>
  <si>
    <t>変更承認申請による
増（減）額（千円）</t>
    <phoneticPr fontId="23"/>
  </si>
  <si>
    <t>既交付決定額</t>
    <phoneticPr fontId="23"/>
  </si>
  <si>
    <t>変更承認申請額</t>
    <phoneticPr fontId="23"/>
  </si>
  <si>
    <t>増（減）額</t>
    <phoneticPr fontId="23"/>
  </si>
  <si>
    <t>助成対象経費の総額</t>
    <rPh sb="0" eb="2">
      <t>ジョセイ</t>
    </rPh>
    <rPh sb="2" eb="4">
      <t>タイショウ</t>
    </rPh>
    <rPh sb="4" eb="6">
      <t>ケイヒ</t>
    </rPh>
    <rPh sb="7" eb="9">
      <t>ソウガク</t>
    </rPh>
    <phoneticPr fontId="23"/>
  </si>
  <si>
    <t>助成金算定基礎経費の合計額</t>
    <rPh sb="0" eb="3">
      <t>ジョセイキン</t>
    </rPh>
    <rPh sb="3" eb="5">
      <t>サンテイ</t>
    </rPh>
    <rPh sb="5" eb="7">
      <t>キソ</t>
    </rPh>
    <rPh sb="7" eb="9">
      <t>ケイヒ</t>
    </rPh>
    <rPh sb="10" eb="12">
      <t>ゴウケイ</t>
    </rPh>
    <rPh sb="12" eb="13">
      <t>ガク</t>
    </rPh>
    <phoneticPr fontId="23"/>
  </si>
  <si>
    <t>助成金の額</t>
    <rPh sb="0" eb="3">
      <t>ジョセイキン</t>
    </rPh>
    <rPh sb="4" eb="5">
      <t>ガク</t>
    </rPh>
    <phoneticPr fontId="23"/>
  </si>
  <si>
    <t>計画変更承認申請内容</t>
    <rPh sb="0" eb="2">
      <t>ケイカク</t>
    </rPh>
    <rPh sb="2" eb="4">
      <t>ヘンコウ</t>
    </rPh>
    <rPh sb="4" eb="6">
      <t>ショウニン</t>
    </rPh>
    <rPh sb="6" eb="8">
      <t>シンセイ</t>
    </rPh>
    <rPh sb="8" eb="10">
      <t>ナイヨウ</t>
    </rPh>
    <phoneticPr fontId="5"/>
  </si>
  <si>
    <t>収入の区分</t>
    <rPh sb="3" eb="5">
      <t>クブン</t>
    </rPh>
    <phoneticPr fontId="5"/>
  </si>
  <si>
    <t>報告金額</t>
    <phoneticPr fontId="23"/>
  </si>
  <si>
    <t>支出の区分</t>
    <rPh sb="3" eb="5">
      <t>クブン</t>
    </rPh>
    <phoneticPr fontId="5"/>
  </si>
  <si>
    <t>報告金額</t>
  </si>
  <si>
    <t>【令和4年度　助成対象活動実績報告書　個表（伝統工芸技術・文化財保存技術の保存伝承等活動）】</t>
    <phoneticPr fontId="7"/>
  </si>
  <si>
    <t>【令和4年度　助成対象活動実績報告書　収入（伝統工芸技術・文化財保存技術の保存伝承等活動】</t>
    <phoneticPr fontId="5"/>
  </si>
  <si>
    <t>収入総額（円）</t>
    <rPh sb="0" eb="2">
      <t>シュウニュウ</t>
    </rPh>
    <phoneticPr fontId="5"/>
  </si>
  <si>
    <t>小計（円）</t>
    <rPh sb="0" eb="2">
      <t>ショウケイ</t>
    </rPh>
    <rPh sb="3" eb="4">
      <t>エン</t>
    </rPh>
    <phoneticPr fontId="6"/>
  </si>
  <si>
    <t>申請時金額</t>
    <phoneticPr fontId="23"/>
  </si>
  <si>
    <t>計画変更金額</t>
    <phoneticPr fontId="23"/>
  </si>
  <si>
    <t>金額</t>
    <phoneticPr fontId="23"/>
  </si>
  <si>
    <t>【令和４年度　助成対象活動実績報告書　支出（伝統工芸技術・文化財保存技術の保存伝承等活動）】</t>
    <phoneticPr fontId="23"/>
  </si>
  <si>
    <t>別紙【令和4年度　助成対象活動変更承認内訳　収入（伝統工芸技術・文化財保存技術の保存伝承等活動】</t>
    <phoneticPr fontId="5"/>
  </si>
  <si>
    <t>別紙【令和4年度　助成対象活動変更承認内訳　支出（伝統工芸技術・文化財保存技術の保存伝承等活動）】</t>
    <phoneticPr fontId="23"/>
  </si>
  <si>
    <t xml:space="preserve">様式第１２号（第１４条関係）
</t>
    <phoneticPr fontId="5"/>
  </si>
  <si>
    <t>令和4年度芸術文化振興基金</t>
    <rPh sb="0" eb="2">
      <t>レイワ</t>
    </rPh>
    <rPh sb="3" eb="5">
      <t>ネンド</t>
    </rPh>
    <rPh sb="5" eb="7">
      <t>ゲイジュツ</t>
    </rPh>
    <rPh sb="7" eb="9">
      <t>ブンカ</t>
    </rPh>
    <rPh sb="9" eb="11">
      <t>シンコウ</t>
    </rPh>
    <rPh sb="11" eb="13">
      <t>キキン</t>
    </rPh>
    <phoneticPr fontId="5"/>
  </si>
  <si>
    <t>助成金支払申請書</t>
    <rPh sb="0" eb="3">
      <t>ジョセイキン</t>
    </rPh>
    <rPh sb="3" eb="5">
      <t>シハライ</t>
    </rPh>
    <rPh sb="5" eb="8">
      <t>シンセイショ</t>
    </rPh>
    <phoneticPr fontId="5"/>
  </si>
  <si>
    <t/>
  </si>
  <si>
    <t>独立行政法人日本芸術文化振興会理事長 殿</t>
    <phoneticPr fontId="5"/>
  </si>
  <si>
    <t>〒</t>
    <phoneticPr fontId="5"/>
  </si>
  <si>
    <t>団体住所</t>
    <phoneticPr fontId="5"/>
  </si>
  <si>
    <t>団体名</t>
    <phoneticPr fontId="5"/>
  </si>
  <si>
    <t>代表者役職名</t>
    <phoneticPr fontId="5"/>
  </si>
  <si>
    <t>代表者氏名</t>
    <phoneticPr fontId="5"/>
  </si>
  <si>
    <t>印</t>
    <rPh sb="0" eb="1">
      <t>イン</t>
    </rPh>
    <phoneticPr fontId="23"/>
  </si>
  <si>
    <t>　芸術文化振興基金助成金交付要綱第１４条の規定に基づき、下記のとおり助成金の支払を申請します。</t>
    <phoneticPr fontId="5"/>
  </si>
  <si>
    <t>記</t>
    <rPh sb="0" eb="1">
      <t>キ</t>
    </rPh>
    <phoneticPr fontId="5"/>
  </si>
  <si>
    <t>１　助成対象活動名　</t>
  </si>
  <si>
    <t>２　助成金の額 　</t>
    <phoneticPr fontId="23"/>
  </si>
  <si>
    <t>３　助成金振込先</t>
    <phoneticPr fontId="23"/>
  </si>
  <si>
    <t>（１）金融機関名</t>
    <phoneticPr fontId="23"/>
  </si>
  <si>
    <t>金融機関番号（4桁）</t>
    <rPh sb="8" eb="9">
      <t>ケタ</t>
    </rPh>
    <phoneticPr fontId="23"/>
  </si>
  <si>
    <t>（２）支店名</t>
  </si>
  <si>
    <t>店番号（3桁）</t>
    <rPh sb="5" eb="6">
      <t>ケタ</t>
    </rPh>
    <phoneticPr fontId="23"/>
  </si>
  <si>
    <t>（３）口座種別</t>
    <phoneticPr fontId="23"/>
  </si>
  <si>
    <t>（４）口座番号（7桁）</t>
    <rPh sb="9" eb="10">
      <t>ケタ</t>
    </rPh>
    <phoneticPr fontId="23"/>
  </si>
  <si>
    <t>口座名義（ｶﾀｶﾅ）</t>
    <phoneticPr fontId="23"/>
  </si>
  <si>
    <t>（５）口座名義</t>
    <phoneticPr fontId="23"/>
  </si>
  <si>
    <t>（伝統工芸技術・文化財保存技術の保存伝承等活動）</t>
    <phoneticPr fontId="23"/>
  </si>
  <si>
    <t>様式第７号（第１０条関係）</t>
    <phoneticPr fontId="5"/>
  </si>
  <si>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※押印不要になります。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97" eb="198">
      <t>イロ</t>
    </rPh>
    <rPh sb="206" eb="208">
      <t>キニュウ</t>
    </rPh>
    <phoneticPr fontId="23"/>
  </si>
  <si>
    <t>助成金交付申請取下げ書</t>
    <rPh sb="0" eb="3">
      <t>ジョセイキン</t>
    </rPh>
    <rPh sb="3" eb="5">
      <t>コウフ</t>
    </rPh>
    <rPh sb="5" eb="7">
      <t>シンセイ</t>
    </rPh>
    <rPh sb="7" eb="9">
      <t>トリサ</t>
    </rPh>
    <rPh sb="10" eb="11">
      <t>ショ</t>
    </rPh>
    <phoneticPr fontId="5"/>
  </si>
  <si>
    <t>により交付決定の通知を受けた芸術文化振興基金助成金に</t>
    <phoneticPr fontId="23"/>
  </si>
  <si>
    <t>ついては、芸術文化振興基金助成金交付要綱第１０条の規定に基づき、助成金の交付の申請を下記のとおり取り下げます。</t>
    <phoneticPr fontId="23"/>
  </si>
  <si>
    <t>１　助成対象活動名</t>
  </si>
  <si>
    <t>　　</t>
  </si>
  <si>
    <t>２　交付決定通知書の受領年月日</t>
    <phoneticPr fontId="23"/>
  </si>
  <si>
    <t>３　助成金の交付の申請を取り下げようとする理由</t>
  </si>
  <si>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23"/>
  </si>
  <si>
    <t>様式第１０号（第１３条関係）</t>
    <phoneticPr fontId="5"/>
  </si>
  <si>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Ph sb="83" eb="86">
      <t>ジョセイキン</t>
    </rPh>
    <rPh sb="88" eb="90">
      <t>シハラ</t>
    </rPh>
    <rPh sb="94" eb="96">
      <t>バアイ</t>
    </rPh>
    <rPh sb="97" eb="99">
      <t>チュウシ</t>
    </rPh>
    <rPh sb="99" eb="101">
      <t>ハイシ</t>
    </rPh>
    <rPh sb="101" eb="103">
      <t>ショウニン</t>
    </rPh>
    <rPh sb="126" eb="127">
      <t>イロ</t>
    </rPh>
    <rPh sb="135" eb="137">
      <t>キニュウ</t>
    </rPh>
    <phoneticPr fontId="23"/>
  </si>
  <si>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5"/>
  </si>
  <si>
    <t>により交付決定の通知を受けた助成対象活動について、</t>
    <phoneticPr fontId="23"/>
  </si>
  <si>
    <t>下記のとおり中止・廃止したいので、承認くださるよう芸術文化振興基金助成金交付要綱第１３条第１項の規定に基づき申請します。</t>
    <phoneticPr fontId="23"/>
  </si>
  <si>
    <t>２　助成対象活動の中止・廃止の理由及び内容</t>
    <phoneticPr fontId="23"/>
  </si>
  <si>
    <t>３　助成対象活動の実施状況</t>
    <phoneticPr fontId="23"/>
  </si>
  <si>
    <t>（円）</t>
    <phoneticPr fontId="23"/>
  </si>
  <si>
    <t>小計（円）</t>
    <rPh sb="0" eb="2">
      <t>ショウケイ</t>
    </rPh>
    <phoneticPr fontId="6"/>
  </si>
  <si>
    <t>助成対象経費の総額（千円）</t>
    <phoneticPr fontId="5"/>
  </si>
  <si>
    <t>交付決定通知書の日付</t>
    <rPh sb="0" eb="2">
      <t>コウフ</t>
    </rPh>
    <rPh sb="2" eb="4">
      <t>ケッテイ</t>
    </rPh>
    <rPh sb="4" eb="7">
      <t>ツウチショ</t>
    </rPh>
    <rPh sb="8" eb="10">
      <t>ヒヅケ</t>
    </rPh>
    <phoneticPr fontId="5"/>
  </si>
  <si>
    <t>記入要領</t>
    <rPh sb="0" eb="2">
      <t>キニュウ</t>
    </rPh>
    <rPh sb="2" eb="4">
      <t>ヨウリョウ</t>
    </rPh>
    <phoneticPr fontId="5"/>
  </si>
  <si>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5"/>
  </si>
  <si>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5"/>
  </si>
  <si>
    <t>【文書番号】は団体組織内で文書番号を採番している等、必要な場合のみ入力してください。</t>
    <phoneticPr fontId="5"/>
  </si>
  <si>
    <t>要望書と同じ活動区分かどうか確認してください。</t>
    <rPh sb="0" eb="3">
      <t>ヨウボウショ</t>
    </rPh>
    <rPh sb="4" eb="5">
      <t>オナ</t>
    </rPh>
    <rPh sb="6" eb="8">
      <t>カツドウ</t>
    </rPh>
    <rPh sb="8" eb="10">
      <t>クブン</t>
    </rPh>
    <rPh sb="14" eb="16">
      <t>カクニン</t>
    </rPh>
    <phoneticPr fontId="5"/>
  </si>
  <si>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5"/>
  </si>
  <si>
    <t>原則として、要望書と同一内容を入力してください。
要望書より変更があった場合は、当振興会に連絡の上、
[1-5変更理由書（申請）] を提出してください。</t>
    <rPh sb="40" eb="41">
      <t>トウ</t>
    </rPh>
    <rPh sb="41" eb="44">
      <t>シンコウカイ</t>
    </rPh>
    <phoneticPr fontId="5"/>
  </si>
  <si>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5"/>
  </si>
  <si>
    <t>[1-1 総表]内定情報、[1-3 収入]、[1-4 支出]のシートを入力すると、
自動で入力されます。</t>
    <rPh sb="5" eb="7">
      <t>ソウヒョウ</t>
    </rPh>
    <rPh sb="8" eb="10">
      <t>ナイテイ</t>
    </rPh>
    <rPh sb="10" eb="12">
      <t>ジョウホウ</t>
    </rPh>
    <phoneticPr fontId="5"/>
  </si>
  <si>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5"/>
  </si>
  <si>
    <t>（特記事項）</t>
    <rPh sb="1" eb="5">
      <t>トッキジコウ</t>
    </rPh>
    <phoneticPr fontId="5"/>
  </si>
  <si>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5"/>
  </si>
  <si>
    <t>活動の開始日と終了日を記入してください。</t>
    <rPh sb="0" eb="2">
      <t>カツドウ</t>
    </rPh>
    <rPh sb="3" eb="6">
      <t>カイシビ</t>
    </rPh>
    <rPh sb="7" eb="10">
      <t>シュウリョウビ</t>
    </rPh>
    <rPh sb="11" eb="13">
      <t>キニュウ</t>
    </rPh>
    <phoneticPr fontId="23"/>
  </si>
  <si>
    <t xml:space="preserve">
※セル内で改行される場合は、「Alt+Enter」キーで改行してください。
※「スペース」キーでの改行はしないでください。
要望書の内容から変更が発生した場合は、連絡の上、
[1-5変更理由書（申請）] を提出してください。</t>
    <rPh sb="68" eb="70">
      <t>ナイヨウ</t>
    </rPh>
    <rPh sb="75" eb="77">
      <t>ハッセイ</t>
    </rPh>
    <phoneticPr fontId="5"/>
  </si>
  <si>
    <t>要望書より変更があった場合は、連絡の上、
[1-5変更理由書（申請）] を提出してください。</t>
    <phoneticPr fontId="23"/>
  </si>
  <si>
    <t>収入に係る自助努力を期待する観点から有料入場を原則としていますが、
入場料無料とする場合は、必ずその理由を記入してください。</t>
    <rPh sb="46" eb="47">
      <t>カナラ</t>
    </rPh>
    <phoneticPr fontId="5"/>
  </si>
  <si>
    <r>
      <t>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39">
      <t>ジョセイキン</t>
    </rPh>
    <rPh sb="39" eb="41">
      <t>サンテイ</t>
    </rPh>
    <rPh sb="41" eb="43">
      <t>キソ</t>
    </rPh>
    <rPh sb="43" eb="45">
      <t>ケイヒ</t>
    </rPh>
    <rPh sb="46" eb="48">
      <t>コウモク</t>
    </rPh>
    <rPh sb="52" eb="54">
      <t>ヘンコウ</t>
    </rPh>
    <rPh sb="66" eb="68">
      <t>タイショウ</t>
    </rPh>
    <rPh sb="71" eb="73">
      <t>ケイヒ</t>
    </rPh>
    <rPh sb="74" eb="76">
      <t>ハッセイ</t>
    </rPh>
    <rPh sb="82" eb="84">
      <t>バアイ</t>
    </rPh>
    <rPh sb="85" eb="87">
      <t>ドウヨウ</t>
    </rPh>
    <phoneticPr fontId="5"/>
  </si>
  <si>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74" eb="77">
      <t>ゼンネンド</t>
    </rPh>
    <rPh sb="82" eb="83">
      <t>ネン</t>
    </rPh>
    <rPh sb="84" eb="85">
      <t>ガツ</t>
    </rPh>
    <rPh sb="87" eb="88">
      <t>ヒ</t>
    </rPh>
    <rPh sb="88" eb="90">
      <t>イゼン</t>
    </rPh>
    <rPh sb="92" eb="94">
      <t>シハラ</t>
    </rPh>
    <rPh sb="96" eb="98">
      <t>ケイヒ</t>
    </rPh>
    <rPh sb="103" eb="105">
      <t>ケイジョウ</t>
    </rPh>
    <rPh sb="186" eb="188">
      <t>チュウイ</t>
    </rPh>
    <phoneticPr fontId="5"/>
  </si>
  <si>
    <t>※記録作成費、資料等購入費については、要望時に【購入等事由書】を提出し助成対象経費として認められている経費のみ計上可能です。</t>
    <rPh sb="1" eb="3">
      <t>キロク</t>
    </rPh>
    <rPh sb="3" eb="5">
      <t>サクセイ</t>
    </rPh>
    <rPh sb="5" eb="6">
      <t>ヒ</t>
    </rPh>
    <rPh sb="7" eb="9">
      <t>シリョウ</t>
    </rPh>
    <rPh sb="9" eb="10">
      <t>ナド</t>
    </rPh>
    <rPh sb="10" eb="12">
      <t>コウニュウ</t>
    </rPh>
    <rPh sb="12" eb="13">
      <t>ヒ</t>
    </rPh>
    <phoneticPr fontId="23"/>
  </si>
  <si>
    <t>提出年月日</t>
    <phoneticPr fontId="23"/>
  </si>
  <si>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3"/>
  </si>
  <si>
    <t xml:space="preserve">
★下記の内容について助成金交付要望書より変更があった場合は、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</si>
  <si>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t>（本活動の成果）助成を受けて充実した点をふくめて具体的に記入してください。</t>
    <phoneticPr fontId="5"/>
  </si>
  <si>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5"/>
  </si>
  <si>
    <t>活動の開始日と終了日を記入してください。申請書から変更がある場合には
連絡の上、[5-5変更理由書（申請）] を提出してください。</t>
    <rPh sb="0" eb="2">
      <t>カツドウ</t>
    </rPh>
    <rPh sb="3" eb="6">
      <t>カイシビ</t>
    </rPh>
    <rPh sb="7" eb="10">
      <t>シュウリョウビ</t>
    </rPh>
    <rPh sb="11" eb="13">
      <t>キニュウ</t>
    </rPh>
    <rPh sb="20" eb="23">
      <t>シンセイショ</t>
    </rPh>
    <rPh sb="25" eb="27">
      <t>ヘンコウ</t>
    </rPh>
    <rPh sb="30" eb="32">
      <t>バアイ</t>
    </rPh>
    <rPh sb="35" eb="37">
      <t>レンラク</t>
    </rPh>
    <phoneticPr fontId="23"/>
  </si>
  <si>
    <t xml:space="preserve">
※セル内で改行される場合は、「Alt+Enter」キーで改行してください。
※「スペース」キーでの改行はしないでください。
申請書の内容から変更が発生した場合は、連絡の上、
[5-5変更理由書（申請）] を提出してください。</t>
    <rPh sb="64" eb="66">
      <t>シンセイ</t>
    </rPh>
    <rPh sb="68" eb="70">
      <t>ナイヨウ</t>
    </rPh>
    <rPh sb="75" eb="77">
      <t>ハッセイ</t>
    </rPh>
    <phoneticPr fontId="5"/>
  </si>
  <si>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3"/>
  </si>
  <si>
    <t>申請書より変更があった場合は、連絡の上、
[5-5変更理由書（申請）] を提出してください。</t>
    <rPh sb="0" eb="2">
      <t>シンセイ</t>
    </rPh>
    <phoneticPr fontId="23"/>
  </si>
  <si>
    <r>
      <t xml:space="preserve">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7" eb="29">
      <t>ヨウボウ</t>
    </rPh>
    <rPh sb="29" eb="30">
      <t>ジ</t>
    </rPh>
    <rPh sb="31" eb="33">
      <t>センタク</t>
    </rPh>
    <rPh sb="35" eb="38">
      <t>ジョセイキン</t>
    </rPh>
    <rPh sb="38" eb="40">
      <t>サンテイ</t>
    </rPh>
    <rPh sb="40" eb="42">
      <t>キソ</t>
    </rPh>
    <rPh sb="42" eb="44">
      <t>ケイヒ</t>
    </rPh>
    <rPh sb="45" eb="47">
      <t>コウモク</t>
    </rPh>
    <rPh sb="51" eb="53">
      <t>ヘンコウ</t>
    </rPh>
    <rPh sb="65" eb="67">
      <t>タイショウ</t>
    </rPh>
    <rPh sb="70" eb="72">
      <t>ケイヒ</t>
    </rPh>
    <rPh sb="73" eb="75">
      <t>ハッセイ</t>
    </rPh>
    <rPh sb="81" eb="83">
      <t>バアイ</t>
    </rPh>
    <rPh sb="84" eb="86">
      <t>ドウヨウ</t>
    </rPh>
    <phoneticPr fontId="5"/>
  </si>
  <si>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西暦で入力すると和暦に自動で変換されます。
　　（例）2022/7/1　→　令和4年7月1日</t>
    </r>
    <rPh sb="39" eb="41">
      <t>ジドウ</t>
    </rPh>
    <rPh sb="41" eb="43">
      <t>ニュウリョク</t>
    </rPh>
    <rPh sb="53" eb="54">
      <t>ワス</t>
    </rPh>
    <rPh sb="57" eb="59">
      <t>ニュウリョク</t>
    </rPh>
    <rPh sb="70" eb="72">
      <t>セイレキ</t>
    </rPh>
    <rPh sb="73" eb="75">
      <t>ニュウリョク</t>
    </rPh>
    <rPh sb="78" eb="80">
      <t>ワレキ</t>
    </rPh>
    <rPh sb="81" eb="83">
      <t>ジドウ</t>
    </rPh>
    <rPh sb="84" eb="86">
      <t>ヘンカン</t>
    </rPh>
    <rPh sb="95" eb="96">
      <t>レイ</t>
    </rPh>
    <phoneticPr fontId="23"/>
  </si>
  <si>
    <t>実績報告書[5-1 総表]の入力内容が自動で反映されます。</t>
    <rPh sb="0" eb="2">
      <t>ジッセキ</t>
    </rPh>
    <rPh sb="2" eb="5">
      <t>ホウコクショ</t>
    </rPh>
    <phoneticPr fontId="23"/>
  </si>
  <si>
    <t>※押印・郵送提出が必要な書類です。</t>
    <rPh sb="1" eb="3">
      <t>オウイン</t>
    </rPh>
    <rPh sb="4" eb="6">
      <t>ユウソウ</t>
    </rPh>
    <rPh sb="6" eb="8">
      <t>テイシュツ</t>
    </rPh>
    <rPh sb="9" eb="11">
      <t>ヒツヨウ</t>
    </rPh>
    <rPh sb="12" eb="14">
      <t>ショルイ</t>
    </rPh>
    <phoneticPr fontId="23"/>
  </si>
  <si>
    <t>提出年月日
※正しく表示されない場合（平成で表示される）は計算式を消し、
　実績報告書[5-1 総表]と同じ提出年月日を入力してください。</t>
    <rPh sb="19" eb="21">
      <t>ヘイセイ</t>
    </rPh>
    <rPh sb="22" eb="24">
      <t>ヒョウジ</t>
    </rPh>
    <phoneticPr fontId="23"/>
  </si>
  <si>
    <t>助成対象活動実績報告書[5-1 総表]の入力内容が自動で反映されます。</t>
    <rPh sb="0" eb="2">
      <t>ジョセイ</t>
    </rPh>
    <rPh sb="2" eb="4">
      <t>タイショウ</t>
    </rPh>
    <rPh sb="4" eb="6">
      <t>カツドウ</t>
    </rPh>
    <rPh sb="6" eb="8">
      <t>ジッセキ</t>
    </rPh>
    <rPh sb="8" eb="11">
      <t>ホウコクショ</t>
    </rPh>
    <phoneticPr fontId="23"/>
  </si>
  <si>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3"/>
  </si>
  <si>
    <t>【共通事項】</t>
    <phoneticPr fontId="23"/>
  </si>
  <si>
    <t xml:space="preserve">
</t>
    <phoneticPr fontId="23"/>
  </si>
  <si>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3"/>
  </si>
  <si>
    <t>　「5-1 総表」収支決算　：申請金額　→　計画変更金額
　「5-3 収入」申請時金額：申請時金額　→　計画変更金額
　「5-4 支出」申請時金額：申請時金額　→　計画変更金額</t>
    <phoneticPr fontId="23"/>
  </si>
  <si>
    <t>助成金交付申請書[1-4 支出]、助成対象活動実績報告書[5-4 支出]の入力内容が
自動で反映されます。先にそれらの書類を作成してください。</t>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rPh sb="53" eb="54">
      <t>サキ</t>
    </rPh>
    <rPh sb="59" eb="61">
      <t>ショルイ</t>
    </rPh>
    <rPh sb="62" eb="64">
      <t>サクセイ</t>
    </rPh>
    <phoneticPr fontId="5"/>
  </si>
  <si>
    <t>助成金交付申請書[1-3 収入]、助成対象活動実績報告書[5-3 収入]の入力内容が
自動で反映されます。先にそれらの書類を作成してください。</t>
    <rPh sb="0" eb="2">
      <t>ジョセイ</t>
    </rPh>
    <rPh sb="17" eb="19">
      <t>ジョセイ</t>
    </rPh>
    <rPh sb="19" eb="21">
      <t>タイショウ</t>
    </rPh>
    <rPh sb="21" eb="23">
      <t>カツドウ</t>
    </rPh>
    <rPh sb="23" eb="25">
      <t>ジッセキ</t>
    </rPh>
    <rPh sb="25" eb="28">
      <t>ホウコクショ</t>
    </rPh>
    <phoneticPr fontId="5"/>
  </si>
  <si>
    <t>あ</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</si>
</sst>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0_ "/>
    <numFmt numFmtId="177" formatCode="#,##0_);[Red]\(#,##0\)"/>
    <numFmt numFmtId="178" formatCode="#,##0_ ;[Red]\-#,##0\ "/>
    <numFmt numFmtId="179" formatCode="000"/>
    <numFmt numFmtId="180" formatCode="0000"/>
    <numFmt numFmtId="181" formatCode="#,###"/>
    <numFmt numFmtId="182" formatCode="#,###\ &quot;千&quot;&quot;円&quot;"/>
    <numFmt numFmtId="183" formatCode="#,##0\ &quot;千&quot;&quot;円&quot;"/>
    <numFmt numFmtId="184" formatCode="[$-411]ggge&quot;年&quot;m&quot;月&quot;d&quot;日&quot;;@"/>
    <numFmt numFmtId="185" formatCode="[$-411]ggge&quot;年&quot;m&quot;月&quot;d&quot;日付け&quot;"/>
    <numFmt numFmtId="186" formatCode="yyyy/m/d;@"/>
    <numFmt numFmtId="187" formatCode="#,##0&quot;　千円&quot;"/>
    <numFmt numFmtId="188" formatCode="#,##0&quot;円&quot;"/>
    <numFmt numFmtId="189" formatCode="0000000"/>
  </numFmts>
  <fonts count="94">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b/>
      <sz val="28"/>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u/>
      <sz val="11"/>
      <color theme="10"/>
      <name val="游ゴシック"/>
      <family val="3"/>
      <charset val="128"/>
      <scheme val="minor"/>
    </font>
    <font>
      <b/>
      <u/>
      <sz val="16"/>
      <color theme="1"/>
      <name val="游ゴシック"/>
      <family val="3"/>
      <charset val="128"/>
      <scheme val="minor"/>
    </font>
    <font>
      <sz val="12"/>
      <name val="游ゴシック"/>
      <family val="3"/>
      <charset val="128"/>
      <scheme val="minor"/>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6"/>
      <name val="游ゴシック"/>
      <family val="2"/>
      <charset val="128"/>
      <scheme val="minor"/>
    </font>
    <font>
      <sz val="11"/>
      <color rgb="FFFF0000"/>
      <name val="游ゴシック"/>
      <family val="3"/>
      <charset val="128"/>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2060"/>
      <name val="游ゴシック"/>
      <family val="3"/>
      <charset val="128"/>
      <scheme val="minor"/>
    </font>
    <font>
      <b/>
      <sz val="18"/>
      <color rgb="FF000066"/>
      <name val="游ゴシック"/>
      <family val="3"/>
      <charset val="128"/>
      <scheme val="minor"/>
    </font>
    <font>
      <b/>
      <u/>
      <sz val="14"/>
      <color rgb="FFFF0000"/>
      <name val="游ゴシック"/>
      <family val="3"/>
      <charset val="128"/>
      <scheme val="minor"/>
    </font>
    <font>
      <b/>
      <sz val="14"/>
      <color rgb="FF000066"/>
      <name val="游ゴシック"/>
      <family val="3"/>
      <charset val="128"/>
    </font>
    <font>
      <b/>
      <sz val="11"/>
      <color rgb="FF000066"/>
      <name val="游ゴシック"/>
      <family val="3"/>
      <charset val="128"/>
    </font>
    <font>
      <b/>
      <sz val="12"/>
      <color rgb="FF000066"/>
      <name val="游ゴシック"/>
      <family val="3"/>
      <charset val="128"/>
    </font>
    <font>
      <b/>
      <u/>
      <sz val="14"/>
      <color rgb="FF000066"/>
      <name val="游ゴシック"/>
      <family val="3"/>
      <charset val="128"/>
    </font>
    <font>
      <b/>
      <sz val="14"/>
      <color rgb="FFFF0000"/>
      <name val="游ゴシック"/>
      <family val="3"/>
      <charset val="128"/>
    </font>
    <font>
      <b/>
      <sz val="16"/>
      <color rgb="FF000066"/>
      <name val="游ゴシック"/>
      <family val="3"/>
      <charset val="128"/>
    </font>
    <font>
      <b/>
      <sz val="16"/>
      <color rgb="FFFF0000"/>
      <name val="游ゴシック"/>
      <family val="3"/>
      <charset val="128"/>
    </font>
    <font>
      <b/>
      <sz val="12"/>
      <color rgb="FF002060"/>
      <name val="游ゴシック"/>
      <family val="3"/>
      <charset val="128"/>
      <scheme val="minor"/>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style="medium">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bottom style="hair">
        <color indexed="64"/>
      </bottom>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thin">
        <color indexed="64"/>
      </bottom>
      <diagonal/>
    </border>
    <border>
      <left/>
      <right/>
      <top/>
      <bottom style="double">
        <color rgb="FFFF0000"/>
      </bottom>
      <diagonal/>
    </border>
    <border>
      <left style="hair">
        <color indexed="64"/>
      </left>
      <right style="hair">
        <color indexed="64"/>
      </right>
      <top/>
      <bottom/>
      <diagonal/>
    </border>
  </borders>
  <cellStyleXfs count="12">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4" fillId="0" borderId="0">
      <alignment vertical="center"/>
    </xf>
    <xf numFmtId="0" fontId="41" fillId="0" borderId="0"/>
    <xf numFmtId="0" fontId="3" fillId="0" borderId="0">
      <alignment vertical="center"/>
    </xf>
    <xf numFmtId="0" fontId="2" fillId="0" borderId="0">
      <alignment vertical="center"/>
    </xf>
    <xf numFmtId="0" fontId="42"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1088">
    <xf numFmtId="0" fontId="0" fillId="0" borderId="0" xfId="0">
      <alignment vertical="center"/>
    </xf>
    <xf numFmtId="179" fontId="0" fillId="0" borderId="118" xfId="0" applyNumberFormat="1" applyFill="1" applyBorder="1" applyAlignment="1" applyProtection="1">
      <alignment horizontal="center" vertical="center"/>
      <protection locked="0"/>
    </xf>
    <xf numFmtId="180" fontId="0" fillId="0" borderId="99" xfId="0" applyNumberFormat="1" applyFill="1" applyBorder="1" applyAlignment="1" applyProtection="1">
      <alignment horizontal="center" vertical="center"/>
      <protection locked="0"/>
    </xf>
    <xf numFmtId="0" fontId="21" fillId="4" borderId="119" xfId="0" applyFont="1" applyFill="1" applyBorder="1" applyAlignment="1" applyProtection="1">
      <alignment vertical="center" wrapText="1"/>
      <protection locked="0"/>
    </xf>
    <xf numFmtId="14" fontId="0" fillId="0" borderId="101" xfId="0" applyNumberFormat="1" applyFill="1" applyBorder="1" applyAlignment="1" applyProtection="1">
      <alignment horizontal="center" vertical="center"/>
      <protection locked="0"/>
    </xf>
    <xf numFmtId="14" fontId="0" fillId="0" borderId="102" xfId="0" applyNumberFormat="1" applyFill="1" applyBorder="1" applyAlignment="1" applyProtection="1">
      <alignment horizontal="center" vertical="center"/>
      <protection locked="0"/>
    </xf>
    <xf numFmtId="177" fontId="9" fillId="0" borderId="7" xfId="3" applyNumberFormat="1" applyFont="1" applyFill="1" applyBorder="1" applyAlignment="1" applyProtection="1">
      <alignment horizontal="right" vertical="center"/>
      <protection locked="0"/>
    </xf>
    <xf numFmtId="177" fontId="9" fillId="0" borderId="8" xfId="3" applyNumberFormat="1" applyFont="1" applyFill="1" applyBorder="1" applyAlignment="1" applyProtection="1">
      <alignment horizontal="right" vertical="center"/>
      <protection locked="0"/>
    </xf>
    <xf numFmtId="177" fontId="9" fillId="0" borderId="4" xfId="3" applyNumberFormat="1" applyFont="1" applyFill="1" applyBorder="1" applyAlignment="1" applyProtection="1">
      <alignment horizontal="right" vertical="center"/>
      <protection locked="0"/>
    </xf>
    <xf numFmtId="177" fontId="9" fillId="0" borderId="5" xfId="3" applyNumberFormat="1" applyFont="1" applyFill="1" applyBorder="1" applyAlignment="1" applyProtection="1">
      <alignment horizontal="right" vertical="center"/>
      <protection locked="0"/>
    </xf>
    <xf numFmtId="177" fontId="9" fillId="0" borderId="37" xfId="3" applyNumberFormat="1" applyFont="1" applyFill="1" applyBorder="1" applyAlignment="1" applyProtection="1">
      <alignment horizontal="right" vertical="center"/>
      <protection locked="0"/>
    </xf>
    <xf numFmtId="176" fontId="9" fillId="0" borderId="3" xfId="3" applyNumberFormat="1" applyFont="1" applyFill="1" applyBorder="1" applyAlignment="1" applyProtection="1">
      <alignment horizontal="right" vertical="center"/>
      <protection locked="0"/>
    </xf>
    <xf numFmtId="176" fontId="9" fillId="0" borderId="11" xfId="3" applyNumberFormat="1" applyFont="1" applyFill="1" applyBorder="1" applyAlignment="1" applyProtection="1">
      <alignment horizontal="right" vertical="center"/>
      <protection locked="0"/>
    </xf>
    <xf numFmtId="176" fontId="9" fillId="0" borderId="12" xfId="3" applyNumberFormat="1" applyFont="1" applyFill="1" applyBorder="1" applyAlignment="1" applyProtection="1">
      <alignment horizontal="right" vertical="center"/>
      <protection locked="0"/>
    </xf>
    <xf numFmtId="179" fontId="0" fillId="0" borderId="96" xfId="0" applyNumberFormat="1" applyFill="1" applyBorder="1" applyAlignment="1" applyProtection="1">
      <alignment horizontal="center" vertical="center"/>
      <protection locked="0"/>
    </xf>
    <xf numFmtId="180" fontId="0" fillId="0" borderId="128" xfId="0" applyNumberForma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10"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0" fillId="0" borderId="0" xfId="0" applyFont="1" applyAlignment="1" applyProtection="1">
      <alignment horizontal="center" vertical="center"/>
    </xf>
    <xf numFmtId="181"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59" xfId="0" applyNumberFormat="1" applyFont="1" applyFill="1" applyBorder="1" applyAlignment="1" applyProtection="1">
      <alignment vertical="top"/>
    </xf>
    <xf numFmtId="0" fontId="0" fillId="7" borderId="59" xfId="0" applyFont="1" applyFill="1" applyBorder="1" applyAlignment="1" applyProtection="1">
      <alignment vertical="top"/>
    </xf>
    <xf numFmtId="0" fontId="9" fillId="0" borderId="0" xfId="3" applyFont="1" applyFill="1" applyBorder="1" applyProtection="1">
      <alignment vertical="center"/>
    </xf>
    <xf numFmtId="0" fontId="9"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wrapText="1"/>
    </xf>
    <xf numFmtId="177" fontId="9" fillId="0" borderId="0" xfId="2" applyNumberFormat="1" applyFont="1" applyFill="1" applyBorder="1" applyAlignment="1" applyProtection="1">
      <alignment horizontal="left" vertical="top"/>
    </xf>
    <xf numFmtId="177" fontId="9" fillId="0" borderId="0" xfId="2" applyNumberFormat="1" applyFont="1" applyFill="1" applyBorder="1" applyAlignment="1" applyProtection="1">
      <alignment horizontal="right" vertical="top"/>
    </xf>
    <xf numFmtId="0" fontId="20" fillId="0" borderId="0" xfId="0" applyFont="1" applyBorder="1" applyAlignment="1" applyProtection="1">
      <alignment horizontal="right" vertical="top"/>
    </xf>
    <xf numFmtId="0" fontId="9" fillId="0" borderId="0" xfId="0" applyFont="1" applyFill="1" applyProtection="1">
      <alignment vertical="center"/>
    </xf>
    <xf numFmtId="178" fontId="11" fillId="0" borderId="0" xfId="2" applyNumberFormat="1" applyFont="1" applyFill="1" applyBorder="1" applyProtection="1">
      <alignment vertical="center"/>
    </xf>
    <xf numFmtId="0" fontId="11" fillId="0" borderId="0" xfId="3" applyFont="1" applyFill="1" applyBorder="1" applyAlignment="1" applyProtection="1">
      <alignment vertical="center"/>
    </xf>
    <xf numFmtId="0" fontId="11" fillId="0" borderId="0" xfId="0" applyFont="1" applyProtection="1">
      <alignment vertical="center"/>
    </xf>
    <xf numFmtId="0" fontId="15" fillId="8" borderId="39" xfId="3" applyFont="1" applyFill="1" applyBorder="1" applyAlignment="1" applyProtection="1">
      <alignment horizontal="left" vertical="center"/>
    </xf>
    <xf numFmtId="0" fontId="11" fillId="8" borderId="14" xfId="3" applyFont="1" applyFill="1" applyBorder="1" applyAlignment="1" applyProtection="1">
      <alignment horizontal="left" vertical="center"/>
    </xf>
    <xf numFmtId="0" fontId="30" fillId="0" borderId="0" xfId="3" applyFont="1" applyFill="1" applyBorder="1" applyAlignment="1" applyProtection="1">
      <alignment vertical="center"/>
    </xf>
    <xf numFmtId="0" fontId="11" fillId="8" borderId="15" xfId="3" applyFont="1" applyFill="1" applyBorder="1" applyAlignment="1" applyProtection="1">
      <alignment horizontal="left" vertical="center"/>
    </xf>
    <xf numFmtId="0" fontId="29" fillId="0" borderId="0" xfId="0" applyFont="1" applyBorder="1" applyAlignment="1" applyProtection="1">
      <alignment vertical="center" wrapText="1" shrinkToFit="1"/>
    </xf>
    <xf numFmtId="0" fontId="11" fillId="8" borderId="15" xfId="3" applyFont="1" applyFill="1" applyBorder="1" applyProtection="1">
      <alignment vertical="center"/>
    </xf>
    <xf numFmtId="0" fontId="29" fillId="0" borderId="0" xfId="0" applyFont="1" applyBorder="1" applyAlignment="1" applyProtection="1">
      <alignment vertical="center"/>
    </xf>
    <xf numFmtId="177" fontId="11" fillId="0" borderId="0" xfId="2" applyNumberFormat="1" applyFont="1" applyBorder="1" applyAlignment="1" applyProtection="1">
      <alignment vertical="top" wrapText="1" shrinkToFit="1"/>
    </xf>
    <xf numFmtId="177" fontId="11" fillId="0" borderId="0" xfId="2" applyNumberFormat="1" applyFont="1" applyBorder="1" applyAlignment="1" applyProtection="1">
      <alignment horizontal="right" vertical="top" wrapText="1" shrinkToFit="1"/>
    </xf>
    <xf numFmtId="0" fontId="11" fillId="0" borderId="0" xfId="0" applyFont="1" applyFill="1" applyBorder="1" applyAlignment="1" applyProtection="1">
      <alignment horizontal="center" vertical="center"/>
    </xf>
    <xf numFmtId="0" fontId="11" fillId="2" borderId="134" xfId="0" applyFont="1" applyFill="1" applyBorder="1" applyAlignment="1" applyProtection="1">
      <alignment horizontal="center" vertical="center" shrinkToFit="1"/>
    </xf>
    <xf numFmtId="181" fontId="12" fillId="2" borderId="82" xfId="0" applyNumberFormat="1" applyFont="1" applyFill="1" applyBorder="1" applyAlignment="1" applyProtection="1">
      <alignment horizontal="center" vertical="center" shrinkToFit="1"/>
    </xf>
    <xf numFmtId="0" fontId="28" fillId="8" borderId="15" xfId="0" applyFont="1" applyFill="1" applyBorder="1" applyAlignment="1" applyProtection="1">
      <alignment vertical="center"/>
    </xf>
    <xf numFmtId="177" fontId="0" fillId="8" borderId="26" xfId="0" applyNumberFormat="1" applyFont="1" applyFill="1" applyBorder="1" applyAlignment="1" applyProtection="1">
      <alignment horizontal="right" vertical="center" shrinkToFit="1"/>
    </xf>
    <xf numFmtId="0" fontId="11" fillId="2" borderId="117" xfId="0" applyFont="1" applyFill="1" applyBorder="1" applyAlignment="1" applyProtection="1">
      <alignment horizontal="center" vertical="center" shrinkToFit="1"/>
    </xf>
    <xf numFmtId="177" fontId="11" fillId="2" borderId="117" xfId="0" applyNumberFormat="1" applyFont="1" applyFill="1" applyBorder="1" applyAlignment="1" applyProtection="1">
      <alignment horizontal="center" vertical="center" shrinkToFit="1"/>
    </xf>
    <xf numFmtId="177" fontId="11" fillId="2" borderId="98" xfId="0" applyNumberFormat="1" applyFont="1" applyFill="1" applyBorder="1" applyAlignment="1" applyProtection="1">
      <alignment horizontal="center" vertical="center" shrinkToFit="1"/>
    </xf>
    <xf numFmtId="177" fontId="11" fillId="2" borderId="136" xfId="0" applyNumberFormat="1" applyFont="1" applyFill="1" applyBorder="1" applyAlignment="1" applyProtection="1">
      <alignment horizontal="center" vertical="center" shrinkToFit="1"/>
    </xf>
    <xf numFmtId="177" fontId="11" fillId="2" borderId="135" xfId="0" applyNumberFormat="1" applyFont="1" applyFill="1" applyBorder="1" applyAlignment="1" applyProtection="1">
      <alignment horizontal="center" vertical="center" shrinkToFit="1"/>
    </xf>
    <xf numFmtId="0" fontId="0" fillId="8" borderId="137" xfId="0" applyFont="1" applyFill="1" applyBorder="1" applyAlignment="1" applyProtection="1">
      <alignment vertical="center" shrinkToFit="1"/>
    </xf>
    <xf numFmtId="0" fontId="0" fillId="8" borderId="137" xfId="0" applyFont="1" applyFill="1" applyBorder="1" applyAlignment="1" applyProtection="1">
      <alignment horizontal="left" vertical="center" wrapText="1"/>
    </xf>
    <xf numFmtId="177" fontId="0" fillId="8" borderId="137" xfId="0" applyNumberFormat="1" applyFont="1" applyFill="1" applyBorder="1" applyAlignment="1" applyProtection="1">
      <alignment horizontal="right" vertical="center" shrinkToFit="1"/>
    </xf>
    <xf numFmtId="177" fontId="0" fillId="8" borderId="137" xfId="0" applyNumberFormat="1" applyFont="1" applyFill="1" applyBorder="1" applyProtection="1">
      <alignment vertical="center"/>
    </xf>
    <xf numFmtId="177" fontId="0" fillId="8" borderId="133" xfId="0" applyNumberFormat="1" applyFont="1" applyFill="1" applyBorder="1" applyProtection="1">
      <alignment vertical="center"/>
    </xf>
    <xf numFmtId="0" fontId="28" fillId="8" borderId="30" xfId="0" applyFont="1" applyFill="1" applyBorder="1" applyAlignment="1" applyProtection="1">
      <alignment horizontal="left" vertical="center"/>
    </xf>
    <xf numFmtId="0" fontId="11" fillId="2" borderId="122" xfId="0" applyFont="1" applyFill="1" applyBorder="1" applyAlignment="1" applyProtection="1">
      <alignment vertical="center" shrinkToFit="1"/>
    </xf>
    <xf numFmtId="177" fontId="12" fillId="7" borderId="135" xfId="0" applyNumberFormat="1" applyFont="1" applyFill="1" applyBorder="1" applyAlignment="1" applyProtection="1">
      <alignment vertical="top"/>
    </xf>
    <xf numFmtId="0" fontId="31" fillId="8" borderId="123" xfId="0" applyFont="1" applyFill="1" applyBorder="1" applyAlignment="1" applyProtection="1">
      <alignment horizontal="left" vertical="center"/>
    </xf>
    <xf numFmtId="0" fontId="31" fillId="8" borderId="123" xfId="0" applyFont="1" applyFill="1" applyBorder="1" applyAlignment="1" applyProtection="1">
      <alignment vertical="center"/>
    </xf>
    <xf numFmtId="0" fontId="32" fillId="8" borderId="25" xfId="0" applyFont="1" applyFill="1" applyBorder="1" applyAlignment="1" applyProtection="1">
      <alignment vertical="center" shrinkToFit="1"/>
    </xf>
    <xf numFmtId="0" fontId="32" fillId="8" borderId="25" xfId="0" applyFont="1" applyFill="1" applyBorder="1" applyAlignment="1" applyProtection="1">
      <alignment vertical="center"/>
    </xf>
    <xf numFmtId="0" fontId="32" fillId="8" borderId="25" xfId="0" applyFont="1" applyFill="1" applyBorder="1" applyAlignment="1" applyProtection="1">
      <alignment horizontal="left" vertical="center"/>
    </xf>
    <xf numFmtId="0" fontId="32" fillId="8" borderId="47" xfId="0" applyFont="1" applyFill="1" applyBorder="1" applyAlignment="1" applyProtection="1">
      <alignment horizontal="left" vertical="center"/>
    </xf>
    <xf numFmtId="0" fontId="33" fillId="8" borderId="47" xfId="0" applyFont="1" applyFill="1" applyBorder="1" applyAlignment="1" applyProtection="1">
      <alignment horizontal="left" vertical="center"/>
    </xf>
    <xf numFmtId="0" fontId="13" fillId="0" borderId="0" xfId="3" applyFont="1" applyFill="1" applyBorder="1" applyAlignment="1" applyProtection="1">
      <alignment vertical="center"/>
    </xf>
    <xf numFmtId="0" fontId="11" fillId="0" borderId="0" xfId="0" applyFont="1" applyFill="1" applyBorder="1" applyProtection="1">
      <alignment vertical="center"/>
    </xf>
    <xf numFmtId="0" fontId="15" fillId="10" borderId="30" xfId="3" applyFont="1" applyFill="1" applyBorder="1" applyAlignment="1" applyProtection="1">
      <alignment horizontal="left" vertical="center"/>
    </xf>
    <xf numFmtId="0" fontId="11" fillId="10" borderId="30" xfId="3" applyFont="1" applyFill="1" applyBorder="1" applyAlignment="1" applyProtection="1">
      <alignment horizontal="left" vertical="center"/>
    </xf>
    <xf numFmtId="0" fontId="11" fillId="2" borderId="50" xfId="3" applyFont="1" applyFill="1" applyBorder="1" applyAlignment="1" applyProtection="1">
      <alignment horizontal="center" vertical="center"/>
    </xf>
    <xf numFmtId="0" fontId="11" fillId="8" borderId="35" xfId="3" applyFont="1" applyFill="1" applyBorder="1" applyProtection="1">
      <alignment vertical="center"/>
    </xf>
    <xf numFmtId="0" fontId="13" fillId="0" borderId="0" xfId="0" applyFont="1" applyFill="1" applyBorder="1" applyProtection="1">
      <alignment vertical="center"/>
    </xf>
    <xf numFmtId="0" fontId="37" fillId="0" borderId="0" xfId="0" applyFont="1" applyFill="1" applyBorder="1" applyAlignment="1" applyProtection="1">
      <alignment vertical="center" shrinkToFit="1"/>
    </xf>
    <xf numFmtId="0" fontId="13" fillId="0" borderId="0" xfId="0" applyFont="1" applyProtection="1">
      <alignment vertical="center"/>
    </xf>
    <xf numFmtId="0" fontId="0" fillId="9" borderId="83" xfId="0" applyFont="1" applyFill="1" applyBorder="1" applyAlignment="1" applyProtection="1">
      <alignment horizontal="left" vertical="center"/>
    </xf>
    <xf numFmtId="0" fontId="0" fillId="0" borderId="0" xfId="3" applyFont="1" applyFill="1" applyBorder="1" applyAlignment="1" applyProtection="1">
      <alignment vertical="center"/>
    </xf>
    <xf numFmtId="0" fontId="10" fillId="10" borderId="31" xfId="3" applyFont="1" applyFill="1" applyBorder="1" applyAlignment="1" applyProtection="1">
      <alignment horizontal="left" vertical="center"/>
    </xf>
    <xf numFmtId="0" fontId="0" fillId="10" borderId="31" xfId="3" applyFont="1" applyFill="1" applyBorder="1" applyAlignment="1" applyProtection="1">
      <alignment horizontal="left" vertical="center"/>
    </xf>
    <xf numFmtId="0" fontId="0" fillId="10" borderId="31" xfId="3" applyFont="1" applyFill="1" applyBorder="1" applyProtection="1">
      <alignment vertical="center"/>
    </xf>
    <xf numFmtId="0" fontId="0" fillId="10" borderId="32" xfId="3" applyFont="1" applyFill="1" applyBorder="1" applyProtection="1">
      <alignment vertical="center"/>
    </xf>
    <xf numFmtId="181" fontId="0" fillId="0" borderId="0" xfId="3" applyNumberFormat="1" applyFont="1" applyFill="1" applyBorder="1" applyAlignment="1" applyProtection="1">
      <alignment horizontal="center" vertical="center"/>
    </xf>
    <xf numFmtId="181" fontId="0" fillId="2" borderId="82" xfId="0" applyNumberFormat="1" applyFont="1" applyFill="1" applyBorder="1" applyAlignment="1" applyProtection="1">
      <alignment horizontal="center" vertical="top" shrinkToFit="1"/>
    </xf>
    <xf numFmtId="181" fontId="0" fillId="2" borderId="82" xfId="0" applyNumberFormat="1" applyFont="1" applyFill="1" applyBorder="1" applyAlignment="1" applyProtection="1">
      <alignment horizontal="center" vertical="center" shrinkToFit="1"/>
    </xf>
    <xf numFmtId="181" fontId="0" fillId="2" borderId="83" xfId="0" applyNumberFormat="1" applyFont="1" applyFill="1" applyBorder="1" applyAlignment="1" applyProtection="1">
      <alignment horizontal="center" vertical="center" shrinkToFit="1"/>
    </xf>
    <xf numFmtId="0" fontId="0" fillId="2" borderId="29" xfId="0" applyFont="1" applyFill="1" applyBorder="1" applyAlignment="1" applyProtection="1">
      <alignment vertical="center" shrinkToFit="1"/>
    </xf>
    <xf numFmtId="0" fontId="31" fillId="9" borderId="82" xfId="0" applyFont="1" applyFill="1" applyBorder="1" applyAlignment="1" applyProtection="1">
      <alignment horizontal="left" vertical="center"/>
    </xf>
    <xf numFmtId="0" fontId="11" fillId="2" borderId="138" xfId="0" applyFont="1" applyFill="1" applyBorder="1" applyAlignment="1" applyProtection="1">
      <alignment horizontal="center" vertical="center" shrinkToFit="1"/>
    </xf>
    <xf numFmtId="177" fontId="11" fillId="2" borderId="138" xfId="0" applyNumberFormat="1" applyFont="1" applyFill="1" applyBorder="1" applyAlignment="1" applyProtection="1">
      <alignment horizontal="center" vertical="center" shrinkToFit="1"/>
    </xf>
    <xf numFmtId="177" fontId="11" fillId="2" borderId="113" xfId="0" applyNumberFormat="1" applyFont="1" applyFill="1" applyBorder="1" applyAlignment="1" applyProtection="1">
      <alignment horizontal="center" vertical="center" shrinkToFit="1"/>
    </xf>
    <xf numFmtId="0" fontId="38" fillId="2" borderId="138"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3" fillId="0" borderId="0" xfId="3" applyFont="1" applyFill="1" applyBorder="1" applyAlignment="1" applyProtection="1">
      <alignment vertical="center" shrinkToFit="1"/>
    </xf>
    <xf numFmtId="0" fontId="11" fillId="10" borderId="30" xfId="3" applyFont="1" applyFill="1" applyBorder="1" applyAlignment="1" applyProtection="1">
      <alignment horizontal="left" vertical="center" shrinkToFit="1"/>
    </xf>
    <xf numFmtId="0" fontId="11" fillId="8" borderId="14" xfId="3" applyFont="1" applyFill="1" applyBorder="1" applyAlignment="1" applyProtection="1">
      <alignment horizontal="left" vertical="center" shrinkToFit="1"/>
    </xf>
    <xf numFmtId="0" fontId="11" fillId="2" borderId="55" xfId="3" applyFont="1" applyFill="1" applyBorder="1" applyAlignment="1" applyProtection="1">
      <alignment vertical="center" shrinkToFit="1"/>
    </xf>
    <xf numFmtId="181" fontId="11" fillId="7" borderId="40" xfId="3" applyNumberFormat="1" applyFont="1" applyFill="1" applyBorder="1" applyAlignment="1" applyProtection="1">
      <alignment horizontal="center" vertical="center" shrinkToFit="1"/>
    </xf>
    <xf numFmtId="181" fontId="11" fillId="7" borderId="15" xfId="3" applyNumberFormat="1" applyFont="1" applyFill="1" applyBorder="1" applyAlignment="1" applyProtection="1">
      <alignment horizontal="center" vertical="center" shrinkToFit="1"/>
    </xf>
    <xf numFmtId="181" fontId="11" fillId="7" borderId="36" xfId="3" applyNumberFormat="1" applyFont="1" applyFill="1" applyBorder="1" applyAlignment="1" applyProtection="1">
      <alignment horizontal="center" vertical="center" shrinkToFit="1"/>
    </xf>
    <xf numFmtId="0" fontId="9" fillId="0" borderId="0" xfId="3" applyFont="1" applyFill="1" applyBorder="1" applyAlignment="1" applyProtection="1">
      <alignment horizontal="left" vertical="center" shrinkToFit="1"/>
    </xf>
    <xf numFmtId="0" fontId="21" fillId="8" borderId="26"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7"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177" fontId="0" fillId="0" borderId="11"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0" fontId="0" fillId="4" borderId="39" xfId="0" applyFont="1" applyFill="1" applyBorder="1" applyAlignment="1" applyProtection="1">
      <alignment horizontal="center" vertical="top" wrapText="1"/>
      <protection locked="0"/>
    </xf>
    <xf numFmtId="0" fontId="0" fillId="4" borderId="52" xfId="0" applyFont="1" applyFill="1" applyBorder="1" applyAlignment="1" applyProtection="1">
      <alignment horizontal="center" vertical="top" wrapText="1"/>
      <protection locked="0"/>
    </xf>
    <xf numFmtId="0" fontId="0" fillId="4" borderId="42" xfId="0" applyFont="1" applyFill="1" applyBorder="1" applyAlignment="1" applyProtection="1">
      <alignment horizontal="center" vertical="top" wrapText="1"/>
      <protection locked="0"/>
    </xf>
    <xf numFmtId="0" fontId="0" fillId="4" borderId="90" xfId="0" applyFont="1" applyFill="1" applyBorder="1" applyAlignment="1" applyProtection="1">
      <alignment horizontal="center" vertical="top" wrapText="1"/>
      <protection locked="0"/>
    </xf>
    <xf numFmtId="0" fontId="0" fillId="0" borderId="11" xfId="0" applyFont="1" applyFill="1" applyBorder="1" applyAlignment="1" applyProtection="1">
      <alignment horizontal="left" vertical="center" wrapText="1"/>
      <protection locked="0"/>
    </xf>
    <xf numFmtId="0" fontId="0" fillId="0" borderId="0" xfId="0" applyFill="1" applyProtection="1">
      <alignment vertical="center"/>
    </xf>
    <xf numFmtId="0" fontId="0" fillId="0" borderId="0" xfId="0" applyFill="1" applyAlignment="1" applyProtection="1">
      <alignment vertical="center" wrapText="1"/>
    </xf>
    <xf numFmtId="0" fontId="0" fillId="5" borderId="113" xfId="0" applyFill="1" applyBorder="1" applyAlignment="1" applyProtection="1">
      <alignment horizontal="left" vertical="center"/>
    </xf>
    <xf numFmtId="0" fontId="0" fillId="0" borderId="0" xfId="0" applyFill="1" applyAlignment="1" applyProtection="1">
      <alignment vertical="center"/>
    </xf>
    <xf numFmtId="0" fontId="0" fillId="5" borderId="122" xfId="0" applyFill="1" applyBorder="1" applyAlignment="1" applyProtection="1">
      <alignment vertical="center"/>
    </xf>
    <xf numFmtId="0" fontId="0" fillId="5" borderId="99" xfId="0" applyFill="1" applyBorder="1" applyAlignment="1" applyProtection="1">
      <alignment horizontal="center" vertical="center"/>
    </xf>
    <xf numFmtId="0" fontId="0" fillId="0" borderId="0" xfId="0" applyFill="1" applyBorder="1" applyAlignment="1" applyProtection="1">
      <alignment vertical="top" wrapText="1"/>
    </xf>
    <xf numFmtId="179" fontId="22" fillId="5" borderId="71" xfId="0" applyNumberFormat="1" applyFont="1" applyFill="1" applyBorder="1" applyAlignment="1" applyProtection="1">
      <alignment horizontal="left" vertical="center"/>
    </xf>
    <xf numFmtId="0" fontId="21" fillId="5" borderId="56" xfId="0" applyFont="1" applyFill="1" applyBorder="1" applyAlignment="1" applyProtection="1">
      <alignment vertical="center" wrapText="1"/>
    </xf>
    <xf numFmtId="0" fontId="0" fillId="5" borderId="56" xfId="0" applyFill="1" applyBorder="1" applyAlignment="1" applyProtection="1">
      <alignment vertical="center"/>
    </xf>
    <xf numFmtId="0" fontId="0" fillId="5" borderId="46" xfId="0" applyFill="1" applyBorder="1" applyAlignment="1" applyProtection="1">
      <alignment vertical="center"/>
    </xf>
    <xf numFmtId="0" fontId="0" fillId="6" borderId="86" xfId="0" applyFont="1" applyFill="1" applyBorder="1" applyAlignment="1" applyProtection="1">
      <alignment vertical="center"/>
    </xf>
    <xf numFmtId="0" fontId="0" fillId="6" borderId="133" xfId="0" applyFont="1" applyFill="1" applyBorder="1" applyAlignment="1" applyProtection="1">
      <alignment vertical="center" shrinkToFit="1"/>
    </xf>
    <xf numFmtId="0" fontId="0" fillId="5" borderId="128" xfId="0" applyFill="1" applyBorder="1" applyAlignment="1" applyProtection="1">
      <alignment horizontal="center" vertical="center"/>
    </xf>
    <xf numFmtId="0" fontId="21" fillId="6" borderId="56" xfId="0" applyFont="1" applyFill="1" applyBorder="1" applyAlignment="1" applyProtection="1">
      <alignment vertical="center" shrinkToFit="1"/>
    </xf>
    <xf numFmtId="0" fontId="0" fillId="6" borderId="56" xfId="0" applyFont="1" applyFill="1" applyBorder="1" applyAlignment="1" applyProtection="1">
      <alignment vertical="center"/>
    </xf>
    <xf numFmtId="0" fontId="0" fillId="5" borderId="51" xfId="0" applyFill="1" applyBorder="1" applyAlignment="1" applyProtection="1">
      <alignment vertical="center"/>
    </xf>
    <xf numFmtId="0" fontId="0" fillId="5" borderId="18" xfId="0" applyFill="1" applyBorder="1" applyAlignment="1" applyProtection="1">
      <alignment vertical="center" wrapText="1"/>
    </xf>
    <xf numFmtId="0" fontId="0" fillId="5" borderId="25" xfId="0" applyFill="1" applyBorder="1" applyAlignment="1" applyProtection="1">
      <alignment vertical="center"/>
    </xf>
    <xf numFmtId="0" fontId="0" fillId="5" borderId="102" xfId="0" applyFill="1" applyBorder="1" applyAlignment="1" applyProtection="1">
      <alignment horizontal="center" vertical="center"/>
    </xf>
    <xf numFmtId="0" fontId="0" fillId="5" borderId="1" xfId="0" applyFill="1" applyBorder="1" applyAlignment="1" applyProtection="1">
      <alignment vertical="center"/>
    </xf>
    <xf numFmtId="0" fontId="20" fillId="0" borderId="0" xfId="0" applyFont="1" applyFill="1" applyProtection="1">
      <alignment vertical="center"/>
    </xf>
    <xf numFmtId="0" fontId="0" fillId="0" borderId="0" xfId="0" applyFont="1" applyFill="1" applyProtection="1">
      <alignment vertical="center"/>
    </xf>
    <xf numFmtId="0" fontId="9" fillId="0" borderId="0" xfId="3" applyFont="1" applyFill="1" applyBorder="1" applyAlignment="1" applyProtection="1">
      <alignment vertical="center" textRotation="255"/>
    </xf>
    <xf numFmtId="177" fontId="9" fillId="0" borderId="0" xfId="3" applyNumberFormat="1" applyFont="1" applyFill="1" applyBorder="1" applyProtection="1">
      <alignment vertical="center"/>
    </xf>
    <xf numFmtId="0" fontId="16" fillId="0" borderId="0" xfId="3" applyFont="1" applyBorder="1" applyProtection="1">
      <alignment vertical="center"/>
    </xf>
    <xf numFmtId="0" fontId="17" fillId="2" borderId="29" xfId="3" applyFont="1" applyFill="1" applyBorder="1" applyAlignment="1" applyProtection="1">
      <alignment vertical="center"/>
    </xf>
    <xf numFmtId="0" fontId="17" fillId="2" borderId="30" xfId="3" applyFont="1" applyFill="1" applyBorder="1" applyAlignment="1" applyProtection="1">
      <alignment vertical="center"/>
    </xf>
    <xf numFmtId="177" fontId="9" fillId="0" borderId="0" xfId="2" applyNumberFormat="1" applyFont="1" applyBorder="1" applyProtection="1">
      <alignment vertical="center"/>
    </xf>
    <xf numFmtId="0" fontId="17" fillId="2" borderId="31" xfId="3" applyFont="1" applyFill="1" applyBorder="1" applyProtection="1">
      <alignment vertical="center"/>
    </xf>
    <xf numFmtId="177" fontId="13" fillId="0" borderId="0" xfId="2" applyNumberFormat="1" applyFont="1" applyBorder="1" applyAlignment="1" applyProtection="1">
      <alignment horizontal="left" vertical="top"/>
    </xf>
    <xf numFmtId="0" fontId="17" fillId="3" borderId="39" xfId="3" applyFont="1" applyFill="1" applyBorder="1" applyAlignment="1" applyProtection="1">
      <alignment vertical="center"/>
    </xf>
    <xf numFmtId="0" fontId="17" fillId="3" borderId="15" xfId="3" applyFont="1" applyFill="1" applyBorder="1" applyProtection="1">
      <alignment vertical="center"/>
    </xf>
    <xf numFmtId="0" fontId="17" fillId="2" borderId="32" xfId="3" applyFont="1" applyFill="1" applyBorder="1" applyProtection="1">
      <alignment vertical="center"/>
    </xf>
    <xf numFmtId="0" fontId="17" fillId="3" borderId="35" xfId="3" applyFont="1" applyFill="1" applyBorder="1" applyProtection="1">
      <alignment vertical="center"/>
    </xf>
    <xf numFmtId="0" fontId="26" fillId="2" borderId="38"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177" fontId="9" fillId="2" borderId="27" xfId="3" applyNumberFormat="1" applyFont="1" applyFill="1" applyBorder="1" applyAlignment="1" applyProtection="1">
      <alignment horizontal="center" vertical="center"/>
    </xf>
    <xf numFmtId="177" fontId="9" fillId="2" borderId="28"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9" fillId="2" borderId="30" xfId="3" applyFont="1" applyFill="1" applyBorder="1" applyAlignment="1" applyProtection="1">
      <alignment horizontal="center" vertical="center"/>
    </xf>
    <xf numFmtId="177" fontId="9" fillId="2" borderId="30" xfId="3" applyNumberFormat="1" applyFont="1" applyFill="1" applyBorder="1" applyAlignment="1" applyProtection="1">
      <alignment horizontal="center" vertical="center"/>
    </xf>
    <xf numFmtId="177" fontId="11" fillId="2" borderId="24" xfId="3" applyNumberFormat="1" applyFont="1" applyFill="1" applyBorder="1" applyAlignment="1" applyProtection="1">
      <alignment horizontal="center" vertical="center"/>
    </xf>
    <xf numFmtId="0" fontId="34" fillId="2" borderId="31" xfId="3" applyFont="1" applyFill="1" applyBorder="1" applyAlignment="1" applyProtection="1">
      <alignment horizontal="left" vertical="center" textRotation="255"/>
    </xf>
    <xf numFmtId="0" fontId="14" fillId="3" borderId="39" xfId="3" applyFont="1" applyFill="1" applyBorder="1" applyAlignment="1" applyProtection="1">
      <alignment horizontal="left" vertical="center"/>
    </xf>
    <xf numFmtId="0" fontId="9" fillId="3" borderId="14" xfId="3" applyFont="1" applyFill="1" applyBorder="1" applyAlignment="1" applyProtection="1">
      <alignment horizontal="center" vertical="center" textRotation="255"/>
    </xf>
    <xf numFmtId="0" fontId="9" fillId="3" borderId="14" xfId="3" applyFont="1" applyFill="1" applyBorder="1" applyAlignment="1" applyProtection="1">
      <alignment horizontal="center" vertical="center"/>
    </xf>
    <xf numFmtId="177" fontId="9" fillId="3" borderId="14" xfId="3" applyNumberFormat="1" applyFont="1" applyFill="1" applyBorder="1" applyAlignment="1" applyProtection="1">
      <alignment horizontal="center" vertical="center"/>
    </xf>
    <xf numFmtId="177" fontId="11" fillId="3" borderId="24" xfId="3" applyNumberFormat="1" applyFont="1" applyFill="1" applyBorder="1" applyAlignment="1" applyProtection="1">
      <alignment horizontal="center" vertical="center"/>
    </xf>
    <xf numFmtId="0" fontId="9" fillId="3" borderId="15" xfId="3" applyFont="1" applyFill="1" applyBorder="1" applyAlignment="1" applyProtection="1">
      <alignment horizontal="left" vertical="center"/>
    </xf>
    <xf numFmtId="0" fontId="15" fillId="5" borderId="39" xfId="3" applyFont="1" applyFill="1" applyBorder="1" applyAlignment="1" applyProtection="1">
      <alignment horizontal="left" vertical="center"/>
    </xf>
    <xf numFmtId="0" fontId="9" fillId="5" borderId="14" xfId="3" applyFont="1" applyFill="1" applyBorder="1" applyAlignment="1" applyProtection="1">
      <alignment horizontal="center" vertical="center"/>
    </xf>
    <xf numFmtId="177" fontId="9" fillId="5" borderId="14" xfId="3" applyNumberFormat="1" applyFont="1" applyFill="1" applyBorder="1" applyAlignment="1" applyProtection="1">
      <alignment horizontal="center" vertical="center"/>
    </xf>
    <xf numFmtId="177" fontId="9" fillId="5" borderId="34" xfId="3" applyNumberFormat="1" applyFont="1" applyFill="1" applyBorder="1" applyAlignment="1" applyProtection="1">
      <alignment horizontal="right" vertical="center"/>
    </xf>
    <xf numFmtId="0" fontId="9" fillId="3" borderId="15" xfId="3" applyFont="1" applyFill="1" applyBorder="1" applyAlignment="1" applyProtection="1">
      <alignment vertical="center" textRotation="255"/>
    </xf>
    <xf numFmtId="0" fontId="9" fillId="5" borderId="15" xfId="3" applyFont="1" applyFill="1" applyBorder="1" applyAlignment="1" applyProtection="1">
      <alignment vertical="center" textRotation="255" shrinkToFit="1"/>
    </xf>
    <xf numFmtId="177" fontId="9" fillId="5" borderId="41" xfId="3" applyNumberFormat="1" applyFont="1" applyFill="1" applyBorder="1" applyAlignment="1" applyProtection="1">
      <alignment vertical="top"/>
    </xf>
    <xf numFmtId="177" fontId="9" fillId="5" borderId="43" xfId="3" applyNumberFormat="1" applyFont="1" applyFill="1" applyBorder="1" applyAlignment="1" applyProtection="1">
      <alignment vertical="center"/>
    </xf>
    <xf numFmtId="177" fontId="9" fillId="5" borderId="44" xfId="3" applyNumberFormat="1" applyFont="1" applyFill="1" applyBorder="1" applyAlignment="1" applyProtection="1">
      <alignment vertical="top"/>
    </xf>
    <xf numFmtId="1" fontId="9" fillId="5" borderId="14" xfId="1" applyNumberFormat="1" applyFont="1" applyFill="1" applyBorder="1" applyAlignment="1" applyProtection="1">
      <alignment horizontal="right" vertical="center"/>
    </xf>
    <xf numFmtId="177" fontId="9" fillId="5" borderId="14" xfId="1" applyNumberFormat="1" applyFont="1" applyFill="1" applyBorder="1" applyAlignment="1" applyProtection="1">
      <alignment vertical="center"/>
    </xf>
    <xf numFmtId="177" fontId="9" fillId="5" borderId="33" xfId="3" applyNumberFormat="1" applyFont="1" applyFill="1" applyBorder="1" applyAlignment="1" applyProtection="1">
      <alignment vertical="top"/>
    </xf>
    <xf numFmtId="0" fontId="9" fillId="5" borderId="15" xfId="3" applyFont="1" applyFill="1" applyBorder="1" applyAlignment="1" applyProtection="1">
      <alignment vertical="center" textRotation="255"/>
    </xf>
    <xf numFmtId="0" fontId="9" fillId="5" borderId="0" xfId="3" applyFont="1" applyFill="1" applyBorder="1" applyAlignment="1" applyProtection="1">
      <alignment horizontal="center" vertical="center"/>
    </xf>
    <xf numFmtId="177" fontId="9" fillId="5" borderId="0" xfId="3" applyNumberFormat="1" applyFont="1" applyFill="1" applyBorder="1" applyAlignment="1" applyProtection="1">
      <alignment horizontal="center" vertical="center"/>
    </xf>
    <xf numFmtId="177" fontId="9" fillId="5" borderId="34" xfId="3" applyNumberFormat="1" applyFont="1" applyFill="1" applyBorder="1" applyAlignment="1" applyProtection="1">
      <alignment vertical="top"/>
    </xf>
    <xf numFmtId="0" fontId="9" fillId="5" borderId="3" xfId="3" applyFont="1" applyFill="1" applyBorder="1" applyAlignment="1" applyProtection="1">
      <alignment horizontal="center" vertical="center"/>
    </xf>
    <xf numFmtId="177" fontId="9" fillId="5" borderId="7" xfId="3" applyNumberFormat="1" applyFont="1" applyFill="1" applyBorder="1" applyProtection="1">
      <alignment vertical="center"/>
    </xf>
    <xf numFmtId="177" fontId="9" fillId="5" borderId="61" xfId="3" applyNumberFormat="1" applyFont="1" applyFill="1" applyBorder="1" applyAlignment="1" applyProtection="1">
      <alignment vertical="top"/>
    </xf>
    <xf numFmtId="0" fontId="9" fillId="5" borderId="11" xfId="3" applyFont="1" applyFill="1" applyBorder="1" applyAlignment="1" applyProtection="1">
      <alignment horizontal="center" vertical="center"/>
    </xf>
    <xf numFmtId="177" fontId="9" fillId="5" borderId="8" xfId="3" applyNumberFormat="1" applyFont="1" applyFill="1" applyBorder="1" applyProtection="1">
      <alignment vertical="center"/>
    </xf>
    <xf numFmtId="177" fontId="9" fillId="5" borderId="59" xfId="3" applyNumberFormat="1" applyFont="1" applyFill="1" applyBorder="1" applyAlignment="1" applyProtection="1">
      <alignment vertical="top"/>
    </xf>
    <xf numFmtId="0" fontId="9" fillId="5" borderId="16" xfId="3" applyFont="1" applyFill="1" applyBorder="1" applyAlignment="1" applyProtection="1">
      <alignment vertical="center" textRotation="255"/>
    </xf>
    <xf numFmtId="0" fontId="9" fillId="5" borderId="12" xfId="3" applyFont="1" applyFill="1" applyBorder="1" applyProtection="1">
      <alignment vertical="center"/>
    </xf>
    <xf numFmtId="0" fontId="9" fillId="5" borderId="12" xfId="3" applyFont="1" applyFill="1" applyBorder="1" applyAlignment="1" applyProtection="1">
      <alignment horizontal="center" vertical="center"/>
    </xf>
    <xf numFmtId="177" fontId="9" fillId="5" borderId="9" xfId="3" applyNumberFormat="1" applyFont="1" applyFill="1" applyBorder="1" applyProtection="1">
      <alignment vertical="center"/>
    </xf>
    <xf numFmtId="177" fontId="9" fillId="5" borderId="60" xfId="3" applyNumberFormat="1" applyFont="1" applyFill="1" applyBorder="1" applyAlignment="1" applyProtection="1">
      <alignment vertical="top"/>
    </xf>
    <xf numFmtId="0" fontId="15" fillId="5" borderId="39" xfId="3" applyFont="1" applyFill="1" applyBorder="1" applyAlignment="1" applyProtection="1">
      <alignment vertical="center"/>
    </xf>
    <xf numFmtId="0" fontId="9" fillId="5" borderId="14" xfId="3" applyFont="1" applyFill="1" applyBorder="1" applyAlignment="1" applyProtection="1">
      <alignment vertical="center"/>
    </xf>
    <xf numFmtId="0" fontId="9" fillId="3" borderId="25" xfId="3" applyFont="1" applyFill="1" applyBorder="1" applyAlignment="1" applyProtection="1">
      <alignment vertical="center" textRotation="255"/>
    </xf>
    <xf numFmtId="0" fontId="9" fillId="5" borderId="80" xfId="3" applyFont="1" applyFill="1" applyBorder="1" applyAlignment="1" applyProtection="1">
      <alignment vertical="center" textRotation="255"/>
    </xf>
    <xf numFmtId="0" fontId="14" fillId="3" borderId="39" xfId="3" applyFont="1" applyFill="1" applyBorder="1" applyAlignment="1" applyProtection="1">
      <alignment vertical="center"/>
    </xf>
    <xf numFmtId="0" fontId="9" fillId="3" borderId="14" xfId="3" applyFont="1" applyFill="1" applyBorder="1" applyAlignment="1" applyProtection="1">
      <alignment horizontal="left" vertical="center"/>
    </xf>
    <xf numFmtId="0" fontId="9" fillId="3" borderId="0" xfId="3" applyFont="1" applyFill="1" applyBorder="1" applyAlignment="1" applyProtection="1">
      <alignment horizontal="left" vertical="center"/>
    </xf>
    <xf numFmtId="177" fontId="9" fillId="3" borderId="0" xfId="3" applyNumberFormat="1" applyFont="1" applyFill="1" applyBorder="1" applyAlignment="1" applyProtection="1">
      <alignment horizontal="left" vertical="center"/>
    </xf>
    <xf numFmtId="177" fontId="9" fillId="3" borderId="33" xfId="3" applyNumberFormat="1" applyFont="1" applyFill="1" applyBorder="1" applyAlignment="1" applyProtection="1">
      <alignment horizontal="right" vertical="top"/>
    </xf>
    <xf numFmtId="0" fontId="35" fillId="2" borderId="31" xfId="3" applyFont="1" applyFill="1" applyBorder="1" applyAlignment="1" applyProtection="1">
      <alignment horizontal="left" vertical="center" textRotation="255"/>
    </xf>
    <xf numFmtId="0" fontId="19" fillId="3" borderId="15" xfId="3" applyFont="1" applyFill="1" applyBorder="1" applyAlignment="1" applyProtection="1">
      <alignment vertical="center"/>
    </xf>
    <xf numFmtId="0" fontId="19" fillId="3" borderId="26" xfId="3" applyFont="1" applyFill="1" applyBorder="1" applyAlignment="1" applyProtection="1">
      <alignment horizontal="center" vertical="center"/>
    </xf>
    <xf numFmtId="177" fontId="19" fillId="3" borderId="26" xfId="3" applyNumberFormat="1" applyFont="1" applyFill="1" applyBorder="1" applyAlignment="1" applyProtection="1">
      <alignment horizontal="center" vertical="center"/>
    </xf>
    <xf numFmtId="177" fontId="19" fillId="3" borderId="45" xfId="3" applyNumberFormat="1" applyFont="1" applyFill="1" applyBorder="1" applyAlignment="1" applyProtection="1">
      <alignment horizontal="center" vertical="center"/>
    </xf>
    <xf numFmtId="0" fontId="19" fillId="0" borderId="0" xfId="3" applyFont="1" applyFill="1" applyBorder="1" applyProtection="1">
      <alignment vertical="center"/>
    </xf>
    <xf numFmtId="0" fontId="9" fillId="3" borderId="15" xfId="3" applyFont="1" applyFill="1" applyBorder="1" applyAlignment="1" applyProtection="1">
      <alignment vertical="center"/>
    </xf>
    <xf numFmtId="0" fontId="9" fillId="5" borderId="14" xfId="3" applyFont="1" applyFill="1" applyBorder="1" applyAlignment="1" applyProtection="1">
      <alignment horizontal="left" vertical="center"/>
    </xf>
    <xf numFmtId="0" fontId="9" fillId="5" borderId="48" xfId="3" applyFont="1" applyFill="1" applyBorder="1" applyAlignment="1" applyProtection="1">
      <alignment horizontal="left" vertical="center"/>
    </xf>
    <xf numFmtId="177" fontId="9" fillId="5" borderId="48" xfId="3" applyNumberFormat="1" applyFont="1" applyFill="1" applyBorder="1" applyAlignment="1" applyProtection="1">
      <alignment horizontal="left" vertical="center"/>
    </xf>
    <xf numFmtId="177" fontId="9" fillId="5" borderId="58" xfId="3" applyNumberFormat="1" applyFont="1" applyFill="1" applyBorder="1" applyAlignment="1" applyProtection="1">
      <alignment horizontal="right" vertical="top"/>
    </xf>
    <xf numFmtId="177" fontId="9" fillId="5" borderId="14" xfId="3" applyNumberFormat="1" applyFont="1" applyFill="1" applyBorder="1" applyProtection="1">
      <alignment vertical="center"/>
    </xf>
    <xf numFmtId="177" fontId="9" fillId="5" borderId="33" xfId="3" applyNumberFormat="1" applyFont="1" applyFill="1" applyBorder="1" applyAlignment="1" applyProtection="1">
      <alignment horizontal="right" vertical="top"/>
    </xf>
    <xf numFmtId="0" fontId="9" fillId="3" borderId="35" xfId="3" applyFont="1" applyFill="1" applyBorder="1" applyAlignment="1" applyProtection="1">
      <alignment vertical="center" textRotation="255"/>
    </xf>
    <xf numFmtId="0" fontId="9" fillId="5" borderId="35" xfId="3" applyFont="1" applyFill="1" applyBorder="1" applyAlignment="1" applyProtection="1">
      <alignment vertical="center" textRotation="255" shrinkToFit="1"/>
    </xf>
    <xf numFmtId="0" fontId="9" fillId="0" borderId="30" xfId="3" applyFont="1" applyFill="1" applyBorder="1" applyAlignment="1" applyProtection="1">
      <alignment vertical="center" textRotation="255"/>
    </xf>
    <xf numFmtId="0" fontId="11" fillId="4" borderId="3" xfId="0" applyFont="1" applyFill="1" applyBorder="1" applyAlignment="1" applyProtection="1">
      <alignment vertical="center" shrinkToFit="1"/>
      <protection locked="0"/>
    </xf>
    <xf numFmtId="0" fontId="11" fillId="4" borderId="8" xfId="3" applyFont="1" applyFill="1" applyBorder="1" applyAlignment="1" applyProtection="1">
      <alignment vertical="center"/>
      <protection locked="0"/>
    </xf>
    <xf numFmtId="0" fontId="11" fillId="4" borderId="116" xfId="3" applyFont="1" applyFill="1" applyBorder="1" applyAlignment="1" applyProtection="1">
      <alignment vertical="center"/>
      <protection locked="0"/>
    </xf>
    <xf numFmtId="0" fontId="0" fillId="0" borderId="0" xfId="3" applyFont="1" applyFill="1" applyProtection="1">
      <alignment vertical="center"/>
    </xf>
    <xf numFmtId="0" fontId="9" fillId="0" borderId="0" xfId="3" applyFont="1" applyFill="1" applyAlignment="1" applyProtection="1">
      <alignment vertical="top"/>
    </xf>
    <xf numFmtId="0" fontId="9" fillId="0" borderId="0" xfId="3" applyFont="1" applyFill="1" applyAlignment="1" applyProtection="1">
      <alignment vertical="center" wrapText="1"/>
    </xf>
    <xf numFmtId="0" fontId="9" fillId="0" borderId="0" xfId="3" applyFont="1" applyFill="1" applyProtection="1">
      <alignment vertical="center"/>
    </xf>
    <xf numFmtId="0" fontId="9" fillId="0" borderId="0" xfId="3" applyFill="1" applyProtection="1">
      <alignment vertical="center"/>
    </xf>
    <xf numFmtId="0" fontId="10" fillId="2" borderId="1" xfId="3" applyFont="1" applyFill="1" applyBorder="1" applyAlignment="1" applyProtection="1">
      <alignment horizontal="center" vertical="center"/>
    </xf>
    <xf numFmtId="0" fontId="9" fillId="2" borderId="1" xfId="3" applyFont="1" applyFill="1" applyBorder="1" applyProtection="1">
      <alignment vertical="center"/>
    </xf>
    <xf numFmtId="0" fontId="0" fillId="0" borderId="1" xfId="3" applyFont="1" applyFill="1" applyBorder="1" applyAlignment="1" applyProtection="1">
      <alignment horizontal="left" vertical="top" wrapText="1"/>
    </xf>
    <xf numFmtId="0" fontId="9" fillId="0" borderId="1" xfId="3" applyFont="1" applyFill="1" applyBorder="1" applyProtection="1">
      <alignment vertical="center"/>
    </xf>
    <xf numFmtId="0" fontId="0" fillId="0" borderId="1" xfId="3" applyFont="1" applyFill="1" applyBorder="1" applyProtection="1">
      <alignment vertical="center"/>
    </xf>
    <xf numFmtId="0" fontId="0" fillId="0" borderId="1" xfId="3" applyFont="1" applyFill="1" applyBorder="1" applyAlignment="1" applyProtection="1">
      <alignment vertical="top"/>
    </xf>
    <xf numFmtId="0" fontId="9" fillId="0" borderId="1" xfId="3" applyFont="1" applyFill="1" applyBorder="1" applyAlignment="1" applyProtection="1">
      <alignment vertical="top"/>
    </xf>
    <xf numFmtId="0" fontId="21" fillId="0" borderId="1" xfId="3" applyFont="1" applyFill="1" applyBorder="1" applyAlignment="1" applyProtection="1">
      <alignment vertical="top"/>
    </xf>
    <xf numFmtId="0" fontId="21" fillId="0" borderId="1" xfId="3" applyFont="1" applyFill="1" applyBorder="1" applyAlignment="1" applyProtection="1">
      <alignment horizontal="left" vertical="top"/>
    </xf>
    <xf numFmtId="0" fontId="24" fillId="0" borderId="1" xfId="3" applyFont="1" applyFill="1" applyBorder="1" applyAlignment="1" applyProtection="1">
      <alignment horizontal="left" vertical="top" wrapText="1"/>
    </xf>
    <xf numFmtId="0" fontId="21" fillId="0" borderId="1" xfId="3" applyFont="1" applyFill="1" applyBorder="1" applyProtection="1">
      <alignment vertical="center"/>
    </xf>
    <xf numFmtId="0" fontId="9" fillId="0" borderId="0" xfId="3" applyFont="1" applyFill="1" applyBorder="1" applyAlignment="1" applyProtection="1">
      <alignment vertical="center" wrapText="1"/>
    </xf>
    <xf numFmtId="0" fontId="17" fillId="2" borderId="30" xfId="3" applyFont="1" applyFill="1" applyBorder="1" applyAlignment="1" applyProtection="1">
      <alignment vertical="center" wrapText="1"/>
    </xf>
    <xf numFmtId="0" fontId="17" fillId="3" borderId="14" xfId="3" applyFont="1" applyFill="1" applyBorder="1" applyAlignment="1" applyProtection="1">
      <alignment vertical="center" wrapText="1"/>
    </xf>
    <xf numFmtId="0" fontId="17" fillId="2" borderId="40" xfId="3" applyFont="1" applyFill="1" applyBorder="1" applyAlignment="1" applyProtection="1">
      <alignment vertical="center" wrapText="1"/>
    </xf>
    <xf numFmtId="0" fontId="17" fillId="2" borderId="17" xfId="3" applyFont="1" applyFill="1" applyBorder="1" applyAlignment="1" applyProtection="1">
      <alignment vertical="center" wrapText="1"/>
    </xf>
    <xf numFmtId="0" fontId="17" fillId="2" borderId="17" xfId="3" applyFont="1" applyFill="1" applyBorder="1" applyAlignment="1" applyProtection="1">
      <alignment horizontal="left" vertical="center" wrapText="1"/>
    </xf>
    <xf numFmtId="0" fontId="17" fillId="2" borderId="36" xfId="3" applyFont="1" applyFill="1" applyBorder="1" applyAlignment="1" applyProtection="1">
      <alignment horizontal="left" vertical="center" wrapText="1"/>
    </xf>
    <xf numFmtId="0" fontId="9" fillId="2" borderId="27" xfId="3" applyFont="1" applyFill="1" applyBorder="1" applyAlignment="1" applyProtection="1">
      <alignment horizontal="center" vertical="center" wrapText="1"/>
    </xf>
    <xf numFmtId="0" fontId="9" fillId="3" borderId="14" xfId="3" applyFont="1" applyFill="1" applyBorder="1" applyAlignment="1" applyProtection="1">
      <alignment horizontal="center" vertical="center" wrapText="1"/>
    </xf>
    <xf numFmtId="0" fontId="9" fillId="5" borderId="14" xfId="3" applyFont="1" applyFill="1" applyBorder="1" applyAlignment="1" applyProtection="1">
      <alignment horizontal="center" vertical="center" wrapText="1"/>
    </xf>
    <xf numFmtId="0" fontId="0" fillId="5" borderId="40" xfId="3" applyFont="1" applyFill="1" applyBorder="1" applyAlignment="1" applyProtection="1">
      <alignment vertical="center" wrapText="1"/>
    </xf>
    <xf numFmtId="0" fontId="0" fillId="5" borderId="42" xfId="3" applyFont="1" applyFill="1" applyBorder="1" applyAlignment="1" applyProtection="1">
      <alignment vertical="center" wrapText="1"/>
    </xf>
    <xf numFmtId="0" fontId="9" fillId="5" borderId="14" xfId="3" applyFont="1" applyFill="1" applyBorder="1" applyAlignment="1" applyProtection="1">
      <alignment vertical="center" wrapText="1"/>
    </xf>
    <xf numFmtId="0" fontId="0" fillId="5" borderId="0" xfId="3" applyFont="1" applyFill="1" applyBorder="1" applyAlignment="1" applyProtection="1">
      <alignment horizontal="center" vertical="center" wrapText="1"/>
    </xf>
    <xf numFmtId="0" fontId="0" fillId="0" borderId="2" xfId="3" applyFont="1" applyFill="1" applyBorder="1" applyAlignment="1" applyProtection="1">
      <alignment horizontal="left" vertical="center" wrapText="1"/>
      <protection locked="0"/>
    </xf>
    <xf numFmtId="0" fontId="0" fillId="0" borderId="17" xfId="3" applyFont="1" applyFill="1" applyBorder="1" applyAlignment="1" applyProtection="1">
      <alignment horizontal="left" vertical="center" wrapText="1"/>
      <protection locked="0"/>
    </xf>
    <xf numFmtId="0" fontId="9" fillId="5" borderId="6" xfId="3" applyFont="1" applyFill="1" applyBorder="1" applyAlignment="1" applyProtection="1">
      <alignment vertical="center" wrapText="1"/>
    </xf>
    <xf numFmtId="0" fontId="9" fillId="5" borderId="39" xfId="3" applyFont="1" applyFill="1" applyBorder="1" applyAlignment="1" applyProtection="1">
      <alignment vertical="center" wrapText="1"/>
    </xf>
    <xf numFmtId="0" fontId="9" fillId="3" borderId="14" xfId="3" applyFont="1" applyFill="1" applyBorder="1" applyAlignment="1" applyProtection="1">
      <alignment horizontal="left" vertical="center" wrapText="1"/>
    </xf>
    <xf numFmtId="0" fontId="19" fillId="3" borderId="26" xfId="3" applyFont="1" applyFill="1" applyBorder="1" applyAlignment="1" applyProtection="1">
      <alignment horizontal="center" vertical="center" wrapText="1"/>
    </xf>
    <xf numFmtId="0" fontId="9" fillId="5" borderId="14"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protection locked="0"/>
    </xf>
    <xf numFmtId="0" fontId="9" fillId="0" borderId="36" xfId="3" applyFont="1" applyFill="1" applyBorder="1" applyAlignment="1" applyProtection="1">
      <alignment horizontal="left" vertical="center" wrapText="1"/>
      <protection locked="0"/>
    </xf>
    <xf numFmtId="0" fontId="0" fillId="0" borderId="0" xfId="0" applyFill="1" applyBorder="1" applyAlignment="1" applyProtection="1">
      <alignment horizontal="left" vertical="top"/>
    </xf>
    <xf numFmtId="177" fontId="0" fillId="7" borderId="59" xfId="0" applyNumberFormat="1" applyFont="1" applyFill="1" applyBorder="1" applyAlignment="1" applyProtection="1">
      <alignment horizontal="right" vertical="top"/>
    </xf>
    <xf numFmtId="0" fontId="9" fillId="5" borderId="14" xfId="3" applyFont="1" applyFill="1" applyBorder="1" applyAlignment="1" applyProtection="1">
      <alignment horizontal="left" vertical="center" shrinkToFit="1"/>
    </xf>
    <xf numFmtId="0" fontId="31" fillId="10" borderId="29" xfId="3" applyFont="1" applyFill="1" applyBorder="1" applyAlignment="1" applyProtection="1">
      <alignment horizontal="left" vertical="center"/>
    </xf>
    <xf numFmtId="0" fontId="9" fillId="2" borderId="27" xfId="3" applyFont="1" applyFill="1" applyBorder="1" applyAlignment="1" applyProtection="1">
      <alignment horizontal="center" vertical="center"/>
    </xf>
    <xf numFmtId="0" fontId="9" fillId="5" borderId="14" xfId="3" applyFont="1" applyFill="1" applyBorder="1" applyAlignment="1" applyProtection="1">
      <alignment horizontal="left" vertical="center" shrinkToFit="1"/>
    </xf>
    <xf numFmtId="0" fontId="37" fillId="0" borderId="0" xfId="0" applyFont="1">
      <alignment vertical="center"/>
    </xf>
    <xf numFmtId="0" fontId="46" fillId="0" borderId="0" xfId="0" applyFont="1">
      <alignment vertical="center"/>
    </xf>
    <xf numFmtId="0" fontId="47" fillId="0" borderId="0" xfId="0" applyFont="1">
      <alignment vertical="center"/>
    </xf>
    <xf numFmtId="0" fontId="48" fillId="0" borderId="40" xfId="0" applyFont="1" applyBorder="1">
      <alignment vertical="center"/>
    </xf>
    <xf numFmtId="0" fontId="37" fillId="0" borderId="70" xfId="0" applyFont="1" applyBorder="1">
      <alignment vertical="center"/>
    </xf>
    <xf numFmtId="0" fontId="37" fillId="0" borderId="108" xfId="0" applyFont="1" applyBorder="1">
      <alignment vertical="center"/>
    </xf>
    <xf numFmtId="0" fontId="13" fillId="0" borderId="76" xfId="0" applyFont="1" applyBorder="1">
      <alignment vertical="center"/>
    </xf>
    <xf numFmtId="0" fontId="13" fillId="0" borderId="77" xfId="0" applyFont="1" applyBorder="1">
      <alignment vertical="center"/>
    </xf>
    <xf numFmtId="0" fontId="13" fillId="0" borderId="0" xfId="0" applyFont="1">
      <alignment vertical="center"/>
    </xf>
    <xf numFmtId="0" fontId="13" fillId="0" borderId="105" xfId="0" applyFont="1" applyBorder="1">
      <alignment vertical="center"/>
    </xf>
    <xf numFmtId="0" fontId="13" fillId="0" borderId="124" xfId="0" applyFont="1" applyBorder="1">
      <alignment vertical="center"/>
    </xf>
    <xf numFmtId="0" fontId="13" fillId="0" borderId="142" xfId="0" applyFont="1" applyBorder="1">
      <alignment vertical="center"/>
    </xf>
    <xf numFmtId="0" fontId="13" fillId="0" borderId="143" xfId="0" applyFont="1" applyBorder="1">
      <alignment vertical="center"/>
    </xf>
    <xf numFmtId="0" fontId="13" fillId="0" borderId="16" xfId="0" applyFont="1" applyBorder="1">
      <alignment vertical="center"/>
    </xf>
    <xf numFmtId="0" fontId="13" fillId="0" borderId="26" xfId="0" applyFont="1" applyBorder="1">
      <alignment vertical="center"/>
    </xf>
    <xf numFmtId="0" fontId="13" fillId="0" borderId="88" xfId="0" applyFont="1" applyBorder="1">
      <alignment vertical="center"/>
    </xf>
    <xf numFmtId="0" fontId="27" fillId="0" borderId="40" xfId="0" applyFont="1" applyBorder="1">
      <alignment vertical="center"/>
    </xf>
    <xf numFmtId="0" fontId="13" fillId="0" borderId="70" xfId="0" applyFont="1" applyBorder="1">
      <alignment vertical="center"/>
    </xf>
    <xf numFmtId="0" fontId="13" fillId="0" borderId="108" xfId="0" applyFont="1" applyBorder="1">
      <alignment vertical="center"/>
    </xf>
    <xf numFmtId="0" fontId="13" fillId="0" borderId="77" xfId="0" applyFont="1" applyBorder="1" applyAlignment="1">
      <alignment vertical="center" wrapText="1"/>
    </xf>
    <xf numFmtId="0" fontId="13" fillId="0" borderId="105" xfId="0" applyFont="1" applyBorder="1" applyAlignment="1">
      <alignment vertical="center" wrapText="1"/>
    </xf>
    <xf numFmtId="0" fontId="13" fillId="0" borderId="15" xfId="0" applyFont="1" applyBorder="1">
      <alignment vertical="center"/>
    </xf>
    <xf numFmtId="0" fontId="13" fillId="0" borderId="0" xfId="0" applyFont="1" applyAlignment="1">
      <alignment vertical="center" wrapText="1"/>
    </xf>
    <xf numFmtId="0" fontId="13" fillId="0" borderId="47" xfId="0" applyFont="1" applyBorder="1" applyAlignment="1">
      <alignment vertical="center" wrapText="1"/>
    </xf>
    <xf numFmtId="0" fontId="13" fillId="0" borderId="47" xfId="0" applyFont="1" applyBorder="1">
      <alignment vertical="center"/>
    </xf>
    <xf numFmtId="0" fontId="13" fillId="0" borderId="142" xfId="0" applyFont="1" applyBorder="1" applyAlignment="1">
      <alignment vertical="center" wrapText="1"/>
    </xf>
    <xf numFmtId="0" fontId="13" fillId="0" borderId="143" xfId="0" applyFont="1" applyBorder="1" applyAlignment="1">
      <alignment vertical="center" wrapText="1"/>
    </xf>
    <xf numFmtId="0" fontId="13" fillId="0" borderId="76" xfId="0" applyFont="1" applyBorder="1" applyAlignment="1">
      <alignment horizontal="left" vertical="center"/>
    </xf>
    <xf numFmtId="0" fontId="13" fillId="0" borderId="77" xfId="0" applyFont="1" applyBorder="1" applyAlignment="1">
      <alignment horizontal="left" vertical="center"/>
    </xf>
    <xf numFmtId="0" fontId="13" fillId="0" borderId="105" xfId="0" applyFont="1" applyBorder="1" applyAlignment="1">
      <alignment horizontal="left" vertical="center"/>
    </xf>
    <xf numFmtId="0" fontId="13" fillId="0" borderId="15" xfId="0" applyFont="1" applyBorder="1" applyAlignment="1">
      <alignment horizontal="right" vertical="center"/>
    </xf>
    <xf numFmtId="0" fontId="13" fillId="0" borderId="0" xfId="0" applyFont="1" applyAlignment="1">
      <alignment horizontal="left" vertical="center"/>
    </xf>
    <xf numFmtId="0" fontId="13" fillId="0" borderId="47"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26" xfId="0" applyFont="1" applyBorder="1" applyAlignment="1">
      <alignment horizontal="left" vertical="center"/>
    </xf>
    <xf numFmtId="0" fontId="13" fillId="0" borderId="88" xfId="0" applyFont="1" applyBorder="1" applyAlignment="1">
      <alignment horizontal="left" vertical="center"/>
    </xf>
    <xf numFmtId="0" fontId="27" fillId="0" borderId="39" xfId="0" applyFont="1" applyBorder="1">
      <alignment vertical="center"/>
    </xf>
    <xf numFmtId="0" fontId="13" fillId="0" borderId="14" xfId="0" applyFont="1" applyBorder="1">
      <alignment vertical="center"/>
    </xf>
    <xf numFmtId="0" fontId="13" fillId="0" borderId="46" xfId="0" applyFont="1" applyBorder="1">
      <alignment vertical="center"/>
    </xf>
    <xf numFmtId="0" fontId="13" fillId="0" borderId="40" xfId="0" applyFont="1" applyBorder="1">
      <alignment vertical="center"/>
    </xf>
    <xf numFmtId="0" fontId="13" fillId="0" borderId="71" xfId="0" applyFont="1" applyBorder="1">
      <alignment vertical="center"/>
    </xf>
    <xf numFmtId="0" fontId="13" fillId="0" borderId="144" xfId="0" applyFont="1" applyBorder="1">
      <alignment vertical="center"/>
    </xf>
    <xf numFmtId="0" fontId="13" fillId="0" borderId="43" xfId="0" applyFont="1" applyBorder="1">
      <alignment vertical="center"/>
    </xf>
    <xf numFmtId="0" fontId="13" fillId="0" borderId="145" xfId="0" applyFont="1" applyBorder="1">
      <alignment vertical="center"/>
    </xf>
    <xf numFmtId="0" fontId="13" fillId="0" borderId="15" xfId="0" applyFont="1" applyBorder="1" applyAlignment="1">
      <alignment vertical="center" wrapText="1"/>
    </xf>
    <xf numFmtId="0" fontId="13" fillId="0" borderId="146" xfId="0" applyFont="1" applyBorder="1" applyAlignment="1">
      <alignment vertical="center" wrapText="1"/>
    </xf>
    <xf numFmtId="0" fontId="13" fillId="0" borderId="16" xfId="0" applyFont="1" applyBorder="1" applyAlignment="1">
      <alignment vertical="center" wrapText="1"/>
    </xf>
    <xf numFmtId="0" fontId="13" fillId="0" borderId="109" xfId="0" applyFont="1" applyBorder="1" applyAlignment="1">
      <alignment vertical="center" wrapText="1"/>
    </xf>
    <xf numFmtId="0" fontId="0" fillId="0" borderId="0" xfId="0" applyProtection="1">
      <alignment vertical="center"/>
      <protection locked="0"/>
    </xf>
    <xf numFmtId="0" fontId="0" fillId="0" borderId="0" xfId="0" applyAlignment="1" applyProtection="1">
      <alignment horizontal="left" vertical="top"/>
      <protection locked="0"/>
    </xf>
    <xf numFmtId="0" fontId="51"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53" fillId="0" borderId="0" xfId="10" applyFont="1" applyProtection="1">
      <alignment vertical="center"/>
      <protection locked="0"/>
    </xf>
    <xf numFmtId="0" fontId="52" fillId="0" borderId="0" xfId="10" applyFont="1" applyAlignment="1" applyProtection="1">
      <alignment horizontal="center" vertical="center"/>
      <protection locked="0"/>
    </xf>
    <xf numFmtId="0" fontId="54" fillId="0" borderId="0" xfId="10" applyFont="1" applyAlignment="1" applyProtection="1">
      <alignment vertical="top"/>
      <protection locked="0"/>
    </xf>
    <xf numFmtId="0" fontId="0" fillId="0" borderId="0" xfId="0" applyAlignment="1">
      <alignment vertical="top" wrapText="1"/>
    </xf>
    <xf numFmtId="0" fontId="51" fillId="0" borderId="0" xfId="0" applyFont="1" applyAlignment="1">
      <alignment vertical="top"/>
    </xf>
    <xf numFmtId="0" fontId="21" fillId="0" borderId="0" xfId="0" applyFont="1" applyAlignment="1">
      <alignment horizontal="left" vertical="top" wrapText="1"/>
    </xf>
    <xf numFmtId="0" fontId="21" fillId="0" borderId="0" xfId="0" applyFont="1" applyAlignment="1">
      <alignment horizontal="left" vertical="top"/>
    </xf>
    <xf numFmtId="0" fontId="10" fillId="5" borderId="110" xfId="0" applyFont="1" applyFill="1" applyBorder="1" applyAlignment="1">
      <alignment vertical="center" shrinkToFit="1"/>
    </xf>
    <xf numFmtId="0" fontId="10" fillId="5" borderId="17" xfId="0" applyFont="1" applyFill="1" applyBorder="1" applyAlignment="1">
      <alignment vertical="center" shrinkToFit="1"/>
    </xf>
    <xf numFmtId="0" fontId="0" fillId="5" borderId="17" xfId="0" applyFill="1" applyBorder="1" applyAlignment="1">
      <alignment vertical="center" shrinkToFit="1"/>
    </xf>
    <xf numFmtId="0" fontId="10" fillId="5" borderId="150" xfId="0" applyFont="1" applyFill="1" applyBorder="1" applyAlignment="1">
      <alignment vertical="center" shrinkToFit="1"/>
    </xf>
    <xf numFmtId="176" fontId="10" fillId="5" borderId="132" xfId="0" applyNumberFormat="1" applyFont="1" applyFill="1" applyBorder="1" applyAlignment="1">
      <alignment horizontal="right" vertical="center"/>
    </xf>
    <xf numFmtId="0" fontId="0" fillId="5" borderId="36" xfId="0" applyFill="1" applyBorder="1" applyAlignment="1">
      <alignment vertical="center" shrinkToFit="1"/>
    </xf>
    <xf numFmtId="176" fontId="10" fillId="5" borderId="115" xfId="0" applyNumberFormat="1" applyFont="1" applyFill="1" applyBorder="1" applyAlignment="1">
      <alignment horizontal="right" vertical="center"/>
    </xf>
    <xf numFmtId="0" fontId="20" fillId="0" borderId="0" xfId="0" applyFont="1">
      <alignment vertical="center"/>
    </xf>
    <xf numFmtId="0" fontId="10"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Fill="1" applyBorder="1" applyAlignment="1" applyProtection="1">
      <alignment vertical="center" textRotation="255"/>
    </xf>
    <xf numFmtId="177" fontId="0" fillId="8" borderId="30" xfId="0" applyNumberFormat="1" applyFont="1" applyFill="1" applyBorder="1" applyAlignment="1" applyProtection="1">
      <alignment vertical="center" shrinkToFit="1"/>
    </xf>
    <xf numFmtId="177" fontId="0" fillId="8" borderId="122" xfId="0" applyNumberFormat="1" applyFont="1" applyFill="1" applyBorder="1" applyAlignment="1" applyProtection="1">
      <alignment vertical="center" shrinkToFit="1"/>
    </xf>
    <xf numFmtId="177" fontId="0" fillId="0" borderId="10" xfId="0" applyNumberFormat="1" applyFont="1" applyBorder="1" applyAlignment="1" applyProtection="1">
      <alignment horizontal="right" vertical="center" shrinkToFit="1"/>
      <protection locked="0"/>
    </xf>
    <xf numFmtId="177" fontId="0" fillId="8" borderId="137" xfId="0" applyNumberFormat="1" applyFont="1" applyFill="1" applyBorder="1" applyAlignment="1" applyProtection="1">
      <alignment vertical="center" shrinkToFit="1"/>
    </xf>
    <xf numFmtId="177" fontId="0" fillId="7" borderId="59" xfId="0" applyNumberFormat="1" applyFont="1" applyFill="1" applyBorder="1" applyAlignment="1" applyProtection="1">
      <alignment horizontal="right" vertical="center" shrinkToFit="1"/>
    </xf>
    <xf numFmtId="0" fontId="54" fillId="0" borderId="0" xfId="11" applyFont="1" applyAlignment="1" applyProtection="1">
      <alignment vertical="top"/>
      <protection locked="0"/>
    </xf>
    <xf numFmtId="0" fontId="55" fillId="0" borderId="0" xfId="11" applyFont="1" applyProtection="1">
      <alignment vertical="center"/>
      <protection locked="0"/>
    </xf>
    <xf numFmtId="0" fontId="53" fillId="0" borderId="0" xfId="11" applyFont="1" applyProtection="1">
      <alignment vertical="center"/>
      <protection locked="0"/>
    </xf>
    <xf numFmtId="0" fontId="56" fillId="0" borderId="0" xfId="11" applyFont="1" applyProtection="1">
      <alignment vertical="center"/>
      <protection locked="0"/>
    </xf>
    <xf numFmtId="0" fontId="57" fillId="0" borderId="0" xfId="11" applyFont="1" applyAlignment="1" applyProtection="1">
      <alignment horizontal="right" vertical="center"/>
      <protection locked="0"/>
    </xf>
    <xf numFmtId="0" fontId="53" fillId="0" borderId="0" xfId="11" applyFont="1" applyAlignment="1" applyProtection="1">
      <alignment horizontal="center" vertical="center"/>
      <protection locked="0"/>
    </xf>
    <xf numFmtId="0" fontId="58" fillId="0" borderId="0" xfId="11" applyFont="1" applyProtection="1">
      <alignment vertical="center"/>
      <protection locked="0"/>
    </xf>
    <xf numFmtId="0" fontId="57" fillId="0" borderId="0" xfId="11" applyFont="1" applyProtection="1">
      <alignment vertical="center"/>
      <protection locked="0"/>
    </xf>
    <xf numFmtId="0" fontId="57" fillId="7" borderId="0" xfId="11" applyFont="1" applyFill="1" applyAlignment="1">
      <alignment horizontal="right" vertical="center"/>
    </xf>
    <xf numFmtId="0" fontId="52" fillId="0" borderId="0" xfId="0" applyFont="1" applyAlignment="1" applyProtection="1">
      <alignment horizontal="center" vertical="center"/>
      <protection locked="0"/>
    </xf>
    <xf numFmtId="0" fontId="53" fillId="0" borderId="0" xfId="0" applyFont="1" applyAlignment="1" applyProtection="1">
      <alignment horizontal="center" vertical="center"/>
      <protection locked="0"/>
    </xf>
    <xf numFmtId="58" fontId="53" fillId="0" borderId="0" xfId="0" applyNumberFormat="1" applyFont="1" applyAlignment="1" applyProtection="1">
      <alignment horizontal="right" vertical="center"/>
      <protection locked="0"/>
    </xf>
    <xf numFmtId="0" fontId="53" fillId="0" borderId="0" xfId="0" applyFont="1" applyProtection="1">
      <alignment vertical="center"/>
      <protection locked="0"/>
    </xf>
    <xf numFmtId="0" fontId="53" fillId="0" borderId="0" xfId="0" applyFont="1" applyAlignment="1" applyProtection="1">
      <alignment horizontal="right" vertical="center"/>
      <protection locked="0"/>
    </xf>
    <xf numFmtId="0" fontId="53" fillId="11" borderId="0" xfId="0" applyFont="1" applyFill="1" applyAlignment="1" applyProtection="1">
      <alignment horizontal="right" vertical="top"/>
      <protection locked="0"/>
    </xf>
    <xf numFmtId="0" fontId="60" fillId="0" borderId="0" xfId="0" applyFont="1" applyAlignment="1" applyProtection="1">
      <alignment vertical="top" wrapText="1"/>
      <protection locked="0"/>
    </xf>
    <xf numFmtId="0" fontId="52" fillId="0" borderId="0" xfId="0" applyFont="1" applyAlignment="1" applyProtection="1">
      <alignment horizontal="center" vertical="top"/>
      <protection locked="0"/>
    </xf>
    <xf numFmtId="0" fontId="61" fillId="0" borderId="0" xfId="0" applyFont="1" applyAlignment="1" applyProtection="1">
      <alignment horizontal="right" vertical="top"/>
      <protection locked="0"/>
    </xf>
    <xf numFmtId="0" fontId="53" fillId="0" borderId="0" xfId="0" applyFont="1" applyAlignment="1" applyProtection="1">
      <alignment horizontal="left" vertical="top" wrapText="1"/>
      <protection locked="0"/>
    </xf>
    <xf numFmtId="0" fontId="61" fillId="0" borderId="0" xfId="0" applyFont="1" applyAlignment="1" applyProtection="1">
      <alignment vertical="top"/>
      <protection locked="0"/>
    </xf>
    <xf numFmtId="0" fontId="52" fillId="0" borderId="0" xfId="0" applyFont="1" applyProtection="1">
      <alignment vertical="center"/>
      <protection locked="0"/>
    </xf>
    <xf numFmtId="0" fontId="53" fillId="0" borderId="0" xfId="0" applyFont="1" applyAlignment="1" applyProtection="1">
      <alignment horizontal="right" vertical="top"/>
      <protection locked="0"/>
    </xf>
    <xf numFmtId="176" fontId="13" fillId="5" borderId="70" xfId="0" applyNumberFormat="1" applyFont="1" applyFill="1" applyBorder="1" applyAlignment="1">
      <alignment horizontal="center" vertical="center" shrinkToFit="1"/>
    </xf>
    <xf numFmtId="0" fontId="0" fillId="5" borderId="40" xfId="0" applyFill="1" applyBorder="1" applyAlignment="1">
      <alignment horizontal="center" vertical="center"/>
    </xf>
    <xf numFmtId="0" fontId="52" fillId="0" borderId="0" xfId="11" applyFont="1" applyAlignment="1" applyProtection="1">
      <alignment horizontal="center" vertical="center"/>
      <protection locked="0"/>
    </xf>
    <xf numFmtId="0" fontId="0" fillId="0" borderId="0" xfId="0" applyAlignment="1" applyProtection="1">
      <alignment vertical="top"/>
      <protection locked="0"/>
    </xf>
    <xf numFmtId="185" fontId="0" fillId="0" borderId="0" xfId="0" applyNumberFormat="1" applyProtection="1">
      <alignment vertical="center"/>
      <protection locked="0"/>
    </xf>
    <xf numFmtId="0" fontId="0" fillId="0" borderId="0" xfId="0" applyAlignment="1" applyProtection="1">
      <alignment horizontal="center" vertical="center"/>
      <protection locked="0"/>
    </xf>
    <xf numFmtId="0" fontId="14" fillId="0" borderId="0" xfId="0" applyFont="1" applyAlignment="1" applyProtection="1">
      <alignment horizontal="left" vertical="center"/>
      <protection locked="0"/>
    </xf>
    <xf numFmtId="179" fontId="0" fillId="0" borderId="118" xfId="0" applyNumberFormat="1" applyBorder="1" applyAlignment="1" applyProtection="1">
      <alignment horizontal="center" vertical="center"/>
      <protection locked="0"/>
    </xf>
    <xf numFmtId="0" fontId="0" fillId="5" borderId="99" xfId="0" applyFill="1" applyBorder="1" applyAlignment="1">
      <alignment horizontal="center" vertical="center"/>
    </xf>
    <xf numFmtId="179" fontId="22" fillId="5" borderId="71" xfId="0" applyNumberFormat="1" applyFont="1" applyFill="1" applyBorder="1" applyAlignment="1">
      <alignment horizontal="left" vertical="center"/>
    </xf>
    <xf numFmtId="179" fontId="0" fillId="0" borderId="96" xfId="0" applyNumberFormat="1" applyBorder="1" applyAlignment="1" applyProtection="1">
      <alignment horizontal="center" vertical="center"/>
      <protection locked="0"/>
    </xf>
    <xf numFmtId="0" fontId="0" fillId="5" borderId="128" xfId="0" applyFill="1" applyBorder="1" applyAlignment="1">
      <alignment horizontal="center" vertical="center"/>
    </xf>
    <xf numFmtId="14" fontId="0" fillId="0" borderId="101" xfId="0" applyNumberFormat="1" applyBorder="1" applyAlignment="1" applyProtection="1">
      <alignment horizontal="center" vertical="center"/>
      <protection locked="0"/>
    </xf>
    <xf numFmtId="0" fontId="0" fillId="5" borderId="102" xfId="0" applyFill="1" applyBorder="1" applyAlignment="1">
      <alignment horizontal="center" vertical="center"/>
    </xf>
    <xf numFmtId="0" fontId="0" fillId="0" borderId="0" xfId="0" applyAlignment="1">
      <alignment horizontal="left" vertical="top"/>
    </xf>
    <xf numFmtId="0" fontId="52" fillId="0" borderId="0" xfId="11" applyFont="1" applyAlignment="1">
      <alignment horizontal="center" vertical="center"/>
    </xf>
    <xf numFmtId="0" fontId="54" fillId="0" borderId="0" xfId="11" applyFont="1" applyAlignment="1">
      <alignment vertical="top"/>
    </xf>
    <xf numFmtId="0" fontId="0" fillId="0" borderId="0" xfId="0" applyAlignment="1">
      <alignment vertical="top"/>
    </xf>
    <xf numFmtId="185" fontId="0" fillId="0" borderId="0" xfId="0" applyNumberFormat="1">
      <alignment vertical="center"/>
    </xf>
    <xf numFmtId="0" fontId="0" fillId="0" borderId="0" xfId="0" applyAlignment="1">
      <alignment horizontal="center" vertical="center"/>
    </xf>
    <xf numFmtId="0" fontId="10" fillId="5" borderId="1" xfId="0" applyFont="1" applyFill="1" applyBorder="1" applyAlignment="1">
      <alignment vertical="center" wrapText="1"/>
    </xf>
    <xf numFmtId="0" fontId="15" fillId="0" borderId="0" xfId="0" applyFont="1" applyAlignment="1" applyProtection="1">
      <alignment horizontal="left" vertical="center" wrapText="1"/>
      <protection locked="0"/>
    </xf>
    <xf numFmtId="0" fontId="15" fillId="0" borderId="0" xfId="0" applyFont="1" applyAlignment="1" applyProtection="1">
      <alignment wrapText="1"/>
      <protection locked="0"/>
    </xf>
    <xf numFmtId="0" fontId="0" fillId="5" borderId="153" xfId="0" applyFill="1" applyBorder="1">
      <alignment vertical="center"/>
    </xf>
    <xf numFmtId="0" fontId="0" fillId="5" borderId="68" xfId="0" applyFill="1" applyBorder="1">
      <alignment vertical="center"/>
    </xf>
    <xf numFmtId="0" fontId="0" fillId="5" borderId="68" xfId="0" applyFill="1" applyBorder="1" applyAlignment="1">
      <alignment vertical="center" shrinkToFit="1"/>
    </xf>
    <xf numFmtId="0" fontId="0" fillId="5" borderId="69" xfId="0" applyFill="1" applyBorder="1">
      <alignment vertical="center"/>
    </xf>
    <xf numFmtId="0" fontId="10" fillId="5" borderId="108" xfId="0" applyFont="1" applyFill="1" applyBorder="1" applyAlignment="1">
      <alignment horizontal="center" vertical="center"/>
    </xf>
    <xf numFmtId="176" fontId="27" fillId="5" borderId="41" xfId="0" applyNumberFormat="1" applyFont="1" applyFill="1" applyBorder="1" applyAlignment="1">
      <alignment horizontal="center" vertical="center" shrinkToFit="1"/>
    </xf>
    <xf numFmtId="176" fontId="10" fillId="5" borderId="5" xfId="0" applyNumberFormat="1" applyFont="1" applyFill="1" applyBorder="1">
      <alignment vertical="center"/>
    </xf>
    <xf numFmtId="176" fontId="0" fillId="5" borderId="5" xfId="0" applyNumberFormat="1" applyFill="1" applyBorder="1">
      <alignment vertical="center"/>
    </xf>
    <xf numFmtId="176" fontId="0" fillId="5" borderId="37" xfId="0" applyNumberFormat="1" applyFill="1" applyBorder="1">
      <alignment vertical="center"/>
    </xf>
    <xf numFmtId="0" fontId="0" fillId="0" borderId="0" xfId="0" applyBorder="1" applyProtection="1">
      <alignment vertical="center"/>
    </xf>
    <xf numFmtId="177" fontId="9" fillId="0" borderId="0" xfId="3" applyNumberFormat="1" applyAlignment="1">
      <alignment horizontal="center" vertical="center"/>
    </xf>
    <xf numFmtId="177" fontId="9" fillId="5" borderId="140" xfId="2" applyNumberFormat="1" applyFont="1" applyFill="1" applyBorder="1" applyAlignment="1" applyProtection="1">
      <alignment horizontal="right" vertical="center"/>
    </xf>
    <xf numFmtId="177" fontId="13" fillId="5" borderId="34" xfId="2" applyNumberFormat="1" applyFont="1" applyFill="1" applyBorder="1" applyAlignment="1" applyProtection="1">
      <alignment horizontal="right" vertical="top"/>
    </xf>
    <xf numFmtId="177" fontId="13" fillId="5" borderId="139" xfId="2" applyNumberFormat="1" applyFont="1" applyFill="1" applyBorder="1" applyAlignment="1" applyProtection="1">
      <alignment horizontal="right" vertical="top"/>
    </xf>
    <xf numFmtId="177" fontId="13" fillId="5" borderId="156" xfId="2" applyNumberFormat="1" applyFont="1" applyFill="1" applyBorder="1" applyAlignment="1" applyProtection="1">
      <alignment horizontal="right" vertical="top"/>
    </xf>
    <xf numFmtId="177" fontId="13" fillId="5" borderId="157" xfId="2" applyNumberFormat="1" applyFont="1" applyFill="1" applyBorder="1" applyAlignment="1" applyProtection="1">
      <alignment horizontal="right" vertical="top"/>
    </xf>
    <xf numFmtId="177" fontId="9" fillId="5" borderId="159" xfId="2" applyNumberFormat="1" applyFont="1" applyFill="1" applyBorder="1" applyAlignment="1" applyProtection="1">
      <alignment horizontal="right" vertical="center"/>
    </xf>
    <xf numFmtId="177" fontId="13" fillId="5" borderId="78" xfId="2" applyNumberFormat="1" applyFont="1" applyFill="1" applyBorder="1" applyAlignment="1" applyProtection="1">
      <alignment horizontal="right" vertical="top"/>
    </xf>
    <xf numFmtId="177" fontId="13" fillId="5" borderId="44" xfId="2" applyNumberFormat="1" applyFont="1" applyFill="1" applyBorder="1" applyAlignment="1" applyProtection="1">
      <alignment horizontal="right" vertical="top"/>
    </xf>
    <xf numFmtId="177" fontId="13" fillId="5" borderId="74" xfId="2" applyNumberFormat="1" applyFont="1" applyFill="1" applyBorder="1" applyAlignment="1" applyProtection="1">
      <alignment horizontal="right" vertical="top"/>
    </xf>
    <xf numFmtId="177" fontId="0" fillId="2" borderId="28" xfId="3" applyNumberFormat="1" applyFont="1" applyFill="1" applyBorder="1" applyAlignment="1" applyProtection="1">
      <alignment horizontal="center" vertical="center"/>
    </xf>
    <xf numFmtId="177" fontId="0" fillId="0" borderId="0" xfId="3" applyNumberFormat="1" applyFont="1" applyAlignment="1">
      <alignment horizontal="center" vertical="center"/>
    </xf>
    <xf numFmtId="0" fontId="11" fillId="5" borderId="3" xfId="0" applyFont="1" applyFill="1" applyBorder="1" applyAlignment="1" applyProtection="1">
      <alignment vertical="center" shrinkToFit="1"/>
      <protection locked="0"/>
    </xf>
    <xf numFmtId="0" fontId="11" fillId="5" borderId="8" xfId="3" applyFont="1" applyFill="1" applyBorder="1" applyProtection="1">
      <alignment vertical="center"/>
      <protection locked="0"/>
    </xf>
    <xf numFmtId="0" fontId="11" fillId="5" borderId="116" xfId="3" applyFont="1" applyFill="1" applyBorder="1" applyProtection="1">
      <alignment vertical="center"/>
      <protection locked="0"/>
    </xf>
    <xf numFmtId="0" fontId="0" fillId="0" borderId="2" xfId="0" applyFont="1" applyFill="1" applyBorder="1" applyAlignment="1" applyProtection="1">
      <alignment vertical="center" shrinkToFit="1"/>
      <protection locked="0"/>
    </xf>
    <xf numFmtId="0" fontId="0" fillId="0" borderId="17" xfId="0" applyFont="1" applyFill="1" applyBorder="1" applyAlignment="1" applyProtection="1">
      <alignment vertical="center" shrinkToFit="1"/>
      <protection locked="0"/>
    </xf>
    <xf numFmtId="0" fontId="11" fillId="0" borderId="0" xfId="0" applyFont="1" applyAlignment="1">
      <alignment horizontal="left" vertical="top" wrapText="1"/>
    </xf>
    <xf numFmtId="0" fontId="1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1" fillId="0" borderId="0" xfId="0" applyFont="1" applyAlignment="1">
      <alignment horizontal="center" vertical="center"/>
    </xf>
    <xf numFmtId="184" fontId="12"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12" fillId="5"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wrapText="1" shrinkToFit="1"/>
    </xf>
    <xf numFmtId="0" fontId="12" fillId="0" borderId="0" xfId="0" applyFont="1" applyAlignment="1">
      <alignment horizontal="right" vertical="center" shrinkToFit="1"/>
    </xf>
    <xf numFmtId="0" fontId="12"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center" vertical="center" wrapText="1"/>
    </xf>
    <xf numFmtId="0" fontId="12" fillId="0" borderId="0" xfId="0" applyFont="1" applyAlignment="1">
      <alignment horizontal="left" vertical="center"/>
    </xf>
    <xf numFmtId="188" fontId="12" fillId="0" borderId="0" xfId="0" applyNumberFormat="1" applyFont="1">
      <alignment vertical="center"/>
    </xf>
    <xf numFmtId="0" fontId="14" fillId="0" borderId="26" xfId="0" applyFont="1" applyBorder="1" applyAlignment="1" applyProtection="1">
      <alignment vertical="center" wrapText="1"/>
      <protection locked="0"/>
    </xf>
    <xf numFmtId="0" fontId="12" fillId="0" borderId="0" xfId="0" applyFont="1" applyAlignment="1">
      <alignment horizontal="left" vertical="top" wrapText="1"/>
    </xf>
    <xf numFmtId="0" fontId="67" fillId="0" borderId="0" xfId="0" applyFont="1">
      <alignment vertical="center"/>
    </xf>
    <xf numFmtId="0" fontId="68" fillId="0" borderId="0" xfId="0" applyFont="1">
      <alignment vertical="center"/>
    </xf>
    <xf numFmtId="0" fontId="67" fillId="0" borderId="0" xfId="0" applyFont="1" applyAlignment="1">
      <alignment horizontal="left" vertical="top" wrapText="1"/>
    </xf>
    <xf numFmtId="0" fontId="69" fillId="0" borderId="0" xfId="0" applyFont="1">
      <alignment vertical="center"/>
    </xf>
    <xf numFmtId="0" fontId="70" fillId="0" borderId="0" xfId="0" applyFont="1">
      <alignment vertical="center"/>
    </xf>
    <xf numFmtId="0" fontId="69" fillId="0" borderId="0" xfId="0" applyFont="1" applyAlignment="1">
      <alignment horizontal="center" vertical="center"/>
    </xf>
    <xf numFmtId="0" fontId="70" fillId="0" borderId="0" xfId="0" applyFont="1" applyAlignment="1">
      <alignment vertical="center" wrapText="1"/>
    </xf>
    <xf numFmtId="0" fontId="70" fillId="0" borderId="0" xfId="0" applyFont="1" applyAlignment="1">
      <alignment vertical="center" shrinkToFit="1"/>
    </xf>
    <xf numFmtId="0" fontId="67" fillId="0" borderId="0" xfId="0" applyFont="1" applyAlignment="1">
      <alignment horizontal="center" vertical="center"/>
    </xf>
    <xf numFmtId="184" fontId="71" fillId="0" borderId="0" xfId="0" applyNumberFormat="1" applyFont="1">
      <alignment vertical="center"/>
    </xf>
    <xf numFmtId="184" fontId="71" fillId="0" borderId="0" xfId="0" applyNumberFormat="1" applyFont="1" applyAlignment="1">
      <alignment horizontal="right" vertical="center"/>
    </xf>
    <xf numFmtId="0" fontId="71" fillId="0" borderId="0" xfId="0" applyFont="1" applyAlignment="1">
      <alignment vertical="top"/>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horizontal="right" vertical="center" wrapText="1" shrinkToFit="1"/>
    </xf>
    <xf numFmtId="0" fontId="71" fillId="0" borderId="0" xfId="0" applyFont="1" applyAlignment="1">
      <alignment horizontal="right" vertical="center" shrinkToFit="1"/>
    </xf>
    <xf numFmtId="0" fontId="71" fillId="0" borderId="0" xfId="0" applyFont="1" applyAlignment="1">
      <alignment vertical="center" wrapText="1"/>
    </xf>
    <xf numFmtId="185" fontId="71" fillId="0" borderId="0" xfId="0" applyNumberFormat="1" applyFont="1" applyAlignment="1">
      <alignment horizontal="right" vertical="center" shrinkToFit="1"/>
    </xf>
    <xf numFmtId="0" fontId="71" fillId="0" borderId="0" xfId="0" applyFont="1" applyAlignment="1">
      <alignment horizontal="center" vertical="center" shrinkToFit="1"/>
    </xf>
    <xf numFmtId="0" fontId="71" fillId="0" borderId="0" xfId="0" applyFont="1" applyAlignment="1">
      <alignment horizontal="left" vertical="center" wrapText="1"/>
    </xf>
    <xf numFmtId="0" fontId="71" fillId="0" borderId="0" xfId="0" applyFont="1" applyAlignment="1">
      <alignment horizontal="left" vertical="center"/>
    </xf>
    <xf numFmtId="0" fontId="72" fillId="0" borderId="0" xfId="0" applyFont="1" applyAlignment="1">
      <alignment horizontal="center" vertical="center" wrapText="1"/>
    </xf>
    <xf numFmtId="0" fontId="73" fillId="0" borderId="0" xfId="0" applyFont="1" applyAlignment="1">
      <alignment horizontal="justify" vertical="center"/>
    </xf>
    <xf numFmtId="0" fontId="73" fillId="0" borderId="0" xfId="0" applyFont="1" applyAlignment="1">
      <alignment horizontal="left" vertical="center"/>
    </xf>
    <xf numFmtId="0" fontId="68" fillId="0" borderId="0" xfId="0" applyFont="1" applyAlignment="1">
      <alignment horizontal="left" vertical="center"/>
    </xf>
    <xf numFmtId="0" fontId="75" fillId="0" borderId="0" xfId="0" applyFont="1">
      <alignment vertical="center"/>
    </xf>
    <xf numFmtId="0" fontId="0" fillId="0" borderId="0" xfId="0" applyAlignment="1" applyProtection="1">
      <alignment horizontal="left" vertical="center"/>
      <protection locked="0"/>
    </xf>
    <xf numFmtId="0" fontId="57" fillId="7" borderId="0" xfId="11" applyFont="1" applyFill="1" applyAlignment="1">
      <alignment horizontal="left" vertical="center"/>
    </xf>
    <xf numFmtId="184" fontId="53" fillId="7" borderId="0" xfId="11" applyNumberFormat="1" applyFont="1" applyFill="1" applyAlignment="1">
      <alignment horizontal="right" vertical="center"/>
    </xf>
    <xf numFmtId="0" fontId="0" fillId="0" borderId="0" xfId="0" applyAlignment="1">
      <alignment horizontal="left" vertical="top" wrapText="1"/>
    </xf>
    <xf numFmtId="0" fontId="79" fillId="0" borderId="0" xfId="0" applyFont="1">
      <alignment vertical="center"/>
    </xf>
    <xf numFmtId="0" fontId="80" fillId="0" borderId="0" xfId="0" applyFont="1">
      <alignment vertical="center"/>
    </xf>
    <xf numFmtId="0" fontId="0" fillId="0" borderId="162" xfId="0" applyBorder="1">
      <alignment vertical="center"/>
    </xf>
    <xf numFmtId="0" fontId="51" fillId="0" borderId="162" xfId="0" applyFont="1" applyBorder="1" applyAlignment="1">
      <alignment vertical="top" wrapText="1"/>
    </xf>
    <xf numFmtId="0" fontId="0" fillId="0" borderId="162" xfId="0" applyBorder="1" applyProtection="1">
      <alignment vertical="center"/>
      <protection locked="0"/>
    </xf>
    <xf numFmtId="0" fontId="79" fillId="0" borderId="163" xfId="0" applyFont="1" applyBorder="1">
      <alignment vertical="center"/>
    </xf>
    <xf numFmtId="0" fontId="0" fillId="0" borderId="0" xfId="0" applyAlignment="1">
      <alignment vertical="center" wrapText="1"/>
    </xf>
    <xf numFmtId="0" fontId="17" fillId="5" borderId="40" xfId="0" applyFont="1" applyFill="1" applyBorder="1" applyAlignment="1">
      <alignment horizontal="left" vertical="top"/>
    </xf>
    <xf numFmtId="0" fontId="17" fillId="5" borderId="70" xfId="0" applyFont="1" applyFill="1" applyBorder="1" applyAlignment="1">
      <alignment horizontal="left" vertical="top"/>
    </xf>
    <xf numFmtId="0" fontId="17" fillId="5" borderId="41" xfId="0" applyFont="1" applyFill="1" applyBorder="1" applyAlignment="1">
      <alignment horizontal="left" vertical="top"/>
    </xf>
    <xf numFmtId="0" fontId="17" fillId="5" borderId="0" xfId="0" applyFont="1" applyFill="1" applyAlignment="1">
      <alignment horizontal="left" vertical="top"/>
    </xf>
    <xf numFmtId="0" fontId="26" fillId="0" borderId="0" xfId="0" applyFont="1" applyAlignment="1">
      <alignment horizontal="left" vertical="center" shrinkToFit="1"/>
    </xf>
    <xf numFmtId="0" fontId="0" fillId="5" borderId="0" xfId="0" applyFill="1" applyAlignment="1">
      <alignment horizontal="left" vertical="center"/>
    </xf>
    <xf numFmtId="0" fontId="11" fillId="0" borderId="0" xfId="0" applyFont="1" applyAlignment="1" applyProtection="1">
      <alignment horizontal="left" vertical="top" wrapText="1"/>
      <protection locked="0"/>
    </xf>
    <xf numFmtId="0" fontId="0" fillId="5" borderId="0" xfId="0" applyFill="1" applyAlignment="1">
      <alignment horizontal="left" vertical="top"/>
    </xf>
    <xf numFmtId="0" fontId="21" fillId="8" borderId="0" xfId="0" applyFont="1" applyFill="1" applyAlignment="1">
      <alignment horizontal="left" vertical="top" wrapText="1"/>
    </xf>
    <xf numFmtId="0" fontId="0" fillId="0" borderId="0" xfId="0" applyAlignment="1" applyProtection="1">
      <alignment vertical="center" shrinkToFit="1"/>
      <protection locked="0"/>
    </xf>
    <xf numFmtId="0" fontId="0" fillId="5" borderId="0" xfId="0" applyFill="1" applyAlignment="1">
      <alignment horizontal="left" vertical="center" wrapText="1"/>
    </xf>
    <xf numFmtId="0" fontId="83" fillId="0" borderId="0" xfId="0" applyFont="1">
      <alignment vertical="center"/>
    </xf>
    <xf numFmtId="0" fontId="24" fillId="0" borderId="0" xfId="0" applyFont="1" applyAlignment="1">
      <alignment vertical="top" wrapText="1"/>
    </xf>
    <xf numFmtId="0" fontId="81" fillId="0" borderId="0" xfId="0" applyFont="1" applyBorder="1" applyAlignment="1">
      <alignment horizontal="left" vertical="center"/>
    </xf>
    <xf numFmtId="0" fontId="0" fillId="0" borderId="164" xfId="0" applyBorder="1">
      <alignment vertical="center"/>
    </xf>
    <xf numFmtId="0" fontId="0" fillId="0" borderId="0" xfId="0" applyAlignment="1"/>
    <xf numFmtId="0" fontId="85" fillId="0" borderId="0" xfId="0" applyFont="1" applyAlignment="1">
      <alignment vertical="top"/>
    </xf>
    <xf numFmtId="0" fontId="21" fillId="0" borderId="0" xfId="0" applyFont="1" applyAlignment="1">
      <alignment vertical="top"/>
    </xf>
    <xf numFmtId="0" fontId="20" fillId="0" borderId="31" xfId="0" applyFont="1" applyBorder="1" applyAlignment="1" applyProtection="1">
      <alignment vertical="center" wrapText="1"/>
      <protection locked="0"/>
    </xf>
    <xf numFmtId="0" fontId="21" fillId="0" borderId="0" xfId="0" applyFont="1">
      <alignment vertical="center"/>
    </xf>
    <xf numFmtId="0" fontId="21" fillId="0" borderId="0" xfId="0" applyFont="1" applyAlignment="1">
      <alignment vertical="top" wrapText="1"/>
    </xf>
    <xf numFmtId="0" fontId="53" fillId="0" borderId="0" xfId="10" applyFont="1" applyAlignment="1" applyProtection="1">
      <alignment vertical="top" wrapText="1"/>
      <protection locked="0"/>
    </xf>
    <xf numFmtId="0" fontId="86" fillId="0" borderId="162" xfId="10" applyFont="1" applyBorder="1" applyAlignment="1" applyProtection="1">
      <alignment vertical="center" wrapText="1"/>
      <protection locked="0"/>
    </xf>
    <xf numFmtId="0" fontId="30" fillId="0" borderId="0" xfId="0" applyFont="1" applyAlignment="1">
      <alignment horizontal="left" vertical="center" wrapText="1"/>
    </xf>
    <xf numFmtId="0" fontId="57" fillId="7" borderId="0" xfId="11" applyFont="1" applyFill="1" applyAlignment="1">
      <alignment horizontal="left" vertical="center"/>
    </xf>
    <xf numFmtId="184" fontId="0" fillId="12" borderId="0" xfId="0" applyNumberFormat="1" applyFill="1" applyAlignment="1" applyProtection="1">
      <alignment horizontal="right" vertical="center"/>
      <protection locked="0"/>
    </xf>
    <xf numFmtId="0" fontId="12" fillId="5" borderId="0" xfId="0" applyFont="1" applyFill="1" applyAlignment="1">
      <alignment horizontal="left" vertical="center" wrapText="1"/>
    </xf>
    <xf numFmtId="0" fontId="12" fillId="0" borderId="0" xfId="0" applyFont="1" applyAlignment="1">
      <alignment horizontal="left" vertical="center" wrapText="1"/>
    </xf>
    <xf numFmtId="0" fontId="51" fillId="0" borderId="0" xfId="0" applyFont="1" applyAlignment="1">
      <alignment horizontal="left" vertical="top" wrapText="1"/>
    </xf>
    <xf numFmtId="0" fontId="52" fillId="0" borderId="0" xfId="11" applyFont="1" applyAlignment="1">
      <alignment horizontal="center" vertical="center"/>
    </xf>
    <xf numFmtId="0" fontId="0" fillId="0" borderId="0" xfId="0" applyAlignment="1">
      <alignment horizontal="left" vertical="center"/>
    </xf>
    <xf numFmtId="0" fontId="0" fillId="0" borderId="0" xfId="0" applyFill="1" applyBorder="1" applyAlignment="1" applyProtection="1">
      <alignment horizontal="center" vertical="center"/>
      <protection locked="0"/>
    </xf>
    <xf numFmtId="0" fontId="12" fillId="5" borderId="0" xfId="0" applyFont="1" applyFill="1" applyBorder="1" applyAlignment="1" applyProtection="1">
      <alignment horizontal="left" vertical="center"/>
    </xf>
    <xf numFmtId="0" fontId="0" fillId="5" borderId="0" xfId="0" applyFill="1" applyBorder="1" applyAlignment="1">
      <alignment horizontal="left" vertical="center"/>
    </xf>
    <xf numFmtId="0" fontId="22" fillId="5" borderId="0" xfId="0" applyFont="1" applyFill="1" applyBorder="1" applyAlignment="1">
      <alignment horizontal="left" vertical="center"/>
    </xf>
    <xf numFmtId="0" fontId="0" fillId="0" borderId="0" xfId="0" applyBorder="1" applyAlignment="1" applyProtection="1">
      <alignment horizontal="left" vertical="center" wrapText="1"/>
      <protection locked="0"/>
    </xf>
    <xf numFmtId="0" fontId="0" fillId="0" borderId="31" xfId="0" applyBorder="1">
      <alignment vertical="center"/>
    </xf>
    <xf numFmtId="0" fontId="11" fillId="0" borderId="31" xfId="0" applyFont="1" applyBorder="1" applyAlignment="1" applyProtection="1">
      <alignment vertical="top"/>
      <protection locked="0"/>
    </xf>
    <xf numFmtId="0" fontId="11" fillId="0" borderId="0" xfId="0" applyFont="1" applyAlignment="1" applyProtection="1">
      <alignment vertical="top" wrapText="1"/>
      <protection locked="0"/>
    </xf>
    <xf numFmtId="0" fontId="9" fillId="0" borderId="0" xfId="3">
      <alignment vertical="center"/>
    </xf>
    <xf numFmtId="0" fontId="9" fillId="0" borderId="0" xfId="3" applyAlignment="1">
      <alignment horizontal="center" vertical="center"/>
    </xf>
    <xf numFmtId="0" fontId="19" fillId="0" borderId="0" xfId="3" applyFont="1">
      <alignment vertical="center"/>
    </xf>
    <xf numFmtId="0" fontId="63" fillId="0" borderId="0" xfId="0" applyFont="1" applyAlignment="1">
      <alignment vertical="top" wrapText="1"/>
    </xf>
    <xf numFmtId="0" fontId="63" fillId="0" borderId="169" xfId="0" applyFont="1" applyBorder="1" applyAlignment="1">
      <alignment vertical="top" wrapText="1"/>
    </xf>
    <xf numFmtId="0" fontId="0" fillId="0" borderId="169" xfId="0" applyBorder="1">
      <alignment vertical="center"/>
    </xf>
    <xf numFmtId="0" fontId="63" fillId="0" borderId="162" xfId="0" applyFont="1" applyBorder="1" applyAlignment="1">
      <alignment vertical="top" wrapText="1"/>
    </xf>
    <xf numFmtId="0" fontId="91" fillId="0" borderId="0" xfId="10" applyFont="1" applyAlignment="1" applyProtection="1">
      <alignment vertical="top" wrapText="1"/>
      <protection locked="0"/>
    </xf>
    <xf numFmtId="0" fontId="84" fillId="0" borderId="0" xfId="0" applyFont="1">
      <alignment vertical="center"/>
    </xf>
    <xf numFmtId="0" fontId="30" fillId="0" borderId="0" xfId="0" applyFont="1">
      <alignment vertical="center"/>
    </xf>
    <xf numFmtId="0" fontId="79" fillId="0" borderId="0" xfId="0" applyFont="1" applyAlignment="1">
      <alignment vertical="top" wrapText="1"/>
    </xf>
    <xf numFmtId="0" fontId="10" fillId="0" borderId="0" xfId="0" applyFont="1" applyAlignment="1">
      <alignment vertical="top"/>
    </xf>
    <xf numFmtId="0" fontId="79" fillId="0" borderId="0" xfId="0" applyFont="1" applyAlignment="1" applyProtection="1">
      <alignment horizontal="left" vertical="center" wrapText="1"/>
      <protection locked="0"/>
    </xf>
    <xf numFmtId="0" fontId="15" fillId="0" borderId="31" xfId="0" applyFont="1" applyBorder="1" applyAlignment="1" applyProtection="1">
      <alignment wrapText="1"/>
      <protection locked="0"/>
    </xf>
    <xf numFmtId="0" fontId="53" fillId="0" borderId="0" xfId="0" applyFont="1" applyAlignment="1" applyProtection="1">
      <alignment vertical="top" wrapText="1"/>
      <protection locked="0"/>
    </xf>
    <xf numFmtId="0" fontId="53" fillId="0" borderId="0" xfId="0" applyFont="1" applyAlignment="1" applyProtection="1">
      <alignment vertical="center"/>
      <protection locked="0"/>
    </xf>
    <xf numFmtId="0" fontId="0" fillId="5" borderId="77" xfId="0" applyFont="1" applyFill="1" applyBorder="1" applyAlignment="1">
      <alignment horizontal="right" vertical="center" shrinkToFit="1"/>
    </xf>
    <xf numFmtId="0" fontId="0" fillId="5" borderId="73" xfId="0" applyFont="1" applyFill="1" applyBorder="1" applyAlignment="1">
      <alignment horizontal="right" vertical="center"/>
    </xf>
    <xf numFmtId="0" fontId="44" fillId="0" borderId="48" xfId="0" applyFont="1" applyBorder="1" applyAlignment="1">
      <alignment horizontal="center" vertical="center" wrapText="1"/>
    </xf>
    <xf numFmtId="0" fontId="44" fillId="0" borderId="48" xfId="0" applyFont="1" applyBorder="1" applyAlignment="1">
      <alignment horizontal="center" vertical="center"/>
    </xf>
    <xf numFmtId="0" fontId="37" fillId="0" borderId="76" xfId="0" applyFont="1" applyBorder="1" applyAlignment="1">
      <alignment horizontal="left" vertical="top" wrapText="1"/>
    </xf>
    <xf numFmtId="0" fontId="37" fillId="0" borderId="77" xfId="0" applyFont="1" applyBorder="1" applyAlignment="1">
      <alignment horizontal="left" vertical="top" wrapText="1"/>
    </xf>
    <xf numFmtId="0" fontId="37" fillId="0" borderId="105" xfId="0" applyFont="1" applyBorder="1" applyAlignment="1">
      <alignment horizontal="left" vertical="top" wrapText="1"/>
    </xf>
    <xf numFmtId="0" fontId="37" fillId="0" borderId="124" xfId="0" applyFont="1" applyBorder="1" applyAlignment="1">
      <alignment horizontal="left" vertical="top" wrapText="1"/>
    </xf>
    <xf numFmtId="0" fontId="37" fillId="0" borderId="142" xfId="0" applyFont="1" applyBorder="1" applyAlignment="1">
      <alignment horizontal="left" vertical="top" wrapText="1"/>
    </xf>
    <xf numFmtId="0" fontId="37" fillId="0" borderId="143" xfId="0" applyFont="1" applyBorder="1" applyAlignment="1">
      <alignment horizontal="left" vertical="top" wrapText="1"/>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0" borderId="43" xfId="0" applyFont="1" applyBorder="1" applyAlignment="1">
      <alignment horizontal="left" vertical="center" wrapText="1"/>
    </xf>
    <xf numFmtId="0" fontId="13" fillId="0" borderId="145" xfId="0" applyFont="1" applyBorder="1" applyAlignment="1">
      <alignment horizontal="left" vertical="center" wrapText="1"/>
    </xf>
    <xf numFmtId="0" fontId="13" fillId="0" borderId="91" xfId="0" applyFont="1" applyBorder="1" applyAlignment="1">
      <alignment horizontal="left" vertical="center" wrapText="1"/>
    </xf>
    <xf numFmtId="0" fontId="13" fillId="0" borderId="147" xfId="0" applyFont="1" applyBorder="1" applyAlignment="1">
      <alignment horizontal="left" vertical="center" wrapText="1"/>
    </xf>
    <xf numFmtId="186" fontId="0" fillId="0" borderId="112" xfId="0" applyNumberFormat="1" applyFill="1" applyBorder="1" applyAlignment="1" applyProtection="1">
      <alignment horizontal="center" vertical="center"/>
      <protection locked="0"/>
    </xf>
    <xf numFmtId="186" fontId="0" fillId="0" borderId="121" xfId="0" applyNumberFormat="1" applyFill="1" applyBorder="1" applyAlignment="1" applyProtection="1">
      <alignment horizontal="center" vertical="center"/>
      <protection locked="0"/>
    </xf>
    <xf numFmtId="0" fontId="21" fillId="5" borderId="82" xfId="0" applyFont="1" applyFill="1" applyBorder="1" applyAlignment="1" applyProtection="1">
      <alignment horizontal="center" vertical="center" textRotation="255"/>
    </xf>
    <xf numFmtId="0" fontId="21" fillId="5" borderId="83" xfId="0" applyFont="1" applyFill="1" applyBorder="1" applyAlignment="1" applyProtection="1">
      <alignment horizontal="center" vertical="center" textRotation="255"/>
    </xf>
    <xf numFmtId="0" fontId="21" fillId="5" borderId="127" xfId="0" applyFont="1" applyFill="1" applyBorder="1" applyAlignment="1" applyProtection="1">
      <alignment horizontal="center" vertical="center" textRotation="255"/>
    </xf>
    <xf numFmtId="0" fontId="0" fillId="5" borderId="79" xfId="0" applyFill="1" applyBorder="1" applyAlignment="1" applyProtection="1">
      <alignment horizontal="left" vertical="center"/>
    </xf>
    <xf numFmtId="0" fontId="0" fillId="5" borderId="80" xfId="0" applyFill="1" applyBorder="1" applyAlignment="1" applyProtection="1">
      <alignment horizontal="left" vertical="center"/>
    </xf>
    <xf numFmtId="0" fontId="23" fillId="5" borderId="7" xfId="0" applyFont="1" applyFill="1" applyBorder="1" applyAlignment="1" applyProtection="1">
      <alignment horizontal="left" vertical="center"/>
    </xf>
    <xf numFmtId="0" fontId="23" fillId="5" borderId="71"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88" xfId="0" applyFont="1" applyFill="1" applyBorder="1" applyAlignment="1" applyProtection="1">
      <alignment horizontal="left" vertical="center"/>
    </xf>
    <xf numFmtId="0" fontId="0" fillId="0" borderId="67"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131"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40" fillId="5" borderId="102" xfId="0" applyFont="1" applyFill="1" applyBorder="1" applyAlignment="1" applyProtection="1">
      <alignment horizontal="left" vertical="center" wrapText="1"/>
    </xf>
    <xf numFmtId="0" fontId="40" fillId="5" borderId="107" xfId="0" applyFont="1" applyFill="1" applyBorder="1" applyAlignment="1" applyProtection="1">
      <alignment horizontal="left" vertical="center" wrapText="1"/>
    </xf>
    <xf numFmtId="0" fontId="21" fillId="5" borderId="103" xfId="0" applyFont="1" applyFill="1" applyBorder="1" applyAlignment="1" applyProtection="1">
      <alignment horizontal="left" vertical="center" wrapText="1"/>
    </xf>
    <xf numFmtId="49" fontId="0" fillId="0" borderId="9" xfId="0" applyNumberFormat="1" applyFill="1" applyBorder="1" applyAlignment="1" applyProtection="1">
      <alignment horizontal="left" vertical="center" wrapText="1"/>
      <protection locked="0"/>
    </xf>
    <xf numFmtId="49" fontId="0" fillId="0" borderId="91" xfId="0" applyNumberFormat="1" applyFill="1" applyBorder="1" applyAlignment="1" applyProtection="1">
      <alignment horizontal="left" vertical="center" wrapText="1"/>
      <protection locked="0"/>
    </xf>
    <xf numFmtId="49" fontId="0" fillId="0" borderId="92" xfId="0" applyNumberFormat="1" applyFill="1" applyBorder="1" applyAlignment="1" applyProtection="1">
      <alignment horizontal="left" vertical="center" wrapText="1"/>
      <protection locked="0"/>
    </xf>
    <xf numFmtId="0" fontId="22" fillId="5" borderId="7" xfId="0" applyFont="1" applyFill="1" applyBorder="1" applyAlignment="1" applyProtection="1">
      <alignment horizontal="left" vertical="center"/>
    </xf>
    <xf numFmtId="0" fontId="22" fillId="5" borderId="70" xfId="0" applyFont="1" applyFill="1" applyBorder="1" applyAlignment="1" applyProtection="1">
      <alignment horizontal="left" vertical="center"/>
    </xf>
    <xf numFmtId="0" fontId="22" fillId="5" borderId="41" xfId="0" applyFont="1" applyFill="1" applyBorder="1" applyAlignment="1" applyProtection="1">
      <alignment horizontal="left" vertical="center"/>
    </xf>
    <xf numFmtId="0" fontId="0" fillId="0" borderId="55"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0" borderId="58"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119" xfId="0" applyFill="1" applyBorder="1" applyAlignment="1" applyProtection="1">
      <alignment horizontal="left" vertical="center" wrapText="1"/>
      <protection locked="0"/>
    </xf>
    <xf numFmtId="0" fontId="0" fillId="5" borderId="29" xfId="0" applyFill="1" applyBorder="1" applyAlignment="1">
      <alignment horizontal="center" vertical="center" textRotation="255"/>
    </xf>
    <xf numFmtId="0" fontId="0" fillId="5" borderId="31" xfId="0" applyFill="1" applyBorder="1" applyAlignment="1">
      <alignment horizontal="center" vertical="center" textRotation="255"/>
    </xf>
    <xf numFmtId="0" fontId="0" fillId="5" borderId="32" xfId="0" applyFill="1" applyBorder="1" applyAlignment="1">
      <alignment horizontal="center" vertical="center" textRotation="255"/>
    </xf>
    <xf numFmtId="176" fontId="10" fillId="5" borderId="11" xfId="0" applyNumberFormat="1" applyFont="1" applyFill="1" applyBorder="1" applyAlignment="1">
      <alignment horizontal="right" vertical="center"/>
    </xf>
    <xf numFmtId="176" fontId="10" fillId="5" borderId="5" xfId="0" applyNumberFormat="1" applyFont="1" applyFill="1" applyBorder="1" applyAlignment="1">
      <alignment horizontal="right" vertical="center"/>
    </xf>
    <xf numFmtId="0" fontId="42" fillId="0" borderId="84" xfId="9" applyFill="1" applyBorder="1" applyAlignment="1" applyProtection="1">
      <alignment horizontal="left" vertical="center" wrapText="1"/>
      <protection locked="0"/>
    </xf>
    <xf numFmtId="0" fontId="21" fillId="0" borderId="85" xfId="0" applyFont="1" applyFill="1" applyBorder="1" applyAlignment="1" applyProtection="1">
      <alignment horizontal="left" vertical="center" wrapText="1"/>
      <protection locked="0"/>
    </xf>
    <xf numFmtId="0" fontId="21" fillId="0" borderId="126" xfId="0" applyFont="1" applyFill="1" applyBorder="1" applyAlignment="1" applyProtection="1">
      <alignment horizontal="left" vertical="center" wrapText="1"/>
      <protection locked="0"/>
    </xf>
    <xf numFmtId="0" fontId="0" fillId="5" borderId="128" xfId="0" applyFill="1" applyBorder="1" applyAlignment="1" applyProtection="1">
      <alignment horizontal="left" vertical="center"/>
    </xf>
    <xf numFmtId="0" fontId="0" fillId="5" borderId="97" xfId="0" applyFill="1" applyBorder="1" applyAlignment="1" applyProtection="1">
      <alignment horizontal="left" vertical="center"/>
    </xf>
    <xf numFmtId="0" fontId="0" fillId="5" borderId="57" xfId="0" applyFill="1" applyBorder="1" applyAlignment="1" applyProtection="1">
      <alignment horizontal="left" vertical="center"/>
    </xf>
    <xf numFmtId="0" fontId="21" fillId="0" borderId="106" xfId="0" applyFont="1" applyFill="1" applyBorder="1" applyAlignment="1" applyProtection="1">
      <alignment horizontal="left" vertical="center" wrapText="1"/>
      <protection locked="0"/>
    </xf>
    <xf numFmtId="0" fontId="21" fillId="0" borderId="50" xfId="0" applyFont="1" applyFill="1" applyBorder="1" applyAlignment="1" applyProtection="1">
      <alignment horizontal="left" vertical="center" wrapText="1"/>
      <protection locked="0"/>
    </xf>
    <xf numFmtId="0" fontId="21" fillId="0" borderId="75" xfId="0" applyFont="1" applyFill="1" applyBorder="1" applyAlignment="1" applyProtection="1">
      <alignment horizontal="left" vertical="center" wrapText="1"/>
      <protection locked="0"/>
    </xf>
    <xf numFmtId="0" fontId="21" fillId="0" borderId="23" xfId="0" applyFont="1" applyFill="1" applyBorder="1" applyAlignment="1" applyProtection="1">
      <alignment horizontal="left" vertical="center" wrapText="1"/>
      <protection locked="0"/>
    </xf>
    <xf numFmtId="0" fontId="0" fillId="0" borderId="106" xfId="0" applyFill="1" applyBorder="1" applyAlignment="1" applyProtection="1">
      <alignment horizontal="left" vertical="center" wrapText="1"/>
      <protection locked="0"/>
    </xf>
    <xf numFmtId="0" fontId="0" fillId="0" borderId="50" xfId="0" applyFill="1" applyBorder="1" applyAlignment="1" applyProtection="1">
      <alignment horizontal="left" vertical="center" wrapText="1"/>
      <protection locked="0"/>
    </xf>
    <xf numFmtId="0" fontId="0" fillId="0" borderId="75"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52" fillId="0" borderId="0" xfId="10"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16" xfId="0" applyBorder="1" applyAlignment="1" applyProtection="1">
      <alignment horizontal="left" vertical="center" wrapText="1"/>
      <protection locked="0"/>
    </xf>
    <xf numFmtId="0" fontId="0" fillId="5" borderId="46" xfId="0" applyFill="1" applyBorder="1" applyAlignment="1" applyProtection="1">
      <alignment horizontal="left" vertical="center"/>
    </xf>
    <xf numFmtId="0" fontId="0" fillId="5" borderId="88" xfId="0" applyFill="1" applyBorder="1" applyAlignment="1" applyProtection="1">
      <alignment horizontal="left" vertical="center"/>
    </xf>
    <xf numFmtId="0" fontId="0" fillId="5" borderId="94" xfId="0" applyFill="1" applyBorder="1" applyAlignment="1" applyProtection="1">
      <alignment horizontal="left" vertical="center"/>
    </xf>
    <xf numFmtId="0" fontId="0" fillId="5" borderId="95" xfId="0" applyFill="1" applyBorder="1" applyAlignment="1" applyProtection="1">
      <alignment horizontal="left" vertical="center"/>
    </xf>
    <xf numFmtId="0" fontId="0" fillId="5" borderId="121" xfId="0" applyFill="1" applyBorder="1" applyAlignment="1" applyProtection="1">
      <alignment horizontal="left" vertical="center"/>
    </xf>
    <xf numFmtId="0" fontId="12" fillId="5" borderId="62" xfId="0" applyFont="1" applyFill="1" applyBorder="1" applyAlignment="1" applyProtection="1">
      <alignment horizontal="left" vertical="center"/>
    </xf>
    <xf numFmtId="0" fontId="12" fillId="5" borderId="63" xfId="0" applyFont="1" applyFill="1" applyBorder="1" applyAlignment="1" applyProtection="1">
      <alignment horizontal="left" vertical="center"/>
    </xf>
    <xf numFmtId="0" fontId="12" fillId="5" borderId="64" xfId="0" applyFont="1" applyFill="1" applyBorder="1" applyAlignment="1" applyProtection="1">
      <alignment horizontal="left" vertical="center"/>
    </xf>
    <xf numFmtId="0" fontId="0" fillId="0" borderId="112"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84" xfId="0" applyFill="1" applyBorder="1" applyAlignment="1" applyProtection="1">
      <alignment horizontal="left" vertical="center" wrapText="1"/>
      <protection locked="0"/>
    </xf>
    <xf numFmtId="0" fontId="0" fillId="0" borderId="85" xfId="0" applyFill="1" applyBorder="1" applyAlignment="1" applyProtection="1">
      <alignment horizontal="left" vertical="center" wrapText="1"/>
      <protection locked="0"/>
    </xf>
    <xf numFmtId="0" fontId="0" fillId="0" borderId="126" xfId="0" applyFill="1" applyBorder="1" applyAlignment="1" applyProtection="1">
      <alignment horizontal="left" vertical="center" wrapText="1"/>
      <protection locked="0"/>
    </xf>
    <xf numFmtId="0" fontId="0" fillId="0" borderId="49" xfId="0" applyFill="1" applyBorder="1" applyAlignment="1" applyProtection="1">
      <alignment horizontal="left" vertical="center" wrapText="1"/>
      <protection locked="0"/>
    </xf>
    <xf numFmtId="0" fontId="0" fillId="5" borderId="99" xfId="0" applyFill="1" applyBorder="1" applyAlignment="1" applyProtection="1">
      <alignment horizontal="left" vertical="center"/>
    </xf>
    <xf numFmtId="0" fontId="0" fillId="5" borderId="130" xfId="0" applyFill="1" applyBorder="1" applyAlignment="1" applyProtection="1">
      <alignment horizontal="left" vertical="center"/>
    </xf>
    <xf numFmtId="0" fontId="0" fillId="5" borderId="100" xfId="0" applyFill="1" applyBorder="1" applyAlignment="1" applyProtection="1">
      <alignment horizontal="left" vertical="center"/>
    </xf>
    <xf numFmtId="0" fontId="0" fillId="5" borderId="79" xfId="0" applyFill="1" applyBorder="1" applyAlignment="1">
      <alignment horizontal="left" vertical="center"/>
    </xf>
    <xf numFmtId="0" fontId="0" fillId="5" borderId="16" xfId="0" applyFill="1" applyBorder="1" applyAlignment="1">
      <alignment horizontal="left" vertical="center"/>
    </xf>
    <xf numFmtId="14" fontId="0" fillId="5" borderId="40" xfId="0" applyNumberFormat="1" applyFill="1" applyBorder="1" applyAlignment="1" applyProtection="1">
      <alignment horizontal="center" vertical="center" shrinkToFit="1"/>
      <protection locked="0"/>
    </xf>
    <xf numFmtId="14" fontId="0" fillId="5" borderId="108" xfId="0" applyNumberFormat="1" applyFill="1" applyBorder="1" applyAlignment="1" applyProtection="1">
      <alignment horizontal="center" vertical="center" shrinkToFit="1"/>
      <protection locked="0"/>
    </xf>
    <xf numFmtId="14" fontId="0" fillId="5" borderId="40" xfId="0" applyNumberFormat="1" applyFill="1" applyBorder="1" applyAlignment="1" applyProtection="1">
      <alignment horizontal="center" vertical="center"/>
      <protection locked="0"/>
    </xf>
    <xf numFmtId="14" fontId="0" fillId="5" borderId="108" xfId="0" applyNumberFormat="1" applyFill="1" applyBorder="1" applyAlignment="1" applyProtection="1">
      <alignment horizontal="center" vertical="center"/>
      <protection locked="0"/>
    </xf>
    <xf numFmtId="176" fontId="10" fillId="5" borderId="8" xfId="0" applyNumberFormat="1" applyFont="1" applyFill="1" applyBorder="1" applyAlignment="1">
      <alignment horizontal="right" vertical="center"/>
    </xf>
    <xf numFmtId="176" fontId="10" fillId="5" borderId="145" xfId="0" applyNumberFormat="1" applyFont="1" applyFill="1" applyBorder="1" applyAlignment="1">
      <alignment horizontal="right" vertical="center"/>
    </xf>
    <xf numFmtId="0" fontId="10" fillId="5" borderId="42" xfId="0" applyFont="1" applyFill="1" applyBorder="1" applyAlignment="1">
      <alignment horizontal="left" vertical="center" shrinkToFit="1"/>
    </xf>
    <xf numFmtId="0" fontId="10" fillId="5" borderId="66" xfId="0" applyFont="1" applyFill="1" applyBorder="1" applyAlignment="1">
      <alignment horizontal="left" vertical="center" shrinkToFit="1"/>
    </xf>
    <xf numFmtId="176" fontId="0" fillId="5" borderId="11" xfId="0" applyNumberFormat="1" applyFill="1" applyBorder="1" applyAlignment="1">
      <alignment horizontal="right" vertical="center"/>
    </xf>
    <xf numFmtId="176" fontId="0" fillId="5" borderId="5" xfId="0" applyNumberFormat="1" applyFill="1" applyBorder="1" applyAlignment="1">
      <alignment horizontal="right" vertical="center"/>
    </xf>
    <xf numFmtId="0" fontId="0" fillId="5" borderId="76"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24" xfId="0" applyFill="1" applyBorder="1" applyAlignment="1">
      <alignment horizontal="center" vertical="center" wrapText="1"/>
    </xf>
    <xf numFmtId="0" fontId="10" fillId="5" borderId="144" xfId="0" applyFont="1" applyFill="1" applyBorder="1" applyAlignment="1">
      <alignment horizontal="center" vertical="center" shrinkToFit="1"/>
    </xf>
    <xf numFmtId="0" fontId="10" fillId="5" borderId="146" xfId="0" applyFont="1" applyFill="1" applyBorder="1" applyAlignment="1">
      <alignment horizontal="center" vertical="center" shrinkToFit="1"/>
    </xf>
    <xf numFmtId="0" fontId="10" fillId="5" borderId="149" xfId="0" applyFont="1" applyFill="1" applyBorder="1" applyAlignment="1">
      <alignment horizontal="center" vertical="center" shrinkToFit="1"/>
    </xf>
    <xf numFmtId="0" fontId="21" fillId="5" borderId="70" xfId="0" applyFont="1" applyFill="1" applyBorder="1" applyAlignment="1">
      <alignment horizontal="center" vertical="center" wrapText="1"/>
    </xf>
    <xf numFmtId="0" fontId="21" fillId="5" borderId="41" xfId="0" applyFont="1" applyFill="1" applyBorder="1" applyAlignment="1">
      <alignment horizontal="center" vertical="center" wrapText="1"/>
    </xf>
    <xf numFmtId="182" fontId="25" fillId="4" borderId="16" xfId="0" applyNumberFormat="1" applyFont="1" applyFill="1" applyBorder="1" applyAlignment="1" applyProtection="1">
      <alignment horizontal="center" vertical="center" shrinkToFit="1"/>
      <protection locked="0"/>
    </xf>
    <xf numFmtId="182" fontId="25" fillId="4" borderId="88" xfId="0" applyNumberFormat="1" applyFont="1" applyFill="1" applyBorder="1" applyAlignment="1" applyProtection="1">
      <alignment horizontal="center" vertical="center" shrinkToFit="1"/>
      <protection locked="0"/>
    </xf>
    <xf numFmtId="183" fontId="28" fillId="0" borderId="16" xfId="0" applyNumberFormat="1" applyFont="1" applyBorder="1" applyAlignment="1" applyProtection="1">
      <alignment horizontal="right" vertical="center"/>
      <protection locked="0"/>
    </xf>
    <xf numFmtId="183" fontId="28" fillId="0" borderId="88" xfId="0" applyNumberFormat="1" applyFont="1" applyBorder="1" applyAlignment="1" applyProtection="1">
      <alignment horizontal="right" vertical="center"/>
      <protection locked="0"/>
    </xf>
    <xf numFmtId="183" fontId="28" fillId="0" borderId="90" xfId="0" applyNumberFormat="1" applyFont="1" applyBorder="1" applyAlignment="1" applyProtection="1">
      <alignment horizontal="right" vertical="center" shrinkToFit="1"/>
      <protection locked="0"/>
    </xf>
    <xf numFmtId="183" fontId="28" fillId="0" borderId="92" xfId="0" applyNumberFormat="1" applyFont="1" applyBorder="1" applyAlignment="1" applyProtection="1">
      <alignment horizontal="right" vertical="center" shrinkToFit="1"/>
      <protection locked="0"/>
    </xf>
    <xf numFmtId="176" fontId="0" fillId="5" borderId="89" xfId="0" applyNumberFormat="1" applyFill="1" applyBorder="1" applyAlignment="1">
      <alignment horizontal="right" vertical="center"/>
    </xf>
    <xf numFmtId="176" fontId="0" fillId="5" borderId="37" xfId="0" applyNumberFormat="1" applyFill="1" applyBorder="1" applyAlignment="1">
      <alignment horizontal="right" vertical="center"/>
    </xf>
    <xf numFmtId="0" fontId="10" fillId="5" borderId="72" xfId="0" applyFont="1" applyFill="1" applyBorder="1" applyAlignment="1">
      <alignment horizontal="left" vertical="center"/>
    </xf>
    <xf numFmtId="0" fontId="10" fillId="5" borderId="125" xfId="0" applyFont="1" applyFill="1" applyBorder="1" applyAlignment="1">
      <alignment horizontal="left" vertical="center"/>
    </xf>
    <xf numFmtId="0" fontId="0" fillId="5" borderId="54" xfId="0" applyFill="1" applyBorder="1">
      <alignment vertical="center"/>
    </xf>
    <xf numFmtId="0" fontId="0" fillId="5" borderId="52" xfId="0" applyFill="1" applyBorder="1">
      <alignment vertical="center"/>
    </xf>
    <xf numFmtId="0" fontId="0" fillId="5" borderId="53" xfId="0" applyFill="1" applyBorder="1">
      <alignment vertical="center"/>
    </xf>
    <xf numFmtId="0" fontId="0" fillId="5" borderId="69" xfId="0" applyFill="1" applyBorder="1">
      <alignment vertical="center"/>
    </xf>
    <xf numFmtId="0" fontId="0" fillId="5" borderId="40" xfId="0" applyFill="1" applyBorder="1" applyAlignment="1">
      <alignment horizontal="center" vertical="center"/>
    </xf>
    <xf numFmtId="0" fontId="0" fillId="5" borderId="70" xfId="0" applyFill="1" applyBorder="1" applyAlignment="1">
      <alignment horizontal="center" vertical="center"/>
    </xf>
    <xf numFmtId="0" fontId="0" fillId="5" borderId="108" xfId="0" applyFill="1" applyBorder="1" applyAlignment="1">
      <alignment horizontal="center" vertical="center"/>
    </xf>
    <xf numFmtId="176" fontId="13" fillId="5" borderId="40" xfId="0" applyNumberFormat="1" applyFont="1" applyFill="1" applyBorder="1" applyAlignment="1">
      <alignment horizontal="center" vertical="center" shrinkToFit="1"/>
    </xf>
    <xf numFmtId="176" fontId="13" fillId="5" borderId="70" xfId="0" applyNumberFormat="1" applyFont="1" applyFill="1" applyBorder="1" applyAlignment="1">
      <alignment horizontal="center" vertical="center" shrinkToFit="1"/>
    </xf>
    <xf numFmtId="176" fontId="13" fillId="5" borderId="41" xfId="0" applyNumberFormat="1" applyFont="1" applyFill="1" applyBorder="1" applyAlignment="1">
      <alignment horizontal="center" vertical="center" shrinkToFit="1"/>
    </xf>
    <xf numFmtId="0" fontId="0" fillId="5" borderId="76" xfId="0" applyFill="1" applyBorder="1" applyAlignment="1">
      <alignment horizontal="center" vertical="center"/>
    </xf>
    <xf numFmtId="0" fontId="0" fillId="5" borderId="15" xfId="0" applyFill="1" applyBorder="1" applyAlignment="1">
      <alignment horizontal="center" vertical="center"/>
    </xf>
    <xf numFmtId="0" fontId="0" fillId="5" borderId="124" xfId="0" applyFill="1" applyBorder="1" applyAlignment="1">
      <alignment horizontal="center" vertical="center"/>
    </xf>
    <xf numFmtId="0" fontId="10" fillId="5" borderId="144" xfId="0" applyFont="1" applyFill="1" applyBorder="1" applyAlignment="1">
      <alignment horizontal="left" vertical="center" shrinkToFit="1"/>
    </xf>
    <xf numFmtId="0" fontId="10" fillId="5" borderId="146" xfId="0" applyFont="1" applyFill="1" applyBorder="1" applyAlignment="1">
      <alignment horizontal="left" vertical="center" shrinkToFit="1"/>
    </xf>
    <xf numFmtId="0" fontId="10" fillId="5" borderId="149" xfId="0" applyFont="1" applyFill="1" applyBorder="1" applyAlignment="1">
      <alignment horizontal="left" vertical="center" shrinkToFit="1"/>
    </xf>
    <xf numFmtId="176" fontId="0" fillId="5" borderId="132" xfId="0" applyNumberFormat="1" applyFill="1" applyBorder="1" applyAlignment="1">
      <alignment horizontal="right" vertical="center"/>
    </xf>
    <xf numFmtId="176" fontId="0" fillId="5" borderId="148" xfId="0" applyNumberFormat="1" applyFill="1" applyBorder="1" applyAlignment="1">
      <alignment horizontal="right" vertical="center"/>
    </xf>
    <xf numFmtId="176" fontId="0" fillId="5" borderId="19" xfId="0" applyNumberFormat="1" applyFill="1" applyBorder="1" applyAlignment="1">
      <alignment horizontal="right" vertical="center"/>
    </xf>
    <xf numFmtId="0" fontId="79" fillId="0" borderId="164" xfId="0" applyFont="1" applyBorder="1" applyAlignment="1">
      <alignment horizontal="left" vertical="center" wrapText="1"/>
    </xf>
    <xf numFmtId="0" fontId="79" fillId="0" borderId="164" xfId="0" applyFont="1" applyBorder="1" applyAlignment="1">
      <alignment horizontal="left" vertical="center"/>
    </xf>
    <xf numFmtId="0" fontId="79" fillId="0" borderId="0" xfId="0" applyFont="1" applyAlignment="1">
      <alignment horizontal="left" vertical="center"/>
    </xf>
    <xf numFmtId="0" fontId="79" fillId="0" borderId="162" xfId="0" applyFont="1" applyBorder="1" applyAlignment="1">
      <alignment horizontal="left" vertical="center"/>
    </xf>
    <xf numFmtId="0" fontId="30" fillId="0" borderId="164" xfId="0" applyFont="1" applyBorder="1" applyAlignment="1">
      <alignment horizontal="left" vertical="center" wrapText="1"/>
    </xf>
    <xf numFmtId="0" fontId="30" fillId="0" borderId="0" xfId="0" applyFont="1" applyAlignment="1">
      <alignment horizontal="left" vertical="center" wrapText="1"/>
    </xf>
    <xf numFmtId="0" fontId="30" fillId="0" borderId="162" xfId="0" applyFont="1" applyBorder="1" applyAlignment="1">
      <alignment horizontal="left" vertical="center" wrapText="1"/>
    </xf>
    <xf numFmtId="0" fontId="78" fillId="0" borderId="0" xfId="0" applyFont="1" applyAlignment="1">
      <alignment horizontal="left"/>
    </xf>
    <xf numFmtId="0" fontId="79" fillId="0" borderId="163" xfId="0" applyFont="1" applyBorder="1" applyAlignment="1">
      <alignment horizontal="left" vertical="center"/>
    </xf>
    <xf numFmtId="0" fontId="79" fillId="0" borderId="0" xfId="0" applyFont="1" applyAlignment="1">
      <alignment horizontal="left" vertical="center" wrapText="1"/>
    </xf>
    <xf numFmtId="0" fontId="79" fillId="0" borderId="162" xfId="0" applyFont="1" applyBorder="1" applyAlignment="1">
      <alignment horizontal="left" vertical="center" wrapText="1"/>
    </xf>
    <xf numFmtId="0" fontId="11" fillId="0" borderId="11" xfId="0" applyFont="1" applyFill="1" applyBorder="1" applyAlignment="1" applyProtection="1">
      <alignment vertical="center" shrinkToFit="1"/>
      <protection locked="0"/>
    </xf>
    <xf numFmtId="0" fontId="11" fillId="0" borderId="20" xfId="0" applyFont="1" applyFill="1" applyBorder="1" applyAlignment="1" applyProtection="1">
      <alignment vertical="center" shrinkToFit="1"/>
      <protection locked="0"/>
    </xf>
    <xf numFmtId="0" fontId="11" fillId="0" borderId="17" xfId="0" applyFont="1" applyFill="1" applyBorder="1" applyAlignment="1" applyProtection="1">
      <alignment vertical="center" shrinkToFit="1"/>
      <protection locked="0"/>
    </xf>
    <xf numFmtId="0" fontId="0" fillId="5" borderId="104" xfId="0" applyFont="1" applyFill="1" applyBorder="1" applyAlignment="1" applyProtection="1">
      <alignment horizontal="left" vertical="center" wrapText="1"/>
    </xf>
    <xf numFmtId="0" fontId="0" fillId="5" borderId="3" xfId="0" applyFont="1" applyFill="1" applyBorder="1" applyAlignment="1" applyProtection="1">
      <alignment horizontal="left" vertical="center"/>
    </xf>
    <xf numFmtId="0" fontId="0" fillId="5" borderId="4" xfId="0" applyFont="1" applyFill="1" applyBorder="1" applyAlignment="1" applyProtection="1">
      <alignment horizontal="left" vertical="center"/>
    </xf>
    <xf numFmtId="0" fontId="0" fillId="5" borderId="141" xfId="0" applyFont="1" applyFill="1" applyBorder="1" applyAlignment="1" applyProtection="1">
      <alignment horizontal="left" vertical="center"/>
    </xf>
    <xf numFmtId="0" fontId="0" fillId="5" borderId="11" xfId="0" applyFont="1" applyFill="1" applyBorder="1" applyAlignment="1" applyProtection="1">
      <alignment horizontal="left" vertical="center"/>
    </xf>
    <xf numFmtId="0" fontId="0" fillId="5" borderId="5"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22" xfId="0" applyFont="1" applyFill="1" applyBorder="1" applyAlignment="1" applyProtection="1">
      <alignment horizontal="left" vertical="center"/>
    </xf>
    <xf numFmtId="0" fontId="26" fillId="0" borderId="0" xfId="0" applyFont="1" applyFill="1" applyBorder="1" applyAlignment="1" applyProtection="1">
      <alignment horizontal="right" vertical="center" shrinkToFit="1"/>
    </xf>
    <xf numFmtId="0" fontId="26" fillId="0" borderId="0" xfId="0" applyFont="1" applyFill="1" applyBorder="1" applyAlignment="1" applyProtection="1">
      <alignment horizontal="left" vertical="center" shrinkToFit="1"/>
    </xf>
    <xf numFmtId="0" fontId="26" fillId="0" borderId="116" xfId="0" applyFont="1" applyFill="1" applyBorder="1" applyAlignment="1" applyProtection="1">
      <alignment horizontal="right" vertical="center" shrinkToFit="1"/>
    </xf>
    <xf numFmtId="0" fontId="26" fillId="0" borderId="116" xfId="0" applyFont="1" applyFill="1" applyBorder="1" applyAlignment="1" applyProtection="1">
      <alignment horizontal="left" vertical="center" shrinkToFit="1"/>
    </xf>
    <xf numFmtId="0" fontId="0" fillId="5" borderId="79" xfId="0" applyFont="1" applyFill="1" applyBorder="1" applyAlignment="1" applyProtection="1">
      <alignment horizontal="center" vertical="center" textRotation="255" shrinkToFit="1"/>
    </xf>
    <xf numFmtId="0" fontId="0" fillId="5" borderId="25" xfId="0" applyFont="1" applyFill="1" applyBorder="1" applyAlignment="1" applyProtection="1">
      <alignment horizontal="center" vertical="center" textRotation="255" shrinkToFit="1"/>
    </xf>
    <xf numFmtId="0" fontId="0" fillId="0" borderId="15"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34" xfId="0" applyFont="1" applyFill="1" applyBorder="1" applyAlignment="1" applyProtection="1">
      <alignment horizontal="left" vertical="top"/>
      <protection locked="0"/>
    </xf>
    <xf numFmtId="0" fontId="11" fillId="0" borderId="39"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33" xfId="0" applyFont="1" applyFill="1" applyBorder="1" applyAlignment="1" applyProtection="1">
      <alignment horizontal="left" vertical="top" wrapText="1"/>
      <protection locked="0"/>
    </xf>
    <xf numFmtId="0" fontId="11" fillId="0" borderId="15"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4" xfId="0" applyFont="1" applyFill="1" applyBorder="1" applyAlignment="1" applyProtection="1">
      <alignment horizontal="left" vertical="top" wrapText="1"/>
      <protection locked="0"/>
    </xf>
    <xf numFmtId="0" fontId="0" fillId="5" borderId="82" xfId="0" applyFont="1" applyFill="1" applyBorder="1" applyAlignment="1" applyProtection="1">
      <alignment horizontal="center" vertical="center" textRotation="255"/>
    </xf>
    <xf numFmtId="0" fontId="0" fillId="5" borderId="83" xfId="0" applyFont="1" applyFill="1" applyBorder="1" applyAlignment="1" applyProtection="1">
      <alignment horizontal="center" vertical="center" textRotation="255"/>
    </xf>
    <xf numFmtId="0" fontId="0" fillId="5" borderId="51" xfId="0" applyFont="1" applyFill="1" applyBorder="1" applyAlignment="1" applyProtection="1">
      <alignment horizontal="left" vertical="center"/>
    </xf>
    <xf numFmtId="0" fontId="0" fillId="5" borderId="140" xfId="0" applyFont="1" applyFill="1" applyBorder="1" applyAlignment="1" applyProtection="1">
      <alignment horizontal="left" vertical="center"/>
    </xf>
    <xf numFmtId="0" fontId="11" fillId="0" borderId="76" xfId="0" applyFont="1" applyFill="1" applyBorder="1" applyAlignment="1" applyProtection="1">
      <alignment horizontal="left" vertical="top" wrapText="1"/>
      <protection locked="0"/>
    </xf>
    <xf numFmtId="0" fontId="11" fillId="0" borderId="77" xfId="0" applyFont="1" applyFill="1" applyBorder="1" applyAlignment="1" applyProtection="1">
      <alignment horizontal="left" vertical="top" wrapText="1"/>
      <protection locked="0"/>
    </xf>
    <xf numFmtId="0" fontId="11" fillId="0" borderId="78"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0" borderId="26" xfId="0" applyFont="1" applyFill="1" applyBorder="1" applyAlignment="1" applyProtection="1">
      <alignment horizontal="left" vertical="top" wrapText="1"/>
      <protection locked="0"/>
    </xf>
    <xf numFmtId="0" fontId="11" fillId="0" borderId="45" xfId="0" applyFont="1" applyFill="1" applyBorder="1" applyAlignment="1" applyProtection="1">
      <alignment horizontal="left" vertical="top" wrapText="1"/>
      <protection locked="0"/>
    </xf>
    <xf numFmtId="0" fontId="0" fillId="5" borderId="40" xfId="0" applyFont="1" applyFill="1" applyBorder="1" applyAlignment="1" applyProtection="1">
      <alignment horizontal="left" vertical="center"/>
    </xf>
    <xf numFmtId="0" fontId="0" fillId="5" borderId="70" xfId="0" applyFont="1" applyFill="1" applyBorder="1" applyAlignment="1" applyProtection="1">
      <alignment horizontal="left" vertical="center"/>
    </xf>
    <xf numFmtId="0" fontId="0" fillId="5" borderId="108" xfId="0" applyFont="1" applyFill="1" applyBorder="1" applyAlignment="1" applyProtection="1">
      <alignment horizontal="left" vertical="center"/>
    </xf>
    <xf numFmtId="0" fontId="0" fillId="5" borderId="54" xfId="0" applyFont="1" applyFill="1" applyBorder="1" applyAlignment="1" applyProtection="1">
      <alignment horizontal="left" vertical="center"/>
    </xf>
    <xf numFmtId="0" fontId="0" fillId="5" borderId="81" xfId="0" applyFont="1" applyFill="1" applyBorder="1" applyAlignment="1" applyProtection="1">
      <alignment horizontal="left" vertical="center"/>
    </xf>
    <xf numFmtId="0" fontId="0" fillId="5" borderId="54" xfId="0" applyFont="1" applyFill="1" applyBorder="1" applyAlignment="1" applyProtection="1">
      <alignment horizontal="left" vertical="top"/>
    </xf>
    <xf numFmtId="0" fontId="0" fillId="5" borderId="81" xfId="0" applyFont="1" applyFill="1" applyBorder="1" applyAlignment="1" applyProtection="1">
      <alignment horizontal="left" vertical="top"/>
    </xf>
    <xf numFmtId="0" fontId="0" fillId="0" borderId="40" xfId="0" applyFill="1" applyBorder="1" applyAlignment="1" applyProtection="1">
      <alignment horizontal="left" vertical="top"/>
    </xf>
    <xf numFmtId="0" fontId="0" fillId="0" borderId="70" xfId="0" applyFill="1" applyBorder="1" applyAlignment="1" applyProtection="1">
      <alignment horizontal="left" vertical="top"/>
    </xf>
    <xf numFmtId="0" fontId="0" fillId="0" borderId="41" xfId="0" applyFill="1" applyBorder="1" applyAlignment="1" applyProtection="1">
      <alignment horizontal="left" vertical="top"/>
    </xf>
    <xf numFmtId="0" fontId="0" fillId="0" borderId="42" xfId="0" applyFill="1" applyBorder="1" applyAlignment="1" applyProtection="1">
      <alignment horizontal="left" vertical="top"/>
    </xf>
    <xf numFmtId="0" fontId="0" fillId="0" borderId="43" xfId="0" applyFill="1" applyBorder="1" applyAlignment="1" applyProtection="1">
      <alignment horizontal="left" vertical="top"/>
    </xf>
    <xf numFmtId="0" fontId="0" fillId="0" borderId="44" xfId="0" applyFill="1" applyBorder="1" applyAlignment="1" applyProtection="1">
      <alignment horizontal="left" vertical="top"/>
    </xf>
    <xf numFmtId="0" fontId="81" fillId="0" borderId="162" xfId="0" applyFont="1" applyBorder="1" applyAlignment="1">
      <alignment horizontal="left" vertical="center" wrapText="1"/>
    </xf>
    <xf numFmtId="0" fontId="81" fillId="0" borderId="162" xfId="0" applyFont="1" applyBorder="1" applyAlignment="1">
      <alignment horizontal="left" vertical="center"/>
    </xf>
    <xf numFmtId="0" fontId="81" fillId="0" borderId="0" xfId="0" applyFont="1" applyBorder="1" applyAlignment="1">
      <alignment horizontal="left" vertical="center" wrapText="1"/>
    </xf>
    <xf numFmtId="0" fontId="81" fillId="0" borderId="0" xfId="0" applyFont="1" applyBorder="1" applyAlignment="1">
      <alignment horizontal="left" vertical="center"/>
    </xf>
    <xf numFmtId="0" fontId="81" fillId="0" borderId="0" xfId="0" applyFont="1" applyAlignment="1">
      <alignment horizontal="left" vertical="center"/>
    </xf>
    <xf numFmtId="0" fontId="81" fillId="0" borderId="164" xfId="0" applyFont="1" applyBorder="1" applyAlignment="1">
      <alignment horizontal="left" vertical="center" wrapText="1"/>
    </xf>
    <xf numFmtId="0" fontId="81" fillId="0" borderId="164" xfId="0" applyFont="1" applyBorder="1" applyAlignment="1">
      <alignment horizontal="left" vertical="center"/>
    </xf>
    <xf numFmtId="0" fontId="0" fillId="6" borderId="39" xfId="0" applyFont="1" applyFill="1" applyBorder="1" applyAlignment="1" applyProtection="1">
      <alignment horizontal="center" vertical="center" wrapText="1"/>
    </xf>
    <xf numFmtId="0" fontId="0" fillId="6" borderId="46" xfId="0" applyFont="1" applyFill="1" applyBorder="1" applyAlignment="1" applyProtection="1">
      <alignment horizontal="center" vertical="center" wrapText="1"/>
    </xf>
    <xf numFmtId="0" fontId="0" fillId="6" borderId="15" xfId="0" applyFont="1" applyFill="1" applyBorder="1" applyAlignment="1" applyProtection="1">
      <alignment horizontal="center" vertical="center" wrapText="1"/>
    </xf>
    <xf numFmtId="0" fontId="0" fillId="6" borderId="47" xfId="0" applyFont="1" applyFill="1" applyBorder="1" applyAlignment="1" applyProtection="1">
      <alignment horizontal="center" vertical="center" wrapText="1"/>
    </xf>
    <xf numFmtId="0" fontId="0" fillId="6" borderId="16" xfId="0" applyFont="1" applyFill="1" applyBorder="1" applyAlignment="1" applyProtection="1">
      <alignment horizontal="center" vertical="center" wrapText="1"/>
    </xf>
    <xf numFmtId="0" fontId="0" fillId="6" borderId="88" xfId="0" applyFont="1" applyFill="1" applyBorder="1" applyAlignment="1" applyProtection="1">
      <alignment horizontal="center" vertical="center" wrapText="1"/>
    </xf>
    <xf numFmtId="0" fontId="0" fillId="5" borderId="87" xfId="0" applyFont="1" applyFill="1" applyBorder="1" applyAlignment="1" applyProtection="1">
      <alignment horizontal="left" vertical="center" wrapText="1"/>
    </xf>
    <xf numFmtId="0" fontId="0" fillId="5" borderId="14" xfId="0" applyFont="1" applyFill="1" applyBorder="1" applyAlignment="1" applyProtection="1">
      <alignment horizontal="left" vertical="center" wrapText="1"/>
    </xf>
    <xf numFmtId="0" fontId="0" fillId="5" borderId="46" xfId="0" applyFont="1" applyFill="1" applyBorder="1" applyAlignment="1" applyProtection="1">
      <alignment horizontal="left" vertical="center" wrapText="1"/>
    </xf>
    <xf numFmtId="0" fontId="0" fillId="5" borderId="31" xfId="0" applyFont="1" applyFill="1"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47" xfId="0" applyFont="1" applyFill="1" applyBorder="1" applyAlignment="1" applyProtection="1">
      <alignment horizontal="left" vertical="center" wrapText="1"/>
    </xf>
    <xf numFmtId="0" fontId="0" fillId="0" borderId="90" xfId="0" applyFill="1" applyBorder="1" applyAlignment="1" applyProtection="1">
      <alignment horizontal="left" vertical="top"/>
    </xf>
    <xf numFmtId="0" fontId="0" fillId="0" borderId="91" xfId="0" applyFill="1" applyBorder="1" applyAlignment="1" applyProtection="1">
      <alignment horizontal="left" vertical="top"/>
    </xf>
    <xf numFmtId="0" fontId="0" fillId="0" borderId="92" xfId="0" applyFill="1" applyBorder="1" applyAlignment="1" applyProtection="1">
      <alignment horizontal="left" vertical="top"/>
    </xf>
    <xf numFmtId="0" fontId="0" fillId="5" borderId="76" xfId="0" applyFont="1" applyFill="1" applyBorder="1" applyAlignment="1" applyProtection="1">
      <alignment horizontal="left" vertical="center" wrapText="1"/>
    </xf>
    <xf numFmtId="0" fontId="0" fillId="5" borderId="77" xfId="0" applyFont="1" applyFill="1" applyBorder="1" applyAlignment="1" applyProtection="1">
      <alignment horizontal="left" vertical="center" wrapText="1"/>
    </xf>
    <xf numFmtId="0" fontId="0" fillId="5" borderId="78" xfId="0" applyFont="1" applyFill="1" applyBorder="1" applyAlignment="1" applyProtection="1">
      <alignment horizontal="left" vertical="center" wrapText="1"/>
    </xf>
    <xf numFmtId="0" fontId="0" fillId="5" borderId="15"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34" xfId="0" applyFont="1" applyFill="1" applyBorder="1" applyAlignment="1" applyProtection="1">
      <alignment horizontal="left" vertical="center"/>
    </xf>
    <xf numFmtId="0" fontId="0" fillId="5" borderId="40" xfId="0" applyFont="1" applyFill="1" applyBorder="1" applyAlignment="1" applyProtection="1">
      <alignment horizontal="left" vertical="top"/>
    </xf>
    <xf numFmtId="0" fontId="0" fillId="5" borderId="70" xfId="0" applyFont="1" applyFill="1" applyBorder="1" applyAlignment="1" applyProtection="1">
      <alignment horizontal="left" vertical="top"/>
    </xf>
    <xf numFmtId="0" fontId="0" fillId="5" borderId="41" xfId="0" applyFont="1" applyFill="1" applyBorder="1" applyAlignment="1" applyProtection="1">
      <alignment horizontal="left" vertical="top"/>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11" fillId="0" borderId="44" xfId="0" applyFont="1" applyFill="1" applyBorder="1" applyAlignment="1" applyProtection="1">
      <alignment horizontal="left" vertical="top" wrapText="1"/>
      <protection locked="0"/>
    </xf>
    <xf numFmtId="0" fontId="11" fillId="0" borderId="90" xfId="0" applyFont="1" applyFill="1" applyBorder="1" applyAlignment="1" applyProtection="1">
      <alignment horizontal="left" vertical="top" wrapText="1"/>
      <protection locked="0"/>
    </xf>
    <xf numFmtId="0" fontId="11" fillId="0" borderId="91" xfId="0" applyFont="1" applyFill="1" applyBorder="1" applyAlignment="1" applyProtection="1">
      <alignment horizontal="left" vertical="top" wrapText="1"/>
      <protection locked="0"/>
    </xf>
    <xf numFmtId="0" fontId="11" fillId="0" borderId="92" xfId="0" applyFont="1" applyFill="1" applyBorder="1" applyAlignment="1" applyProtection="1">
      <alignment horizontal="left" vertical="top" wrapText="1"/>
      <protection locked="0"/>
    </xf>
    <xf numFmtId="0" fontId="11" fillId="0" borderId="76" xfId="0" applyFont="1" applyFill="1" applyBorder="1" applyAlignment="1" applyProtection="1">
      <alignment horizontal="left" vertical="top"/>
      <protection locked="0"/>
    </xf>
    <xf numFmtId="0" fontId="11" fillId="0" borderId="77" xfId="0" applyFont="1" applyFill="1" applyBorder="1" applyAlignment="1" applyProtection="1">
      <alignment horizontal="left" vertical="top"/>
      <protection locked="0"/>
    </xf>
    <xf numFmtId="0" fontId="11" fillId="0" borderId="105" xfId="0" applyFont="1" applyFill="1" applyBorder="1" applyAlignment="1" applyProtection="1">
      <alignment horizontal="left" vertical="top"/>
      <protection locked="0"/>
    </xf>
    <xf numFmtId="0" fontId="11" fillId="0" borderId="15"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protection locked="0"/>
    </xf>
    <xf numFmtId="0" fontId="11" fillId="0" borderId="47" xfId="0" applyFont="1" applyFill="1" applyBorder="1" applyAlignment="1" applyProtection="1">
      <alignment horizontal="left" vertical="top"/>
      <protection locked="0"/>
    </xf>
    <xf numFmtId="0" fontId="11" fillId="0" borderId="16" xfId="0" applyFont="1" applyFill="1" applyBorder="1" applyAlignment="1" applyProtection="1">
      <alignment horizontal="left" vertical="top"/>
      <protection locked="0"/>
    </xf>
    <xf numFmtId="0" fontId="11" fillId="0" borderId="26" xfId="0" applyFont="1" applyFill="1" applyBorder="1" applyAlignment="1" applyProtection="1">
      <alignment horizontal="left" vertical="top"/>
      <protection locked="0"/>
    </xf>
    <xf numFmtId="0" fontId="11" fillId="0" borderId="88" xfId="0" applyFont="1" applyFill="1" applyBorder="1" applyAlignment="1" applyProtection="1">
      <alignment horizontal="left" vertical="top"/>
      <protection locked="0"/>
    </xf>
    <xf numFmtId="0" fontId="9" fillId="5" borderId="7" xfId="3" applyFont="1" applyFill="1" applyBorder="1" applyAlignment="1" applyProtection="1">
      <alignment horizontal="left" vertical="center" shrinkToFit="1"/>
    </xf>
    <xf numFmtId="0" fontId="9" fillId="5" borderId="70" xfId="3" applyFont="1" applyFill="1" applyBorder="1" applyAlignment="1" applyProtection="1">
      <alignment horizontal="left" vertical="center" shrinkToFit="1"/>
    </xf>
    <xf numFmtId="176" fontId="9" fillId="0" borderId="8" xfId="3" applyNumberFormat="1" applyFont="1" applyFill="1" applyBorder="1" applyAlignment="1" applyProtection="1">
      <alignment horizontal="right" vertical="center" shrinkToFit="1"/>
      <protection locked="0"/>
    </xf>
    <xf numFmtId="176" fontId="9" fillId="0" borderId="43" xfId="3" applyNumberFormat="1" applyFont="1" applyFill="1" applyBorder="1" applyAlignment="1" applyProtection="1">
      <alignment horizontal="right" vertical="center" shrinkToFit="1"/>
      <protection locked="0"/>
    </xf>
    <xf numFmtId="0" fontId="0" fillId="0" borderId="39" xfId="3" applyFont="1" applyFill="1" applyBorder="1" applyAlignment="1" applyProtection="1">
      <alignment horizontal="left" vertical="top" wrapText="1"/>
      <protection locked="0"/>
    </xf>
    <xf numFmtId="0" fontId="9" fillId="0" borderId="14" xfId="3" applyFont="1" applyFill="1" applyBorder="1" applyAlignment="1" applyProtection="1">
      <alignment horizontal="left" vertical="top" wrapText="1"/>
      <protection locked="0"/>
    </xf>
    <xf numFmtId="0" fontId="9" fillId="0" borderId="33"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34"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26" xfId="3" applyFont="1" applyFill="1" applyBorder="1" applyAlignment="1" applyProtection="1">
      <alignment horizontal="left" vertical="top" wrapText="1"/>
      <protection locked="0"/>
    </xf>
    <xf numFmtId="0" fontId="9" fillId="0" borderId="45" xfId="3" applyFont="1" applyFill="1" applyBorder="1" applyAlignment="1" applyProtection="1">
      <alignment horizontal="left" vertical="top" wrapText="1"/>
      <protection locked="0"/>
    </xf>
    <xf numFmtId="0" fontId="0" fillId="0" borderId="3" xfId="3" applyFont="1" applyFill="1" applyBorder="1" applyAlignment="1" applyProtection="1">
      <alignment horizontal="left" vertical="center" shrinkToFit="1"/>
      <protection locked="0"/>
    </xf>
    <xf numFmtId="0" fontId="9" fillId="0" borderId="3" xfId="3" applyFont="1" applyFill="1" applyBorder="1" applyAlignment="1" applyProtection="1">
      <alignment horizontal="left" vertical="center" shrinkToFit="1"/>
      <protection locked="0"/>
    </xf>
    <xf numFmtId="177" fontId="9" fillId="5" borderId="61" xfId="3" applyNumberFormat="1" applyFont="1" applyFill="1" applyBorder="1" applyAlignment="1" applyProtection="1">
      <alignment horizontal="right" vertical="top"/>
    </xf>
    <xf numFmtId="177" fontId="9" fillId="5" borderId="59" xfId="3" applyNumberFormat="1" applyFont="1" applyFill="1" applyBorder="1" applyAlignment="1" applyProtection="1">
      <alignment horizontal="right" vertical="top"/>
    </xf>
    <xf numFmtId="0" fontId="19" fillId="3" borderId="109" xfId="3" applyFont="1" applyFill="1" applyBorder="1" applyAlignment="1" applyProtection="1">
      <alignment horizontal="center" vertical="center"/>
    </xf>
    <xf numFmtId="0" fontId="19" fillId="3" borderId="102" xfId="3" applyFont="1" applyFill="1" applyBorder="1" applyAlignment="1" applyProtection="1">
      <alignment horizontal="center" vertical="center"/>
    </xf>
    <xf numFmtId="0" fontId="19" fillId="3" borderId="107" xfId="3" applyFont="1" applyFill="1" applyBorder="1" applyAlignment="1" applyProtection="1">
      <alignment horizontal="center" vertical="center"/>
    </xf>
    <xf numFmtId="0" fontId="9" fillId="0" borderId="8" xfId="3" applyFont="1" applyFill="1" applyBorder="1" applyAlignment="1" applyProtection="1">
      <alignment horizontal="left" vertical="center" shrinkToFit="1"/>
      <protection locked="0"/>
    </xf>
    <xf numFmtId="0" fontId="9" fillId="0" borderId="43" xfId="3" applyFont="1" applyFill="1" applyBorder="1" applyAlignment="1" applyProtection="1">
      <alignment horizontal="left" vertical="center" shrinkToFit="1"/>
      <protection locked="0"/>
    </xf>
    <xf numFmtId="0" fontId="9" fillId="0" borderId="66" xfId="3" applyFont="1" applyFill="1" applyBorder="1" applyAlignment="1" applyProtection="1">
      <alignment horizontal="left" vertical="center" shrinkToFit="1"/>
      <protection locked="0"/>
    </xf>
    <xf numFmtId="0" fontId="9" fillId="0" borderId="111" xfId="3" applyFont="1" applyFill="1" applyBorder="1" applyAlignment="1" applyProtection="1">
      <alignment horizontal="left" vertical="center" shrinkToFit="1"/>
      <protection locked="0"/>
    </xf>
    <xf numFmtId="0" fontId="9" fillId="0" borderId="73" xfId="3" applyFont="1" applyFill="1" applyBorder="1" applyAlignment="1" applyProtection="1">
      <alignment horizontal="left" vertical="center" shrinkToFit="1"/>
      <protection locked="0"/>
    </xf>
    <xf numFmtId="0" fontId="9" fillId="0" borderId="125" xfId="3" applyFont="1" applyFill="1" applyBorder="1" applyAlignment="1" applyProtection="1">
      <alignment horizontal="left" vertical="center" shrinkToFit="1"/>
      <protection locked="0"/>
    </xf>
    <xf numFmtId="0" fontId="14" fillId="2" borderId="29" xfId="3" applyFont="1" applyFill="1" applyBorder="1" applyAlignment="1" applyProtection="1">
      <alignment horizontal="left" vertical="center"/>
    </xf>
    <xf numFmtId="0" fontId="14" fillId="2" borderId="30" xfId="3" applyFont="1" applyFill="1" applyBorder="1" applyAlignment="1" applyProtection="1">
      <alignment horizontal="left" vertical="center"/>
    </xf>
    <xf numFmtId="177" fontId="9" fillId="5" borderId="93" xfId="3" applyNumberFormat="1" applyFont="1" applyFill="1" applyBorder="1" applyAlignment="1" applyProtection="1">
      <alignment horizontal="right" vertical="top"/>
    </xf>
    <xf numFmtId="0" fontId="9" fillId="5" borderId="15" xfId="3" applyFont="1" applyFill="1" applyBorder="1" applyAlignment="1" applyProtection="1">
      <alignment horizontal="center" vertical="center" textRotation="255"/>
    </xf>
    <xf numFmtId="0" fontId="19" fillId="3" borderId="25" xfId="3" applyFont="1" applyFill="1" applyBorder="1" applyAlignment="1" applyProtection="1">
      <alignment horizontal="center" vertical="top" textRotation="255"/>
    </xf>
    <xf numFmtId="0" fontId="9" fillId="5" borderId="14" xfId="3" applyFont="1" applyFill="1" applyBorder="1" applyAlignment="1" applyProtection="1">
      <alignment horizontal="left" vertical="center" shrinkToFit="1"/>
    </xf>
    <xf numFmtId="0" fontId="79" fillId="0" borderId="0" xfId="3" applyFont="1" applyAlignment="1">
      <alignment horizontal="left" vertical="center" wrapText="1"/>
    </xf>
    <xf numFmtId="0" fontId="79" fillId="0" borderId="162" xfId="3" applyFont="1" applyBorder="1" applyAlignment="1">
      <alignment horizontal="left" vertical="center" wrapText="1"/>
    </xf>
    <xf numFmtId="0" fontId="9" fillId="2" borderId="27" xfId="3" applyFont="1" applyFill="1" applyBorder="1" applyAlignment="1" applyProtection="1">
      <alignment horizontal="center" vertical="center"/>
    </xf>
    <xf numFmtId="38" fontId="9" fillId="2" borderId="10" xfId="4" applyFont="1" applyFill="1" applyBorder="1" applyAlignment="1" applyProtection="1">
      <alignment horizontal="right" vertical="center"/>
    </xf>
    <xf numFmtId="38" fontId="9" fillId="2" borderId="19" xfId="4" applyFont="1" applyFill="1" applyBorder="1" applyAlignment="1" applyProtection="1">
      <alignment horizontal="right" vertical="center"/>
    </xf>
    <xf numFmtId="38" fontId="9" fillId="2" borderId="11" xfId="4" applyFont="1" applyFill="1" applyBorder="1" applyAlignment="1" applyProtection="1">
      <alignment horizontal="right" vertical="center"/>
    </xf>
    <xf numFmtId="38" fontId="9" fillId="2" borderId="20" xfId="4" applyFont="1" applyFill="1" applyBorder="1" applyAlignment="1" applyProtection="1">
      <alignment horizontal="right" vertical="center"/>
    </xf>
    <xf numFmtId="38" fontId="9" fillId="2" borderId="89" xfId="4" applyFont="1" applyFill="1" applyBorder="1" applyAlignment="1" applyProtection="1">
      <alignment horizontal="right" vertical="center"/>
    </xf>
    <xf numFmtId="38" fontId="9" fillId="2" borderId="115" xfId="4" applyFont="1" applyFill="1" applyBorder="1" applyAlignment="1" applyProtection="1">
      <alignment horizontal="right" vertical="center"/>
    </xf>
    <xf numFmtId="38" fontId="10" fillId="2" borderId="30" xfId="4" applyFont="1" applyFill="1" applyBorder="1" applyAlignment="1" applyProtection="1">
      <alignment horizontal="right" vertical="center"/>
    </xf>
    <xf numFmtId="38" fontId="10" fillId="2" borderId="114" xfId="4" applyFont="1" applyFill="1" applyBorder="1" applyAlignment="1" applyProtection="1">
      <alignment horizontal="right" vertical="center"/>
    </xf>
    <xf numFmtId="0" fontId="17" fillId="3" borderId="55" xfId="3" applyFont="1" applyFill="1" applyBorder="1" applyAlignment="1" applyProtection="1">
      <alignment horizontal="left" vertical="center"/>
    </xf>
    <xf numFmtId="0" fontId="17" fillId="3" borderId="48" xfId="3" applyFont="1" applyFill="1" applyBorder="1" applyAlignment="1" applyProtection="1">
      <alignment horizontal="left" vertical="center"/>
    </xf>
    <xf numFmtId="38" fontId="9" fillId="3" borderId="0" xfId="4" applyFont="1" applyFill="1" applyBorder="1" applyAlignment="1" applyProtection="1">
      <alignment horizontal="right" vertical="center"/>
    </xf>
    <xf numFmtId="38" fontId="9" fillId="3" borderId="34" xfId="4" applyFont="1" applyFill="1" applyBorder="1" applyAlignment="1" applyProtection="1">
      <alignment horizontal="right" vertical="center"/>
    </xf>
    <xf numFmtId="38" fontId="9" fillId="2" borderId="38" xfId="4" applyFont="1" applyFill="1" applyBorder="1" applyAlignment="1" applyProtection="1">
      <alignment horizontal="right" vertical="center" wrapText="1"/>
    </xf>
    <xf numFmtId="38" fontId="9" fillId="2" borderId="27" xfId="4" applyFont="1" applyFill="1" applyBorder="1" applyAlignment="1" applyProtection="1">
      <alignment horizontal="right" vertical="center" wrapText="1"/>
    </xf>
    <xf numFmtId="38" fontId="9" fillId="2" borderId="28" xfId="4" applyFont="1" applyFill="1" applyBorder="1" applyAlignment="1" applyProtection="1">
      <alignment horizontal="right" vertical="center" wrapText="1"/>
    </xf>
    <xf numFmtId="38" fontId="9" fillId="3" borderId="94" xfId="4" applyFont="1" applyFill="1" applyBorder="1" applyAlignment="1" applyProtection="1">
      <alignment horizontal="right" vertical="center"/>
    </xf>
    <xf numFmtId="38" fontId="9" fillId="3" borderId="63" xfId="4" applyFont="1" applyFill="1" applyBorder="1" applyAlignment="1" applyProtection="1">
      <alignment horizontal="right" vertical="center"/>
    </xf>
    <xf numFmtId="38" fontId="9" fillId="3" borderId="64" xfId="4" applyFont="1" applyFill="1" applyBorder="1" applyAlignment="1" applyProtection="1">
      <alignment horizontal="right" vertical="center"/>
    </xf>
    <xf numFmtId="0" fontId="79" fillId="0" borderId="0" xfId="0" applyFont="1" applyAlignment="1">
      <alignment horizontal="left" vertical="top" wrapText="1"/>
    </xf>
    <xf numFmtId="0" fontId="30" fillId="0" borderId="0" xfId="0" applyFont="1" applyAlignment="1" applyProtection="1">
      <alignment horizontal="left" vertical="center" wrapText="1"/>
      <protection locked="0"/>
    </xf>
    <xf numFmtId="176" fontId="11" fillId="5" borderId="8" xfId="0" applyNumberFormat="1" applyFont="1" applyFill="1" applyBorder="1" applyAlignment="1" applyProtection="1">
      <alignment horizontal="right" vertical="center" shrinkToFit="1"/>
    </xf>
    <xf numFmtId="176" fontId="11" fillId="5" borderId="44" xfId="0" applyNumberFormat="1" applyFont="1" applyFill="1" applyBorder="1" applyAlignment="1" applyProtection="1">
      <alignment horizontal="right" vertical="center" shrinkToFit="1"/>
    </xf>
    <xf numFmtId="176" fontId="11" fillId="5" borderId="111" xfId="0" applyNumberFormat="1" applyFont="1" applyFill="1" applyBorder="1" applyAlignment="1" applyProtection="1">
      <alignment horizontal="right" vertical="center" shrinkToFit="1"/>
    </xf>
    <xf numFmtId="176" fontId="11" fillId="5" borderId="74" xfId="0" applyNumberFormat="1" applyFont="1" applyFill="1" applyBorder="1" applyAlignment="1" applyProtection="1">
      <alignment horizontal="right" vertical="center" shrinkToFit="1"/>
    </xf>
    <xf numFmtId="176" fontId="13" fillId="0" borderId="0" xfId="3" applyNumberFormat="1" applyFont="1" applyFill="1" applyBorder="1" applyAlignment="1" applyProtection="1">
      <alignment horizontal="right" vertical="center"/>
    </xf>
    <xf numFmtId="176" fontId="15" fillId="10" borderId="30" xfId="3" applyNumberFormat="1" applyFont="1" applyFill="1" applyBorder="1" applyAlignment="1" applyProtection="1">
      <alignment horizontal="right" vertical="center"/>
    </xf>
    <xf numFmtId="176" fontId="15" fillId="10" borderId="114" xfId="3" applyNumberFormat="1" applyFont="1" applyFill="1" applyBorder="1" applyAlignment="1" applyProtection="1">
      <alignment horizontal="right" vertical="center"/>
    </xf>
    <xf numFmtId="177" fontId="15" fillId="8" borderId="14" xfId="4" applyNumberFormat="1" applyFont="1" applyFill="1" applyBorder="1" applyAlignment="1" applyProtection="1">
      <alignment horizontal="right" vertical="center"/>
    </xf>
    <xf numFmtId="177" fontId="15" fillId="8" borderId="33" xfId="4" applyNumberFormat="1" applyFont="1" applyFill="1" applyBorder="1" applyAlignment="1" applyProtection="1">
      <alignment horizontal="right" vertical="center"/>
    </xf>
    <xf numFmtId="0" fontId="11" fillId="2" borderId="48" xfId="3" applyFont="1" applyFill="1" applyBorder="1" applyAlignment="1" applyProtection="1">
      <alignment horizontal="center" vertical="center"/>
    </xf>
    <xf numFmtId="0" fontId="11" fillId="2" borderId="58" xfId="3" applyFont="1" applyFill="1" applyBorder="1" applyAlignment="1" applyProtection="1">
      <alignment horizontal="center" vertical="center"/>
    </xf>
    <xf numFmtId="176" fontId="11" fillId="5" borderId="14" xfId="0" applyNumberFormat="1" applyFont="1" applyFill="1" applyBorder="1" applyAlignment="1" applyProtection="1">
      <alignment horizontal="right" vertical="center" shrinkToFit="1"/>
    </xf>
    <xf numFmtId="176" fontId="11" fillId="5" borderId="33" xfId="0" applyNumberFormat="1" applyFont="1" applyFill="1" applyBorder="1" applyAlignment="1" applyProtection="1">
      <alignment horizontal="right" vertical="center" shrinkToFit="1"/>
    </xf>
    <xf numFmtId="0" fontId="57" fillId="7" borderId="0" xfId="11" applyFont="1" applyFill="1" applyAlignment="1">
      <alignment horizontal="left" vertical="center"/>
    </xf>
    <xf numFmtId="0" fontId="52" fillId="0" borderId="0" xfId="11" applyFont="1" applyAlignment="1" applyProtection="1">
      <alignment horizontal="center" vertical="center"/>
      <protection locked="0"/>
    </xf>
    <xf numFmtId="184" fontId="53" fillId="7" borderId="0" xfId="11" applyNumberFormat="1" applyFont="1" applyFill="1" applyAlignment="1">
      <alignment horizontal="right" vertical="center"/>
    </xf>
    <xf numFmtId="0" fontId="53" fillId="11" borderId="0" xfId="0" applyFont="1" applyFill="1" applyAlignment="1">
      <alignment horizontal="right" vertical="center"/>
    </xf>
    <xf numFmtId="0" fontId="53" fillId="11" borderId="0" xfId="0" applyFont="1" applyFill="1" applyAlignment="1">
      <alignment horizontal="left" vertical="center"/>
    </xf>
    <xf numFmtId="0" fontId="53" fillId="0" borderId="0" xfId="0" applyFont="1" applyAlignment="1">
      <alignment horizontal="right" vertical="center"/>
    </xf>
    <xf numFmtId="0" fontId="53" fillId="0" borderId="0" xfId="0" applyFont="1" applyAlignment="1">
      <alignment horizontal="left" vertical="center"/>
    </xf>
    <xf numFmtId="0" fontId="52" fillId="11" borderId="0" xfId="0" applyFont="1" applyFill="1" applyAlignment="1" applyProtection="1">
      <alignment horizontal="center" vertical="top"/>
      <protection locked="0"/>
    </xf>
    <xf numFmtId="0" fontId="53" fillId="0" borderId="0" xfId="0" applyFont="1" applyAlignment="1" applyProtection="1">
      <alignment vertical="top" wrapText="1"/>
      <protection locked="0"/>
    </xf>
    <xf numFmtId="0" fontId="61" fillId="11" borderId="0" xfId="0" applyFont="1" applyFill="1" applyAlignment="1" applyProtection="1">
      <alignment horizontal="right" vertical="top"/>
      <protection locked="0"/>
    </xf>
    <xf numFmtId="0" fontId="87" fillId="0" borderId="163" xfId="10" applyFont="1" applyBorder="1" applyAlignment="1" applyProtection="1">
      <alignment horizontal="left" vertical="center" wrapText="1"/>
      <protection locked="0"/>
    </xf>
    <xf numFmtId="0" fontId="88" fillId="0" borderId="164" xfId="10" applyFont="1" applyBorder="1" applyAlignment="1" applyProtection="1">
      <alignment horizontal="left" vertical="center" wrapText="1"/>
      <protection locked="0"/>
    </xf>
    <xf numFmtId="0" fontId="88" fillId="0" borderId="0" xfId="10" applyFont="1" applyAlignment="1" applyProtection="1">
      <alignment horizontal="left" vertical="center" wrapText="1"/>
      <protection locked="0"/>
    </xf>
    <xf numFmtId="0" fontId="88" fillId="0" borderId="162" xfId="10" applyFont="1" applyBorder="1" applyAlignment="1" applyProtection="1">
      <alignment horizontal="left" vertical="center" wrapText="1"/>
      <protection locked="0"/>
    </xf>
    <xf numFmtId="0" fontId="88" fillId="0" borderId="164" xfId="10" applyFont="1" applyBorder="1" applyAlignment="1" applyProtection="1">
      <alignment horizontal="left" vertical="top" wrapText="1"/>
      <protection locked="0"/>
    </xf>
    <xf numFmtId="0" fontId="88" fillId="0" borderId="0" xfId="10" applyFont="1" applyAlignment="1" applyProtection="1">
      <alignment horizontal="left" vertical="top" wrapText="1"/>
      <protection locked="0"/>
    </xf>
    <xf numFmtId="14" fontId="0" fillId="0" borderId="112" xfId="0" applyNumberFormat="1" applyFill="1" applyBorder="1" applyAlignment="1" applyProtection="1">
      <alignment horizontal="center" vertical="center"/>
      <protection locked="0"/>
    </xf>
    <xf numFmtId="14" fontId="0" fillId="0" borderId="121" xfId="0" applyNumberFormat="1" applyFill="1" applyBorder="1" applyAlignment="1" applyProtection="1">
      <alignment horizontal="center" vertical="center"/>
      <protection locked="0"/>
    </xf>
    <xf numFmtId="0" fontId="0" fillId="0" borderId="6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5" borderId="128" xfId="0" applyFill="1" applyBorder="1" applyAlignment="1">
      <alignment horizontal="left" vertical="center"/>
    </xf>
    <xf numFmtId="0" fontId="0" fillId="5" borderId="97" xfId="0" applyFill="1" applyBorder="1" applyAlignment="1">
      <alignment horizontal="left" vertical="center"/>
    </xf>
    <xf numFmtId="0" fontId="0" fillId="5" borderId="57" xfId="0" applyFill="1" applyBorder="1" applyAlignment="1">
      <alignment horizontal="left" vertical="center"/>
    </xf>
    <xf numFmtId="0" fontId="23" fillId="5" borderId="7" xfId="0" applyFont="1" applyFill="1" applyBorder="1" applyAlignment="1">
      <alignment horizontal="left" vertical="center"/>
    </xf>
    <xf numFmtId="0" fontId="23" fillId="5" borderId="70" xfId="0" applyFont="1" applyFill="1" applyBorder="1" applyAlignment="1">
      <alignment horizontal="left" vertical="center"/>
    </xf>
    <xf numFmtId="0" fontId="23" fillId="5" borderId="71" xfId="0" applyFont="1" applyFill="1" applyBorder="1" applyAlignment="1">
      <alignment horizontal="left" vertical="center"/>
    </xf>
    <xf numFmtId="0" fontId="22" fillId="5" borderId="7" xfId="0" applyFont="1" applyFill="1" applyBorder="1" applyAlignment="1">
      <alignment horizontal="left" vertical="center"/>
    </xf>
    <xf numFmtId="0" fontId="22" fillId="5" borderId="70" xfId="0" applyFont="1" applyFill="1" applyBorder="1" applyAlignment="1">
      <alignment horizontal="left" vertical="center"/>
    </xf>
    <xf numFmtId="0" fontId="22" fillId="5" borderId="41" xfId="0" applyFont="1" applyFill="1" applyBorder="1" applyAlignment="1">
      <alignment horizontal="left" vertical="center"/>
    </xf>
    <xf numFmtId="0" fontId="0" fillId="0" borderId="91" xfId="0" applyBorder="1" applyAlignment="1" applyProtection="1">
      <alignment horizontal="left" vertical="center" wrapText="1"/>
      <protection locked="0"/>
    </xf>
    <xf numFmtId="0" fontId="0" fillId="0" borderId="119" xfId="0" applyBorder="1" applyAlignment="1" applyProtection="1">
      <alignment horizontal="left" vertical="center" wrapText="1"/>
      <protection locked="0"/>
    </xf>
    <xf numFmtId="0" fontId="21" fillId="0" borderId="106" xfId="0" applyFont="1" applyBorder="1" applyAlignment="1" applyProtection="1">
      <alignment horizontal="left" vertical="center" wrapText="1"/>
      <protection locked="0"/>
    </xf>
    <xf numFmtId="0" fontId="21" fillId="0" borderId="50" xfId="0" applyFont="1" applyBorder="1" applyAlignment="1" applyProtection="1">
      <alignment horizontal="left" vertical="center" wrapText="1"/>
      <protection locked="0"/>
    </xf>
    <xf numFmtId="0" fontId="21" fillId="0" borderId="75"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176" fontId="0" fillId="5" borderId="8" xfId="0" applyNumberFormat="1" applyFill="1" applyBorder="1" applyAlignment="1">
      <alignment horizontal="right" vertical="center"/>
    </xf>
    <xf numFmtId="176" fontId="0" fillId="5" borderId="43" xfId="0" applyNumberFormat="1" applyFill="1" applyBorder="1" applyAlignment="1">
      <alignment horizontal="right" vertical="center"/>
    </xf>
    <xf numFmtId="176" fontId="0" fillId="5" borderId="66" xfId="0" applyNumberFormat="1" applyFill="1" applyBorder="1" applyAlignment="1">
      <alignment horizontal="right" vertical="center"/>
    </xf>
    <xf numFmtId="0" fontId="0" fillId="5" borderId="166" xfId="0" applyFont="1" applyFill="1" applyBorder="1" applyAlignment="1">
      <alignment horizontal="right" vertical="center" shrinkToFit="1"/>
    </xf>
    <xf numFmtId="0" fontId="0" fillId="5" borderId="170" xfId="0" applyFont="1" applyFill="1" applyBorder="1" applyAlignment="1">
      <alignment horizontal="right" vertical="center" shrinkToFit="1"/>
    </xf>
    <xf numFmtId="0" fontId="0" fillId="5" borderId="10" xfId="0" applyFont="1" applyFill="1" applyBorder="1" applyAlignment="1">
      <alignment horizontal="right" vertical="center" shrinkToFit="1"/>
    </xf>
    <xf numFmtId="0" fontId="0" fillId="0" borderId="106"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0" fontId="0" fillId="0" borderId="92" xfId="0" applyBorder="1" applyAlignment="1" applyProtection="1">
      <alignment horizontal="left" vertical="center" wrapText="1"/>
      <protection locked="0"/>
    </xf>
    <xf numFmtId="0" fontId="0" fillId="5" borderId="99" xfId="0" applyFill="1" applyBorder="1" applyAlignment="1">
      <alignment horizontal="left" vertical="center"/>
    </xf>
    <xf numFmtId="0" fontId="0" fillId="5" borderId="130" xfId="0" applyFill="1" applyBorder="1" applyAlignment="1">
      <alignment horizontal="left" vertical="center"/>
    </xf>
    <xf numFmtId="0" fontId="0" fillId="5" borderId="100" xfId="0" applyFill="1" applyBorder="1" applyAlignment="1">
      <alignment horizontal="left" vertical="center"/>
    </xf>
    <xf numFmtId="180" fontId="0" fillId="0" borderId="97" xfId="0" applyNumberFormat="1" applyBorder="1" applyAlignment="1" applyProtection="1">
      <alignment horizontal="center" vertical="center"/>
      <protection locked="0"/>
    </xf>
    <xf numFmtId="180" fontId="0" fillId="0" borderId="151" xfId="0" applyNumberFormat="1" applyBorder="1" applyAlignment="1" applyProtection="1">
      <alignment horizontal="center" vertical="center"/>
      <protection locked="0"/>
    </xf>
    <xf numFmtId="0" fontId="0" fillId="5" borderId="62" xfId="0" applyFill="1" applyBorder="1" applyAlignment="1" applyProtection="1">
      <alignment horizontal="left" vertical="center"/>
      <protection locked="0"/>
    </xf>
    <xf numFmtId="0" fontId="0" fillId="5" borderId="63" xfId="0" applyFill="1" applyBorder="1" applyAlignment="1" applyProtection="1">
      <alignment horizontal="left" vertical="center"/>
      <protection locked="0"/>
    </xf>
    <xf numFmtId="0" fontId="0" fillId="0" borderId="11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14" fontId="0" fillId="0" borderId="75" xfId="0" applyNumberFormat="1" applyBorder="1" applyAlignment="1" applyProtection="1">
      <alignment horizontal="center" vertical="center"/>
      <protection locked="0"/>
    </xf>
    <xf numFmtId="14" fontId="0" fillId="0" borderId="106" xfId="0" applyNumberFormat="1" applyBorder="1" applyAlignment="1" applyProtection="1">
      <alignment horizontal="center" vertical="center"/>
      <protection locked="0"/>
    </xf>
    <xf numFmtId="0" fontId="83" fillId="0" borderId="164" xfId="0" applyFont="1" applyBorder="1" applyAlignment="1">
      <alignment horizontal="left" vertical="center" wrapText="1"/>
    </xf>
    <xf numFmtId="0" fontId="83" fillId="0" borderId="0" xfId="0" applyFont="1" applyAlignment="1">
      <alignment horizontal="left" vertical="center" wrapText="1"/>
    </xf>
    <xf numFmtId="0" fontId="83" fillId="0" borderId="162" xfId="0" applyFont="1" applyBorder="1" applyAlignment="1">
      <alignment horizontal="left" vertical="center" wrapText="1"/>
    </xf>
    <xf numFmtId="0" fontId="0" fillId="5" borderId="62" xfId="0" applyFill="1" applyBorder="1" applyAlignment="1" applyProtection="1">
      <alignment horizontal="left" vertical="center" wrapText="1"/>
    </xf>
    <xf numFmtId="176" fontId="0" fillId="5" borderId="111" xfId="0" applyNumberFormat="1" applyFill="1" applyBorder="1" applyAlignment="1">
      <alignment horizontal="right" vertical="center"/>
    </xf>
    <xf numFmtId="176" fontId="0" fillId="5" borderId="125" xfId="0" applyNumberFormat="1" applyFill="1" applyBorder="1" applyAlignment="1">
      <alignment horizontal="right" vertical="center"/>
    </xf>
    <xf numFmtId="0" fontId="40" fillId="5" borderId="102" xfId="0" applyFont="1" applyFill="1" applyBorder="1" applyAlignment="1">
      <alignment horizontal="left" vertical="center" wrapText="1"/>
    </xf>
    <xf numFmtId="0" fontId="40" fillId="5" borderId="107" xfId="0" applyFont="1" applyFill="1" applyBorder="1" applyAlignment="1">
      <alignment horizontal="left" vertical="center" wrapText="1"/>
    </xf>
    <xf numFmtId="0" fontId="21" fillId="5" borderId="103" xfId="0" applyFont="1" applyFill="1" applyBorder="1" applyAlignment="1">
      <alignment horizontal="left" vertical="center" wrapText="1"/>
    </xf>
    <xf numFmtId="0" fontId="0" fillId="0" borderId="40"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6" borderId="94" xfId="0" applyFill="1" applyBorder="1" applyAlignment="1" applyProtection="1">
      <alignment horizontal="left" vertical="center"/>
      <protection locked="0"/>
    </xf>
    <xf numFmtId="0" fontId="0" fillId="6" borderId="95" xfId="0" applyFill="1" applyBorder="1" applyAlignment="1" applyProtection="1">
      <alignment horizontal="left" vertical="center"/>
      <protection locked="0"/>
    </xf>
    <xf numFmtId="14" fontId="0" fillId="0" borderId="112" xfId="0" applyNumberFormat="1" applyBorder="1" applyAlignment="1" applyProtection="1">
      <alignment horizontal="center" vertical="center"/>
      <protection locked="0"/>
    </xf>
    <xf numFmtId="14" fontId="0" fillId="0" borderId="121" xfId="0" applyNumberFormat="1" applyBorder="1" applyAlignment="1" applyProtection="1">
      <alignment horizontal="center" vertical="center"/>
      <protection locked="0"/>
    </xf>
    <xf numFmtId="0" fontId="11" fillId="5" borderId="76" xfId="0" applyFont="1" applyFill="1" applyBorder="1" applyAlignment="1" applyProtection="1">
      <alignment horizontal="left" vertical="top" wrapText="1"/>
      <protection locked="0"/>
    </xf>
    <xf numFmtId="0" fontId="11" fillId="5" borderId="77" xfId="0" applyFont="1" applyFill="1" applyBorder="1" applyAlignment="1" applyProtection="1">
      <alignment horizontal="left" vertical="top" wrapText="1"/>
      <protection locked="0"/>
    </xf>
    <xf numFmtId="0" fontId="11" fillId="5" borderId="78" xfId="0" applyFont="1" applyFill="1" applyBorder="1" applyAlignment="1" applyProtection="1">
      <alignment horizontal="left" vertical="top" wrapText="1"/>
      <protection locked="0"/>
    </xf>
    <xf numFmtId="0" fontId="11" fillId="5" borderId="15"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34"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11" fillId="5" borderId="26" xfId="0" applyFont="1" applyFill="1" applyBorder="1" applyAlignment="1" applyProtection="1">
      <alignment horizontal="left" vertical="top" wrapText="1"/>
      <protection locked="0"/>
    </xf>
    <xf numFmtId="0" fontId="11" fillId="5" borderId="45" xfId="0" applyFont="1" applyFill="1" applyBorder="1" applyAlignment="1" applyProtection="1">
      <alignment horizontal="left" vertical="top" wrapText="1"/>
      <protection locked="0"/>
    </xf>
    <xf numFmtId="0" fontId="11" fillId="5" borderId="87" xfId="0" applyFont="1" applyFill="1" applyBorder="1" applyAlignment="1" applyProtection="1">
      <alignment horizontal="left" vertical="top"/>
      <protection locked="0"/>
    </xf>
    <xf numFmtId="0" fontId="11" fillId="5" borderId="14" xfId="0" applyFont="1" applyFill="1" applyBorder="1" applyAlignment="1" applyProtection="1">
      <alignment horizontal="left" vertical="top"/>
      <protection locked="0"/>
    </xf>
    <xf numFmtId="0" fontId="11" fillId="5" borderId="33" xfId="0" applyFont="1" applyFill="1" applyBorder="1" applyAlignment="1" applyProtection="1">
      <alignment horizontal="left" vertical="top"/>
      <protection locked="0"/>
    </xf>
    <xf numFmtId="0" fontId="0" fillId="0" borderId="3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116" xfId="0" applyFont="1" applyFill="1" applyBorder="1" applyAlignment="1" applyProtection="1">
      <alignment horizontal="center" vertical="center"/>
    </xf>
    <xf numFmtId="0" fontId="0" fillId="0" borderId="155" xfId="0" applyFont="1" applyFill="1" applyBorder="1" applyAlignment="1" applyProtection="1">
      <alignment horizontal="center" vertical="center"/>
    </xf>
    <xf numFmtId="0" fontId="0" fillId="5" borderId="168" xfId="0" applyFont="1" applyFill="1" applyBorder="1" applyAlignment="1" applyProtection="1">
      <alignment horizontal="left" vertical="center" wrapText="1"/>
    </xf>
    <xf numFmtId="0" fontId="0" fillId="5" borderId="26" xfId="0" applyFont="1" applyFill="1" applyBorder="1" applyAlignment="1" applyProtection="1">
      <alignment horizontal="left" vertical="center" wrapText="1"/>
    </xf>
    <xf numFmtId="0" fontId="0" fillId="5" borderId="88" xfId="0" applyFont="1" applyFill="1" applyBorder="1" applyAlignment="1" applyProtection="1">
      <alignment horizontal="left" vertical="center" wrapText="1"/>
    </xf>
    <xf numFmtId="0" fontId="0" fillId="5" borderId="165" xfId="0" applyFont="1" applyFill="1" applyBorder="1" applyAlignment="1" applyProtection="1">
      <alignment horizontal="left" vertical="center"/>
    </xf>
    <xf numFmtId="0" fontId="0" fillId="5" borderId="166" xfId="0" applyFont="1" applyFill="1" applyBorder="1" applyAlignment="1" applyProtection="1">
      <alignment horizontal="left" vertical="center"/>
    </xf>
    <xf numFmtId="0" fontId="0" fillId="5" borderId="167" xfId="0" applyFont="1" applyFill="1" applyBorder="1" applyAlignment="1" applyProtection="1">
      <alignment horizontal="left" vertical="center"/>
    </xf>
    <xf numFmtId="0" fontId="11" fillId="0" borderId="150" xfId="0" applyFont="1" applyFill="1" applyBorder="1" applyAlignment="1" applyProtection="1">
      <alignment vertical="center" shrinkToFit="1"/>
      <protection locked="0"/>
    </xf>
    <xf numFmtId="0" fontId="11" fillId="0" borderId="166" xfId="0" applyFont="1" applyFill="1" applyBorder="1" applyAlignment="1" applyProtection="1">
      <alignment vertical="center" shrinkToFit="1"/>
      <protection locked="0"/>
    </xf>
    <xf numFmtId="0" fontId="11" fillId="0" borderId="132" xfId="0" applyFont="1" applyFill="1" applyBorder="1" applyAlignment="1" applyProtection="1">
      <alignment vertical="center" shrinkToFit="1"/>
      <protection locked="0"/>
    </xf>
    <xf numFmtId="0" fontId="82" fillId="0" borderId="0" xfId="0" applyFont="1" applyAlignment="1">
      <alignment horizontal="left" vertical="center" wrapText="1"/>
    </xf>
    <xf numFmtId="38" fontId="9" fillId="3" borderId="48" xfId="4" applyFont="1" applyFill="1" applyBorder="1" applyAlignment="1" applyProtection="1">
      <alignment horizontal="right" vertical="center"/>
    </xf>
    <xf numFmtId="38" fontId="9" fillId="3" borderId="56" xfId="4" applyFont="1" applyFill="1" applyBorder="1" applyAlignment="1" applyProtection="1">
      <alignment horizontal="right" vertical="center"/>
    </xf>
    <xf numFmtId="38" fontId="10" fillId="2" borderId="122" xfId="4" applyFont="1" applyFill="1" applyBorder="1" applyAlignment="1" applyProtection="1">
      <alignment horizontal="right" vertical="center"/>
    </xf>
    <xf numFmtId="38" fontId="9" fillId="2" borderId="3" xfId="4" applyFont="1" applyFill="1" applyBorder="1" applyAlignment="1" applyProtection="1">
      <alignment horizontal="right" vertical="center" wrapText="1"/>
    </xf>
    <xf numFmtId="38" fontId="9" fillId="2" borderId="4" xfId="4" applyFont="1" applyFill="1" applyBorder="1" applyAlignment="1" applyProtection="1">
      <alignment horizontal="right" vertical="center" wrapText="1"/>
    </xf>
    <xf numFmtId="38" fontId="9" fillId="2" borderId="129" xfId="4" applyFont="1" applyFill="1" applyBorder="1" applyAlignment="1" applyProtection="1">
      <alignment horizontal="right" vertical="center"/>
    </xf>
    <xf numFmtId="38" fontId="9" fillId="2" borderId="5" xfId="4" applyFont="1" applyFill="1" applyBorder="1" applyAlignment="1" applyProtection="1">
      <alignment horizontal="right" vertical="center"/>
    </xf>
    <xf numFmtId="38" fontId="9" fillId="2" borderId="37" xfId="4" applyFont="1" applyFill="1" applyBorder="1" applyAlignment="1" applyProtection="1">
      <alignment horizontal="right" vertical="center"/>
    </xf>
    <xf numFmtId="0" fontId="37" fillId="0" borderId="0" xfId="0" applyFont="1" applyAlignment="1">
      <alignment horizontal="center" vertical="center" shrinkToFit="1"/>
    </xf>
    <xf numFmtId="178" fontId="62" fillId="5" borderId="55" xfId="2" applyNumberFormat="1" applyFont="1" applyFill="1" applyBorder="1" applyAlignment="1" applyProtection="1">
      <alignment horizontal="right" vertical="center"/>
    </xf>
    <xf numFmtId="178" fontId="62" fillId="5" borderId="48" xfId="2" applyNumberFormat="1" applyFont="1" applyFill="1" applyBorder="1" applyAlignment="1" applyProtection="1">
      <alignment horizontal="right" vertical="center"/>
    </xf>
    <xf numFmtId="178" fontId="62" fillId="5" borderId="58" xfId="2" applyNumberFormat="1" applyFont="1" applyFill="1" applyBorder="1" applyAlignment="1" applyProtection="1">
      <alignment horizontal="right" vertical="center"/>
    </xf>
    <xf numFmtId="0" fontId="62" fillId="5" borderId="55" xfId="3" applyFont="1" applyFill="1" applyBorder="1" applyAlignment="1">
      <alignment horizontal="center" vertical="center"/>
    </xf>
    <xf numFmtId="0" fontId="62" fillId="5" borderId="48" xfId="3" applyFont="1" applyFill="1" applyBorder="1" applyAlignment="1">
      <alignment horizontal="center" vertical="center"/>
    </xf>
    <xf numFmtId="0" fontId="62" fillId="5" borderId="58" xfId="3" applyFont="1" applyFill="1" applyBorder="1" applyAlignment="1">
      <alignment horizontal="center" vertical="center"/>
    </xf>
    <xf numFmtId="0" fontId="62" fillId="5" borderId="40" xfId="3" applyFont="1" applyFill="1" applyBorder="1" applyAlignment="1">
      <alignment horizontal="right" vertical="center"/>
    </xf>
    <xf numFmtId="0" fontId="62" fillId="5" borderId="70" xfId="3" applyFont="1" applyFill="1" applyBorder="1" applyAlignment="1">
      <alignment horizontal="right" vertical="center"/>
    </xf>
    <xf numFmtId="0" fontId="62" fillId="5" borderId="41" xfId="3" applyFont="1" applyFill="1" applyBorder="1" applyAlignment="1">
      <alignment horizontal="right" vertical="center"/>
    </xf>
    <xf numFmtId="0" fontId="62" fillId="5" borderId="42" xfId="0" applyFont="1" applyFill="1" applyBorder="1" applyAlignment="1">
      <alignment horizontal="right" vertical="center"/>
    </xf>
    <xf numFmtId="0" fontId="62" fillId="5" borderId="43" xfId="0" applyFont="1" applyFill="1" applyBorder="1" applyAlignment="1">
      <alignment horizontal="right" vertical="center"/>
    </xf>
    <xf numFmtId="0" fontId="62" fillId="5" borderId="44" xfId="0" applyFont="1" applyFill="1" applyBorder="1" applyAlignment="1">
      <alignment horizontal="right" vertical="center"/>
    </xf>
    <xf numFmtId="0" fontId="62" fillId="5" borderId="72" xfId="3" applyFont="1" applyFill="1" applyBorder="1" applyAlignment="1">
      <alignment horizontal="right" vertical="center"/>
    </xf>
    <xf numFmtId="0" fontId="62" fillId="5" borderId="73" xfId="3" applyFont="1" applyFill="1" applyBorder="1" applyAlignment="1">
      <alignment horizontal="right" vertical="center"/>
    </xf>
    <xf numFmtId="0" fontId="62" fillId="5" borderId="74" xfId="3" applyFont="1" applyFill="1" applyBorder="1" applyAlignment="1">
      <alignment horizontal="right" vertical="center"/>
    </xf>
    <xf numFmtId="178" fontId="62" fillId="5" borderId="160" xfId="2" applyNumberFormat="1" applyFont="1" applyFill="1" applyBorder="1" applyAlignment="1" applyProtection="1">
      <alignment horizontal="right" vertical="center"/>
    </xf>
    <xf numFmtId="178" fontId="62" fillId="5" borderId="137" xfId="2" applyNumberFormat="1" applyFont="1" applyFill="1" applyBorder="1" applyAlignment="1" applyProtection="1">
      <alignment horizontal="right" vertical="center"/>
    </xf>
    <xf numFmtId="178" fontId="62" fillId="5" borderId="158" xfId="2" applyNumberFormat="1" applyFont="1" applyFill="1" applyBorder="1" applyAlignment="1" applyProtection="1">
      <alignment horizontal="right" vertical="center"/>
    </xf>
    <xf numFmtId="184" fontId="0" fillId="12" borderId="0" xfId="0" applyNumberFormat="1" applyFill="1" applyAlignment="1" applyProtection="1">
      <alignment horizontal="right" vertical="center"/>
      <protection locked="0"/>
    </xf>
    <xf numFmtId="0" fontId="86" fillId="0" borderId="0" xfId="10" applyFont="1" applyAlignment="1" applyProtection="1">
      <alignment horizontal="left" vertical="center" wrapText="1"/>
      <protection locked="0"/>
    </xf>
    <xf numFmtId="0" fontId="86" fillId="0" borderId="162" xfId="10" applyFont="1" applyBorder="1" applyAlignment="1" applyProtection="1">
      <alignment horizontal="left" vertical="center" wrapText="1"/>
      <protection locked="0"/>
    </xf>
    <xf numFmtId="0" fontId="12" fillId="5" borderId="0" xfId="0" applyFont="1" applyFill="1" applyAlignment="1">
      <alignment horizontal="left" vertical="center" wrapText="1"/>
    </xf>
    <xf numFmtId="0" fontId="11" fillId="0" borderId="0" xfId="0" applyFont="1" applyAlignment="1">
      <alignment horizontal="left" vertical="top" wrapText="1"/>
    </xf>
    <xf numFmtId="0" fontId="63" fillId="0" borderId="0" xfId="0" applyFont="1" applyAlignment="1">
      <alignment horizontal="left" vertical="top" wrapText="1"/>
    </xf>
    <xf numFmtId="0" fontId="65" fillId="0" borderId="0" xfId="0" applyFont="1" applyAlignment="1">
      <alignment horizontal="distributed" vertical="center"/>
    </xf>
    <xf numFmtId="0" fontId="65" fillId="0" borderId="0" xfId="0" applyFont="1" applyAlignment="1">
      <alignment horizontal="distributed" vertical="center" wrapText="1"/>
    </xf>
    <xf numFmtId="0" fontId="65" fillId="0" borderId="0" xfId="0" applyFont="1" applyAlignment="1">
      <alignment horizontal="center" vertical="center" shrinkToFit="1"/>
    </xf>
    <xf numFmtId="0" fontId="12" fillId="0" borderId="0" xfId="0" applyFont="1" applyAlignment="1">
      <alignment horizontal="right" vertical="center"/>
    </xf>
    <xf numFmtId="184" fontId="12" fillId="5" borderId="0" xfId="0" applyNumberFormat="1" applyFont="1" applyFill="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center" vertical="center" wrapText="1"/>
    </xf>
    <xf numFmtId="180" fontId="66" fillId="0" borderId="55" xfId="0" applyNumberFormat="1" applyFont="1" applyBorder="1" applyAlignment="1" applyProtection="1">
      <alignment horizontal="left" vertical="center"/>
      <protection locked="0"/>
    </xf>
    <xf numFmtId="180" fontId="66" fillId="0" borderId="56" xfId="0" applyNumberFormat="1" applyFont="1" applyBorder="1" applyAlignment="1" applyProtection="1">
      <alignment horizontal="left" vertical="center"/>
      <protection locked="0"/>
    </xf>
    <xf numFmtId="0" fontId="14" fillId="0" borderId="55" xfId="0" applyFont="1" applyBorder="1">
      <alignment vertical="center"/>
    </xf>
    <xf numFmtId="0" fontId="14" fillId="0" borderId="56" xfId="0" applyFont="1" applyBorder="1">
      <alignment vertical="center"/>
    </xf>
    <xf numFmtId="0" fontId="14" fillId="0" borderId="55" xfId="0" applyFont="1" applyBorder="1" applyAlignment="1" applyProtection="1">
      <alignment horizontal="left" vertical="center"/>
      <protection locked="0"/>
    </xf>
    <xf numFmtId="0" fontId="14" fillId="0" borderId="48" xfId="0" applyFont="1" applyBorder="1" applyAlignment="1" applyProtection="1">
      <alignment horizontal="left" vertical="center"/>
      <protection locked="0"/>
    </xf>
    <xf numFmtId="0" fontId="14" fillId="0" borderId="55" xfId="0" applyFont="1" applyBorder="1" applyAlignment="1">
      <alignment horizontal="left" vertical="center"/>
    </xf>
    <xf numFmtId="0" fontId="14" fillId="0" borderId="56" xfId="0" applyFont="1" applyBorder="1" applyAlignment="1">
      <alignment horizontal="left" vertical="center"/>
    </xf>
    <xf numFmtId="179" fontId="66" fillId="0" borderId="48" xfId="0" applyNumberFormat="1" applyFont="1" applyBorder="1" applyAlignment="1" applyProtection="1">
      <alignment horizontal="left" vertical="center"/>
      <protection locked="0"/>
    </xf>
    <xf numFmtId="179" fontId="66" fillId="0" borderId="56" xfId="0" applyNumberFormat="1" applyFont="1" applyBorder="1" applyAlignment="1" applyProtection="1">
      <alignment horizontal="left" vertical="center"/>
      <protection locked="0"/>
    </xf>
    <xf numFmtId="0" fontId="14" fillId="0" borderId="55" xfId="0" applyFont="1" applyBorder="1" applyAlignment="1" applyProtection="1">
      <alignment horizontal="left" vertical="center" wrapText="1"/>
      <protection locked="0"/>
    </xf>
    <xf numFmtId="0" fontId="14" fillId="0" borderId="48"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189" fontId="66" fillId="0" borderId="55" xfId="0" applyNumberFormat="1" applyFont="1" applyBorder="1" applyAlignment="1" applyProtection="1">
      <alignment horizontal="left" vertical="center"/>
      <protection locked="0"/>
    </xf>
    <xf numFmtId="189" fontId="66" fillId="0" borderId="48" xfId="0" applyNumberFormat="1" applyFont="1" applyBorder="1" applyAlignment="1" applyProtection="1">
      <alignment horizontal="left" vertical="center"/>
      <protection locked="0"/>
    </xf>
    <xf numFmtId="189" fontId="66" fillId="0" borderId="56" xfId="0" applyNumberFormat="1" applyFont="1" applyBorder="1" applyAlignment="1" applyProtection="1">
      <alignment horizontal="left" vertical="center"/>
      <protection locked="0"/>
    </xf>
    <xf numFmtId="0" fontId="11" fillId="0" borderId="55" xfId="0" applyFont="1" applyBorder="1" applyAlignment="1">
      <alignment horizontal="right" vertical="center"/>
    </xf>
    <xf numFmtId="0" fontId="14" fillId="0" borderId="56" xfId="0" applyFont="1" applyBorder="1" applyAlignment="1">
      <alignment horizontal="right" vertical="center"/>
    </xf>
    <xf numFmtId="0" fontId="14" fillId="0" borderId="48" xfId="0" applyFont="1" applyBorder="1">
      <alignment vertical="center"/>
    </xf>
    <xf numFmtId="0" fontId="14" fillId="4" borderId="55" xfId="0" applyFont="1" applyFill="1" applyBorder="1" applyAlignment="1" applyProtection="1">
      <alignment horizontal="left" vertical="center"/>
      <protection locked="0"/>
    </xf>
    <xf numFmtId="0" fontId="14" fillId="4" borderId="48" xfId="0" applyFont="1" applyFill="1" applyBorder="1" applyAlignment="1" applyProtection="1">
      <alignment horizontal="left" vertical="center"/>
      <protection locked="0"/>
    </xf>
    <xf numFmtId="0" fontId="14" fillId="4" borderId="106" xfId="0" applyFont="1" applyFill="1" applyBorder="1" applyAlignment="1" applyProtection="1">
      <alignment horizontal="left" vertical="center"/>
      <protection locked="0"/>
    </xf>
    <xf numFmtId="0" fontId="14" fillId="0" borderId="75" xfId="0" applyFont="1" applyBorder="1" applyAlignment="1" applyProtection="1">
      <alignment horizontal="left" vertical="center"/>
      <protection locked="0"/>
    </xf>
    <xf numFmtId="0" fontId="14" fillId="0" borderId="56" xfId="0" applyFont="1" applyBorder="1" applyAlignment="1" applyProtection="1">
      <alignment horizontal="left" vertical="center"/>
      <protection locked="0"/>
    </xf>
    <xf numFmtId="188" fontId="66" fillId="5" borderId="0" xfId="0" applyNumberFormat="1" applyFont="1" applyFill="1" applyAlignment="1">
      <alignment horizontal="left" vertical="center"/>
    </xf>
    <xf numFmtId="0" fontId="14" fillId="0" borderId="55" xfId="0" applyFont="1" applyBorder="1" applyAlignment="1">
      <alignment horizontal="left" vertical="center" shrinkToFit="1"/>
    </xf>
    <xf numFmtId="0" fontId="14" fillId="0" borderId="56" xfId="0" applyFont="1" applyBorder="1" applyAlignment="1">
      <alignment horizontal="left" vertical="center" shrinkToFit="1"/>
    </xf>
    <xf numFmtId="0" fontId="64" fillId="0" borderId="0" xfId="0" applyFont="1" applyAlignment="1">
      <alignment horizontal="left" vertical="center" wrapText="1"/>
    </xf>
    <xf numFmtId="0" fontId="64" fillId="0" borderId="169" xfId="0" applyFont="1" applyBorder="1" applyAlignment="1">
      <alignment horizontal="left" vertical="center" wrapText="1"/>
    </xf>
    <xf numFmtId="0" fontId="91" fillId="0" borderId="164" xfId="10" applyFont="1" applyBorder="1" applyAlignment="1" applyProtection="1">
      <alignment horizontal="left" vertical="top" wrapText="1"/>
      <protection locked="0"/>
    </xf>
    <xf numFmtId="0" fontId="91" fillId="0" borderId="0" xfId="10" applyFont="1" applyAlignment="1" applyProtection="1">
      <alignment horizontal="left" vertical="top" wrapText="1"/>
      <protection locked="0"/>
    </xf>
    <xf numFmtId="0" fontId="91" fillId="0" borderId="162" xfId="10" applyFont="1" applyBorder="1" applyAlignment="1" applyProtection="1">
      <alignment horizontal="left" vertical="top" wrapText="1"/>
      <protection locked="0"/>
    </xf>
    <xf numFmtId="0" fontId="91" fillId="0" borderId="164" xfId="10" applyFont="1" applyBorder="1" applyAlignment="1" applyProtection="1">
      <alignment horizontal="left" vertical="center" wrapText="1"/>
      <protection locked="0"/>
    </xf>
    <xf numFmtId="0" fontId="91" fillId="0" borderId="0" xfId="10" applyFont="1" applyAlignment="1" applyProtection="1">
      <alignment horizontal="left" vertical="center" wrapText="1"/>
      <protection locked="0"/>
    </xf>
    <xf numFmtId="0" fontId="91" fillId="0" borderId="162" xfId="10" applyFont="1" applyBorder="1" applyAlignment="1" applyProtection="1">
      <alignment horizontal="left" vertical="center" wrapText="1"/>
      <protection locked="0"/>
    </xf>
    <xf numFmtId="0" fontId="0" fillId="0" borderId="0" xfId="0" applyAlignment="1">
      <alignment horizontal="left" vertical="top" wrapText="1"/>
    </xf>
    <xf numFmtId="0" fontId="52" fillId="0" borderId="0" xfId="11" applyFont="1" applyAlignment="1">
      <alignment horizontal="center" vertical="center"/>
    </xf>
    <xf numFmtId="0" fontId="0" fillId="0" borderId="0" xfId="0" applyAlignment="1">
      <alignment horizontal="left" vertical="center"/>
    </xf>
    <xf numFmtId="187" fontId="0" fillId="5" borderId="72" xfId="0" applyNumberFormat="1" applyFill="1" applyBorder="1" applyAlignment="1">
      <alignment horizontal="right" vertical="center"/>
    </xf>
    <xf numFmtId="187" fontId="0" fillId="5" borderId="73" xfId="0" applyNumberFormat="1" applyFill="1" applyBorder="1" applyAlignment="1">
      <alignment horizontal="right" vertical="center"/>
    </xf>
    <xf numFmtId="187" fontId="0" fillId="5" borderId="154" xfId="0" applyNumberFormat="1" applyFill="1" applyBorder="1" applyAlignment="1">
      <alignment horizontal="right" vertical="center"/>
    </xf>
    <xf numFmtId="187" fontId="0" fillId="5" borderId="116" xfId="0" applyNumberFormat="1" applyFill="1" applyBorder="1" applyAlignment="1">
      <alignment horizontal="right" vertical="center"/>
    </xf>
    <xf numFmtId="187" fontId="0" fillId="5" borderId="155" xfId="0" applyNumberFormat="1" applyFill="1" applyBorder="1" applyAlignment="1">
      <alignment horizontal="right" vertical="center"/>
    </xf>
    <xf numFmtId="0" fontId="93" fillId="0" borderId="0" xfId="0" applyFont="1" applyFill="1" applyBorder="1" applyAlignment="1" applyProtection="1">
      <alignment horizontal="left" vertical="top" wrapText="1"/>
      <protection locked="0"/>
    </xf>
    <xf numFmtId="0" fontId="51" fillId="0" borderId="0" xfId="0" applyFont="1" applyAlignment="1">
      <alignment horizontal="left" vertical="top" wrapText="1"/>
    </xf>
    <xf numFmtId="0" fontId="15" fillId="0" borderId="0" xfId="0" applyFont="1" applyAlignment="1" applyProtection="1">
      <alignment horizontal="left" wrapText="1"/>
      <protection locked="0"/>
    </xf>
    <xf numFmtId="0" fontId="0" fillId="5" borderId="79"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120" xfId="0" applyFill="1" applyBorder="1" applyAlignment="1">
      <alignment horizontal="center" vertical="center" wrapText="1"/>
    </xf>
    <xf numFmtId="186" fontId="0" fillId="6" borderId="55" xfId="0" applyNumberFormat="1" applyFill="1" applyBorder="1" applyAlignment="1">
      <alignment horizontal="center" vertical="center"/>
    </xf>
    <xf numFmtId="186" fontId="0" fillId="6" borderId="48" xfId="0" applyNumberFormat="1" applyFill="1" applyBorder="1" applyAlignment="1">
      <alignment horizontal="center" vertical="center"/>
    </xf>
    <xf numFmtId="186" fontId="0" fillId="6" borderId="56" xfId="0" applyNumberFormat="1" applyFill="1" applyBorder="1" applyAlignment="1">
      <alignment horizontal="center" vertical="center"/>
    </xf>
    <xf numFmtId="186" fontId="0" fillId="6" borderId="58" xfId="0" applyNumberFormat="1" applyFill="1" applyBorder="1" applyAlignment="1">
      <alignment horizontal="center" vertical="center"/>
    </xf>
    <xf numFmtId="187" fontId="0" fillId="5" borderId="40" xfId="0" applyNumberFormat="1" applyFill="1" applyBorder="1" applyAlignment="1">
      <alignment horizontal="right" vertical="center"/>
    </xf>
    <xf numFmtId="187" fontId="0" fillId="5" borderId="70" xfId="0" applyNumberFormat="1" applyFill="1" applyBorder="1" applyAlignment="1">
      <alignment horizontal="right" vertical="center"/>
    </xf>
    <xf numFmtId="187" fontId="0" fillId="5" borderId="108" xfId="0" applyNumberFormat="1" applyFill="1" applyBorder="1" applyAlignment="1">
      <alignment horizontal="right" vertical="center"/>
    </xf>
    <xf numFmtId="187" fontId="0" fillId="5" borderId="39" xfId="0" applyNumberFormat="1" applyFill="1" applyBorder="1" applyAlignment="1">
      <alignment horizontal="right" vertical="center"/>
    </xf>
    <xf numFmtId="187" fontId="0" fillId="5" borderId="33" xfId="0" applyNumberFormat="1" applyFill="1" applyBorder="1" applyAlignment="1">
      <alignment horizontal="right" vertical="center"/>
    </xf>
    <xf numFmtId="187" fontId="0" fillId="5" borderId="124" xfId="0" applyNumberFormat="1" applyFill="1" applyBorder="1" applyAlignment="1">
      <alignment horizontal="right" vertical="center"/>
    </xf>
    <xf numFmtId="187" fontId="0" fillId="5" borderId="142" xfId="0" applyNumberFormat="1" applyFill="1" applyBorder="1" applyAlignment="1">
      <alignment horizontal="right" vertical="center"/>
    </xf>
    <xf numFmtId="187" fontId="0" fillId="5" borderId="143" xfId="0" applyNumberFormat="1" applyFill="1" applyBorder="1" applyAlignment="1">
      <alignment horizontal="right" vertical="center"/>
    </xf>
    <xf numFmtId="187" fontId="0" fillId="5" borderId="42" xfId="0" applyNumberFormat="1" applyFill="1" applyBorder="1" applyAlignment="1">
      <alignment horizontal="right" vertical="center"/>
    </xf>
    <xf numFmtId="187" fontId="0" fillId="5" borderId="44" xfId="0" applyNumberFormat="1" applyFill="1" applyBorder="1" applyAlignment="1">
      <alignment horizontal="right" vertical="center"/>
    </xf>
    <xf numFmtId="186" fontId="0" fillId="0" borderId="1" xfId="0" applyNumberFormat="1" applyBorder="1" applyAlignment="1" applyProtection="1">
      <alignment horizontal="left" vertical="top"/>
      <protection locked="0"/>
    </xf>
    <xf numFmtId="186" fontId="0" fillId="0" borderId="152" xfId="0" applyNumberFormat="1" applyBorder="1" applyAlignment="1" applyProtection="1">
      <alignment horizontal="left" vertical="top"/>
      <protection locked="0"/>
    </xf>
    <xf numFmtId="0" fontId="0" fillId="0" borderId="116" xfId="3" applyFont="1" applyBorder="1" applyAlignment="1">
      <alignment horizontal="center" vertical="center" shrinkToFit="1"/>
    </xf>
    <xf numFmtId="0" fontId="9" fillId="0" borderId="116" xfId="3" applyBorder="1" applyAlignment="1">
      <alignment horizontal="center" vertical="center" shrinkToFit="1"/>
    </xf>
    <xf numFmtId="0" fontId="0" fillId="0" borderId="7" xfId="3" applyFont="1" applyFill="1" applyBorder="1" applyAlignment="1" applyProtection="1">
      <alignment horizontal="left" vertical="center" shrinkToFit="1"/>
      <protection locked="0"/>
    </xf>
    <xf numFmtId="0" fontId="0" fillId="0" borderId="70" xfId="3" applyFont="1" applyFill="1" applyBorder="1" applyAlignment="1" applyProtection="1">
      <alignment horizontal="left" vertical="center" shrinkToFit="1"/>
      <protection locked="0"/>
    </xf>
    <xf numFmtId="0" fontId="0" fillId="0" borderId="71" xfId="3" applyFont="1" applyFill="1" applyBorder="1" applyAlignment="1" applyProtection="1">
      <alignment horizontal="left" vertical="center" shrinkToFit="1"/>
      <protection locked="0"/>
    </xf>
    <xf numFmtId="176" fontId="13" fillId="0" borderId="0" xfId="3" applyNumberFormat="1" applyFont="1" applyAlignment="1">
      <alignment horizontal="center" vertical="center"/>
    </xf>
    <xf numFmtId="0" fontId="62" fillId="5" borderId="124" xfId="3" applyFont="1" applyFill="1" applyBorder="1" applyAlignment="1">
      <alignment horizontal="right" vertical="center"/>
    </xf>
    <xf numFmtId="0" fontId="62" fillId="5" borderId="142" xfId="3" applyFont="1" applyFill="1" applyBorder="1" applyAlignment="1">
      <alignment horizontal="right" vertical="center"/>
    </xf>
    <xf numFmtId="0" fontId="62" fillId="5" borderId="161" xfId="3" applyFont="1" applyFill="1" applyBorder="1" applyAlignment="1">
      <alignment horizontal="right" vertical="center"/>
    </xf>
    <xf numFmtId="0" fontId="62" fillId="5" borderId="116" xfId="3" applyFont="1" applyFill="1" applyBorder="1" applyAlignment="1">
      <alignment horizontal="right" vertical="center"/>
    </xf>
    <xf numFmtId="0" fontId="62" fillId="5" borderId="155" xfId="3" applyFont="1" applyFill="1" applyBorder="1" applyAlignment="1">
      <alignment horizontal="right" vertical="center"/>
    </xf>
    <xf numFmtId="178" fontId="62" fillId="5" borderId="15" xfId="2" applyNumberFormat="1" applyFont="1" applyFill="1" applyBorder="1" applyAlignment="1" applyProtection="1">
      <alignment horizontal="right" vertical="center"/>
    </xf>
    <xf numFmtId="178" fontId="62" fillId="5" borderId="0" xfId="2" applyNumberFormat="1" applyFont="1" applyFill="1" applyBorder="1" applyAlignment="1" applyProtection="1">
      <alignment horizontal="right" vertical="center"/>
    </xf>
    <xf numFmtId="178" fontId="62" fillId="5" borderId="34" xfId="2" applyNumberFormat="1" applyFont="1" applyFill="1" applyBorder="1" applyAlignment="1" applyProtection="1">
      <alignment horizontal="right" vertical="center"/>
    </xf>
    <xf numFmtId="0" fontId="67" fillId="0" borderId="0" xfId="0" applyFont="1" applyAlignment="1">
      <alignment horizontal="left" vertical="center" wrapText="1"/>
    </xf>
    <xf numFmtId="0" fontId="31" fillId="0" borderId="0" xfId="0" applyFont="1" applyAlignment="1">
      <alignment horizontal="left" vertical="top" wrapText="1"/>
    </xf>
    <xf numFmtId="0" fontId="70" fillId="0" borderId="0" xfId="0" applyFont="1" applyAlignment="1">
      <alignment horizontal="distributed" vertical="center"/>
    </xf>
    <xf numFmtId="0" fontId="70" fillId="0" borderId="0" xfId="0" applyFont="1" applyAlignment="1">
      <alignment horizontal="distributed" vertical="center" wrapText="1"/>
    </xf>
    <xf numFmtId="0" fontId="71" fillId="0" borderId="0" xfId="0" applyFont="1" applyAlignment="1">
      <alignment horizontal="right" vertical="center"/>
    </xf>
    <xf numFmtId="184" fontId="71" fillId="12" borderId="0" xfId="0" applyNumberFormat="1" applyFont="1" applyFill="1" applyAlignment="1" applyProtection="1">
      <alignment horizontal="right" vertical="center"/>
      <protection locked="0"/>
    </xf>
    <xf numFmtId="0" fontId="71" fillId="0" borderId="0" xfId="0" applyFont="1" applyAlignment="1">
      <alignment horizontal="left" vertical="center"/>
    </xf>
    <xf numFmtId="0" fontId="71" fillId="12" borderId="0" xfId="0" applyFont="1" applyFill="1" applyAlignment="1" applyProtection="1">
      <alignment horizontal="left" vertical="top" wrapText="1"/>
      <protection locked="0"/>
    </xf>
    <xf numFmtId="0" fontId="71" fillId="0" borderId="0" xfId="0" applyFont="1" applyAlignment="1">
      <alignment horizontal="left" vertical="center" wrapText="1"/>
    </xf>
    <xf numFmtId="0" fontId="72" fillId="0" borderId="0" xfId="0" applyFont="1" applyAlignment="1">
      <alignment horizontal="center" vertical="center" wrapText="1"/>
    </xf>
    <xf numFmtId="184" fontId="71" fillId="12" borderId="0" xfId="0" applyNumberFormat="1" applyFont="1" applyFill="1" applyAlignment="1" applyProtection="1">
      <alignment horizontal="left" vertical="center"/>
      <protection locked="0"/>
    </xf>
    <xf numFmtId="0" fontId="71" fillId="4" borderId="0" xfId="0" applyFont="1" applyFill="1" applyAlignment="1">
      <alignment horizontal="left" vertical="center"/>
    </xf>
    <xf numFmtId="0" fontId="71" fillId="12" borderId="0" xfId="0" applyFont="1" applyFill="1" applyAlignment="1" applyProtection="1">
      <alignment horizontal="left" vertical="top"/>
      <protection locked="0"/>
    </xf>
  </cellXfs>
  <cellStyles count="12">
    <cellStyle name="パーセント 2" xfId="1" xr:uid="{00000000-0005-0000-0000-000000000000}"/>
    <cellStyle name="ハイパーリンク" xfId="9" builtinId="8"/>
    <cellStyle name="桁区切り" xfId="4" builtinId="6"/>
    <cellStyle name="桁区切り 2" xfId="2" xr:uid="{00000000-0005-0000-0000-000003000000}"/>
    <cellStyle name="標準" xfId="0" builtinId="0"/>
    <cellStyle name="標準 2" xfId="3" xr:uid="{00000000-0005-0000-0000-000005000000}"/>
    <cellStyle name="標準 3" xfId="5" xr:uid="{00000000-0005-0000-0000-000006000000}"/>
    <cellStyle name="標準 3 2" xfId="6" xr:uid="{00000000-0005-0000-0000-000007000000}"/>
    <cellStyle name="標準 3 3" xfId="7" xr:uid="{00000000-0005-0000-0000-000008000000}"/>
    <cellStyle name="標準 3 3 2" xfId="8" xr:uid="{00000000-0005-0000-0000-000009000000}"/>
    <cellStyle name="標準 5 2" xfId="10" xr:uid="{1ED0CC1E-D85A-4A59-998F-57DB4DC731E3}"/>
    <cellStyle name="標準 5 2 2" xfId="11" xr:uid="{C86D9A5D-C224-4A04-8873-552F4ACA3C94}"/>
  </cellStyles>
  <dxfs count="5">
    <dxf>
      <fill>
        <patternFill>
          <bgColor theme="5" tint="0.79998168889431442"/>
        </patternFill>
      </fill>
    </dxf>
    <dxf>
      <fill>
        <patternFill>
          <bgColor theme="5" tint="0.79998168889431442"/>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
    </tableStyle>
    <tableStyle name="ピボットテーブル スタイル 1" table="0" count="2" xr9:uid="{00000000-0011-0000-FFFF-FFFF01000000}">
      <tableStyleElement type="wholeTable" dxfId="3"/>
      <tableStyleElement type="headerRow" dxfId="2"/>
    </tableStyle>
  </tableStyles>
  <colors>
    <mruColors>
      <color rgb="FFEAEAEA"/>
      <color rgb="FFCCFFFF"/>
      <color rgb="FFF7C1D4"/>
      <color rgb="FFC7F7C1"/>
      <color rgb="FFDDDDDD"/>
      <color rgb="FFFF66FF"/>
      <color rgb="FFE8C1F7"/>
      <color rgb="FF969696"/>
      <color rgb="FFFF0066"/>
      <color rgb="FFCE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8C7B9DEE-0883-4E55-9C47-E3FCFBAA93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7CE94521-FB4F-4D8F-9879-E37475017C2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D2A96902-6BC1-4FE3-B395-79E0B7BA999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D151577B-373A-4E13-A1B8-FF635398155F}"/>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4549213E-CD22-4707-A31C-F2F4495BB1F6}"/>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A753ECD4-B51E-45BC-B95D-B2CFD96794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1F22847A-D930-4916-88B8-B636D65CC96A}"/>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6DCB18EE-B2A7-47F5-AC27-119253F2520A}"/>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EEF6B86E-12B6-4FE2-81B3-36CC94C01578}"/>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D7B1-5C76-409F-8D4B-A871CD5233FB}">
  <sheetPr>
    <tabColor rgb="FFE8C1F7"/>
  </sheetPr>
  <dimension ref="A1:I37"/>
  <sheetViews>
    <sheetView showGridLines="0" view="pageBreakPreview" topLeftCell="A22" zoomScaleNormal="100" zoomScaleSheetLayoutView="100" workbookViewId="0">
      <selection activeCell="J18" sqref="J18"/>
    </sheetView>
  </sheetViews>
  <sheetFormatPr defaultColWidth="8.9140625" defaultRowHeight="18"/>
  <cols>
    <col min="1" max="9" width="8.6640625" style="278" customWidth="1"/>
  </cols>
  <sheetData>
    <row r="1" spans="1:9" ht="39.75" customHeight="1">
      <c r="A1" s="533" t="s">
        <v>201</v>
      </c>
      <c r="B1" s="534"/>
      <c r="C1" s="534"/>
      <c r="D1" s="534"/>
      <c r="E1" s="534"/>
      <c r="F1" s="534"/>
      <c r="G1" s="534"/>
      <c r="H1" s="534"/>
      <c r="I1" s="534"/>
    </row>
    <row r="2" spans="1:9" ht="5.25" customHeight="1">
      <c r="A2" s="270"/>
      <c r="B2" s="270"/>
      <c r="C2" s="270"/>
      <c r="D2" s="270"/>
      <c r="E2" s="270"/>
      <c r="F2" s="270"/>
      <c r="G2" s="270"/>
      <c r="H2" s="271"/>
      <c r="I2" s="271"/>
    </row>
    <row r="3" spans="1:9" ht="18.75" customHeight="1">
      <c r="A3" s="272" t="s">
        <v>202</v>
      </c>
      <c r="B3" s="270"/>
      <c r="C3" s="270"/>
      <c r="D3" s="270"/>
      <c r="E3" s="270"/>
      <c r="F3" s="270"/>
      <c r="G3" s="270"/>
      <c r="H3" s="271"/>
      <c r="I3" s="271"/>
    </row>
    <row r="4" spans="1:9" ht="5.25" customHeight="1">
      <c r="A4" s="270"/>
      <c r="B4" s="270"/>
      <c r="C4" s="270"/>
      <c r="D4" s="270"/>
      <c r="E4" s="270"/>
      <c r="F4" s="270"/>
      <c r="G4" s="270"/>
      <c r="H4" s="270"/>
      <c r="I4" s="270"/>
    </row>
    <row r="5" spans="1:9">
      <c r="A5" s="273" t="s">
        <v>203</v>
      </c>
      <c r="B5" s="274"/>
      <c r="C5" s="274"/>
      <c r="D5" s="274"/>
      <c r="E5" s="274"/>
      <c r="F5" s="274"/>
      <c r="G5" s="274"/>
      <c r="H5" s="274"/>
      <c r="I5" s="275"/>
    </row>
    <row r="6" spans="1:9">
      <c r="A6" s="276" t="s">
        <v>204</v>
      </c>
      <c r="B6" s="277"/>
      <c r="C6" s="277"/>
      <c r="E6" s="277"/>
      <c r="F6" s="277"/>
      <c r="G6" s="277"/>
      <c r="H6" s="277"/>
      <c r="I6" s="279"/>
    </row>
    <row r="7" spans="1:9">
      <c r="A7" s="280" t="s">
        <v>205</v>
      </c>
      <c r="B7" s="281"/>
      <c r="C7" s="281"/>
      <c r="D7" s="281"/>
      <c r="E7" s="281"/>
      <c r="F7" s="281"/>
      <c r="G7" s="281"/>
      <c r="H7" s="281"/>
      <c r="I7" s="282"/>
    </row>
    <row r="8" spans="1:9">
      <c r="A8" s="280" t="s">
        <v>206</v>
      </c>
      <c r="B8" s="281"/>
      <c r="C8" s="281"/>
      <c r="D8" s="281"/>
      <c r="E8" s="281"/>
      <c r="F8" s="281"/>
      <c r="G8" s="281"/>
      <c r="H8" s="281"/>
      <c r="I8" s="282"/>
    </row>
    <row r="9" spans="1:9">
      <c r="A9" s="535" t="s">
        <v>207</v>
      </c>
      <c r="B9" s="536"/>
      <c r="C9" s="536"/>
      <c r="D9" s="536"/>
      <c r="E9" s="536"/>
      <c r="F9" s="536"/>
      <c r="G9" s="536"/>
      <c r="H9" s="536"/>
      <c r="I9" s="537"/>
    </row>
    <row r="10" spans="1:9" ht="35.4" customHeight="1">
      <c r="A10" s="538"/>
      <c r="B10" s="539"/>
      <c r="C10" s="539"/>
      <c r="D10" s="539"/>
      <c r="E10" s="539"/>
      <c r="F10" s="539"/>
      <c r="G10" s="539"/>
      <c r="H10" s="539"/>
      <c r="I10" s="540"/>
    </row>
    <row r="11" spans="1:9">
      <c r="A11" s="276" t="s">
        <v>208</v>
      </c>
      <c r="B11" s="277"/>
      <c r="C11" s="277"/>
      <c r="D11" s="277"/>
      <c r="E11" s="277"/>
      <c r="F11" s="277"/>
      <c r="G11" s="277"/>
      <c r="H11" s="277"/>
      <c r="I11" s="279"/>
    </row>
    <row r="12" spans="1:9">
      <c r="A12" s="283" t="s">
        <v>209</v>
      </c>
      <c r="B12" s="284"/>
      <c r="C12" s="284"/>
      <c r="D12" s="284"/>
      <c r="E12" s="284"/>
      <c r="F12" s="284"/>
      <c r="G12" s="284"/>
      <c r="H12" s="284"/>
      <c r="I12" s="285"/>
    </row>
    <row r="13" spans="1:9">
      <c r="A13" s="286" t="s">
        <v>210</v>
      </c>
      <c r="B13" s="287"/>
      <c r="C13" s="287"/>
      <c r="D13" s="287"/>
      <c r="E13" s="287"/>
      <c r="F13" s="287"/>
      <c r="G13" s="287"/>
      <c r="H13" s="287"/>
      <c r="I13" s="288"/>
    </row>
    <row r="14" spans="1:9" ht="18.75" customHeight="1">
      <c r="A14" s="276" t="s">
        <v>211</v>
      </c>
      <c r="B14" s="289"/>
      <c r="C14" s="289"/>
      <c r="D14" s="289"/>
      <c r="E14" s="289"/>
      <c r="F14" s="289"/>
      <c r="G14" s="289"/>
      <c r="H14" s="289"/>
      <c r="I14" s="290"/>
    </row>
    <row r="15" spans="1:9">
      <c r="A15" s="291" t="s">
        <v>212</v>
      </c>
      <c r="B15" s="292"/>
      <c r="C15" s="292"/>
      <c r="D15" s="292"/>
      <c r="E15" s="292"/>
      <c r="F15" s="292"/>
      <c r="G15" s="292"/>
      <c r="H15" s="292"/>
      <c r="I15" s="293"/>
    </row>
    <row r="16" spans="1:9">
      <c r="A16" s="291" t="s">
        <v>213</v>
      </c>
      <c r="I16" s="294"/>
    </row>
    <row r="17" spans="1:9">
      <c r="A17" s="291"/>
      <c r="I17" s="294"/>
    </row>
    <row r="18" spans="1:9">
      <c r="A18" s="291"/>
      <c r="I18" s="294"/>
    </row>
    <row r="19" spans="1:9">
      <c r="A19" s="291"/>
      <c r="I19" s="294"/>
    </row>
    <row r="20" spans="1:9">
      <c r="A20" s="291"/>
      <c r="I20" s="294"/>
    </row>
    <row r="21" spans="1:9">
      <c r="A21" s="280"/>
      <c r="B21" s="281"/>
      <c r="C21" s="281"/>
      <c r="D21" s="281"/>
      <c r="E21" s="281"/>
      <c r="F21" s="281"/>
      <c r="G21" s="281"/>
      <c r="H21" s="281"/>
      <c r="I21" s="282"/>
    </row>
    <row r="22" spans="1:9" ht="18.75" customHeight="1">
      <c r="A22" s="276" t="s">
        <v>214</v>
      </c>
      <c r="B22" s="289"/>
      <c r="C22" s="289"/>
      <c r="D22" s="289"/>
      <c r="E22" s="289"/>
      <c r="F22" s="289"/>
      <c r="G22" s="289"/>
      <c r="H22" s="289"/>
      <c r="I22" s="290"/>
    </row>
    <row r="23" spans="1:9">
      <c r="A23" s="280" t="s">
        <v>215</v>
      </c>
      <c r="B23" s="295"/>
      <c r="C23" s="295"/>
      <c r="D23" s="295"/>
      <c r="E23" s="295"/>
      <c r="F23" s="295"/>
      <c r="G23" s="295"/>
      <c r="H23" s="295"/>
      <c r="I23" s="296"/>
    </row>
    <row r="24" spans="1:9">
      <c r="A24" s="297" t="s">
        <v>216</v>
      </c>
      <c r="B24" s="298"/>
      <c r="C24" s="298"/>
      <c r="D24" s="298"/>
      <c r="E24" s="298" t="s">
        <v>217</v>
      </c>
      <c r="F24" s="298"/>
      <c r="G24" s="298"/>
      <c r="H24" s="298"/>
      <c r="I24" s="299"/>
    </row>
    <row r="25" spans="1:9">
      <c r="A25" s="300" t="s">
        <v>218</v>
      </c>
      <c r="B25" s="541" t="s">
        <v>219</v>
      </c>
      <c r="C25" s="542"/>
      <c r="D25" s="301"/>
      <c r="E25" s="301"/>
      <c r="F25" s="301"/>
      <c r="G25" s="301"/>
      <c r="H25" s="301"/>
      <c r="I25" s="302"/>
    </row>
    <row r="26" spans="1:9">
      <c r="A26" s="297" t="s">
        <v>220</v>
      </c>
      <c r="B26" s="298"/>
      <c r="C26" s="298"/>
      <c r="D26" s="298"/>
      <c r="E26" s="298"/>
      <c r="F26" s="298"/>
      <c r="G26" s="298"/>
      <c r="H26" s="298"/>
      <c r="I26" s="299"/>
    </row>
    <row r="27" spans="1:9">
      <c r="A27" s="303"/>
      <c r="B27" s="301"/>
      <c r="C27" s="301"/>
      <c r="D27" s="301"/>
      <c r="E27" s="301"/>
      <c r="F27" s="301"/>
      <c r="G27" s="301"/>
      <c r="H27" s="301"/>
      <c r="I27" s="302"/>
    </row>
    <row r="28" spans="1:9">
      <c r="A28" s="303"/>
      <c r="B28" s="301"/>
      <c r="C28" s="301"/>
      <c r="D28" s="301"/>
      <c r="E28" s="301"/>
      <c r="F28" s="301"/>
      <c r="G28" s="301"/>
      <c r="H28" s="301"/>
      <c r="I28" s="302"/>
    </row>
    <row r="29" spans="1:9">
      <c r="A29" s="303"/>
      <c r="B29" s="301"/>
      <c r="C29" s="301"/>
      <c r="D29" s="301"/>
      <c r="E29" s="301"/>
      <c r="F29" s="301"/>
      <c r="G29" s="301"/>
      <c r="H29" s="301"/>
      <c r="I29" s="302"/>
    </row>
    <row r="30" spans="1:9">
      <c r="A30" s="303"/>
      <c r="B30" s="301"/>
      <c r="C30" s="301"/>
      <c r="D30" s="301"/>
      <c r="E30" s="301"/>
      <c r="F30" s="301"/>
      <c r="G30" s="301"/>
      <c r="H30" s="301"/>
      <c r="I30" s="302"/>
    </row>
    <row r="31" spans="1:9">
      <c r="A31" s="303"/>
      <c r="B31" s="301"/>
      <c r="C31" s="301"/>
      <c r="D31" s="301"/>
      <c r="E31" s="301"/>
      <c r="F31" s="301"/>
      <c r="G31" s="301"/>
      <c r="H31" s="301"/>
      <c r="I31" s="302"/>
    </row>
    <row r="32" spans="1:9">
      <c r="A32" s="304"/>
      <c r="B32" s="305"/>
      <c r="C32" s="305"/>
      <c r="D32" s="305"/>
      <c r="E32" s="305"/>
      <c r="F32" s="305"/>
      <c r="G32" s="305"/>
      <c r="H32" s="305"/>
      <c r="I32" s="306"/>
    </row>
    <row r="33" spans="1:9">
      <c r="A33" s="307" t="s">
        <v>221</v>
      </c>
      <c r="B33" s="308"/>
      <c r="C33" s="308"/>
      <c r="D33" s="308"/>
      <c r="E33" s="308"/>
      <c r="F33" s="308"/>
      <c r="G33" s="308"/>
      <c r="H33" s="308"/>
      <c r="I33" s="309"/>
    </row>
    <row r="34" spans="1:9">
      <c r="A34" s="310" t="s">
        <v>222</v>
      </c>
      <c r="B34" s="311"/>
      <c r="C34" s="287" t="s">
        <v>223</v>
      </c>
      <c r="D34" s="287"/>
      <c r="E34" s="287"/>
      <c r="F34" s="287"/>
      <c r="G34" s="287"/>
      <c r="H34" s="287"/>
      <c r="I34" s="288"/>
    </row>
    <row r="35" spans="1:9">
      <c r="A35" s="276" t="s">
        <v>224</v>
      </c>
      <c r="B35" s="312"/>
      <c r="C35" s="313" t="s">
        <v>225</v>
      </c>
      <c r="D35" s="313"/>
      <c r="E35" s="313"/>
      <c r="F35" s="313"/>
      <c r="G35" s="313"/>
      <c r="H35" s="313"/>
      <c r="I35" s="314"/>
    </row>
    <row r="36" spans="1:9" ht="18.75" customHeight="1">
      <c r="A36" s="315"/>
      <c r="B36" s="316"/>
      <c r="C36" s="543" t="s">
        <v>226</v>
      </c>
      <c r="D36" s="543"/>
      <c r="E36" s="543"/>
      <c r="F36" s="543"/>
      <c r="G36" s="543"/>
      <c r="H36" s="543"/>
      <c r="I36" s="544"/>
    </row>
    <row r="37" spans="1:9">
      <c r="A37" s="317"/>
      <c r="B37" s="318"/>
      <c r="C37" s="545"/>
      <c r="D37" s="545"/>
      <c r="E37" s="545"/>
      <c r="F37" s="545"/>
      <c r="G37" s="545"/>
      <c r="H37" s="545"/>
      <c r="I37" s="546"/>
    </row>
  </sheetData>
  <sheetProtection algorithmName="SHA-512" hashValue="tDRZLznkoEKv0TqWTlH+k6rgTu5ya4GZ0bZWVYuFkbCN0lrMVobV/q3wc2/u9POcL6UDmH7LxyLf/kjo9v0G8g==" saltValue="fYRCWd+0ln4Su6jBwNBGOQ==" spinCount="100000" sheet="1" objects="1" scenarios="1"/>
  <mergeCells count="4">
    <mergeCell ref="A1:I1"/>
    <mergeCell ref="A9:I10"/>
    <mergeCell ref="B25:C25"/>
    <mergeCell ref="C36:I37"/>
  </mergeCells>
  <phoneticPr fontId="23"/>
  <dataValidations count="1">
    <dataValidation type="list" allowBlank="1" showInputMessage="1" showErrorMessage="1" sqref="B25:C25" xr:uid="{7DF121F0-A271-4A45-912B-8EBFCD38A69E}">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9D5D-DC4D-4FA4-B22C-52ED7D801CC2}">
  <sheetPr>
    <tabColor rgb="FFF7C1D4"/>
    <pageSetUpPr fitToPage="1"/>
  </sheetPr>
  <dimension ref="A1:T78"/>
  <sheetViews>
    <sheetView view="pageBreakPreview" topLeftCell="A10" zoomScale="75" zoomScaleNormal="100" zoomScaleSheetLayoutView="75" workbookViewId="0">
      <selection activeCell="D15" sqref="A15:H19"/>
    </sheetView>
  </sheetViews>
  <sheetFormatPr defaultColWidth="9" defaultRowHeight="18"/>
  <cols>
    <col min="1" max="2" width="6.9140625" style="143" customWidth="1"/>
    <col min="3" max="3" width="7.1640625" style="143" customWidth="1"/>
    <col min="4" max="4" width="39.5" style="241" customWidth="1"/>
    <col min="5" max="5" width="12" style="29" customWidth="1"/>
    <col min="6" max="6" width="3.5" style="29" bestFit="1" customWidth="1"/>
    <col min="7" max="7" width="11" style="29" customWidth="1"/>
    <col min="8" max="8" width="21.4140625" style="144" bestFit="1" customWidth="1"/>
    <col min="9" max="9" width="17.6640625" style="144" customWidth="1"/>
    <col min="10" max="10" width="4" style="515" customWidth="1"/>
    <col min="11" max="20" width="9" style="515"/>
    <col min="21" max="16384" width="9" style="29"/>
  </cols>
  <sheetData>
    <row r="1" spans="1:20">
      <c r="A1" s="83" t="s">
        <v>290</v>
      </c>
    </row>
    <row r="2" spans="1:20" s="16" customFormat="1" ht="18.75" customHeight="1">
      <c r="A2" s="694" t="s">
        <v>115</v>
      </c>
      <c r="B2" s="694"/>
      <c r="C2" s="695">
        <f>'5-1 総表'!C17</f>
        <v>0</v>
      </c>
      <c r="D2" s="695"/>
      <c r="E2" s="695"/>
      <c r="F2" s="695"/>
      <c r="G2" s="695"/>
      <c r="H2" s="695"/>
      <c r="I2" s="695"/>
      <c r="J2"/>
      <c r="K2"/>
      <c r="L2"/>
      <c r="M2"/>
      <c r="N2"/>
      <c r="O2"/>
      <c r="P2"/>
      <c r="Q2"/>
      <c r="R2"/>
      <c r="S2"/>
      <c r="T2"/>
    </row>
    <row r="3" spans="1:20" s="16" customFormat="1" ht="18.75" customHeight="1">
      <c r="A3" s="694" t="s">
        <v>76</v>
      </c>
      <c r="B3" s="694"/>
      <c r="C3" s="695">
        <f>'5-1 総表'!C29</f>
        <v>0</v>
      </c>
      <c r="D3" s="695"/>
      <c r="E3" s="695"/>
      <c r="F3" s="695"/>
      <c r="G3" s="695"/>
      <c r="H3" s="695"/>
      <c r="I3" s="695"/>
      <c r="J3"/>
      <c r="K3"/>
      <c r="L3"/>
      <c r="M3"/>
      <c r="N3"/>
      <c r="O3"/>
      <c r="P3"/>
      <c r="Q3"/>
      <c r="R3"/>
      <c r="S3"/>
      <c r="T3"/>
    </row>
    <row r="4" spans="1:20" ht="18.5" thickBot="1">
      <c r="H4" s="403" t="str">
        <f>IF('4-1 総表'!C10="","申請時金額","計画変更時金額")</f>
        <v>申請時金額</v>
      </c>
    </row>
    <row r="5" spans="1:20" s="18" customFormat="1" ht="20.25" customHeight="1">
      <c r="A5" s="145"/>
      <c r="B5" s="146" t="s">
        <v>291</v>
      </c>
      <c r="C5" s="147"/>
      <c r="D5" s="242"/>
      <c r="E5" s="819">
        <f>E6+E7</f>
        <v>0</v>
      </c>
      <c r="F5" s="819"/>
      <c r="G5" s="957"/>
      <c r="H5" s="409">
        <f>IF('4-1 総表'!$C$10="",'1-3 収入'!E5*1000,ROUNDDOWN(E5,-3))</f>
        <v>0</v>
      </c>
      <c r="I5" s="148"/>
      <c r="J5"/>
      <c r="K5"/>
      <c r="L5"/>
      <c r="M5"/>
      <c r="N5"/>
      <c r="O5"/>
      <c r="P5"/>
      <c r="Q5"/>
      <c r="R5"/>
      <c r="S5"/>
      <c r="T5"/>
    </row>
    <row r="6" spans="1:20" s="18" customFormat="1" ht="20.25" customHeight="1">
      <c r="A6" s="145"/>
      <c r="B6" s="149"/>
      <c r="C6" s="821" t="s">
        <v>46</v>
      </c>
      <c r="D6" s="822"/>
      <c r="E6" s="955">
        <f>I17</f>
        <v>0</v>
      </c>
      <c r="F6" s="955"/>
      <c r="G6" s="956"/>
      <c r="H6" s="405">
        <f>IF('4-1 総表'!$C$10="",'1-3 収入'!E6*1000,ROUNDDOWN(E6,-3))</f>
        <v>0</v>
      </c>
      <c r="I6" s="150"/>
      <c r="J6"/>
      <c r="K6"/>
      <c r="L6"/>
      <c r="M6"/>
      <c r="N6"/>
      <c r="O6"/>
      <c r="P6"/>
      <c r="Q6"/>
      <c r="R6"/>
      <c r="S6"/>
      <c r="T6"/>
    </row>
    <row r="7" spans="1:20" s="18" customFormat="1" ht="20.25" customHeight="1">
      <c r="A7" s="145"/>
      <c r="B7" s="149"/>
      <c r="C7" s="151" t="s">
        <v>47</v>
      </c>
      <c r="D7" s="243"/>
      <c r="E7" s="955">
        <f>SUM(E8:G13)</f>
        <v>0</v>
      </c>
      <c r="F7" s="955"/>
      <c r="G7" s="956"/>
      <c r="H7" s="410">
        <f>IF('4-1 総表'!$C$10="",'1-3 収入'!E7*1000,ROUNDDOWN(E7,-3))</f>
        <v>0</v>
      </c>
      <c r="I7" s="150"/>
      <c r="J7"/>
      <c r="K7"/>
      <c r="L7"/>
      <c r="M7"/>
      <c r="N7"/>
      <c r="O7"/>
      <c r="P7"/>
      <c r="Q7"/>
      <c r="R7"/>
      <c r="S7"/>
      <c r="T7"/>
    </row>
    <row r="8" spans="1:20" s="18" customFormat="1" ht="20.25" customHeight="1">
      <c r="A8" s="145"/>
      <c r="B8" s="149"/>
      <c r="C8" s="152"/>
      <c r="D8" s="244" t="s">
        <v>48</v>
      </c>
      <c r="E8" s="958">
        <f>I38</f>
        <v>0</v>
      </c>
      <c r="F8" s="958"/>
      <c r="G8" s="959"/>
      <c r="H8" s="410">
        <f>IF('4-1 総表'!$C$10="",'1-3 収入'!E8*1000,ROUNDDOWN(E8,-3))</f>
        <v>0</v>
      </c>
      <c r="I8" s="150"/>
      <c r="J8"/>
      <c r="K8"/>
      <c r="L8"/>
      <c r="M8"/>
      <c r="N8"/>
      <c r="O8"/>
      <c r="P8"/>
      <c r="Q8"/>
      <c r="R8"/>
      <c r="S8"/>
      <c r="T8"/>
    </row>
    <row r="9" spans="1:20" s="18" customFormat="1" ht="19.5" customHeight="1">
      <c r="A9" s="145"/>
      <c r="B9" s="149"/>
      <c r="C9" s="152"/>
      <c r="D9" s="245" t="s">
        <v>49</v>
      </c>
      <c r="E9" s="813">
        <f>I44</f>
        <v>0</v>
      </c>
      <c r="F9" s="813"/>
      <c r="G9" s="960"/>
      <c r="H9" s="410">
        <f>IF('4-1 総表'!$C$10="",'1-3 収入'!E9*1000,ROUNDDOWN(E9,-3))</f>
        <v>0</v>
      </c>
      <c r="I9" s="150"/>
      <c r="J9"/>
      <c r="K9"/>
      <c r="L9"/>
      <c r="M9"/>
      <c r="N9"/>
      <c r="O9"/>
      <c r="P9"/>
      <c r="Q9"/>
      <c r="R9"/>
      <c r="S9"/>
      <c r="T9"/>
    </row>
    <row r="10" spans="1:20" s="18" customFormat="1" ht="19.5" customHeight="1">
      <c r="A10" s="145"/>
      <c r="B10" s="149"/>
      <c r="C10" s="152"/>
      <c r="D10" s="245" t="s">
        <v>50</v>
      </c>
      <c r="E10" s="815">
        <f>I50</f>
        <v>0</v>
      </c>
      <c r="F10" s="815"/>
      <c r="G10" s="961"/>
      <c r="H10" s="411">
        <f>IF('4-1 総表'!$C$10="",'1-3 収入'!E10*1000,ROUNDDOWN(E10,-3))</f>
        <v>0</v>
      </c>
      <c r="I10" s="150"/>
      <c r="J10"/>
      <c r="K10"/>
      <c r="L10"/>
      <c r="M10"/>
      <c r="N10"/>
      <c r="O10"/>
      <c r="P10"/>
      <c r="Q10"/>
      <c r="R10"/>
      <c r="S10"/>
      <c r="T10"/>
    </row>
    <row r="11" spans="1:20" s="18" customFormat="1" ht="19.5" customHeight="1">
      <c r="A11" s="145"/>
      <c r="B11" s="149"/>
      <c r="C11" s="152"/>
      <c r="D11" s="246" t="s">
        <v>51</v>
      </c>
      <c r="E11" s="815">
        <f>I56</f>
        <v>0</v>
      </c>
      <c r="F11" s="815"/>
      <c r="G11" s="961"/>
      <c r="H11" s="411">
        <f>IF('4-1 総表'!$C$10="",'1-3 収入'!E11*1000,ROUNDDOWN(E11,-3))</f>
        <v>0</v>
      </c>
      <c r="I11" s="150"/>
      <c r="J11"/>
      <c r="K11"/>
      <c r="L11"/>
      <c r="M11"/>
      <c r="N11"/>
      <c r="O11"/>
      <c r="P11"/>
      <c r="Q11"/>
      <c r="R11"/>
      <c r="S11"/>
      <c r="T11"/>
    </row>
    <row r="12" spans="1:20" s="18" customFormat="1" ht="19.5" customHeight="1">
      <c r="A12" s="145"/>
      <c r="B12" s="149"/>
      <c r="C12" s="152"/>
      <c r="D12" s="246" t="s">
        <v>52</v>
      </c>
      <c r="E12" s="815">
        <f>I62</f>
        <v>0</v>
      </c>
      <c r="F12" s="815"/>
      <c r="G12" s="961"/>
      <c r="H12" s="405">
        <f>IF('4-1 総表'!$C$10="",'1-3 収入'!E12*1000,ROUNDDOWN(E12,-3))</f>
        <v>0</v>
      </c>
      <c r="I12" s="150"/>
      <c r="J12"/>
      <c r="K12"/>
      <c r="L12"/>
      <c r="M12"/>
      <c r="N12"/>
      <c r="O12"/>
      <c r="P12"/>
      <c r="Q12"/>
      <c r="R12"/>
      <c r="S12"/>
      <c r="T12"/>
    </row>
    <row r="13" spans="1:20" s="18" customFormat="1" ht="20.25" customHeight="1" thickBot="1">
      <c r="A13" s="145"/>
      <c r="B13" s="153"/>
      <c r="C13" s="154"/>
      <c r="D13" s="247" t="s">
        <v>53</v>
      </c>
      <c r="E13" s="817">
        <f>I68</f>
        <v>0</v>
      </c>
      <c r="F13" s="817"/>
      <c r="G13" s="962"/>
      <c r="H13" s="412">
        <f>IF('4-1 総表'!$C$10="",'1-3 収入'!E13*1000,ROUNDDOWN(E13,-3))</f>
        <v>0</v>
      </c>
      <c r="I13" s="150"/>
      <c r="J13"/>
      <c r="K13"/>
      <c r="L13"/>
      <c r="M13"/>
      <c r="N13"/>
      <c r="O13"/>
      <c r="P13"/>
      <c r="Q13"/>
      <c r="R13"/>
      <c r="S13"/>
      <c r="T13"/>
    </row>
    <row r="14" spans="1:20" ht="18.5" thickBot="1"/>
    <row r="15" spans="1:20" s="159" customFormat="1" ht="18.5" thickBot="1">
      <c r="A15" s="155" t="s">
        <v>13</v>
      </c>
      <c r="B15" s="268" t="s">
        <v>14</v>
      </c>
      <c r="C15" s="268" t="s">
        <v>15</v>
      </c>
      <c r="D15" s="248" t="s">
        <v>16</v>
      </c>
      <c r="E15" s="812" t="s">
        <v>17</v>
      </c>
      <c r="F15" s="812"/>
      <c r="G15" s="812"/>
      <c r="H15" s="157" t="s">
        <v>40</v>
      </c>
      <c r="I15" s="413" t="s">
        <v>292</v>
      </c>
      <c r="J15" s="516"/>
      <c r="K15" s="516"/>
      <c r="L15" s="516"/>
      <c r="M15" s="516"/>
      <c r="N15" s="516"/>
      <c r="O15" s="516"/>
      <c r="P15" s="516"/>
      <c r="Q15" s="516"/>
      <c r="R15" s="516"/>
      <c r="S15" s="516"/>
      <c r="T15" s="516"/>
    </row>
    <row r="16" spans="1:20" ht="29.5" thickBot="1">
      <c r="A16" s="804" t="s">
        <v>42</v>
      </c>
      <c r="B16" s="805"/>
      <c r="C16" s="805"/>
      <c r="D16" s="805"/>
      <c r="E16" s="160"/>
      <c r="F16" s="160"/>
      <c r="G16" s="160"/>
      <c r="H16" s="161"/>
      <c r="I16" s="162">
        <f>SUM(I17,I38,I44,I50,I56,I62,I68)</f>
        <v>0</v>
      </c>
    </row>
    <row r="17" spans="1:20" ht="29.5" thickBot="1">
      <c r="A17" s="163" t="s">
        <v>96</v>
      </c>
      <c r="B17" s="164" t="s">
        <v>19</v>
      </c>
      <c r="C17" s="165"/>
      <c r="D17" s="249"/>
      <c r="E17" s="166"/>
      <c r="F17" s="166"/>
      <c r="G17" s="166"/>
      <c r="H17" s="167"/>
      <c r="I17" s="168">
        <f>SUM(I23)</f>
        <v>0</v>
      </c>
    </row>
    <row r="18" spans="1:20" ht="22.5">
      <c r="A18" s="163" t="s">
        <v>96</v>
      </c>
      <c r="B18" s="169"/>
      <c r="C18" s="170" t="s">
        <v>181</v>
      </c>
      <c r="D18" s="250"/>
      <c r="E18" s="171"/>
      <c r="F18" s="171"/>
      <c r="G18" s="171"/>
      <c r="H18" s="172"/>
      <c r="I18" s="173"/>
    </row>
    <row r="19" spans="1:20">
      <c r="A19" s="163" t="s">
        <v>96</v>
      </c>
      <c r="B19" s="174"/>
      <c r="C19" s="175"/>
      <c r="D19" s="251" t="s">
        <v>182</v>
      </c>
      <c r="E19" s="778">
        <f>'5-1 総表'!C31:J31</f>
        <v>0</v>
      </c>
      <c r="F19" s="779"/>
      <c r="G19" s="779"/>
      <c r="H19" s="779"/>
      <c r="I19" s="176"/>
    </row>
    <row r="20" spans="1:20">
      <c r="A20" s="163" t="s">
        <v>96</v>
      </c>
      <c r="B20" s="174"/>
      <c r="C20" s="175"/>
      <c r="D20" s="252" t="s">
        <v>183</v>
      </c>
      <c r="E20" s="780"/>
      <c r="F20" s="781"/>
      <c r="G20" s="781"/>
      <c r="H20" s="177" t="s">
        <v>184</v>
      </c>
      <c r="I20" s="178"/>
    </row>
    <row r="21" spans="1:20" ht="22.5">
      <c r="A21" s="163" t="s">
        <v>96</v>
      </c>
      <c r="B21" s="174"/>
      <c r="C21" s="170" t="s">
        <v>19</v>
      </c>
      <c r="D21" s="253"/>
      <c r="E21" s="179"/>
      <c r="F21" s="179"/>
      <c r="G21" s="179"/>
      <c r="H21" s="180"/>
      <c r="I21" s="181"/>
    </row>
    <row r="22" spans="1:20">
      <c r="A22" s="163" t="s">
        <v>96</v>
      </c>
      <c r="B22" s="174"/>
      <c r="C22" s="182"/>
      <c r="D22" s="254" t="s">
        <v>64</v>
      </c>
      <c r="E22" s="183" t="s">
        <v>20</v>
      </c>
      <c r="F22" s="183" t="s">
        <v>21</v>
      </c>
      <c r="G22" s="183" t="s">
        <v>22</v>
      </c>
      <c r="H22" s="184" t="s">
        <v>23</v>
      </c>
      <c r="I22" s="185"/>
    </row>
    <row r="23" spans="1:20">
      <c r="A23" s="163" t="s">
        <v>96</v>
      </c>
      <c r="B23" s="174"/>
      <c r="C23" s="182"/>
      <c r="D23" s="255"/>
      <c r="E23" s="11"/>
      <c r="F23" s="186" t="str">
        <f>IF(E23="","","×")</f>
        <v/>
      </c>
      <c r="G23" s="11"/>
      <c r="H23" s="187">
        <f>E23*G23</f>
        <v>0</v>
      </c>
      <c r="I23" s="188">
        <f>SUM(H23:H28)</f>
        <v>0</v>
      </c>
    </row>
    <row r="24" spans="1:20">
      <c r="A24" s="163" t="str">
        <f>IF(AND(D24="",E24=""),"",".")</f>
        <v/>
      </c>
      <c r="B24" s="174"/>
      <c r="C24" s="182"/>
      <c r="D24" s="256"/>
      <c r="E24" s="12"/>
      <c r="F24" s="189" t="str">
        <f t="shared" ref="F24:F27" si="0">IF(E24="","","×")</f>
        <v/>
      </c>
      <c r="G24" s="12"/>
      <c r="H24" s="190">
        <f t="shared" ref="H24:H28" si="1">E24*G24</f>
        <v>0</v>
      </c>
      <c r="I24" s="191"/>
    </row>
    <row r="25" spans="1:20">
      <c r="A25" s="163" t="str">
        <f t="shared" ref="A25:A27" si="2">IF(AND(D25="",E25=""),"",".")</f>
        <v/>
      </c>
      <c r="B25" s="174"/>
      <c r="C25" s="182"/>
      <c r="D25" s="256"/>
      <c r="E25" s="12"/>
      <c r="F25" s="189" t="str">
        <f t="shared" si="0"/>
        <v/>
      </c>
      <c r="G25" s="12"/>
      <c r="H25" s="190">
        <f t="shared" si="1"/>
        <v>0</v>
      </c>
      <c r="I25" s="191"/>
    </row>
    <row r="26" spans="1:20">
      <c r="A26" s="163" t="str">
        <f t="shared" si="2"/>
        <v/>
      </c>
      <c r="B26" s="174"/>
      <c r="C26" s="182"/>
      <c r="D26" s="256"/>
      <c r="E26" s="12"/>
      <c r="F26" s="189" t="str">
        <f t="shared" si="0"/>
        <v/>
      </c>
      <c r="G26" s="12"/>
      <c r="H26" s="190">
        <f t="shared" si="1"/>
        <v>0</v>
      </c>
      <c r="I26" s="191"/>
    </row>
    <row r="27" spans="1:20">
      <c r="A27" s="163" t="str">
        <f t="shared" si="2"/>
        <v/>
      </c>
      <c r="B27" s="174"/>
      <c r="C27" s="182"/>
      <c r="D27" s="256"/>
      <c r="E27" s="12"/>
      <c r="F27" s="189" t="str">
        <f t="shared" si="0"/>
        <v/>
      </c>
      <c r="G27" s="12"/>
      <c r="H27" s="190">
        <f t="shared" si="1"/>
        <v>0</v>
      </c>
      <c r="I27" s="191"/>
    </row>
    <row r="28" spans="1:20">
      <c r="A28" s="163" t="s">
        <v>96</v>
      </c>
      <c r="B28" s="174"/>
      <c r="C28" s="192"/>
      <c r="D28" s="257" t="s">
        <v>24</v>
      </c>
      <c r="E28" s="193">
        <v>0</v>
      </c>
      <c r="F28" s="194" t="s">
        <v>21</v>
      </c>
      <c r="G28" s="13"/>
      <c r="H28" s="195">
        <f t="shared" si="1"/>
        <v>0</v>
      </c>
      <c r="I28" s="196"/>
    </row>
    <row r="29" spans="1:20" ht="22.5">
      <c r="A29" s="163" t="s">
        <v>96</v>
      </c>
      <c r="B29" s="174"/>
      <c r="C29" s="197" t="s">
        <v>43</v>
      </c>
      <c r="D29" s="258"/>
      <c r="E29" s="198"/>
      <c r="F29" s="198"/>
      <c r="G29" s="198"/>
      <c r="H29" s="198"/>
      <c r="I29" s="181"/>
      <c r="K29" s="810" t="s">
        <v>360</v>
      </c>
      <c r="L29" s="810"/>
      <c r="M29" s="810"/>
      <c r="N29" s="810"/>
      <c r="O29" s="810"/>
      <c r="P29" s="810"/>
      <c r="Q29" s="810"/>
      <c r="R29" s="810"/>
      <c r="S29" s="810"/>
      <c r="T29" s="810"/>
    </row>
    <row r="30" spans="1:20">
      <c r="A30" s="163" t="s">
        <v>96</v>
      </c>
      <c r="B30" s="174"/>
      <c r="C30" s="182"/>
      <c r="D30" s="782"/>
      <c r="E30" s="783"/>
      <c r="F30" s="783"/>
      <c r="G30" s="783"/>
      <c r="H30" s="783"/>
      <c r="I30" s="784"/>
      <c r="K30" s="810"/>
      <c r="L30" s="810"/>
      <c r="M30" s="810"/>
      <c r="N30" s="810"/>
      <c r="O30" s="810"/>
      <c r="P30" s="810"/>
      <c r="Q30" s="810"/>
      <c r="R30" s="810"/>
      <c r="S30" s="810"/>
      <c r="T30" s="810"/>
    </row>
    <row r="31" spans="1:20">
      <c r="A31" s="163" t="s">
        <v>96</v>
      </c>
      <c r="B31" s="174"/>
      <c r="C31" s="182"/>
      <c r="D31" s="785"/>
      <c r="E31" s="786"/>
      <c r="F31" s="786"/>
      <c r="G31" s="786"/>
      <c r="H31" s="786"/>
      <c r="I31" s="787"/>
      <c r="K31" s="810"/>
      <c r="L31" s="810"/>
      <c r="M31" s="810"/>
      <c r="N31" s="810"/>
      <c r="O31" s="810"/>
      <c r="P31" s="810"/>
      <c r="Q31" s="810"/>
      <c r="R31" s="810"/>
      <c r="S31" s="810"/>
      <c r="T31" s="810"/>
    </row>
    <row r="32" spans="1:20">
      <c r="A32" s="163" t="s">
        <v>96</v>
      </c>
      <c r="B32" s="174"/>
      <c r="C32" s="182"/>
      <c r="D32" s="785"/>
      <c r="E32" s="786"/>
      <c r="F32" s="786"/>
      <c r="G32" s="786"/>
      <c r="H32" s="786"/>
      <c r="I32" s="787"/>
      <c r="K32" s="810"/>
      <c r="L32" s="810"/>
      <c r="M32" s="810"/>
      <c r="N32" s="810"/>
      <c r="O32" s="810"/>
      <c r="P32" s="810"/>
      <c r="Q32" s="810"/>
      <c r="R32" s="810"/>
      <c r="S32" s="810"/>
      <c r="T32" s="810"/>
    </row>
    <row r="33" spans="1:20">
      <c r="A33" s="163" t="s">
        <v>96</v>
      </c>
      <c r="B33" s="174"/>
      <c r="C33" s="182"/>
      <c r="D33" s="785"/>
      <c r="E33" s="786"/>
      <c r="F33" s="786"/>
      <c r="G33" s="786"/>
      <c r="H33" s="786"/>
      <c r="I33" s="787"/>
      <c r="K33" s="810"/>
      <c r="L33" s="810"/>
      <c r="M33" s="810"/>
      <c r="N33" s="810"/>
      <c r="O33" s="810"/>
      <c r="P33" s="810"/>
      <c r="Q33" s="810"/>
      <c r="R33" s="810"/>
      <c r="S33" s="810"/>
      <c r="T33" s="810"/>
    </row>
    <row r="34" spans="1:20">
      <c r="A34" s="163" t="s">
        <v>96</v>
      </c>
      <c r="B34" s="199"/>
      <c r="C34" s="200"/>
      <c r="D34" s="788"/>
      <c r="E34" s="789"/>
      <c r="F34" s="789"/>
      <c r="G34" s="789"/>
      <c r="H34" s="789"/>
      <c r="I34" s="790"/>
      <c r="K34" s="810"/>
      <c r="L34" s="810"/>
      <c r="M34" s="810"/>
      <c r="N34" s="810"/>
      <c r="O34" s="810"/>
      <c r="P34" s="810"/>
      <c r="Q34" s="810"/>
      <c r="R34" s="810"/>
      <c r="S34" s="810"/>
      <c r="T34" s="810"/>
    </row>
    <row r="35" spans="1:20" ht="29">
      <c r="A35" s="163" t="s">
        <v>96</v>
      </c>
      <c r="B35" s="201" t="s">
        <v>25</v>
      </c>
      <c r="C35" s="202"/>
      <c r="D35" s="259"/>
      <c r="E35" s="202"/>
      <c r="F35" s="203"/>
      <c r="G35" s="202"/>
      <c r="H35" s="204"/>
      <c r="I35" s="205"/>
      <c r="K35" s="811"/>
      <c r="L35" s="811"/>
      <c r="M35" s="811"/>
      <c r="N35" s="811"/>
      <c r="O35" s="811"/>
      <c r="P35" s="811"/>
      <c r="Q35" s="811"/>
      <c r="R35" s="811"/>
      <c r="S35" s="811"/>
      <c r="T35" s="811"/>
    </row>
    <row r="36" spans="1:20" s="211" customFormat="1" ht="13">
      <c r="A36" s="206"/>
      <c r="B36" s="207"/>
      <c r="C36" s="208" t="s">
        <v>15</v>
      </c>
      <c r="D36" s="260" t="s">
        <v>16</v>
      </c>
      <c r="E36" s="795" t="s">
        <v>17</v>
      </c>
      <c r="F36" s="796"/>
      <c r="G36" s="797"/>
      <c r="H36" s="209" t="s">
        <v>40</v>
      </c>
      <c r="I36" s="210" t="s">
        <v>292</v>
      </c>
      <c r="J36" s="517"/>
      <c r="K36" s="517"/>
      <c r="L36" s="517"/>
      <c r="M36" s="517"/>
      <c r="N36" s="517"/>
      <c r="O36" s="517"/>
      <c r="P36" s="517"/>
      <c r="Q36" s="517"/>
      <c r="R36" s="517"/>
      <c r="S36" s="517"/>
      <c r="T36" s="517"/>
    </row>
    <row r="37" spans="1:20" ht="22.5">
      <c r="A37" s="163" t="s">
        <v>96</v>
      </c>
      <c r="B37" s="212"/>
      <c r="C37" s="170" t="s">
        <v>4</v>
      </c>
      <c r="D37" s="261"/>
      <c r="E37" s="213"/>
      <c r="F37" s="214"/>
      <c r="G37" s="213"/>
      <c r="H37" s="215"/>
      <c r="I37" s="216"/>
    </row>
    <row r="38" spans="1:20">
      <c r="A38" s="163" t="s">
        <v>96</v>
      </c>
      <c r="B38" s="174"/>
      <c r="C38" s="182"/>
      <c r="D38" s="255"/>
      <c r="E38" s="791"/>
      <c r="F38" s="792"/>
      <c r="G38" s="792"/>
      <c r="H38" s="6"/>
      <c r="I38" s="793">
        <f>SUM(H38:H42)</f>
        <v>0</v>
      </c>
    </row>
    <row r="39" spans="1:20">
      <c r="A39" s="163" t="str">
        <f>IF(AND(D39="",E39="",H39=""),"",".")</f>
        <v/>
      </c>
      <c r="B39" s="174"/>
      <c r="C39" s="182"/>
      <c r="D39" s="256"/>
      <c r="E39" s="798"/>
      <c r="F39" s="799"/>
      <c r="G39" s="800"/>
      <c r="H39" s="7"/>
      <c r="I39" s="794"/>
    </row>
    <row r="40" spans="1:20">
      <c r="A40" s="163" t="str">
        <f t="shared" ref="A40:A76" si="3">IF(AND(D40="",E40="",H40=""),"",".")</f>
        <v/>
      </c>
      <c r="B40" s="174"/>
      <c r="C40" s="182"/>
      <c r="D40" s="262"/>
      <c r="E40" s="798"/>
      <c r="F40" s="799"/>
      <c r="G40" s="800"/>
      <c r="H40" s="7"/>
      <c r="I40" s="794"/>
    </row>
    <row r="41" spans="1:20">
      <c r="A41" s="163" t="str">
        <f t="shared" si="3"/>
        <v/>
      </c>
      <c r="B41" s="174"/>
      <c r="C41" s="182"/>
      <c r="D41" s="262"/>
      <c r="E41" s="798"/>
      <c r="F41" s="799"/>
      <c r="G41" s="800"/>
      <c r="H41" s="7"/>
      <c r="I41" s="794"/>
    </row>
    <row r="42" spans="1:20">
      <c r="A42" s="163" t="str">
        <f t="shared" si="3"/>
        <v/>
      </c>
      <c r="B42" s="174"/>
      <c r="C42" s="182"/>
      <c r="D42" s="262"/>
      <c r="E42" s="798"/>
      <c r="F42" s="799"/>
      <c r="G42" s="800"/>
      <c r="H42" s="7"/>
      <c r="I42" s="794"/>
    </row>
    <row r="43" spans="1:20" ht="22.5">
      <c r="A43" s="163" t="s">
        <v>96</v>
      </c>
      <c r="B43" s="808"/>
      <c r="C43" s="197" t="s">
        <v>26</v>
      </c>
      <c r="D43" s="253"/>
      <c r="E43" s="269"/>
      <c r="F43" s="269"/>
      <c r="G43" s="269"/>
      <c r="H43" s="217"/>
      <c r="I43" s="216"/>
    </row>
    <row r="44" spans="1:20">
      <c r="A44" s="163" t="s">
        <v>96</v>
      </c>
      <c r="B44" s="808"/>
      <c r="C44" s="175"/>
      <c r="D44" s="255"/>
      <c r="E44" s="791"/>
      <c r="F44" s="792"/>
      <c r="G44" s="792"/>
      <c r="H44" s="8"/>
      <c r="I44" s="793">
        <f>SUM(H44:H48)</f>
        <v>0</v>
      </c>
    </row>
    <row r="45" spans="1:20">
      <c r="A45" s="163" t="str">
        <f t="shared" si="3"/>
        <v/>
      </c>
      <c r="B45" s="808"/>
      <c r="C45" s="175"/>
      <c r="D45" s="262"/>
      <c r="E45" s="798"/>
      <c r="F45" s="799"/>
      <c r="G45" s="800"/>
      <c r="H45" s="9"/>
      <c r="I45" s="794"/>
    </row>
    <row r="46" spans="1:20">
      <c r="A46" s="163" t="str">
        <f t="shared" si="3"/>
        <v/>
      </c>
      <c r="B46" s="808"/>
      <c r="C46" s="175"/>
      <c r="D46" s="262"/>
      <c r="E46" s="798"/>
      <c r="F46" s="799"/>
      <c r="G46" s="800"/>
      <c r="H46" s="9"/>
      <c r="I46" s="794"/>
    </row>
    <row r="47" spans="1:20">
      <c r="A47" s="163" t="str">
        <f t="shared" si="3"/>
        <v/>
      </c>
      <c r="B47" s="808"/>
      <c r="C47" s="175"/>
      <c r="D47" s="262"/>
      <c r="E47" s="798"/>
      <c r="F47" s="799"/>
      <c r="G47" s="800"/>
      <c r="H47" s="9"/>
      <c r="I47" s="794"/>
    </row>
    <row r="48" spans="1:20">
      <c r="A48" s="163" t="str">
        <f t="shared" si="3"/>
        <v/>
      </c>
      <c r="B48" s="808"/>
      <c r="C48" s="175"/>
      <c r="D48" s="262"/>
      <c r="E48" s="798"/>
      <c r="F48" s="799"/>
      <c r="G48" s="800"/>
      <c r="H48" s="9"/>
      <c r="I48" s="794"/>
    </row>
    <row r="49" spans="1:9" ht="22.5">
      <c r="A49" s="163" t="s">
        <v>96</v>
      </c>
      <c r="B49" s="174"/>
      <c r="C49" s="197" t="s">
        <v>27</v>
      </c>
      <c r="D49" s="253"/>
      <c r="E49" s="269"/>
      <c r="F49" s="269"/>
      <c r="G49" s="269"/>
      <c r="H49" s="217"/>
      <c r="I49" s="218"/>
    </row>
    <row r="50" spans="1:9">
      <c r="A50" s="163" t="s">
        <v>96</v>
      </c>
      <c r="B50" s="174"/>
      <c r="C50" s="182"/>
      <c r="D50" s="255"/>
      <c r="E50" s="791"/>
      <c r="F50" s="792"/>
      <c r="G50" s="792"/>
      <c r="H50" s="8"/>
      <c r="I50" s="793">
        <f>SUM(H50:H54)</f>
        <v>0</v>
      </c>
    </row>
    <row r="51" spans="1:9">
      <c r="A51" s="163" t="str">
        <f t="shared" si="3"/>
        <v/>
      </c>
      <c r="B51" s="174"/>
      <c r="C51" s="182"/>
      <c r="D51" s="262"/>
      <c r="E51" s="798"/>
      <c r="F51" s="799"/>
      <c r="G51" s="800"/>
      <c r="H51" s="9"/>
      <c r="I51" s="794"/>
    </row>
    <row r="52" spans="1:9">
      <c r="A52" s="163" t="str">
        <f t="shared" si="3"/>
        <v/>
      </c>
      <c r="B52" s="174"/>
      <c r="C52" s="182"/>
      <c r="D52" s="262"/>
      <c r="E52" s="798"/>
      <c r="F52" s="799"/>
      <c r="G52" s="800"/>
      <c r="H52" s="9"/>
      <c r="I52" s="794"/>
    </row>
    <row r="53" spans="1:9">
      <c r="A53" s="163" t="str">
        <f t="shared" si="3"/>
        <v/>
      </c>
      <c r="B53" s="174"/>
      <c r="C53" s="182"/>
      <c r="D53" s="262"/>
      <c r="E53" s="798"/>
      <c r="F53" s="799"/>
      <c r="G53" s="800"/>
      <c r="H53" s="9"/>
      <c r="I53" s="794"/>
    </row>
    <row r="54" spans="1:9">
      <c r="A54" s="163" t="str">
        <f t="shared" si="3"/>
        <v/>
      </c>
      <c r="B54" s="174"/>
      <c r="C54" s="182"/>
      <c r="D54" s="262"/>
      <c r="E54" s="798"/>
      <c r="F54" s="799"/>
      <c r="G54" s="800"/>
      <c r="H54" s="9"/>
      <c r="I54" s="794"/>
    </row>
    <row r="55" spans="1:9" ht="22.5">
      <c r="A55" s="163" t="s">
        <v>96</v>
      </c>
      <c r="B55" s="174"/>
      <c r="C55" s="197" t="s">
        <v>28</v>
      </c>
      <c r="D55" s="253"/>
      <c r="E55" s="809"/>
      <c r="F55" s="809"/>
      <c r="G55" s="809"/>
      <c r="H55" s="217"/>
      <c r="I55" s="181"/>
    </row>
    <row r="56" spans="1:9">
      <c r="A56" s="163" t="s">
        <v>96</v>
      </c>
      <c r="B56" s="174"/>
      <c r="C56" s="175"/>
      <c r="D56" s="255"/>
      <c r="E56" s="791"/>
      <c r="F56" s="792"/>
      <c r="G56" s="792"/>
      <c r="H56" s="8"/>
      <c r="I56" s="793">
        <f>SUM(H56:H60)</f>
        <v>0</v>
      </c>
    </row>
    <row r="57" spans="1:9">
      <c r="A57" s="163" t="str">
        <f t="shared" si="3"/>
        <v/>
      </c>
      <c r="B57" s="174"/>
      <c r="C57" s="175"/>
      <c r="D57" s="262"/>
      <c r="E57" s="798"/>
      <c r="F57" s="799"/>
      <c r="G57" s="800"/>
      <c r="H57" s="9"/>
      <c r="I57" s="794"/>
    </row>
    <row r="58" spans="1:9">
      <c r="A58" s="163" t="str">
        <f t="shared" si="3"/>
        <v/>
      </c>
      <c r="B58" s="174"/>
      <c r="C58" s="175"/>
      <c r="D58" s="262"/>
      <c r="E58" s="798"/>
      <c r="F58" s="799"/>
      <c r="G58" s="800"/>
      <c r="H58" s="9"/>
      <c r="I58" s="794"/>
    </row>
    <row r="59" spans="1:9">
      <c r="A59" s="163" t="str">
        <f t="shared" si="3"/>
        <v/>
      </c>
      <c r="B59" s="174"/>
      <c r="C59" s="175"/>
      <c r="D59" s="262"/>
      <c r="E59" s="798"/>
      <c r="F59" s="799"/>
      <c r="G59" s="800"/>
      <c r="H59" s="9"/>
      <c r="I59" s="794"/>
    </row>
    <row r="60" spans="1:9">
      <c r="A60" s="163" t="str">
        <f t="shared" si="3"/>
        <v/>
      </c>
      <c r="B60" s="174"/>
      <c r="C60" s="175"/>
      <c r="D60" s="262"/>
      <c r="E60" s="798"/>
      <c r="F60" s="799"/>
      <c r="G60" s="800"/>
      <c r="H60" s="9"/>
      <c r="I60" s="794"/>
    </row>
    <row r="61" spans="1:9" ht="24" customHeight="1">
      <c r="A61" s="163" t="s">
        <v>96</v>
      </c>
      <c r="B61" s="174"/>
      <c r="C61" s="197" t="s">
        <v>29</v>
      </c>
      <c r="D61" s="253"/>
      <c r="E61" s="269"/>
      <c r="F61" s="269"/>
      <c r="G61" s="269"/>
      <c r="H61" s="217"/>
      <c r="I61" s="218"/>
    </row>
    <row r="62" spans="1:9" ht="18.75" customHeight="1">
      <c r="A62" s="163" t="s">
        <v>96</v>
      </c>
      <c r="B62" s="174"/>
      <c r="C62" s="807"/>
      <c r="D62" s="255"/>
      <c r="E62" s="791"/>
      <c r="F62" s="792"/>
      <c r="G62" s="792"/>
      <c r="H62" s="8"/>
      <c r="I62" s="793">
        <f>SUM(H62:H66)</f>
        <v>0</v>
      </c>
    </row>
    <row r="63" spans="1:9" ht="18.75" customHeight="1">
      <c r="A63" s="163" t="str">
        <f t="shared" si="3"/>
        <v/>
      </c>
      <c r="B63" s="174"/>
      <c r="C63" s="807"/>
      <c r="D63" s="262"/>
      <c r="E63" s="798"/>
      <c r="F63" s="799"/>
      <c r="G63" s="800"/>
      <c r="H63" s="9"/>
      <c r="I63" s="794"/>
    </row>
    <row r="64" spans="1:9" ht="18.75" customHeight="1">
      <c r="A64" s="163" t="str">
        <f t="shared" si="3"/>
        <v/>
      </c>
      <c r="B64" s="174"/>
      <c r="C64" s="807"/>
      <c r="D64" s="262"/>
      <c r="E64" s="798"/>
      <c r="F64" s="799"/>
      <c r="G64" s="800"/>
      <c r="H64" s="9"/>
      <c r="I64" s="794"/>
    </row>
    <row r="65" spans="1:9" ht="18.75" customHeight="1">
      <c r="A65" s="163" t="str">
        <f t="shared" si="3"/>
        <v/>
      </c>
      <c r="B65" s="174"/>
      <c r="C65" s="807"/>
      <c r="D65" s="262"/>
      <c r="E65" s="798"/>
      <c r="F65" s="799"/>
      <c r="G65" s="800"/>
      <c r="H65" s="9"/>
      <c r="I65" s="794"/>
    </row>
    <row r="66" spans="1:9" ht="18.75" customHeight="1">
      <c r="A66" s="163" t="str">
        <f t="shared" si="3"/>
        <v/>
      </c>
      <c r="B66" s="174"/>
      <c r="C66" s="807"/>
      <c r="D66" s="262"/>
      <c r="E66" s="798"/>
      <c r="F66" s="799"/>
      <c r="G66" s="800"/>
      <c r="H66" s="9"/>
      <c r="I66" s="794"/>
    </row>
    <row r="67" spans="1:9" ht="22.5">
      <c r="A67" s="163" t="s">
        <v>96</v>
      </c>
      <c r="B67" s="174"/>
      <c r="C67" s="170" t="s">
        <v>30</v>
      </c>
      <c r="D67" s="253"/>
      <c r="E67" s="269"/>
      <c r="F67" s="269"/>
      <c r="G67" s="269"/>
      <c r="H67" s="217"/>
      <c r="I67" s="218"/>
    </row>
    <row r="68" spans="1:9">
      <c r="A68" s="163" t="s">
        <v>96</v>
      </c>
      <c r="B68" s="174"/>
      <c r="C68" s="175"/>
      <c r="D68" s="255"/>
      <c r="E68" s="791"/>
      <c r="F68" s="792"/>
      <c r="G68" s="792"/>
      <c r="H68" s="8"/>
      <c r="I68" s="793">
        <f>SUM(H68:H77)</f>
        <v>0</v>
      </c>
    </row>
    <row r="69" spans="1:9">
      <c r="A69" s="163" t="str">
        <f t="shared" si="3"/>
        <v/>
      </c>
      <c r="B69" s="174"/>
      <c r="C69" s="175"/>
      <c r="D69" s="262"/>
      <c r="E69" s="798"/>
      <c r="F69" s="799"/>
      <c r="G69" s="800"/>
      <c r="H69" s="9"/>
      <c r="I69" s="794"/>
    </row>
    <row r="70" spans="1:9">
      <c r="A70" s="163" t="str">
        <f t="shared" si="3"/>
        <v/>
      </c>
      <c r="B70" s="174"/>
      <c r="C70" s="175"/>
      <c r="D70" s="262"/>
      <c r="E70" s="798"/>
      <c r="F70" s="799"/>
      <c r="G70" s="800"/>
      <c r="H70" s="9"/>
      <c r="I70" s="794"/>
    </row>
    <row r="71" spans="1:9">
      <c r="A71" s="163" t="str">
        <f t="shared" si="3"/>
        <v/>
      </c>
      <c r="B71" s="174"/>
      <c r="C71" s="175"/>
      <c r="D71" s="262"/>
      <c r="E71" s="798"/>
      <c r="F71" s="799"/>
      <c r="G71" s="800"/>
      <c r="H71" s="9"/>
      <c r="I71" s="794"/>
    </row>
    <row r="72" spans="1:9">
      <c r="A72" s="163" t="str">
        <f t="shared" si="3"/>
        <v/>
      </c>
      <c r="B72" s="174"/>
      <c r="C72" s="175"/>
      <c r="D72" s="262"/>
      <c r="E72" s="798"/>
      <c r="F72" s="799"/>
      <c r="G72" s="800"/>
      <c r="H72" s="9"/>
      <c r="I72" s="794"/>
    </row>
    <row r="73" spans="1:9">
      <c r="A73" s="163" t="str">
        <f t="shared" si="3"/>
        <v/>
      </c>
      <c r="B73" s="174"/>
      <c r="C73" s="175"/>
      <c r="D73" s="262"/>
      <c r="E73" s="798"/>
      <c r="F73" s="799"/>
      <c r="G73" s="800"/>
      <c r="H73" s="9"/>
      <c r="I73" s="794"/>
    </row>
    <row r="74" spans="1:9">
      <c r="A74" s="163" t="str">
        <f t="shared" si="3"/>
        <v/>
      </c>
      <c r="B74" s="174"/>
      <c r="C74" s="175"/>
      <c r="D74" s="262"/>
      <c r="E74" s="798"/>
      <c r="F74" s="799"/>
      <c r="G74" s="800"/>
      <c r="H74" s="9"/>
      <c r="I74" s="794"/>
    </row>
    <row r="75" spans="1:9">
      <c r="A75" s="163" t="str">
        <f t="shared" si="3"/>
        <v/>
      </c>
      <c r="B75" s="174"/>
      <c r="C75" s="175"/>
      <c r="D75" s="262"/>
      <c r="E75" s="798"/>
      <c r="F75" s="799"/>
      <c r="G75" s="800"/>
      <c r="H75" s="9"/>
      <c r="I75" s="794"/>
    </row>
    <row r="76" spans="1:9">
      <c r="A76" s="163" t="str">
        <f t="shared" si="3"/>
        <v/>
      </c>
      <c r="B76" s="174"/>
      <c r="C76" s="175"/>
      <c r="D76" s="262"/>
      <c r="E76" s="798"/>
      <c r="F76" s="799"/>
      <c r="G76" s="800"/>
      <c r="H76" s="9"/>
      <c r="I76" s="794"/>
    </row>
    <row r="77" spans="1:9">
      <c r="A77" s="163" t="s">
        <v>96</v>
      </c>
      <c r="B77" s="219"/>
      <c r="C77" s="220"/>
      <c r="D77" s="263"/>
      <c r="E77" s="801"/>
      <c r="F77" s="802"/>
      <c r="G77" s="803"/>
      <c r="H77" s="10"/>
      <c r="I77" s="806"/>
    </row>
    <row r="78" spans="1:9">
      <c r="A78" s="221"/>
    </row>
  </sheetData>
  <sheetProtection autoFilter="0"/>
  <autoFilter ref="A15:I77" xr:uid="{00000000-0009-0000-0000-000007000000}">
    <filterColumn colId="4" showButton="0"/>
    <filterColumn colId="5" showButton="0"/>
  </autoFilter>
  <mergeCells count="65">
    <mergeCell ref="K29:T35"/>
    <mergeCell ref="I68:I77"/>
    <mergeCell ref="E69:G69"/>
    <mergeCell ref="E70:G70"/>
    <mergeCell ref="E71:G71"/>
    <mergeCell ref="E72:G72"/>
    <mergeCell ref="E73:G73"/>
    <mergeCell ref="E74:G74"/>
    <mergeCell ref="E75:G75"/>
    <mergeCell ref="E76:G76"/>
    <mergeCell ref="E77:G77"/>
    <mergeCell ref="E68:G68"/>
    <mergeCell ref="E50:G50"/>
    <mergeCell ref="I50:I54"/>
    <mergeCell ref="E51:G51"/>
    <mergeCell ref="E52:G52"/>
    <mergeCell ref="C62:C66"/>
    <mergeCell ref="E62:G62"/>
    <mergeCell ref="E55:G55"/>
    <mergeCell ref="E56:G56"/>
    <mergeCell ref="I62:I66"/>
    <mergeCell ref="E63:G63"/>
    <mergeCell ref="E64:G64"/>
    <mergeCell ref="E65:G65"/>
    <mergeCell ref="E66:G66"/>
    <mergeCell ref="I56:I60"/>
    <mergeCell ref="E57:G57"/>
    <mergeCell ref="E58:G58"/>
    <mergeCell ref="E59:G59"/>
    <mergeCell ref="E60:G60"/>
    <mergeCell ref="E53:G53"/>
    <mergeCell ref="E54:G54"/>
    <mergeCell ref="B43:B48"/>
    <mergeCell ref="E44:G44"/>
    <mergeCell ref="I44:I48"/>
    <mergeCell ref="E45:G45"/>
    <mergeCell ref="E46:G46"/>
    <mergeCell ref="E47:G47"/>
    <mergeCell ref="E48:G48"/>
    <mergeCell ref="E36:G36"/>
    <mergeCell ref="E38:G38"/>
    <mergeCell ref="I38:I42"/>
    <mergeCell ref="E39:G39"/>
    <mergeCell ref="E40:G40"/>
    <mergeCell ref="E41:G41"/>
    <mergeCell ref="E42:G42"/>
    <mergeCell ref="D30:I34"/>
    <mergeCell ref="E7:G7"/>
    <mergeCell ref="E8:G8"/>
    <mergeCell ref="E9:G9"/>
    <mergeCell ref="E10:G10"/>
    <mergeCell ref="E11:G11"/>
    <mergeCell ref="E12:G12"/>
    <mergeCell ref="E13:G13"/>
    <mergeCell ref="E15:G15"/>
    <mergeCell ref="A16:D16"/>
    <mergeCell ref="E19:H19"/>
    <mergeCell ref="E20:G20"/>
    <mergeCell ref="C6:D6"/>
    <mergeCell ref="E6:G6"/>
    <mergeCell ref="A2:B2"/>
    <mergeCell ref="C2:I2"/>
    <mergeCell ref="A3:B3"/>
    <mergeCell ref="C3:I3"/>
    <mergeCell ref="E5:G5"/>
  </mergeCells>
  <phoneticPr fontId="23"/>
  <dataValidations count="3">
    <dataValidation type="whole" operator="greaterThanOrEqual" allowBlank="1" showInputMessage="1" showErrorMessage="1" sqref="E20:G20 H38:H77" xr:uid="{A8C31D18-AF9E-491D-91F0-04D257DBF28F}">
      <formula1>0</formula1>
    </dataValidation>
    <dataValidation type="whole" imeMode="off" operator="greaterThanOrEqual" allowBlank="1" showInputMessage="1" showErrorMessage="1" sqref="E23:E27" xr:uid="{43B49346-50DB-4BE0-A34A-D0157F983C76}">
      <formula1>0</formula1>
    </dataValidation>
    <dataValidation imeMode="halfAlpha" allowBlank="1" showInputMessage="1" showErrorMessage="1" sqref="I78:I65499 I15:I19 I36" xr:uid="{012BA05C-F0F2-4C18-907C-D9D136E5C00A}"/>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356-EEFF-4780-8637-88FB710B3900}">
  <sheetPr>
    <tabColor rgb="FFF7C1D4"/>
    <pageSetUpPr fitToPage="1"/>
  </sheetPr>
  <dimension ref="A1:W160"/>
  <sheetViews>
    <sheetView view="pageBreakPreview" topLeftCell="A2" zoomScale="85" zoomScaleNormal="85" zoomScaleSheetLayoutView="85" zoomScalePageLayoutView="55" workbookViewId="0">
      <selection activeCell="D15" sqref="A15:H19"/>
    </sheetView>
  </sheetViews>
  <sheetFormatPr defaultColWidth="9" defaultRowHeight="18"/>
  <cols>
    <col min="1" max="1" width="3.4140625" style="16" customWidth="1"/>
    <col min="2" max="2" width="4" style="23" customWidth="1"/>
    <col min="3" max="3" width="4.08203125" style="16" customWidth="1"/>
    <col min="4" max="4" width="18.9140625" style="98" customWidth="1"/>
    <col min="5" max="5" width="40.6640625" style="24" customWidth="1"/>
    <col min="6" max="6" width="10.08203125" style="16" customWidth="1"/>
    <col min="7" max="7" width="9.08203125" style="16" customWidth="1"/>
    <col min="8" max="8" width="4.6640625" style="20" customWidth="1"/>
    <col min="9" max="9" width="9.08203125" style="20" customWidth="1"/>
    <col min="10" max="10" width="4.6640625" style="21" customWidth="1"/>
    <col min="11" max="11" width="12.6640625" style="20" customWidth="1"/>
    <col min="12" max="12" width="13.08203125" style="25" customWidth="1"/>
    <col min="13" max="13" width="2.6640625" customWidth="1"/>
    <col min="24" max="16384" width="9" style="16"/>
  </cols>
  <sheetData>
    <row r="1" spans="1:23">
      <c r="B1" s="16" t="s">
        <v>296</v>
      </c>
      <c r="C1" s="23"/>
      <c r="E1" s="16"/>
      <c r="F1" s="24"/>
      <c r="H1" s="16"/>
      <c r="J1" s="20"/>
      <c r="K1" s="21"/>
      <c r="L1" s="20"/>
    </row>
    <row r="2" spans="1:23">
      <c r="B2" s="694" t="s">
        <v>115</v>
      </c>
      <c r="C2" s="694"/>
      <c r="D2" s="694"/>
      <c r="E2" s="695">
        <f>'5-1 総表'!C17</f>
        <v>0</v>
      </c>
      <c r="F2" s="695"/>
      <c r="G2" s="695"/>
      <c r="H2" s="695"/>
      <c r="I2" s="695"/>
      <c r="J2" s="695"/>
      <c r="K2" s="695"/>
      <c r="L2" s="695"/>
    </row>
    <row r="3" spans="1:23">
      <c r="B3" s="694" t="s">
        <v>76</v>
      </c>
      <c r="C3" s="694"/>
      <c r="D3" s="694"/>
      <c r="E3" s="695">
        <f>'5-1 総表'!C29</f>
        <v>0</v>
      </c>
      <c r="F3" s="695"/>
      <c r="G3" s="695"/>
      <c r="H3" s="695"/>
      <c r="I3" s="695"/>
      <c r="J3" s="695"/>
      <c r="K3" s="695"/>
      <c r="L3" s="695"/>
      <c r="N3" s="672" t="s">
        <v>373</v>
      </c>
      <c r="O3" s="672"/>
      <c r="P3" s="672"/>
      <c r="Q3" s="672"/>
      <c r="R3" s="672"/>
      <c r="S3" s="672"/>
      <c r="T3" s="672"/>
      <c r="U3" s="672"/>
      <c r="V3" s="672"/>
      <c r="W3" s="672"/>
    </row>
    <row r="4" spans="1:23" s="17" customFormat="1" ht="18.5" thickBot="1">
      <c r="A4" s="79"/>
      <c r="B4" s="83"/>
      <c r="C4" s="73"/>
      <c r="D4" s="99"/>
      <c r="E4" s="73"/>
      <c r="F4" s="837" t="s">
        <v>341</v>
      </c>
      <c r="G4" s="837"/>
      <c r="H4" s="963" t="str">
        <f>IF('4-1 総表'!C10="","申請時金額","計画変更時金額")</f>
        <v>申請時金額</v>
      </c>
      <c r="I4" s="963"/>
      <c r="J4" s="963"/>
      <c r="K4" s="81"/>
      <c r="L4" s="81"/>
      <c r="M4" s="491"/>
      <c r="N4" s="681"/>
      <c r="O4" s="681"/>
      <c r="P4" s="681"/>
      <c r="Q4" s="681"/>
      <c r="R4" s="681"/>
      <c r="S4" s="681"/>
      <c r="T4" s="681"/>
      <c r="U4" s="681"/>
      <c r="V4" s="681"/>
      <c r="W4" s="681"/>
    </row>
    <row r="5" spans="1:23" s="18" customFormat="1" ht="26.5">
      <c r="A5" s="74"/>
      <c r="B5" s="267" t="s">
        <v>187</v>
      </c>
      <c r="C5" s="75"/>
      <c r="D5" s="100"/>
      <c r="E5" s="76"/>
      <c r="F5" s="838">
        <f>SUM(L13,L30,L47,L64,L81,L98,L115,L132,L149)</f>
        <v>0</v>
      </c>
      <c r="G5" s="839"/>
      <c r="H5" s="979">
        <f>IF('4-1 総表'!$C$10="",'1-4 支出'!F5*1000,ROUNDDOWN(F5,-3))</f>
        <v>0</v>
      </c>
      <c r="I5" s="980"/>
      <c r="J5" s="981"/>
      <c r="M5"/>
      <c r="N5" s="681"/>
      <c r="O5" s="681"/>
      <c r="P5" s="681"/>
      <c r="Q5" s="681"/>
      <c r="R5" s="681"/>
      <c r="S5" s="681"/>
      <c r="T5" s="681"/>
      <c r="U5" s="681"/>
      <c r="V5" s="681"/>
      <c r="W5" s="681"/>
    </row>
    <row r="6" spans="1:23" s="18" customFormat="1" ht="22.5">
      <c r="A6" s="74"/>
      <c r="B6" s="84"/>
      <c r="C6" s="39" t="s">
        <v>195</v>
      </c>
      <c r="D6" s="101"/>
      <c r="E6" s="40"/>
      <c r="F6" s="840">
        <f>SUM(F8:F10)</f>
        <v>0</v>
      </c>
      <c r="G6" s="841"/>
      <c r="H6" s="964">
        <f>IF('4-1 総表'!$C$10="",'1-4 支出'!F6*1000,ROUNDDOWN(F6,-3))</f>
        <v>0</v>
      </c>
      <c r="I6" s="965"/>
      <c r="J6" s="966"/>
      <c r="M6"/>
      <c r="N6" s="682"/>
      <c r="O6" s="682"/>
      <c r="P6" s="682"/>
      <c r="Q6" s="682"/>
      <c r="R6" s="682"/>
      <c r="S6" s="682"/>
      <c r="T6" s="682"/>
      <c r="U6" s="682"/>
      <c r="V6" s="682"/>
      <c r="W6" s="682"/>
    </row>
    <row r="7" spans="1:23" s="18" customFormat="1" ht="22.5">
      <c r="A7" s="74"/>
      <c r="B7" s="85"/>
      <c r="C7" s="42"/>
      <c r="D7" s="102"/>
      <c r="E7" s="77" t="s">
        <v>94</v>
      </c>
      <c r="F7" s="842" t="s">
        <v>74</v>
      </c>
      <c r="G7" s="843"/>
      <c r="H7" s="967" t="s">
        <v>295</v>
      </c>
      <c r="I7" s="968"/>
      <c r="J7" s="969"/>
      <c r="K7" s="43"/>
      <c r="L7" s="43"/>
      <c r="M7"/>
      <c r="N7" s="490"/>
      <c r="O7" s="490"/>
      <c r="P7" s="490"/>
      <c r="Q7" s="490"/>
      <c r="R7" s="490"/>
      <c r="S7" s="490"/>
      <c r="T7" s="490"/>
      <c r="U7" s="490"/>
      <c r="V7" s="490"/>
      <c r="W7"/>
    </row>
    <row r="8" spans="1:23" ht="22.5">
      <c r="A8" s="74"/>
      <c r="B8" s="86"/>
      <c r="C8" s="44"/>
      <c r="D8" s="103" t="s">
        <v>77</v>
      </c>
      <c r="E8" s="415">
        <f>'1-4 支出'!E8</f>
        <v>0</v>
      </c>
      <c r="F8" s="844" t="str">
        <f>IF(E8="謝金・旅費",$L$13,IF(E8="会場・設営・運搬費",$L$30,IF(E8="記録作成費",$L$47,IF(E8="資料等購入費",$L$64,IF(E8="原料費",$L$81,IF(E8="調査・資料等作成費",$L$98,IF(E8="記録・配信費",$L$115,IF(E8="宣伝・印刷費",$L$132,"0"))))))))</f>
        <v>0</v>
      </c>
      <c r="G8" s="845"/>
      <c r="H8" s="970">
        <f>IF('4-1 総表'!$C$10="",'1-4 支出'!F8*1000,ROUNDDOWN(F8,-3))</f>
        <v>0</v>
      </c>
      <c r="I8" s="971"/>
      <c r="J8" s="972"/>
      <c r="K8" s="45"/>
      <c r="L8" s="45"/>
      <c r="N8" s="831" t="s">
        <v>362</v>
      </c>
      <c r="O8" s="831"/>
      <c r="P8" s="831"/>
      <c r="Q8" s="831"/>
      <c r="R8" s="831"/>
      <c r="S8" s="831"/>
      <c r="T8" s="831"/>
      <c r="U8" s="831"/>
      <c r="V8" s="831"/>
      <c r="W8" s="831"/>
    </row>
    <row r="9" spans="1:23" s="18" customFormat="1" ht="22.5">
      <c r="A9" s="74"/>
      <c r="B9" s="86"/>
      <c r="C9" s="44"/>
      <c r="D9" s="104" t="s">
        <v>79</v>
      </c>
      <c r="E9" s="416">
        <f>'1-4 支出'!E9</f>
        <v>0</v>
      </c>
      <c r="F9" s="833" t="str">
        <f>IF(E9="謝金・旅費",$L$13,IF(E9="会場・設営・運搬費",$L$30,IF(E9="記録作成費",$L$47,IF(E9="資料等購入費",$L$64,IF(E9="原料費",$L$81,IF(E9="調査・資料等作成費",$L$98,IF(E9="記録・配信費",$L$115,IF(E9="宣伝・印刷費",$L$132,"0"))))))))</f>
        <v>0</v>
      </c>
      <c r="G9" s="834"/>
      <c r="H9" s="973">
        <f>IF('4-1 総表'!$C$10="",'1-4 支出'!F9*1000,ROUNDDOWN(F9,-3))</f>
        <v>0</v>
      </c>
      <c r="I9" s="974"/>
      <c r="J9" s="975"/>
      <c r="K9" s="45"/>
      <c r="L9" s="45"/>
      <c r="M9"/>
      <c r="N9" s="831"/>
      <c r="O9" s="831"/>
      <c r="P9" s="831"/>
      <c r="Q9" s="831"/>
      <c r="R9" s="831"/>
      <c r="S9" s="831"/>
      <c r="T9" s="831"/>
      <c r="U9" s="831"/>
      <c r="V9" s="831"/>
      <c r="W9" s="831"/>
    </row>
    <row r="10" spans="1:23" s="18" customFormat="1" ht="23" thickBot="1">
      <c r="A10" s="74"/>
      <c r="B10" s="87"/>
      <c r="C10" s="78"/>
      <c r="D10" s="105" t="s">
        <v>78</v>
      </c>
      <c r="E10" s="417">
        <f>'1-4 支出'!E10</f>
        <v>0</v>
      </c>
      <c r="F10" s="835" t="str">
        <f>IF(E10="謝金・旅費",$L$13,IF(E10="会場・設営・運搬費",$L$30,IF(E10="記録作成費",$L$47,IF(E10="資料等購入費",$L$64,IF(E10="原料費",$L$81,IF(E10="調査・資料等作成費",$L$98,IF(E10="記録・配信費",$L$115,IF(E10="宣伝・印刷費",$L$132,"0"))))))))</f>
        <v>0</v>
      </c>
      <c r="G10" s="836"/>
      <c r="H10" s="976">
        <f>IF('4-1 総表'!$C$10="",'1-4 支出'!F10*1000,ROUNDDOWN(F10,-3))</f>
        <v>0</v>
      </c>
      <c r="I10" s="977"/>
      <c r="J10" s="978"/>
      <c r="K10" s="47"/>
      <c r="L10" s="38"/>
      <c r="M10"/>
      <c r="N10" s="831"/>
      <c r="O10" s="831"/>
      <c r="P10" s="831"/>
      <c r="Q10" s="831"/>
      <c r="R10" s="831"/>
      <c r="S10" s="831"/>
      <c r="T10" s="831"/>
      <c r="U10" s="831"/>
      <c r="V10" s="831"/>
      <c r="W10" s="831"/>
    </row>
    <row r="11" spans="1:23" s="18" customFormat="1" ht="23" thickBot="1">
      <c r="A11" s="29"/>
      <c r="B11" s="88"/>
      <c r="C11" s="29"/>
      <c r="D11" s="106"/>
      <c r="E11" s="31"/>
      <c r="F11" s="30"/>
      <c r="G11" s="30"/>
      <c r="H11" s="19"/>
      <c r="I11" s="35"/>
      <c r="J11" s="33"/>
      <c r="K11" s="32"/>
      <c r="L11" s="34"/>
      <c r="M11" s="492"/>
      <c r="N11" s="831"/>
      <c r="O11" s="831"/>
      <c r="P11" s="831"/>
      <c r="Q11" s="831"/>
      <c r="R11" s="831"/>
      <c r="S11" s="831"/>
      <c r="T11" s="831"/>
      <c r="U11" s="831"/>
      <c r="V11" s="831"/>
      <c r="W11" s="831"/>
    </row>
    <row r="12" spans="1:23" s="35" customFormat="1" ht="24.75" customHeight="1" thickBot="1">
      <c r="A12" s="48" t="s">
        <v>95</v>
      </c>
      <c r="B12" s="90"/>
      <c r="C12" s="97" t="s">
        <v>105</v>
      </c>
      <c r="D12" s="94" t="s">
        <v>97</v>
      </c>
      <c r="E12" s="53" t="s">
        <v>73</v>
      </c>
      <c r="F12" s="95" t="s">
        <v>66</v>
      </c>
      <c r="G12" s="96" t="s">
        <v>35</v>
      </c>
      <c r="H12" s="56" t="s">
        <v>59</v>
      </c>
      <c r="I12" s="55" t="s">
        <v>36</v>
      </c>
      <c r="J12" s="56" t="s">
        <v>60</v>
      </c>
      <c r="K12" s="54" t="s">
        <v>37</v>
      </c>
      <c r="L12" s="57" t="s">
        <v>342</v>
      </c>
      <c r="M12" s="492"/>
      <c r="N12" s="831"/>
      <c r="O12" s="831"/>
      <c r="P12" s="831"/>
      <c r="Q12" s="831"/>
      <c r="R12" s="831"/>
      <c r="S12" s="831"/>
      <c r="T12" s="831"/>
      <c r="U12" s="831"/>
      <c r="V12" s="831"/>
      <c r="W12" s="831"/>
    </row>
    <row r="13" spans="1:23" s="22" customFormat="1" ht="29">
      <c r="A13" s="26"/>
      <c r="B13" s="50" t="str">
        <f>IF($E$8=C13,$D$8,IF($E$9=C13,$D$9,IF($E$10=C13,$D$10,"")))</f>
        <v/>
      </c>
      <c r="C13" s="51" t="s">
        <v>147</v>
      </c>
      <c r="D13" s="107"/>
      <c r="E13" s="59"/>
      <c r="F13" s="52"/>
      <c r="G13" s="52"/>
      <c r="H13" s="60"/>
      <c r="I13" s="60"/>
      <c r="J13" s="60"/>
      <c r="K13" s="62" t="str">
        <f t="shared" ref="K13:K28" si="0">IF(ISNUMBER(F13),(PRODUCT(F13,G13,I13)),"")</f>
        <v/>
      </c>
      <c r="L13" s="65">
        <f>SUM(K14:K28)</f>
        <v>0</v>
      </c>
      <c r="M13" s="492"/>
      <c r="N13" s="831"/>
      <c r="O13" s="831"/>
      <c r="P13" s="831"/>
      <c r="Q13" s="831"/>
      <c r="R13" s="831"/>
      <c r="S13" s="831"/>
      <c r="T13" s="831"/>
      <c r="U13" s="831"/>
      <c r="V13" s="831"/>
      <c r="W13" s="831"/>
    </row>
    <row r="14" spans="1:23" ht="18.75" customHeight="1">
      <c r="A14" s="26">
        <v>1</v>
      </c>
      <c r="B14" s="91"/>
      <c r="C14" s="68" t="str">
        <f>IF(D14="","",".")</f>
        <v/>
      </c>
      <c r="D14" s="108"/>
      <c r="E14" s="110"/>
      <c r="F14" s="111"/>
      <c r="G14" s="111"/>
      <c r="H14" s="111"/>
      <c r="I14" s="111"/>
      <c r="J14" s="111"/>
      <c r="K14" s="113" t="str">
        <f t="shared" si="0"/>
        <v/>
      </c>
      <c r="L14" s="27"/>
      <c r="N14" s="831"/>
      <c r="O14" s="831"/>
      <c r="P14" s="831"/>
      <c r="Q14" s="831"/>
      <c r="R14" s="831"/>
      <c r="S14" s="831"/>
      <c r="T14" s="831"/>
      <c r="U14" s="831"/>
      <c r="V14" s="831"/>
      <c r="W14" s="831"/>
    </row>
    <row r="15" spans="1:23" ht="18.75" customHeight="1">
      <c r="A15" s="26">
        <v>2</v>
      </c>
      <c r="B15" s="91"/>
      <c r="C15" s="68" t="str">
        <f t="shared" ref="C15:C28" si="1">IF(D15="","",".")</f>
        <v/>
      </c>
      <c r="D15" s="109"/>
      <c r="E15" s="119"/>
      <c r="F15" s="112"/>
      <c r="G15" s="112"/>
      <c r="H15" s="112"/>
      <c r="I15" s="112"/>
      <c r="J15" s="112"/>
      <c r="K15" s="114" t="str">
        <f t="shared" si="0"/>
        <v/>
      </c>
      <c r="L15" s="27"/>
      <c r="M15" s="491"/>
      <c r="N15" s="831"/>
      <c r="O15" s="831"/>
      <c r="P15" s="831"/>
      <c r="Q15" s="831"/>
      <c r="R15" s="831"/>
      <c r="S15" s="831"/>
      <c r="T15" s="831"/>
      <c r="U15" s="831"/>
      <c r="V15" s="831"/>
      <c r="W15" s="831"/>
    </row>
    <row r="16" spans="1:23" ht="18.75" customHeight="1">
      <c r="A16" s="26">
        <v>3</v>
      </c>
      <c r="B16" s="91"/>
      <c r="C16" s="68" t="str">
        <f t="shared" si="1"/>
        <v/>
      </c>
      <c r="D16" s="109"/>
      <c r="E16" s="119"/>
      <c r="F16" s="112"/>
      <c r="G16" s="112"/>
      <c r="H16" s="112"/>
      <c r="I16" s="112"/>
      <c r="J16" s="112"/>
      <c r="K16" s="114" t="str">
        <f t="shared" si="0"/>
        <v/>
      </c>
      <c r="L16" s="27"/>
      <c r="N16" s="831"/>
      <c r="O16" s="831"/>
      <c r="P16" s="831"/>
      <c r="Q16" s="831"/>
      <c r="R16" s="831"/>
      <c r="S16" s="831"/>
      <c r="T16" s="831"/>
      <c r="U16" s="831"/>
      <c r="V16" s="831"/>
      <c r="W16" s="831"/>
    </row>
    <row r="17" spans="1:23" ht="18.75" customHeight="1">
      <c r="A17" s="26">
        <v>4</v>
      </c>
      <c r="B17" s="91"/>
      <c r="C17" s="68" t="str">
        <f t="shared" si="1"/>
        <v/>
      </c>
      <c r="D17" s="109"/>
      <c r="E17" s="119"/>
      <c r="F17" s="112"/>
      <c r="G17" s="112"/>
      <c r="H17" s="112"/>
      <c r="I17" s="112"/>
      <c r="J17" s="112"/>
      <c r="K17" s="114" t="str">
        <f t="shared" si="0"/>
        <v/>
      </c>
      <c r="L17" s="27"/>
      <c r="N17" s="831"/>
      <c r="O17" s="831"/>
      <c r="P17" s="831"/>
      <c r="Q17" s="831"/>
      <c r="R17" s="831"/>
      <c r="S17" s="831"/>
      <c r="T17" s="831"/>
      <c r="U17" s="831"/>
      <c r="V17" s="831"/>
      <c r="W17" s="831"/>
    </row>
    <row r="18" spans="1:23" ht="18.75" customHeight="1">
      <c r="A18" s="26">
        <v>5</v>
      </c>
      <c r="B18" s="91"/>
      <c r="C18" s="68" t="str">
        <f t="shared" si="1"/>
        <v/>
      </c>
      <c r="D18" s="109"/>
      <c r="E18" s="119"/>
      <c r="F18" s="112"/>
      <c r="G18" s="112"/>
      <c r="H18" s="112"/>
      <c r="I18" s="112"/>
      <c r="J18" s="112"/>
      <c r="K18" s="114" t="str">
        <f t="shared" si="0"/>
        <v/>
      </c>
      <c r="L18" s="27"/>
      <c r="N18" s="831"/>
      <c r="O18" s="831"/>
      <c r="P18" s="831"/>
      <c r="Q18" s="831"/>
      <c r="R18" s="831"/>
      <c r="S18" s="831"/>
      <c r="T18" s="831"/>
      <c r="U18" s="831"/>
      <c r="V18" s="831"/>
      <c r="W18" s="831"/>
    </row>
    <row r="19" spans="1:23" ht="18.75" customHeight="1">
      <c r="A19" s="26">
        <v>6</v>
      </c>
      <c r="B19" s="91"/>
      <c r="C19" s="68" t="str">
        <f t="shared" si="1"/>
        <v/>
      </c>
      <c r="D19" s="109"/>
      <c r="E19" s="119"/>
      <c r="F19" s="112"/>
      <c r="G19" s="112"/>
      <c r="H19" s="112"/>
      <c r="I19" s="112"/>
      <c r="J19" s="112"/>
      <c r="K19" s="114" t="str">
        <f t="shared" si="0"/>
        <v/>
      </c>
      <c r="L19" s="27"/>
      <c r="N19" s="831"/>
      <c r="O19" s="831"/>
      <c r="P19" s="831"/>
      <c r="Q19" s="831"/>
      <c r="R19" s="831"/>
      <c r="S19" s="831"/>
      <c r="T19" s="831"/>
      <c r="U19" s="831"/>
      <c r="V19" s="831"/>
      <c r="W19" s="831"/>
    </row>
    <row r="20" spans="1:23" ht="18.75" customHeight="1">
      <c r="A20" s="26">
        <v>7</v>
      </c>
      <c r="B20" s="91"/>
      <c r="C20" s="68" t="str">
        <f t="shared" si="1"/>
        <v/>
      </c>
      <c r="D20" s="109"/>
      <c r="E20" s="119"/>
      <c r="F20" s="112"/>
      <c r="G20" s="112"/>
      <c r="H20" s="112"/>
      <c r="I20" s="112"/>
      <c r="J20" s="112"/>
      <c r="K20" s="114" t="str">
        <f t="shared" si="0"/>
        <v/>
      </c>
      <c r="L20" s="27"/>
      <c r="N20" s="831"/>
      <c r="O20" s="831"/>
      <c r="P20" s="831"/>
      <c r="Q20" s="831"/>
      <c r="R20" s="831"/>
      <c r="S20" s="831"/>
      <c r="T20" s="831"/>
      <c r="U20" s="831"/>
      <c r="V20" s="831"/>
      <c r="W20" s="831"/>
    </row>
    <row r="21" spans="1:23" ht="18.75" customHeight="1">
      <c r="A21" s="26">
        <v>8</v>
      </c>
      <c r="B21" s="91"/>
      <c r="C21" s="68" t="str">
        <f t="shared" si="1"/>
        <v/>
      </c>
      <c r="D21" s="109"/>
      <c r="E21" s="119"/>
      <c r="F21" s="112"/>
      <c r="G21" s="112"/>
      <c r="H21" s="112"/>
      <c r="I21" s="112"/>
      <c r="J21" s="112"/>
      <c r="K21" s="114" t="str">
        <f t="shared" si="0"/>
        <v/>
      </c>
      <c r="L21" s="27"/>
      <c r="N21" s="831"/>
      <c r="O21" s="831"/>
      <c r="P21" s="831"/>
      <c r="Q21" s="831"/>
      <c r="R21" s="831"/>
      <c r="S21" s="831"/>
      <c r="T21" s="831"/>
      <c r="U21" s="831"/>
      <c r="V21" s="831"/>
      <c r="W21" s="831"/>
    </row>
    <row r="22" spans="1:23" ht="18.75" customHeight="1">
      <c r="A22" s="26">
        <v>9</v>
      </c>
      <c r="B22" s="91"/>
      <c r="C22" s="68" t="str">
        <f t="shared" si="1"/>
        <v/>
      </c>
      <c r="D22" s="109"/>
      <c r="E22" s="119"/>
      <c r="F22" s="112"/>
      <c r="G22" s="112"/>
      <c r="H22" s="112"/>
      <c r="I22" s="112"/>
      <c r="J22" s="112"/>
      <c r="K22" s="114" t="str">
        <f t="shared" si="0"/>
        <v/>
      </c>
      <c r="L22" s="27"/>
      <c r="N22" s="831"/>
      <c r="O22" s="831"/>
      <c r="P22" s="831"/>
      <c r="Q22" s="831"/>
      <c r="R22" s="831"/>
      <c r="S22" s="831"/>
      <c r="T22" s="831"/>
      <c r="U22" s="831"/>
      <c r="V22" s="831"/>
      <c r="W22" s="831"/>
    </row>
    <row r="23" spans="1:23" ht="18.75" customHeight="1">
      <c r="A23" s="26">
        <v>10</v>
      </c>
      <c r="B23" s="91"/>
      <c r="C23" s="68" t="str">
        <f t="shared" si="1"/>
        <v/>
      </c>
      <c r="D23" s="109"/>
      <c r="E23" s="119"/>
      <c r="F23" s="112"/>
      <c r="G23" s="112"/>
      <c r="H23" s="112"/>
      <c r="I23" s="112"/>
      <c r="J23" s="112"/>
      <c r="K23" s="114" t="str">
        <f t="shared" si="0"/>
        <v/>
      </c>
      <c r="L23" s="27"/>
      <c r="N23" s="831"/>
      <c r="O23" s="831"/>
      <c r="P23" s="831"/>
      <c r="Q23" s="831"/>
      <c r="R23" s="831"/>
      <c r="S23" s="831"/>
      <c r="T23" s="831"/>
      <c r="U23" s="831"/>
      <c r="V23" s="831"/>
      <c r="W23" s="831"/>
    </row>
    <row r="24" spans="1:23" ht="18.75" customHeight="1">
      <c r="A24" s="26">
        <v>11</v>
      </c>
      <c r="B24" s="91"/>
      <c r="C24" s="68" t="str">
        <f t="shared" si="1"/>
        <v/>
      </c>
      <c r="D24" s="109"/>
      <c r="E24" s="119"/>
      <c r="F24" s="112"/>
      <c r="G24" s="112"/>
      <c r="H24" s="112"/>
      <c r="I24" s="112"/>
      <c r="J24" s="112"/>
      <c r="K24" s="114" t="str">
        <f t="shared" si="0"/>
        <v/>
      </c>
      <c r="L24" s="27"/>
      <c r="N24" s="831"/>
      <c r="O24" s="831"/>
      <c r="P24" s="831"/>
      <c r="Q24" s="831"/>
      <c r="R24" s="831"/>
      <c r="S24" s="831"/>
      <c r="T24" s="831"/>
      <c r="U24" s="831"/>
      <c r="V24" s="831"/>
      <c r="W24" s="831"/>
    </row>
    <row r="25" spans="1:23" ht="18.75" customHeight="1">
      <c r="A25" s="26">
        <v>12</v>
      </c>
      <c r="B25" s="91"/>
      <c r="C25" s="68" t="str">
        <f t="shared" si="1"/>
        <v/>
      </c>
      <c r="D25" s="109"/>
      <c r="E25" s="119"/>
      <c r="F25" s="112"/>
      <c r="G25" s="112"/>
      <c r="H25" s="112"/>
      <c r="I25" s="112"/>
      <c r="J25" s="112"/>
      <c r="K25" s="114" t="str">
        <f t="shared" si="0"/>
        <v/>
      </c>
      <c r="L25" s="27"/>
      <c r="N25" s="831"/>
      <c r="O25" s="831"/>
      <c r="P25" s="831"/>
      <c r="Q25" s="831"/>
      <c r="R25" s="831"/>
      <c r="S25" s="831"/>
      <c r="T25" s="831"/>
      <c r="U25" s="831"/>
      <c r="V25" s="831"/>
      <c r="W25" s="831"/>
    </row>
    <row r="26" spans="1:23" ht="18.75" customHeight="1">
      <c r="A26" s="26">
        <v>13</v>
      </c>
      <c r="B26" s="91"/>
      <c r="C26" s="68" t="str">
        <f t="shared" si="1"/>
        <v/>
      </c>
      <c r="D26" s="109"/>
      <c r="E26" s="119"/>
      <c r="F26" s="112"/>
      <c r="G26" s="112"/>
      <c r="H26" s="112"/>
      <c r="I26" s="112"/>
      <c r="J26" s="112"/>
      <c r="K26" s="114" t="str">
        <f t="shared" si="0"/>
        <v/>
      </c>
      <c r="L26" s="27"/>
      <c r="N26" s="831"/>
      <c r="O26" s="831"/>
      <c r="P26" s="831"/>
      <c r="Q26" s="831"/>
      <c r="R26" s="831"/>
      <c r="S26" s="831"/>
      <c r="T26" s="831"/>
      <c r="U26" s="831"/>
      <c r="V26" s="831"/>
      <c r="W26" s="831"/>
    </row>
    <row r="27" spans="1:23" ht="18.75" customHeight="1">
      <c r="A27" s="26">
        <v>14</v>
      </c>
      <c r="B27" s="91"/>
      <c r="C27" s="68" t="str">
        <f t="shared" si="1"/>
        <v/>
      </c>
      <c r="D27" s="109"/>
      <c r="E27" s="119"/>
      <c r="F27" s="112"/>
      <c r="G27" s="112"/>
      <c r="H27" s="112"/>
      <c r="I27" s="112"/>
      <c r="J27" s="112"/>
      <c r="K27" s="114" t="str">
        <f t="shared" si="0"/>
        <v/>
      </c>
      <c r="L27" s="27"/>
      <c r="N27" s="831"/>
      <c r="O27" s="831"/>
      <c r="P27" s="831"/>
      <c r="Q27" s="831"/>
      <c r="R27" s="831"/>
      <c r="S27" s="831"/>
      <c r="T27" s="831"/>
      <c r="U27" s="831"/>
      <c r="V27" s="831"/>
      <c r="W27" s="831"/>
    </row>
    <row r="28" spans="1:23" ht="18.5" thickBot="1">
      <c r="A28" s="26">
        <v>15</v>
      </c>
      <c r="B28" s="91"/>
      <c r="C28" s="68" t="str">
        <f t="shared" si="1"/>
        <v/>
      </c>
      <c r="D28" s="109"/>
      <c r="E28" s="119"/>
      <c r="F28" s="112"/>
      <c r="G28" s="112"/>
      <c r="H28" s="112"/>
      <c r="I28" s="112"/>
      <c r="J28" s="112"/>
      <c r="K28" s="114" t="str">
        <f t="shared" si="0"/>
        <v/>
      </c>
      <c r="L28" s="27"/>
      <c r="N28" s="831"/>
      <c r="O28" s="831"/>
      <c r="P28" s="831"/>
      <c r="Q28" s="831"/>
      <c r="R28" s="831"/>
      <c r="S28" s="831"/>
      <c r="T28" s="831"/>
      <c r="U28" s="831"/>
      <c r="V28" s="831"/>
      <c r="W28" s="831"/>
    </row>
    <row r="29" spans="1:23" ht="23" thickBot="1">
      <c r="A29" s="48"/>
      <c r="B29" s="89"/>
      <c r="C29" s="64" t="s">
        <v>102</v>
      </c>
      <c r="D29" s="49" t="s">
        <v>101</v>
      </c>
      <c r="E29" s="53" t="s">
        <v>73</v>
      </c>
      <c r="F29" s="54" t="s">
        <v>66</v>
      </c>
      <c r="G29" s="55" t="s">
        <v>35</v>
      </c>
      <c r="H29" s="56" t="s">
        <v>59</v>
      </c>
      <c r="I29" s="55" t="s">
        <v>36</v>
      </c>
      <c r="J29" s="56" t="s">
        <v>60</v>
      </c>
      <c r="K29" s="54" t="s">
        <v>37</v>
      </c>
      <c r="L29" s="57" t="s">
        <v>342</v>
      </c>
      <c r="N29" s="831"/>
      <c r="O29" s="831"/>
      <c r="P29" s="831"/>
      <c r="Q29" s="831"/>
      <c r="R29" s="831"/>
      <c r="S29" s="831"/>
      <c r="T29" s="831"/>
      <c r="U29" s="831"/>
      <c r="V29" s="831"/>
      <c r="W29" s="831"/>
    </row>
    <row r="30" spans="1:23" s="22" customFormat="1" ht="26.5">
      <c r="A30" s="26"/>
      <c r="B30" s="50" t="str">
        <f>IF($E$8=C30,$D$8,IF($E$9=C30,$D$9,IF($E$10=C30,$D$10,"")))</f>
        <v/>
      </c>
      <c r="C30" s="67" t="s">
        <v>196</v>
      </c>
      <c r="D30" s="58"/>
      <c r="E30" s="59"/>
      <c r="F30" s="60"/>
      <c r="G30" s="60"/>
      <c r="H30" s="60"/>
      <c r="I30" s="60"/>
      <c r="J30" s="60"/>
      <c r="K30" s="61"/>
      <c r="L30" s="65">
        <f>SUM(K31:K45)</f>
        <v>0</v>
      </c>
      <c r="M30" s="389"/>
      <c r="N30" s="389"/>
      <c r="O30" s="389"/>
      <c r="P30" s="389"/>
      <c r="Q30" s="389"/>
      <c r="R30" s="389"/>
      <c r="S30" s="389"/>
      <c r="T30" s="389"/>
      <c r="U30" s="389"/>
      <c r="V30" s="389"/>
      <c r="W30" s="389"/>
    </row>
    <row r="31" spans="1:23">
      <c r="A31" s="26">
        <v>1</v>
      </c>
      <c r="B31" s="91"/>
      <c r="C31" s="68" t="str">
        <f>IF(D31="","",".")</f>
        <v/>
      </c>
      <c r="D31" s="108"/>
      <c r="E31" s="110"/>
      <c r="F31" s="111"/>
      <c r="G31" s="111"/>
      <c r="H31" s="111"/>
      <c r="I31" s="111"/>
      <c r="J31" s="111"/>
      <c r="K31" s="113" t="str">
        <f t="shared" ref="K31:K41" si="2">IF(ISNUMBER(F31),(PRODUCT(F31,G31,I31)),"")</f>
        <v/>
      </c>
      <c r="L31" s="27"/>
    </row>
    <row r="32" spans="1:23">
      <c r="A32" s="26">
        <v>2</v>
      </c>
      <c r="B32" s="91"/>
      <c r="C32" s="68" t="str">
        <f t="shared" ref="C32:C45" si="3">IF(D32="","",".")</f>
        <v/>
      </c>
      <c r="D32" s="109"/>
      <c r="E32" s="119"/>
      <c r="F32" s="112"/>
      <c r="G32" s="112"/>
      <c r="H32" s="112"/>
      <c r="I32" s="112"/>
      <c r="J32" s="112"/>
      <c r="K32" s="114" t="str">
        <f t="shared" si="2"/>
        <v/>
      </c>
      <c r="L32" s="27"/>
    </row>
    <row r="33" spans="1:23">
      <c r="A33" s="26">
        <v>3</v>
      </c>
      <c r="B33" s="91"/>
      <c r="C33" s="68" t="str">
        <f t="shared" si="3"/>
        <v/>
      </c>
      <c r="D33" s="109"/>
      <c r="E33" s="119"/>
      <c r="F33" s="112"/>
      <c r="G33" s="112"/>
      <c r="H33" s="112"/>
      <c r="I33" s="112"/>
      <c r="J33" s="112"/>
      <c r="K33" s="114" t="str">
        <f t="shared" si="2"/>
        <v/>
      </c>
      <c r="L33" s="27"/>
    </row>
    <row r="34" spans="1:23">
      <c r="A34" s="26">
        <v>4</v>
      </c>
      <c r="B34" s="91"/>
      <c r="C34" s="68" t="str">
        <f t="shared" si="3"/>
        <v/>
      </c>
      <c r="D34" s="109"/>
      <c r="E34" s="119"/>
      <c r="F34" s="112"/>
      <c r="G34" s="112"/>
      <c r="H34" s="112"/>
      <c r="I34" s="112"/>
      <c r="J34" s="112"/>
      <c r="K34" s="114" t="str">
        <f t="shared" si="2"/>
        <v/>
      </c>
      <c r="L34" s="27"/>
    </row>
    <row r="35" spans="1:23">
      <c r="A35" s="26">
        <v>5</v>
      </c>
      <c r="B35" s="91"/>
      <c r="C35" s="68" t="str">
        <f t="shared" si="3"/>
        <v/>
      </c>
      <c r="D35" s="109"/>
      <c r="E35" s="119"/>
      <c r="F35" s="112"/>
      <c r="G35" s="112"/>
      <c r="H35" s="112"/>
      <c r="I35" s="112"/>
      <c r="J35" s="112"/>
      <c r="K35" s="114" t="str">
        <f t="shared" si="2"/>
        <v/>
      </c>
      <c r="L35" s="27"/>
    </row>
    <row r="36" spans="1:23">
      <c r="A36" s="26">
        <v>6</v>
      </c>
      <c r="B36" s="91"/>
      <c r="C36" s="68" t="str">
        <f t="shared" si="3"/>
        <v/>
      </c>
      <c r="D36" s="109"/>
      <c r="E36" s="119"/>
      <c r="F36" s="112"/>
      <c r="G36" s="112"/>
      <c r="H36" s="112"/>
      <c r="I36" s="112"/>
      <c r="J36" s="112"/>
      <c r="K36" s="114" t="str">
        <f t="shared" si="2"/>
        <v/>
      </c>
      <c r="L36" s="27"/>
    </row>
    <row r="37" spans="1:23">
      <c r="A37" s="26">
        <v>7</v>
      </c>
      <c r="B37" s="91"/>
      <c r="C37" s="68" t="str">
        <f t="shared" si="3"/>
        <v/>
      </c>
      <c r="D37" s="109"/>
      <c r="E37" s="119"/>
      <c r="F37" s="112"/>
      <c r="G37" s="112"/>
      <c r="H37" s="112"/>
      <c r="I37" s="112"/>
      <c r="J37" s="112"/>
      <c r="K37" s="114" t="str">
        <f t="shared" si="2"/>
        <v/>
      </c>
      <c r="L37" s="27"/>
    </row>
    <row r="38" spans="1:23">
      <c r="A38" s="26">
        <v>8</v>
      </c>
      <c r="B38" s="91"/>
      <c r="C38" s="68" t="str">
        <f t="shared" si="3"/>
        <v/>
      </c>
      <c r="D38" s="109"/>
      <c r="E38" s="119"/>
      <c r="F38" s="112"/>
      <c r="G38" s="112"/>
      <c r="H38" s="112"/>
      <c r="I38" s="112"/>
      <c r="J38" s="112"/>
      <c r="K38" s="114" t="str">
        <f t="shared" si="2"/>
        <v/>
      </c>
      <c r="L38" s="27"/>
    </row>
    <row r="39" spans="1:23">
      <c r="A39" s="26">
        <v>9</v>
      </c>
      <c r="B39" s="91"/>
      <c r="C39" s="68" t="str">
        <f t="shared" si="3"/>
        <v/>
      </c>
      <c r="D39" s="109"/>
      <c r="E39" s="119"/>
      <c r="F39" s="112"/>
      <c r="G39" s="112"/>
      <c r="H39" s="112"/>
      <c r="I39" s="112"/>
      <c r="J39" s="112"/>
      <c r="K39" s="114" t="str">
        <f t="shared" si="2"/>
        <v/>
      </c>
      <c r="L39" s="27"/>
    </row>
    <row r="40" spans="1:23">
      <c r="A40" s="26">
        <v>10</v>
      </c>
      <c r="B40" s="91"/>
      <c r="C40" s="68" t="str">
        <f t="shared" si="3"/>
        <v/>
      </c>
      <c r="D40" s="109"/>
      <c r="E40" s="119"/>
      <c r="F40" s="112"/>
      <c r="G40" s="112"/>
      <c r="H40" s="112"/>
      <c r="I40" s="112"/>
      <c r="J40" s="112"/>
      <c r="K40" s="114" t="str">
        <f t="shared" si="2"/>
        <v/>
      </c>
      <c r="L40" s="27"/>
    </row>
    <row r="41" spans="1:23">
      <c r="A41" s="26">
        <v>11</v>
      </c>
      <c r="B41" s="91"/>
      <c r="C41" s="68" t="str">
        <f t="shared" si="3"/>
        <v/>
      </c>
      <c r="D41" s="109"/>
      <c r="E41" s="119"/>
      <c r="F41" s="112"/>
      <c r="G41" s="112"/>
      <c r="H41" s="112"/>
      <c r="I41" s="112"/>
      <c r="J41" s="112"/>
      <c r="K41" s="114" t="str">
        <f t="shared" si="2"/>
        <v/>
      </c>
      <c r="L41" s="27"/>
    </row>
    <row r="42" spans="1:23">
      <c r="A42" s="26">
        <v>12</v>
      </c>
      <c r="B42" s="91"/>
      <c r="C42" s="68" t="str">
        <f t="shared" si="3"/>
        <v/>
      </c>
      <c r="D42" s="109"/>
      <c r="E42" s="119"/>
      <c r="F42" s="112"/>
      <c r="G42" s="112"/>
      <c r="H42" s="112"/>
      <c r="I42" s="112"/>
      <c r="J42" s="112"/>
      <c r="K42" s="114" t="str">
        <f>IF(ISNUMBER(F42),(PRODUCT(F42,G42,I42)),"")</f>
        <v/>
      </c>
      <c r="L42" s="27"/>
    </row>
    <row r="43" spans="1:23">
      <c r="A43" s="26">
        <v>13</v>
      </c>
      <c r="B43" s="91"/>
      <c r="C43" s="68" t="str">
        <f t="shared" si="3"/>
        <v/>
      </c>
      <c r="D43" s="109"/>
      <c r="E43" s="119"/>
      <c r="F43" s="112"/>
      <c r="G43" s="112"/>
      <c r="H43" s="112"/>
      <c r="I43" s="112"/>
      <c r="J43" s="112"/>
      <c r="K43" s="114" t="str">
        <f>IF(ISNUMBER(F43),(PRODUCT(F43,G43,I43)),"")</f>
        <v/>
      </c>
      <c r="L43" s="27"/>
    </row>
    <row r="44" spans="1:23">
      <c r="A44" s="26">
        <v>14</v>
      </c>
      <c r="B44" s="91"/>
      <c r="C44" s="68" t="str">
        <f t="shared" si="3"/>
        <v/>
      </c>
      <c r="D44" s="109"/>
      <c r="E44" s="119"/>
      <c r="F44" s="112"/>
      <c r="G44" s="112"/>
      <c r="H44" s="112"/>
      <c r="I44" s="112"/>
      <c r="J44" s="112"/>
      <c r="K44" s="114" t="str">
        <f>IF(ISNUMBER(F44),(PRODUCT(F44,G44,I44)),"")</f>
        <v/>
      </c>
      <c r="L44" s="27"/>
    </row>
    <row r="45" spans="1:23" ht="18.5" thickBot="1">
      <c r="A45" s="26">
        <v>15</v>
      </c>
      <c r="B45" s="91"/>
      <c r="C45" s="68" t="str">
        <f t="shared" si="3"/>
        <v/>
      </c>
      <c r="D45" s="109"/>
      <c r="E45" s="119"/>
      <c r="F45" s="112"/>
      <c r="G45" s="112"/>
      <c r="H45" s="112"/>
      <c r="I45" s="112"/>
      <c r="J45" s="112"/>
      <c r="K45" s="114" t="str">
        <f>IF(ISNUMBER(F45),(PRODUCT(F45,G45,I45)),"")</f>
        <v/>
      </c>
      <c r="L45" s="27"/>
    </row>
    <row r="46" spans="1:23" ht="23" thickBot="1">
      <c r="A46" s="48"/>
      <c r="B46" s="89"/>
      <c r="C46" s="64" t="s">
        <v>102</v>
      </c>
      <c r="D46" s="49" t="s">
        <v>101</v>
      </c>
      <c r="E46" s="53" t="s">
        <v>73</v>
      </c>
      <c r="F46" s="54" t="s">
        <v>66</v>
      </c>
      <c r="G46" s="55" t="s">
        <v>35</v>
      </c>
      <c r="H46" s="56" t="s">
        <v>59</v>
      </c>
      <c r="I46" s="55" t="s">
        <v>36</v>
      </c>
      <c r="J46" s="56" t="s">
        <v>60</v>
      </c>
      <c r="K46" s="54" t="s">
        <v>37</v>
      </c>
      <c r="L46" s="57" t="s">
        <v>342</v>
      </c>
      <c r="M46" s="493"/>
      <c r="N46" s="493"/>
    </row>
    <row r="47" spans="1:23" s="22" customFormat="1" ht="26.5">
      <c r="A47" s="26"/>
      <c r="B47" s="50" t="str">
        <f>IF($E$8=C47,$D$8,IF($E$9=C47,$D$9,IF($E$10=C47,$D$10,"")))</f>
        <v/>
      </c>
      <c r="C47" s="67" t="s">
        <v>186</v>
      </c>
      <c r="D47" s="58"/>
      <c r="E47" s="59"/>
      <c r="F47" s="346"/>
      <c r="G47" s="346"/>
      <c r="H47" s="346"/>
      <c r="I47" s="346"/>
      <c r="J47" s="346"/>
      <c r="K47" s="344"/>
      <c r="L47" s="65">
        <f>SUM(K48:K62)</f>
        <v>0</v>
      </c>
      <c r="M47" s="494"/>
      <c r="N47" s="832" t="s">
        <v>363</v>
      </c>
      <c r="O47" s="832"/>
      <c r="P47" s="832"/>
      <c r="Q47" s="832"/>
      <c r="R47" s="832"/>
      <c r="S47" s="832"/>
      <c r="T47" s="832"/>
      <c r="U47" s="832"/>
      <c r="V47" s="832"/>
      <c r="W47" s="832"/>
    </row>
    <row r="48" spans="1:23">
      <c r="A48" s="26">
        <v>1</v>
      </c>
      <c r="B48" s="91"/>
      <c r="C48" s="69" t="str">
        <f>IF(D48="","",".")</f>
        <v/>
      </c>
      <c r="D48" s="108"/>
      <c r="E48" s="110"/>
      <c r="F48" s="345"/>
      <c r="G48" s="345"/>
      <c r="H48" s="345"/>
      <c r="I48" s="345"/>
      <c r="J48" s="345"/>
      <c r="K48" s="113" t="str">
        <f>IF(ISNUMBER(F48),(PRODUCT(F48,G48,I48)),"")</f>
        <v/>
      </c>
      <c r="L48" s="27"/>
      <c r="M48" s="494"/>
      <c r="N48" s="832"/>
      <c r="O48" s="832"/>
      <c r="P48" s="832"/>
      <c r="Q48" s="832"/>
      <c r="R48" s="832"/>
      <c r="S48" s="832"/>
      <c r="T48" s="832"/>
      <c r="U48" s="832"/>
      <c r="V48" s="832"/>
      <c r="W48" s="832"/>
    </row>
    <row r="49" spans="1:23">
      <c r="A49" s="26">
        <v>2</v>
      </c>
      <c r="B49" s="91"/>
      <c r="C49" s="69" t="str">
        <f>IF(D49="","",".")</f>
        <v/>
      </c>
      <c r="D49" s="109"/>
      <c r="E49" s="119"/>
      <c r="F49" s="112"/>
      <c r="G49" s="112"/>
      <c r="H49" s="112"/>
      <c r="I49" s="112"/>
      <c r="J49" s="112"/>
      <c r="K49" s="114" t="str">
        <f>IF(ISNUMBER(F49),(PRODUCT(F49,G49,I49)),"")</f>
        <v/>
      </c>
      <c r="L49" s="27"/>
      <c r="M49" s="494"/>
      <c r="N49" s="832"/>
      <c r="O49" s="832"/>
      <c r="P49" s="832"/>
      <c r="Q49" s="832"/>
      <c r="R49" s="832"/>
      <c r="S49" s="832"/>
      <c r="T49" s="832"/>
      <c r="U49" s="832"/>
      <c r="V49" s="832"/>
      <c r="W49" s="832"/>
    </row>
    <row r="50" spans="1:23">
      <c r="A50" s="26">
        <v>3</v>
      </c>
      <c r="B50" s="91"/>
      <c r="C50" s="69" t="str">
        <f t="shared" ref="C50:C62" si="4">IF(D50="","",".")</f>
        <v/>
      </c>
      <c r="D50" s="109"/>
      <c r="E50" s="119"/>
      <c r="F50" s="112"/>
      <c r="G50" s="112"/>
      <c r="H50" s="112"/>
      <c r="I50" s="112"/>
      <c r="J50" s="112"/>
      <c r="K50" s="114" t="str">
        <f>IF(ISNUMBER(F50),(PRODUCT(F50,G50,I50)),"")</f>
        <v/>
      </c>
      <c r="L50" s="27"/>
      <c r="M50" s="493"/>
      <c r="N50" s="832"/>
      <c r="O50" s="832"/>
      <c r="P50" s="832"/>
      <c r="Q50" s="832"/>
      <c r="R50" s="832"/>
      <c r="S50" s="832"/>
      <c r="T50" s="832"/>
      <c r="U50" s="832"/>
      <c r="V50" s="832"/>
      <c r="W50" s="832"/>
    </row>
    <row r="51" spans="1:23">
      <c r="A51" s="26">
        <v>4</v>
      </c>
      <c r="B51" s="91"/>
      <c r="C51" s="69" t="str">
        <f t="shared" si="4"/>
        <v/>
      </c>
      <c r="D51" s="109"/>
      <c r="E51" s="119"/>
      <c r="F51" s="112"/>
      <c r="G51" s="112"/>
      <c r="H51" s="112"/>
      <c r="I51" s="112"/>
      <c r="J51" s="112"/>
      <c r="K51" s="114" t="str">
        <f t="shared" ref="K51:K57" si="5">IF(ISNUMBER(F51),(PRODUCT(F51,G51,I51)),"")</f>
        <v/>
      </c>
      <c r="L51" s="27"/>
      <c r="M51" s="493"/>
    </row>
    <row r="52" spans="1:23">
      <c r="A52" s="26">
        <v>5</v>
      </c>
      <c r="B52" s="91"/>
      <c r="C52" s="69" t="str">
        <f t="shared" si="4"/>
        <v/>
      </c>
      <c r="D52" s="109"/>
      <c r="E52" s="119"/>
      <c r="F52" s="112"/>
      <c r="G52" s="112"/>
      <c r="H52" s="112"/>
      <c r="I52" s="112"/>
      <c r="J52" s="112"/>
      <c r="K52" s="114" t="str">
        <f t="shared" si="5"/>
        <v/>
      </c>
      <c r="L52" s="27"/>
    </row>
    <row r="53" spans="1:23">
      <c r="A53" s="26">
        <v>6</v>
      </c>
      <c r="B53" s="91"/>
      <c r="C53" s="69" t="str">
        <f t="shared" si="4"/>
        <v/>
      </c>
      <c r="D53" s="109"/>
      <c r="E53" s="119"/>
      <c r="F53" s="112"/>
      <c r="G53" s="112"/>
      <c r="H53" s="112"/>
      <c r="I53" s="112"/>
      <c r="J53" s="112"/>
      <c r="K53" s="114" t="str">
        <f t="shared" si="5"/>
        <v/>
      </c>
      <c r="L53" s="27"/>
    </row>
    <row r="54" spans="1:23">
      <c r="A54" s="26">
        <v>7</v>
      </c>
      <c r="B54" s="91"/>
      <c r="C54" s="69" t="str">
        <f t="shared" si="4"/>
        <v/>
      </c>
      <c r="D54" s="109"/>
      <c r="E54" s="119"/>
      <c r="F54" s="112"/>
      <c r="G54" s="112"/>
      <c r="H54" s="112"/>
      <c r="I54" s="112"/>
      <c r="J54" s="112"/>
      <c r="K54" s="114" t="str">
        <f t="shared" si="5"/>
        <v/>
      </c>
      <c r="L54" s="27"/>
    </row>
    <row r="55" spans="1:23">
      <c r="A55" s="26">
        <v>8</v>
      </c>
      <c r="B55" s="91"/>
      <c r="C55" s="69" t="str">
        <f t="shared" si="4"/>
        <v/>
      </c>
      <c r="D55" s="109"/>
      <c r="E55" s="119"/>
      <c r="F55" s="112"/>
      <c r="G55" s="112"/>
      <c r="H55" s="112"/>
      <c r="I55" s="112"/>
      <c r="J55" s="112"/>
      <c r="K55" s="114" t="str">
        <f t="shared" si="5"/>
        <v/>
      </c>
      <c r="L55" s="27"/>
    </row>
    <row r="56" spans="1:23">
      <c r="A56" s="26">
        <v>9</v>
      </c>
      <c r="B56" s="91"/>
      <c r="C56" s="69" t="str">
        <f t="shared" si="4"/>
        <v/>
      </c>
      <c r="D56" s="109"/>
      <c r="E56" s="119"/>
      <c r="F56" s="112"/>
      <c r="G56" s="112"/>
      <c r="H56" s="112"/>
      <c r="I56" s="112"/>
      <c r="J56" s="112"/>
      <c r="K56" s="114" t="str">
        <f t="shared" si="5"/>
        <v/>
      </c>
      <c r="L56" s="27"/>
    </row>
    <row r="57" spans="1:23">
      <c r="A57" s="26">
        <v>10</v>
      </c>
      <c r="B57" s="91"/>
      <c r="C57" s="69" t="str">
        <f t="shared" si="4"/>
        <v/>
      </c>
      <c r="D57" s="109"/>
      <c r="E57" s="119"/>
      <c r="F57" s="112"/>
      <c r="G57" s="112"/>
      <c r="H57" s="112"/>
      <c r="I57" s="112"/>
      <c r="J57" s="112"/>
      <c r="K57" s="114" t="str">
        <f t="shared" si="5"/>
        <v/>
      </c>
      <c r="L57" s="27"/>
    </row>
    <row r="58" spans="1:23">
      <c r="A58" s="26">
        <v>11</v>
      </c>
      <c r="B58" s="91"/>
      <c r="C58" s="69" t="str">
        <f t="shared" si="4"/>
        <v/>
      </c>
      <c r="D58" s="109"/>
      <c r="E58" s="119"/>
      <c r="F58" s="112"/>
      <c r="G58" s="112"/>
      <c r="H58" s="112"/>
      <c r="I58" s="112"/>
      <c r="J58" s="112"/>
      <c r="K58" s="114" t="str">
        <f>IF(ISNUMBER(F58),(PRODUCT(F58,G58,I58)),"")</f>
        <v/>
      </c>
      <c r="L58" s="27"/>
    </row>
    <row r="59" spans="1:23">
      <c r="A59" s="26">
        <v>12</v>
      </c>
      <c r="B59" s="91"/>
      <c r="C59" s="69" t="str">
        <f t="shared" si="4"/>
        <v/>
      </c>
      <c r="D59" s="109"/>
      <c r="E59" s="119"/>
      <c r="F59" s="112"/>
      <c r="G59" s="112"/>
      <c r="H59" s="112"/>
      <c r="I59" s="112"/>
      <c r="J59" s="112"/>
      <c r="K59" s="114" t="str">
        <f>IF(ISNUMBER(F59),(PRODUCT(F59,G59,I59)),"")</f>
        <v/>
      </c>
      <c r="L59" s="27"/>
    </row>
    <row r="60" spans="1:23">
      <c r="A60" s="26">
        <v>13</v>
      </c>
      <c r="B60" s="91"/>
      <c r="C60" s="69" t="str">
        <f t="shared" si="4"/>
        <v/>
      </c>
      <c r="D60" s="109"/>
      <c r="E60" s="119"/>
      <c r="F60" s="112"/>
      <c r="G60" s="112"/>
      <c r="H60" s="112"/>
      <c r="I60" s="112"/>
      <c r="J60" s="112"/>
      <c r="K60" s="114" t="str">
        <f>IF(ISNUMBER(F60),(PRODUCT(F60,G60,I60)),"")</f>
        <v/>
      </c>
      <c r="L60" s="27"/>
    </row>
    <row r="61" spans="1:23">
      <c r="A61" s="26">
        <v>14</v>
      </c>
      <c r="B61" s="91"/>
      <c r="C61" s="69" t="str">
        <f t="shared" si="4"/>
        <v/>
      </c>
      <c r="D61" s="109"/>
      <c r="E61" s="119"/>
      <c r="F61" s="112"/>
      <c r="G61" s="112"/>
      <c r="H61" s="112"/>
      <c r="I61" s="112"/>
      <c r="J61" s="112"/>
      <c r="K61" s="114" t="str">
        <f>IF(ISNUMBER(F61),(PRODUCT(F61,G61,I61)),"")</f>
        <v/>
      </c>
      <c r="L61" s="27"/>
    </row>
    <row r="62" spans="1:23" ht="18.5" thickBot="1">
      <c r="A62" s="26">
        <v>15</v>
      </c>
      <c r="B62" s="91"/>
      <c r="C62" s="69" t="str">
        <f t="shared" si="4"/>
        <v/>
      </c>
      <c r="D62" s="109"/>
      <c r="E62" s="119"/>
      <c r="F62" s="112"/>
      <c r="G62" s="112"/>
      <c r="H62" s="112"/>
      <c r="I62" s="112"/>
      <c r="J62" s="112"/>
      <c r="K62" s="114" t="str">
        <f>IF(ISNUMBER(F62),(PRODUCT(F62,G62,I62)),"")</f>
        <v/>
      </c>
      <c r="L62" s="27"/>
    </row>
    <row r="63" spans="1:23" ht="23" thickBot="1">
      <c r="A63" s="48"/>
      <c r="B63" s="89"/>
      <c r="C63" s="64" t="s">
        <v>102</v>
      </c>
      <c r="D63" s="49" t="s">
        <v>101</v>
      </c>
      <c r="E63" s="53" t="s">
        <v>73</v>
      </c>
      <c r="F63" s="54" t="s">
        <v>66</v>
      </c>
      <c r="G63" s="55" t="s">
        <v>35</v>
      </c>
      <c r="H63" s="56" t="s">
        <v>59</v>
      </c>
      <c r="I63" s="55" t="s">
        <v>36</v>
      </c>
      <c r="J63" s="56" t="s">
        <v>60</v>
      </c>
      <c r="K63" s="54" t="s">
        <v>37</v>
      </c>
      <c r="L63" s="57" t="s">
        <v>342</v>
      </c>
    </row>
    <row r="64" spans="1:23" s="22" customFormat="1" ht="26.5">
      <c r="A64" s="26"/>
      <c r="B64" s="50" t="str">
        <f>IF($E$8=C64,$D$8,IF($E$9=C64,$D$9,IF($E$10=C64,$D$10,"")))</f>
        <v/>
      </c>
      <c r="C64" s="67" t="s">
        <v>180</v>
      </c>
      <c r="D64" s="58"/>
      <c r="E64" s="59"/>
      <c r="F64" s="343"/>
      <c r="G64" s="343"/>
      <c r="H64" s="343"/>
      <c r="I64" s="343"/>
      <c r="J64" s="343"/>
      <c r="K64" s="344"/>
      <c r="L64" s="65">
        <f>SUM(K65:K79)</f>
        <v>0</v>
      </c>
      <c r="M64" s="495"/>
      <c r="N64" s="493"/>
      <c r="O64" s="389"/>
      <c r="P64" s="389"/>
      <c r="Q64" s="389"/>
      <c r="R64" s="389"/>
      <c r="S64" s="389"/>
      <c r="T64" s="389"/>
      <c r="U64" s="389"/>
      <c r="V64" s="389"/>
      <c r="W64" s="389"/>
    </row>
    <row r="65" spans="1:13">
      <c r="A65" s="26">
        <v>1</v>
      </c>
      <c r="B65" s="91"/>
      <c r="C65" s="69" t="str">
        <f>IF(D65="","",".")</f>
        <v/>
      </c>
      <c r="D65" s="108"/>
      <c r="E65" s="110"/>
      <c r="F65" s="111"/>
      <c r="G65" s="111"/>
      <c r="H65" s="111"/>
      <c r="I65" s="111"/>
      <c r="J65" s="111"/>
      <c r="K65" s="113" t="str">
        <f>IF(ISNUMBER(F65),(PRODUCT(F65,G65,I65)),"")</f>
        <v/>
      </c>
      <c r="L65" s="27"/>
      <c r="M65" s="493"/>
    </row>
    <row r="66" spans="1:13">
      <c r="A66" s="26">
        <v>2</v>
      </c>
      <c r="B66" s="91"/>
      <c r="C66" s="69" t="str">
        <f>IF(D66="","",".")</f>
        <v/>
      </c>
      <c r="D66" s="109"/>
      <c r="E66" s="119"/>
      <c r="F66" s="112"/>
      <c r="G66" s="112"/>
      <c r="H66" s="112"/>
      <c r="I66" s="112"/>
      <c r="J66" s="112"/>
      <c r="K66" s="114" t="str">
        <f>IF(ISNUMBER(F66),(PRODUCT(F66,G66,I66)),"")</f>
        <v/>
      </c>
      <c r="L66" s="27"/>
      <c r="M66" s="493"/>
    </row>
    <row r="67" spans="1:13">
      <c r="A67" s="26">
        <v>3</v>
      </c>
      <c r="B67" s="91"/>
      <c r="C67" s="69" t="str">
        <f t="shared" ref="C67:C79" si="6">IF(D67="","",".")</f>
        <v/>
      </c>
      <c r="D67" s="109"/>
      <c r="E67" s="119"/>
      <c r="F67" s="112"/>
      <c r="G67" s="112"/>
      <c r="H67" s="112"/>
      <c r="I67" s="112"/>
      <c r="J67" s="112"/>
      <c r="K67" s="114" t="str">
        <f>IF(ISNUMBER(F67),(PRODUCT(F67,G67,I67)),"")</f>
        <v/>
      </c>
      <c r="L67" s="27"/>
      <c r="M67" s="493"/>
    </row>
    <row r="68" spans="1:13">
      <c r="A68" s="26">
        <v>4</v>
      </c>
      <c r="B68" s="91"/>
      <c r="C68" s="69" t="str">
        <f t="shared" si="6"/>
        <v/>
      </c>
      <c r="D68" s="109"/>
      <c r="E68" s="119"/>
      <c r="F68" s="112"/>
      <c r="G68" s="112"/>
      <c r="H68" s="112"/>
      <c r="I68" s="112"/>
      <c r="J68" s="112"/>
      <c r="K68" s="114" t="str">
        <f t="shared" ref="K68:K74" si="7">IF(ISNUMBER(F68),(PRODUCT(F68,G68,I68)),"")</f>
        <v/>
      </c>
      <c r="L68" s="27"/>
      <c r="M68" s="493"/>
    </row>
    <row r="69" spans="1:13">
      <c r="A69" s="26">
        <v>5</v>
      </c>
      <c r="B69" s="91"/>
      <c r="C69" s="69" t="str">
        <f t="shared" si="6"/>
        <v/>
      </c>
      <c r="D69" s="109"/>
      <c r="E69" s="119"/>
      <c r="F69" s="112"/>
      <c r="G69" s="112"/>
      <c r="H69" s="112"/>
      <c r="I69" s="112"/>
      <c r="J69" s="112"/>
      <c r="K69" s="114" t="str">
        <f t="shared" si="7"/>
        <v/>
      </c>
      <c r="L69" s="27"/>
    </row>
    <row r="70" spans="1:13">
      <c r="A70" s="26">
        <v>6</v>
      </c>
      <c r="B70" s="91"/>
      <c r="C70" s="69" t="str">
        <f t="shared" si="6"/>
        <v/>
      </c>
      <c r="D70" s="109"/>
      <c r="E70" s="119"/>
      <c r="F70" s="112"/>
      <c r="G70" s="112"/>
      <c r="H70" s="112"/>
      <c r="I70" s="112"/>
      <c r="J70" s="112"/>
      <c r="K70" s="114" t="str">
        <f t="shared" si="7"/>
        <v/>
      </c>
      <c r="L70" s="27"/>
    </row>
    <row r="71" spans="1:13">
      <c r="A71" s="26">
        <v>7</v>
      </c>
      <c r="B71" s="91"/>
      <c r="C71" s="69" t="str">
        <f t="shared" si="6"/>
        <v/>
      </c>
      <c r="D71" s="109"/>
      <c r="E71" s="119"/>
      <c r="F71" s="112"/>
      <c r="G71" s="112"/>
      <c r="H71" s="112"/>
      <c r="I71" s="112"/>
      <c r="J71" s="112"/>
      <c r="K71" s="114" t="str">
        <f t="shared" si="7"/>
        <v/>
      </c>
      <c r="L71" s="27"/>
    </row>
    <row r="72" spans="1:13">
      <c r="A72" s="26">
        <v>8</v>
      </c>
      <c r="B72" s="91"/>
      <c r="C72" s="69" t="str">
        <f t="shared" si="6"/>
        <v/>
      </c>
      <c r="D72" s="109"/>
      <c r="E72" s="119"/>
      <c r="F72" s="112"/>
      <c r="G72" s="112"/>
      <c r="H72" s="112"/>
      <c r="I72" s="112"/>
      <c r="J72" s="112"/>
      <c r="K72" s="114" t="str">
        <f t="shared" si="7"/>
        <v/>
      </c>
      <c r="L72" s="27"/>
    </row>
    <row r="73" spans="1:13">
      <c r="A73" s="26">
        <v>9</v>
      </c>
      <c r="B73" s="91"/>
      <c r="C73" s="69" t="str">
        <f t="shared" si="6"/>
        <v/>
      </c>
      <c r="D73" s="109"/>
      <c r="E73" s="119"/>
      <c r="F73" s="112"/>
      <c r="G73" s="112"/>
      <c r="H73" s="112"/>
      <c r="I73" s="112"/>
      <c r="J73" s="112"/>
      <c r="K73" s="114" t="str">
        <f t="shared" si="7"/>
        <v/>
      </c>
      <c r="L73" s="27"/>
    </row>
    <row r="74" spans="1:13">
      <c r="A74" s="26">
        <v>10</v>
      </c>
      <c r="B74" s="91"/>
      <c r="C74" s="69" t="str">
        <f t="shared" si="6"/>
        <v/>
      </c>
      <c r="D74" s="109"/>
      <c r="E74" s="119"/>
      <c r="F74" s="112"/>
      <c r="G74" s="112"/>
      <c r="H74" s="112"/>
      <c r="I74" s="112"/>
      <c r="J74" s="112"/>
      <c r="K74" s="114" t="str">
        <f t="shared" si="7"/>
        <v/>
      </c>
      <c r="L74" s="27"/>
    </row>
    <row r="75" spans="1:13">
      <c r="A75" s="26">
        <v>11</v>
      </c>
      <c r="B75" s="91"/>
      <c r="C75" s="69" t="str">
        <f t="shared" si="6"/>
        <v/>
      </c>
      <c r="D75" s="109"/>
      <c r="E75" s="119"/>
      <c r="F75" s="112"/>
      <c r="G75" s="112"/>
      <c r="H75" s="112"/>
      <c r="I75" s="112"/>
      <c r="J75" s="112"/>
      <c r="K75" s="114" t="str">
        <f>IF(ISNUMBER(F75),(PRODUCT(F75,G75,I75)),"")</f>
        <v/>
      </c>
      <c r="L75" s="27"/>
    </row>
    <row r="76" spans="1:13">
      <c r="A76" s="26">
        <v>12</v>
      </c>
      <c r="B76" s="91"/>
      <c r="C76" s="69" t="str">
        <f t="shared" si="6"/>
        <v/>
      </c>
      <c r="D76" s="109"/>
      <c r="E76" s="119"/>
      <c r="F76" s="112"/>
      <c r="G76" s="112"/>
      <c r="H76" s="112"/>
      <c r="I76" s="112"/>
      <c r="J76" s="112"/>
      <c r="K76" s="114" t="str">
        <f>IF(ISNUMBER(F76),(PRODUCT(F76,G76,I76)),"")</f>
        <v/>
      </c>
      <c r="L76" s="27"/>
    </row>
    <row r="77" spans="1:13">
      <c r="A77" s="26">
        <v>13</v>
      </c>
      <c r="B77" s="91"/>
      <c r="C77" s="69" t="str">
        <f t="shared" si="6"/>
        <v/>
      </c>
      <c r="D77" s="109"/>
      <c r="E77" s="119"/>
      <c r="F77" s="112"/>
      <c r="G77" s="112"/>
      <c r="H77" s="112"/>
      <c r="I77" s="112"/>
      <c r="J77" s="112"/>
      <c r="K77" s="114" t="str">
        <f>IF(ISNUMBER(F77),(PRODUCT(F77,G77,I77)),"")</f>
        <v/>
      </c>
      <c r="L77" s="27"/>
    </row>
    <row r="78" spans="1:13">
      <c r="A78" s="26">
        <v>14</v>
      </c>
      <c r="B78" s="91"/>
      <c r="C78" s="69" t="str">
        <f t="shared" si="6"/>
        <v/>
      </c>
      <c r="D78" s="109"/>
      <c r="E78" s="119"/>
      <c r="F78" s="112"/>
      <c r="G78" s="112"/>
      <c r="H78" s="112"/>
      <c r="I78" s="112"/>
      <c r="J78" s="112"/>
      <c r="K78" s="114" t="str">
        <f>IF(ISNUMBER(F78),(PRODUCT(F78,G78,I78)),"")</f>
        <v/>
      </c>
      <c r="L78" s="27"/>
    </row>
    <row r="79" spans="1:13" ht="18.5" thickBot="1">
      <c r="A79" s="26">
        <v>15</v>
      </c>
      <c r="B79" s="91"/>
      <c r="C79" s="69" t="str">
        <f t="shared" si="6"/>
        <v/>
      </c>
      <c r="D79" s="109"/>
      <c r="E79" s="119"/>
      <c r="F79" s="112"/>
      <c r="G79" s="112"/>
      <c r="H79" s="112"/>
      <c r="I79" s="112"/>
      <c r="J79" s="112"/>
      <c r="K79" s="114" t="str">
        <f>IF(ISNUMBER(F79),(PRODUCT(F79,G79,I79)),"")</f>
        <v/>
      </c>
      <c r="L79" s="27"/>
    </row>
    <row r="80" spans="1:13" ht="23" thickBot="1">
      <c r="A80" s="48"/>
      <c r="B80" s="89"/>
      <c r="C80" s="64" t="s">
        <v>102</v>
      </c>
      <c r="D80" s="49" t="s">
        <v>101</v>
      </c>
      <c r="E80" s="53" t="s">
        <v>73</v>
      </c>
      <c r="F80" s="54" t="s">
        <v>66</v>
      </c>
      <c r="G80" s="55" t="s">
        <v>35</v>
      </c>
      <c r="H80" s="56" t="s">
        <v>59</v>
      </c>
      <c r="I80" s="55" t="s">
        <v>36</v>
      </c>
      <c r="J80" s="56" t="s">
        <v>60</v>
      </c>
      <c r="K80" s="54" t="s">
        <v>37</v>
      </c>
      <c r="L80" s="57" t="s">
        <v>342</v>
      </c>
    </row>
    <row r="81" spans="1:23" s="22" customFormat="1" ht="25.5" customHeight="1">
      <c r="A81" s="26"/>
      <c r="B81" s="50" t="str">
        <f>IF($E$8=C81,$D$8,IF($E$9=C81,$D$9,IF($E$10=C81,$D$10,"")))</f>
        <v/>
      </c>
      <c r="C81" s="67" t="s">
        <v>185</v>
      </c>
      <c r="D81" s="58"/>
      <c r="E81" s="59"/>
      <c r="F81" s="60"/>
      <c r="G81" s="60"/>
      <c r="H81" s="60"/>
      <c r="I81" s="60"/>
      <c r="J81" s="60"/>
      <c r="K81" s="62"/>
      <c r="L81" s="65">
        <f>SUM(K82:K96)</f>
        <v>0</v>
      </c>
      <c r="M81" s="389"/>
      <c r="N81" s="389"/>
      <c r="O81" s="389"/>
      <c r="P81" s="389"/>
      <c r="Q81" s="389"/>
      <c r="R81" s="389"/>
      <c r="S81" s="389"/>
      <c r="T81" s="389"/>
      <c r="U81" s="389"/>
      <c r="V81" s="389"/>
      <c r="W81" s="389"/>
    </row>
    <row r="82" spans="1:23">
      <c r="A82" s="26">
        <v>1</v>
      </c>
      <c r="B82" s="91"/>
      <c r="C82" s="69" t="str">
        <f>IF(D82="","",".")</f>
        <v/>
      </c>
      <c r="D82" s="108"/>
      <c r="E82" s="110"/>
      <c r="F82" s="111"/>
      <c r="G82" s="111"/>
      <c r="H82" s="111"/>
      <c r="I82" s="111"/>
      <c r="J82" s="111"/>
      <c r="K82" s="113" t="str">
        <f>IF(ISNUMBER(F82),(PRODUCT(F82,G82,I82)),"")</f>
        <v/>
      </c>
      <c r="L82" s="27"/>
      <c r="M82" s="493"/>
    </row>
    <row r="83" spans="1:23">
      <c r="A83" s="26">
        <v>2</v>
      </c>
      <c r="B83" s="91"/>
      <c r="C83" s="69" t="str">
        <f>IF(D83="","",".")</f>
        <v/>
      </c>
      <c r="D83" s="109"/>
      <c r="E83" s="119"/>
      <c r="F83" s="112"/>
      <c r="G83" s="112"/>
      <c r="H83" s="112"/>
      <c r="I83" s="112"/>
      <c r="J83" s="112"/>
      <c r="K83" s="114" t="str">
        <f>IF(ISNUMBER(F83),(PRODUCT(F83,G83,I83)),"")</f>
        <v/>
      </c>
      <c r="L83" s="27"/>
      <c r="M83" s="493"/>
    </row>
    <row r="84" spans="1:23">
      <c r="A84" s="26">
        <v>3</v>
      </c>
      <c r="B84" s="91"/>
      <c r="C84" s="69" t="str">
        <f t="shared" ref="C84:C96" si="8">IF(D84="","",".")</f>
        <v/>
      </c>
      <c r="D84" s="109"/>
      <c r="E84" s="119"/>
      <c r="F84" s="112"/>
      <c r="G84" s="112"/>
      <c r="H84" s="112"/>
      <c r="I84" s="112"/>
      <c r="J84" s="112"/>
      <c r="K84" s="114" t="str">
        <f>IF(ISNUMBER(F84),(PRODUCT(F84,G84,I84)),"")</f>
        <v/>
      </c>
      <c r="L84" s="27"/>
      <c r="M84" s="493"/>
    </row>
    <row r="85" spans="1:23">
      <c r="A85" s="26">
        <v>4</v>
      </c>
      <c r="B85" s="91"/>
      <c r="C85" s="69" t="str">
        <f t="shared" si="8"/>
        <v/>
      </c>
      <c r="D85" s="109"/>
      <c r="E85" s="119"/>
      <c r="F85" s="112"/>
      <c r="G85" s="112"/>
      <c r="H85" s="112"/>
      <c r="I85" s="112"/>
      <c r="J85" s="112"/>
      <c r="K85" s="114" t="str">
        <f t="shared" ref="K85:K91" si="9">IF(ISNUMBER(F85),(PRODUCT(F85,G85,I85)),"")</f>
        <v/>
      </c>
      <c r="L85" s="27"/>
      <c r="M85" s="493"/>
    </row>
    <row r="86" spans="1:23">
      <c r="A86" s="26">
        <v>5</v>
      </c>
      <c r="B86" s="91"/>
      <c r="C86" s="69" t="str">
        <f t="shared" si="8"/>
        <v/>
      </c>
      <c r="D86" s="109"/>
      <c r="E86" s="119"/>
      <c r="F86" s="112"/>
      <c r="G86" s="112"/>
      <c r="H86" s="112"/>
      <c r="I86" s="112"/>
      <c r="J86" s="112"/>
      <c r="K86" s="114" t="str">
        <f t="shared" si="9"/>
        <v/>
      </c>
      <c r="L86" s="27"/>
    </row>
    <row r="87" spans="1:23">
      <c r="A87" s="26">
        <v>6</v>
      </c>
      <c r="B87" s="91"/>
      <c r="C87" s="69" t="str">
        <f t="shared" si="8"/>
        <v/>
      </c>
      <c r="D87" s="109"/>
      <c r="E87" s="119"/>
      <c r="F87" s="112"/>
      <c r="G87" s="112"/>
      <c r="H87" s="112"/>
      <c r="I87" s="112"/>
      <c r="J87" s="112"/>
      <c r="K87" s="114" t="str">
        <f t="shared" si="9"/>
        <v/>
      </c>
      <c r="L87" s="27"/>
    </row>
    <row r="88" spans="1:23">
      <c r="A88" s="26">
        <v>7</v>
      </c>
      <c r="B88" s="91"/>
      <c r="C88" s="69" t="str">
        <f t="shared" si="8"/>
        <v/>
      </c>
      <c r="D88" s="109"/>
      <c r="E88" s="119"/>
      <c r="F88" s="112"/>
      <c r="G88" s="112"/>
      <c r="H88" s="112"/>
      <c r="I88" s="112"/>
      <c r="J88" s="112"/>
      <c r="K88" s="114" t="str">
        <f t="shared" si="9"/>
        <v/>
      </c>
      <c r="L88" s="27"/>
    </row>
    <row r="89" spans="1:23">
      <c r="A89" s="26">
        <v>8</v>
      </c>
      <c r="B89" s="91"/>
      <c r="C89" s="69" t="str">
        <f t="shared" si="8"/>
        <v/>
      </c>
      <c r="D89" s="109"/>
      <c r="E89" s="119"/>
      <c r="F89" s="112"/>
      <c r="G89" s="112"/>
      <c r="H89" s="112"/>
      <c r="I89" s="112"/>
      <c r="J89" s="112"/>
      <c r="K89" s="114" t="str">
        <f t="shared" si="9"/>
        <v/>
      </c>
      <c r="L89" s="27"/>
    </row>
    <row r="90" spans="1:23">
      <c r="A90" s="26">
        <v>9</v>
      </c>
      <c r="B90" s="91"/>
      <c r="C90" s="69" t="str">
        <f t="shared" si="8"/>
        <v/>
      </c>
      <c r="D90" s="109"/>
      <c r="E90" s="119"/>
      <c r="F90" s="112"/>
      <c r="G90" s="112"/>
      <c r="H90" s="112"/>
      <c r="I90" s="112"/>
      <c r="J90" s="112"/>
      <c r="K90" s="114" t="str">
        <f t="shared" si="9"/>
        <v/>
      </c>
      <c r="L90" s="27"/>
    </row>
    <row r="91" spans="1:23">
      <c r="A91" s="26">
        <v>10</v>
      </c>
      <c r="B91" s="91"/>
      <c r="C91" s="69" t="str">
        <f t="shared" si="8"/>
        <v/>
      </c>
      <c r="D91" s="109"/>
      <c r="E91" s="119"/>
      <c r="F91" s="112"/>
      <c r="G91" s="112"/>
      <c r="H91" s="112"/>
      <c r="I91" s="112"/>
      <c r="J91" s="112"/>
      <c r="K91" s="114" t="str">
        <f t="shared" si="9"/>
        <v/>
      </c>
      <c r="L91" s="27"/>
    </row>
    <row r="92" spans="1:23">
      <c r="A92" s="26">
        <v>11</v>
      </c>
      <c r="B92" s="91"/>
      <c r="C92" s="69" t="str">
        <f t="shared" si="8"/>
        <v/>
      </c>
      <c r="D92" s="109"/>
      <c r="E92" s="119"/>
      <c r="F92" s="112"/>
      <c r="G92" s="112"/>
      <c r="H92" s="112"/>
      <c r="I92" s="112"/>
      <c r="J92" s="112"/>
      <c r="K92" s="114" t="str">
        <f>IF(ISNUMBER(F92),(PRODUCT(F92,G92,I92)),"")</f>
        <v/>
      </c>
      <c r="L92" s="27"/>
    </row>
    <row r="93" spans="1:23">
      <c r="A93" s="26">
        <v>12</v>
      </c>
      <c r="B93" s="91"/>
      <c r="C93" s="69" t="str">
        <f t="shared" si="8"/>
        <v/>
      </c>
      <c r="D93" s="109"/>
      <c r="E93" s="119"/>
      <c r="F93" s="112"/>
      <c r="G93" s="112"/>
      <c r="H93" s="112"/>
      <c r="I93" s="112"/>
      <c r="J93" s="112"/>
      <c r="K93" s="114" t="str">
        <f>IF(ISNUMBER(F93),(PRODUCT(F93,G93,I93)),"")</f>
        <v/>
      </c>
      <c r="L93" s="27"/>
    </row>
    <row r="94" spans="1:23">
      <c r="A94" s="26">
        <v>13</v>
      </c>
      <c r="B94" s="91"/>
      <c r="C94" s="69" t="str">
        <f t="shared" si="8"/>
        <v/>
      </c>
      <c r="D94" s="109"/>
      <c r="E94" s="119"/>
      <c r="F94" s="112"/>
      <c r="G94" s="112"/>
      <c r="H94" s="112"/>
      <c r="I94" s="112"/>
      <c r="J94" s="112"/>
      <c r="K94" s="114" t="str">
        <f>IF(ISNUMBER(F94),(PRODUCT(F94,G94,I94)),"")</f>
        <v/>
      </c>
      <c r="L94" s="27"/>
    </row>
    <row r="95" spans="1:23">
      <c r="A95" s="26">
        <v>14</v>
      </c>
      <c r="B95" s="91"/>
      <c r="C95" s="69" t="str">
        <f t="shared" si="8"/>
        <v/>
      </c>
      <c r="D95" s="109"/>
      <c r="E95" s="119"/>
      <c r="F95" s="112"/>
      <c r="G95" s="112"/>
      <c r="H95" s="112"/>
      <c r="I95" s="112"/>
      <c r="J95" s="112"/>
      <c r="K95" s="114" t="str">
        <f>IF(ISNUMBER(F95),(PRODUCT(F95,G95,I95)),"")</f>
        <v/>
      </c>
      <c r="L95" s="27"/>
    </row>
    <row r="96" spans="1:23" ht="18.5" thickBot="1">
      <c r="A96" s="26">
        <v>15</v>
      </c>
      <c r="B96" s="91"/>
      <c r="C96" s="69" t="str">
        <f t="shared" si="8"/>
        <v/>
      </c>
      <c r="D96" s="109"/>
      <c r="E96" s="119"/>
      <c r="F96" s="112"/>
      <c r="G96" s="112"/>
      <c r="H96" s="112"/>
      <c r="I96" s="112"/>
      <c r="J96" s="112"/>
      <c r="K96" s="114" t="str">
        <f>IF(ISNUMBER(F96),(PRODUCT(F96,G96,I96)),"")</f>
        <v/>
      </c>
      <c r="L96" s="27"/>
    </row>
    <row r="97" spans="1:23" ht="23" thickBot="1">
      <c r="A97" s="48"/>
      <c r="B97" s="89"/>
      <c r="C97" s="64" t="s">
        <v>102</v>
      </c>
      <c r="D97" s="49" t="s">
        <v>101</v>
      </c>
      <c r="E97" s="53" t="s">
        <v>73</v>
      </c>
      <c r="F97" s="54" t="s">
        <v>66</v>
      </c>
      <c r="G97" s="55" t="s">
        <v>35</v>
      </c>
      <c r="H97" s="56" t="s">
        <v>59</v>
      </c>
      <c r="I97" s="55" t="s">
        <v>36</v>
      </c>
      <c r="J97" s="56" t="s">
        <v>60</v>
      </c>
      <c r="K97" s="54" t="s">
        <v>37</v>
      </c>
      <c r="L97" s="57" t="s">
        <v>342</v>
      </c>
    </row>
    <row r="98" spans="1:23" s="22" customFormat="1" ht="25.5" customHeight="1">
      <c r="A98" s="26"/>
      <c r="B98" s="50" t="str">
        <f>IF($E$8=C98,$D$8,IF($E$9=C98,$D$9,IF($E$10=C98,$D$10,"")))</f>
        <v/>
      </c>
      <c r="C98" s="67" t="s">
        <v>148</v>
      </c>
      <c r="D98" s="58"/>
      <c r="E98" s="59"/>
      <c r="F98" s="60"/>
      <c r="G98" s="60"/>
      <c r="H98" s="60"/>
      <c r="I98" s="60"/>
      <c r="J98" s="60"/>
      <c r="K98" s="62"/>
      <c r="L98" s="65">
        <f>SUM(K99:K113)</f>
        <v>0</v>
      </c>
      <c r="M98" s="389"/>
      <c r="N98" s="389"/>
      <c r="O98" s="389"/>
      <c r="P98" s="389"/>
      <c r="Q98" s="389"/>
      <c r="R98" s="389"/>
      <c r="S98" s="389"/>
      <c r="T98" s="389"/>
      <c r="U98" s="389"/>
      <c r="V98" s="389"/>
      <c r="W98" s="389"/>
    </row>
    <row r="99" spans="1:23">
      <c r="A99" s="26">
        <v>1</v>
      </c>
      <c r="B99" s="91"/>
      <c r="C99" s="69" t="str">
        <f>IF(D99="","",".")</f>
        <v/>
      </c>
      <c r="D99" s="108"/>
      <c r="E99" s="110"/>
      <c r="F99" s="111"/>
      <c r="G99" s="111"/>
      <c r="H99" s="111"/>
      <c r="I99" s="111"/>
      <c r="J99" s="111"/>
      <c r="K99" s="113" t="str">
        <f t="shared" ref="K99:K129" si="10">IF(ISNUMBER(F99),(PRODUCT(F99,G99,I99)),"")</f>
        <v/>
      </c>
      <c r="L99" s="27"/>
      <c r="M99" s="496"/>
      <c r="N99" s="496"/>
    </row>
    <row r="100" spans="1:23">
      <c r="A100" s="26">
        <v>2</v>
      </c>
      <c r="B100" s="91"/>
      <c r="C100" s="69" t="str">
        <f t="shared" ref="C100:C113" si="11">IF(D100="","",".")</f>
        <v/>
      </c>
      <c r="D100" s="109"/>
      <c r="E100" s="119"/>
      <c r="F100" s="112"/>
      <c r="G100" s="112"/>
      <c r="H100" s="112"/>
      <c r="I100" s="112"/>
      <c r="J100" s="112"/>
      <c r="K100" s="114" t="str">
        <f t="shared" si="10"/>
        <v/>
      </c>
      <c r="L100" s="27"/>
      <c r="M100" s="496"/>
      <c r="N100" s="496"/>
    </row>
    <row r="101" spans="1:23">
      <c r="A101" s="26">
        <v>3</v>
      </c>
      <c r="B101" s="91"/>
      <c r="C101" s="69" t="str">
        <f t="shared" si="11"/>
        <v/>
      </c>
      <c r="D101" s="109"/>
      <c r="E101" s="119"/>
      <c r="F101" s="112"/>
      <c r="G101" s="112"/>
      <c r="H101" s="112"/>
      <c r="I101" s="112"/>
      <c r="J101" s="112"/>
      <c r="K101" s="114" t="str">
        <f t="shared" si="10"/>
        <v/>
      </c>
      <c r="L101" s="27"/>
      <c r="M101" s="496"/>
      <c r="N101" s="496"/>
    </row>
    <row r="102" spans="1:23">
      <c r="A102" s="26">
        <v>4</v>
      </c>
      <c r="B102" s="91"/>
      <c r="C102" s="69" t="str">
        <f t="shared" si="11"/>
        <v/>
      </c>
      <c r="D102" s="109"/>
      <c r="E102" s="119"/>
      <c r="F102" s="112"/>
      <c r="G102" s="112"/>
      <c r="H102" s="112"/>
      <c r="I102" s="112"/>
      <c r="J102" s="112"/>
      <c r="K102" s="114" t="str">
        <f t="shared" si="10"/>
        <v/>
      </c>
      <c r="L102" s="27"/>
      <c r="M102" s="496"/>
      <c r="N102" s="496"/>
    </row>
    <row r="103" spans="1:23">
      <c r="A103" s="26">
        <v>5</v>
      </c>
      <c r="B103" s="91"/>
      <c r="C103" s="69" t="str">
        <f t="shared" si="11"/>
        <v/>
      </c>
      <c r="D103" s="109"/>
      <c r="E103" s="119"/>
      <c r="F103" s="112"/>
      <c r="G103" s="112"/>
      <c r="H103" s="112"/>
      <c r="I103" s="112"/>
      <c r="J103" s="112"/>
      <c r="K103" s="114" t="str">
        <f t="shared" si="10"/>
        <v/>
      </c>
      <c r="L103" s="27"/>
      <c r="M103" s="496"/>
      <c r="N103" s="496"/>
    </row>
    <row r="104" spans="1:23">
      <c r="A104" s="26">
        <v>6</v>
      </c>
      <c r="B104" s="91"/>
      <c r="C104" s="69" t="str">
        <f t="shared" si="11"/>
        <v/>
      </c>
      <c r="D104" s="109"/>
      <c r="E104" s="119"/>
      <c r="F104" s="112"/>
      <c r="G104" s="112"/>
      <c r="H104" s="112"/>
      <c r="I104" s="112"/>
      <c r="J104" s="112"/>
      <c r="K104" s="114" t="str">
        <f t="shared" si="10"/>
        <v/>
      </c>
      <c r="L104" s="27"/>
      <c r="M104" s="493"/>
      <c r="N104" s="493"/>
    </row>
    <row r="105" spans="1:23">
      <c r="A105" s="26">
        <v>7</v>
      </c>
      <c r="B105" s="91"/>
      <c r="C105" s="69" t="str">
        <f t="shared" si="11"/>
        <v/>
      </c>
      <c r="D105" s="109"/>
      <c r="E105" s="119"/>
      <c r="F105" s="112"/>
      <c r="G105" s="112"/>
      <c r="H105" s="112"/>
      <c r="I105" s="112"/>
      <c r="J105" s="112"/>
      <c r="K105" s="114" t="str">
        <f t="shared" si="10"/>
        <v/>
      </c>
      <c r="L105" s="27"/>
      <c r="M105" s="493"/>
      <c r="N105" s="493"/>
    </row>
    <row r="106" spans="1:23">
      <c r="A106" s="26">
        <v>8</v>
      </c>
      <c r="B106" s="91"/>
      <c r="C106" s="69" t="str">
        <f t="shared" si="11"/>
        <v/>
      </c>
      <c r="D106" s="109"/>
      <c r="E106" s="119"/>
      <c r="F106" s="112"/>
      <c r="G106" s="112"/>
      <c r="H106" s="112"/>
      <c r="I106" s="112"/>
      <c r="J106" s="112"/>
      <c r="K106" s="114" t="str">
        <f t="shared" si="10"/>
        <v/>
      </c>
      <c r="L106" s="27"/>
      <c r="M106" s="493"/>
      <c r="N106" s="493"/>
    </row>
    <row r="107" spans="1:23">
      <c r="A107" s="26">
        <v>9</v>
      </c>
      <c r="B107" s="91"/>
      <c r="C107" s="69" t="str">
        <f t="shared" si="11"/>
        <v/>
      </c>
      <c r="D107" s="109"/>
      <c r="E107" s="119"/>
      <c r="F107" s="112"/>
      <c r="G107" s="112"/>
      <c r="H107" s="112"/>
      <c r="I107" s="112"/>
      <c r="J107" s="112"/>
      <c r="K107" s="114" t="str">
        <f t="shared" si="10"/>
        <v/>
      </c>
      <c r="L107" s="27"/>
    </row>
    <row r="108" spans="1:23">
      <c r="A108" s="26">
        <v>10</v>
      </c>
      <c r="B108" s="91"/>
      <c r="C108" s="69" t="str">
        <f t="shared" si="11"/>
        <v/>
      </c>
      <c r="D108" s="109"/>
      <c r="E108" s="119"/>
      <c r="F108" s="112"/>
      <c r="G108" s="112"/>
      <c r="H108" s="112"/>
      <c r="I108" s="112"/>
      <c r="J108" s="112"/>
      <c r="K108" s="114" t="str">
        <f t="shared" si="10"/>
        <v/>
      </c>
      <c r="L108" s="27"/>
    </row>
    <row r="109" spans="1:23">
      <c r="A109" s="26">
        <v>11</v>
      </c>
      <c r="B109" s="91"/>
      <c r="C109" s="69" t="str">
        <f t="shared" si="11"/>
        <v/>
      </c>
      <c r="D109" s="109"/>
      <c r="E109" s="119"/>
      <c r="F109" s="112"/>
      <c r="G109" s="112"/>
      <c r="H109" s="112"/>
      <c r="I109" s="112"/>
      <c r="J109" s="112"/>
      <c r="K109" s="114" t="str">
        <f>IF(ISNUMBER(F109),(PRODUCT(F109,G109,I109)),"")</f>
        <v/>
      </c>
      <c r="L109" s="27"/>
    </row>
    <row r="110" spans="1:23">
      <c r="A110" s="26">
        <v>12</v>
      </c>
      <c r="B110" s="91"/>
      <c r="C110" s="69" t="str">
        <f t="shared" si="11"/>
        <v/>
      </c>
      <c r="D110" s="109"/>
      <c r="E110" s="119"/>
      <c r="F110" s="112"/>
      <c r="G110" s="112"/>
      <c r="H110" s="112"/>
      <c r="I110" s="112"/>
      <c r="J110" s="112"/>
      <c r="K110" s="114" t="str">
        <f>IF(ISNUMBER(F110),(PRODUCT(F110,G110,I110)),"")</f>
        <v/>
      </c>
      <c r="L110" s="27"/>
    </row>
    <row r="111" spans="1:23">
      <c r="A111" s="26">
        <v>13</v>
      </c>
      <c r="B111" s="91"/>
      <c r="C111" s="69" t="str">
        <f t="shared" si="11"/>
        <v/>
      </c>
      <c r="D111" s="109"/>
      <c r="E111" s="119"/>
      <c r="F111" s="112"/>
      <c r="G111" s="112"/>
      <c r="H111" s="112"/>
      <c r="I111" s="112"/>
      <c r="J111" s="112"/>
      <c r="K111" s="114" t="str">
        <f>IF(ISNUMBER(F111),(PRODUCT(F111,G111,I111)),"")</f>
        <v/>
      </c>
      <c r="L111" s="27"/>
    </row>
    <row r="112" spans="1:23">
      <c r="A112" s="26">
        <v>14</v>
      </c>
      <c r="B112" s="91"/>
      <c r="C112" s="69" t="str">
        <f t="shared" si="11"/>
        <v/>
      </c>
      <c r="D112" s="109"/>
      <c r="E112" s="119"/>
      <c r="F112" s="112"/>
      <c r="G112" s="112"/>
      <c r="H112" s="112"/>
      <c r="I112" s="112"/>
      <c r="J112" s="112"/>
      <c r="K112" s="114" t="str">
        <f>IF(ISNUMBER(F112),(PRODUCT(F112,G112,I112)),"")</f>
        <v/>
      </c>
      <c r="L112" s="27"/>
    </row>
    <row r="113" spans="1:23" ht="18.5" thickBot="1">
      <c r="A113" s="26">
        <v>15</v>
      </c>
      <c r="B113" s="91"/>
      <c r="C113" s="69" t="str">
        <f t="shared" si="11"/>
        <v/>
      </c>
      <c r="D113" s="109"/>
      <c r="E113" s="119"/>
      <c r="F113" s="112"/>
      <c r="G113" s="112"/>
      <c r="H113" s="112"/>
      <c r="I113" s="112"/>
      <c r="J113" s="112"/>
      <c r="K113" s="114" t="str">
        <f>IF(ISNUMBER(F113),(PRODUCT(F113,G113,I113)),"")</f>
        <v/>
      </c>
      <c r="L113" s="27"/>
    </row>
    <row r="114" spans="1:23" ht="24.75" customHeight="1" thickBot="1">
      <c r="A114" s="48"/>
      <c r="B114" s="89"/>
      <c r="C114" s="64" t="s">
        <v>102</v>
      </c>
      <c r="D114" s="49" t="s">
        <v>101</v>
      </c>
      <c r="E114" s="53" t="s">
        <v>73</v>
      </c>
      <c r="F114" s="54" t="s">
        <v>66</v>
      </c>
      <c r="G114" s="55" t="s">
        <v>35</v>
      </c>
      <c r="H114" s="56" t="s">
        <v>59</v>
      </c>
      <c r="I114" s="55" t="s">
        <v>36</v>
      </c>
      <c r="J114" s="56" t="s">
        <v>60</v>
      </c>
      <c r="K114" s="54" t="s">
        <v>37</v>
      </c>
      <c r="L114" s="57" t="s">
        <v>342</v>
      </c>
    </row>
    <row r="115" spans="1:23" s="22" customFormat="1" ht="25.5" customHeight="1">
      <c r="A115" s="26"/>
      <c r="B115" s="50" t="str">
        <f>IF($E$8=C115,$D$8,IF($E$9=C115,$D$9,IF($E$10=C115,$D$10,"")))</f>
        <v/>
      </c>
      <c r="C115" s="66" t="s">
        <v>197</v>
      </c>
      <c r="D115" s="58"/>
      <c r="E115" s="59"/>
      <c r="F115" s="60"/>
      <c r="G115" s="60"/>
      <c r="H115" s="60"/>
      <c r="I115" s="60"/>
      <c r="J115" s="60"/>
      <c r="K115" s="61"/>
      <c r="L115" s="65">
        <f>SUM(K116:K130)</f>
        <v>0</v>
      </c>
      <c r="M115" s="389"/>
      <c r="N115" s="389"/>
      <c r="O115" s="389"/>
      <c r="P115" s="389"/>
      <c r="Q115" s="389"/>
      <c r="R115" s="389"/>
      <c r="S115" s="389"/>
      <c r="T115" s="389"/>
      <c r="U115" s="389"/>
      <c r="V115" s="389"/>
      <c r="W115" s="389"/>
    </row>
    <row r="116" spans="1:23" ht="18.75" customHeight="1">
      <c r="A116" s="26">
        <v>1</v>
      </c>
      <c r="B116" s="91"/>
      <c r="C116" s="70" t="str">
        <f>IF(D116="","",".")</f>
        <v/>
      </c>
      <c r="D116" s="108"/>
      <c r="E116" s="110"/>
      <c r="F116" s="111"/>
      <c r="G116" s="111"/>
      <c r="H116" s="111"/>
      <c r="I116" s="111"/>
      <c r="J116" s="111"/>
      <c r="K116" s="113" t="str">
        <f t="shared" si="10"/>
        <v/>
      </c>
      <c r="L116" s="27"/>
    </row>
    <row r="117" spans="1:23" ht="18.75" customHeight="1">
      <c r="A117" s="26">
        <v>2</v>
      </c>
      <c r="B117" s="91"/>
      <c r="C117" s="70" t="str">
        <f t="shared" ref="C117:C130" si="12">IF(D117="","",".")</f>
        <v/>
      </c>
      <c r="D117" s="109"/>
      <c r="E117" s="119"/>
      <c r="F117" s="112"/>
      <c r="G117" s="112"/>
      <c r="H117" s="112"/>
      <c r="I117" s="112"/>
      <c r="J117" s="112"/>
      <c r="K117" s="114" t="str">
        <f t="shared" si="10"/>
        <v/>
      </c>
      <c r="L117" s="27"/>
    </row>
    <row r="118" spans="1:23" ht="18.75" customHeight="1">
      <c r="A118" s="26">
        <v>3</v>
      </c>
      <c r="B118" s="91"/>
      <c r="C118" s="70" t="str">
        <f t="shared" si="12"/>
        <v/>
      </c>
      <c r="D118" s="109"/>
      <c r="E118" s="119"/>
      <c r="F118" s="112"/>
      <c r="G118" s="112"/>
      <c r="H118" s="112"/>
      <c r="I118" s="112"/>
      <c r="J118" s="112"/>
      <c r="K118" s="114" t="str">
        <f t="shared" si="10"/>
        <v/>
      </c>
      <c r="L118" s="27"/>
    </row>
    <row r="119" spans="1:23" ht="18.75" customHeight="1">
      <c r="A119" s="26">
        <v>4</v>
      </c>
      <c r="B119" s="91"/>
      <c r="C119" s="70" t="str">
        <f t="shared" si="12"/>
        <v/>
      </c>
      <c r="D119" s="109"/>
      <c r="E119" s="119"/>
      <c r="F119" s="112"/>
      <c r="G119" s="112"/>
      <c r="H119" s="112"/>
      <c r="I119" s="112"/>
      <c r="J119" s="112"/>
      <c r="K119" s="114" t="str">
        <f t="shared" si="10"/>
        <v/>
      </c>
      <c r="L119" s="27"/>
    </row>
    <row r="120" spans="1:23" ht="18.75" customHeight="1">
      <c r="A120" s="26">
        <v>5</v>
      </c>
      <c r="B120" s="91"/>
      <c r="C120" s="70" t="str">
        <f t="shared" si="12"/>
        <v/>
      </c>
      <c r="D120" s="109"/>
      <c r="E120" s="119"/>
      <c r="F120" s="112"/>
      <c r="G120" s="112"/>
      <c r="H120" s="112"/>
      <c r="I120" s="112"/>
      <c r="J120" s="112"/>
      <c r="K120" s="114" t="str">
        <f t="shared" si="10"/>
        <v/>
      </c>
      <c r="L120" s="27"/>
    </row>
    <row r="121" spans="1:23" ht="18.75" customHeight="1">
      <c r="A121" s="26">
        <v>6</v>
      </c>
      <c r="B121" s="91"/>
      <c r="C121" s="70" t="str">
        <f t="shared" si="12"/>
        <v/>
      </c>
      <c r="D121" s="109"/>
      <c r="E121" s="119"/>
      <c r="F121" s="112"/>
      <c r="G121" s="112"/>
      <c r="H121" s="112"/>
      <c r="I121" s="112"/>
      <c r="J121" s="112"/>
      <c r="K121" s="114" t="str">
        <f t="shared" si="10"/>
        <v/>
      </c>
      <c r="L121" s="27"/>
    </row>
    <row r="122" spans="1:23" ht="18.75" customHeight="1">
      <c r="A122" s="26">
        <v>7</v>
      </c>
      <c r="B122" s="91"/>
      <c r="C122" s="70" t="str">
        <f t="shared" si="12"/>
        <v/>
      </c>
      <c r="D122" s="109"/>
      <c r="E122" s="119"/>
      <c r="F122" s="112"/>
      <c r="G122" s="112"/>
      <c r="H122" s="112"/>
      <c r="I122" s="112"/>
      <c r="J122" s="112"/>
      <c r="K122" s="114" t="str">
        <f t="shared" si="10"/>
        <v/>
      </c>
      <c r="L122" s="27"/>
    </row>
    <row r="123" spans="1:23" ht="18.75" customHeight="1">
      <c r="A123" s="26">
        <v>8</v>
      </c>
      <c r="B123" s="91"/>
      <c r="C123" s="70" t="str">
        <f t="shared" si="12"/>
        <v/>
      </c>
      <c r="D123" s="109"/>
      <c r="E123" s="119"/>
      <c r="F123" s="112"/>
      <c r="G123" s="112"/>
      <c r="H123" s="112"/>
      <c r="I123" s="112"/>
      <c r="J123" s="112"/>
      <c r="K123" s="114" t="str">
        <f t="shared" si="10"/>
        <v/>
      </c>
      <c r="L123" s="27"/>
    </row>
    <row r="124" spans="1:23" ht="18.75" customHeight="1">
      <c r="A124" s="26">
        <v>9</v>
      </c>
      <c r="B124" s="91"/>
      <c r="C124" s="70" t="str">
        <f t="shared" si="12"/>
        <v/>
      </c>
      <c r="D124" s="109"/>
      <c r="E124" s="119"/>
      <c r="F124" s="112"/>
      <c r="G124" s="112"/>
      <c r="H124" s="112"/>
      <c r="I124" s="112"/>
      <c r="J124" s="112"/>
      <c r="K124" s="114" t="str">
        <f t="shared" si="10"/>
        <v/>
      </c>
      <c r="L124" s="27"/>
    </row>
    <row r="125" spans="1:23" ht="18.75" customHeight="1">
      <c r="A125" s="26">
        <v>10</v>
      </c>
      <c r="B125" s="91"/>
      <c r="C125" s="70" t="str">
        <f t="shared" si="12"/>
        <v/>
      </c>
      <c r="D125" s="109"/>
      <c r="E125" s="119"/>
      <c r="F125" s="112"/>
      <c r="G125" s="112"/>
      <c r="H125" s="112"/>
      <c r="I125" s="112"/>
      <c r="J125" s="112"/>
      <c r="K125" s="114" t="str">
        <f t="shared" si="10"/>
        <v/>
      </c>
      <c r="L125" s="27"/>
    </row>
    <row r="126" spans="1:23" ht="18.75" customHeight="1">
      <c r="A126" s="26">
        <v>11</v>
      </c>
      <c r="B126" s="91"/>
      <c r="C126" s="70" t="str">
        <f t="shared" si="12"/>
        <v/>
      </c>
      <c r="D126" s="109"/>
      <c r="E126" s="119"/>
      <c r="F126" s="112"/>
      <c r="G126" s="112"/>
      <c r="H126" s="112"/>
      <c r="I126" s="112"/>
      <c r="J126" s="112"/>
      <c r="K126" s="114" t="str">
        <f t="shared" si="10"/>
        <v/>
      </c>
      <c r="L126" s="27"/>
    </row>
    <row r="127" spans="1:23" ht="18.75" customHeight="1">
      <c r="A127" s="26">
        <v>12</v>
      </c>
      <c r="B127" s="91"/>
      <c r="C127" s="70" t="str">
        <f t="shared" si="12"/>
        <v/>
      </c>
      <c r="D127" s="109"/>
      <c r="E127" s="119"/>
      <c r="F127" s="112"/>
      <c r="G127" s="112"/>
      <c r="H127" s="112"/>
      <c r="I127" s="112"/>
      <c r="J127" s="112"/>
      <c r="K127" s="114" t="str">
        <f t="shared" si="10"/>
        <v/>
      </c>
      <c r="L127" s="28"/>
    </row>
    <row r="128" spans="1:23" ht="18.75" customHeight="1">
      <c r="A128" s="26">
        <v>13</v>
      </c>
      <c r="B128" s="91"/>
      <c r="C128" s="70" t="str">
        <f t="shared" si="12"/>
        <v/>
      </c>
      <c r="D128" s="109"/>
      <c r="E128" s="119"/>
      <c r="F128" s="112"/>
      <c r="G128" s="112"/>
      <c r="H128" s="112"/>
      <c r="I128" s="112"/>
      <c r="J128" s="112"/>
      <c r="K128" s="114" t="str">
        <f t="shared" si="10"/>
        <v/>
      </c>
      <c r="L128" s="28"/>
    </row>
    <row r="129" spans="1:23" ht="18.75" customHeight="1">
      <c r="A129" s="26">
        <v>14</v>
      </c>
      <c r="B129" s="91"/>
      <c r="C129" s="70" t="str">
        <f t="shared" si="12"/>
        <v/>
      </c>
      <c r="D129" s="109"/>
      <c r="E129" s="119"/>
      <c r="F129" s="112"/>
      <c r="G129" s="112"/>
      <c r="H129" s="112"/>
      <c r="I129" s="112"/>
      <c r="J129" s="112"/>
      <c r="K129" s="114" t="str">
        <f t="shared" si="10"/>
        <v/>
      </c>
      <c r="L129" s="28"/>
    </row>
    <row r="130" spans="1:23" ht="18.75" customHeight="1" thickBot="1">
      <c r="A130" s="26">
        <v>15</v>
      </c>
      <c r="B130" s="91"/>
      <c r="C130" s="70" t="str">
        <f t="shared" si="12"/>
        <v/>
      </c>
      <c r="D130" s="109"/>
      <c r="E130" s="119"/>
      <c r="F130" s="112"/>
      <c r="G130" s="112"/>
      <c r="H130" s="112"/>
      <c r="I130" s="112"/>
      <c r="J130" s="112"/>
      <c r="K130" s="114" t="str">
        <f>IF(ISNUMBER(F130),(PRODUCT(F130,G130,I130)),"")</f>
        <v/>
      </c>
      <c r="L130" s="27"/>
    </row>
    <row r="131" spans="1:23" ht="24.75" customHeight="1" thickBot="1">
      <c r="A131" s="48"/>
      <c r="B131" s="89"/>
      <c r="C131" s="64" t="s">
        <v>102</v>
      </c>
      <c r="D131" s="49" t="s">
        <v>101</v>
      </c>
      <c r="E131" s="53" t="s">
        <v>73</v>
      </c>
      <c r="F131" s="54" t="s">
        <v>66</v>
      </c>
      <c r="G131" s="55" t="s">
        <v>35</v>
      </c>
      <c r="H131" s="56" t="s">
        <v>59</v>
      </c>
      <c r="I131" s="55" t="s">
        <v>36</v>
      </c>
      <c r="J131" s="56" t="s">
        <v>60</v>
      </c>
      <c r="K131" s="54" t="s">
        <v>37</v>
      </c>
      <c r="L131" s="57" t="s">
        <v>342</v>
      </c>
    </row>
    <row r="132" spans="1:23" s="22" customFormat="1" ht="25.5" customHeight="1">
      <c r="A132" s="26"/>
      <c r="B132" s="50" t="str">
        <f>IF($E$8=C132,$D$8,IF($E$9=C132,$D$9,IF($E$10=C132,$D$10,"")))</f>
        <v/>
      </c>
      <c r="C132" s="66" t="s">
        <v>149</v>
      </c>
      <c r="D132" s="58"/>
      <c r="E132" s="59"/>
      <c r="F132" s="60"/>
      <c r="G132" s="60"/>
      <c r="H132" s="60"/>
      <c r="I132" s="60"/>
      <c r="J132" s="60"/>
      <c r="K132" s="61"/>
      <c r="L132" s="65">
        <f>SUM(K133:K147)</f>
        <v>0</v>
      </c>
      <c r="M132" s="389"/>
      <c r="N132" s="389"/>
      <c r="O132" s="389"/>
      <c r="P132" s="389"/>
      <c r="Q132" s="389"/>
      <c r="R132" s="389"/>
      <c r="S132" s="389"/>
      <c r="T132" s="389"/>
      <c r="U132" s="389"/>
      <c r="V132" s="389"/>
      <c r="W132" s="389"/>
    </row>
    <row r="133" spans="1:23" ht="18.75" customHeight="1">
      <c r="A133" s="26">
        <v>1</v>
      </c>
      <c r="B133" s="91"/>
      <c r="C133" s="70" t="str">
        <f>IF(D133="","",".")</f>
        <v/>
      </c>
      <c r="D133" s="108"/>
      <c r="E133" s="110"/>
      <c r="F133" s="111"/>
      <c r="G133" s="111"/>
      <c r="H133" s="111"/>
      <c r="I133" s="111"/>
      <c r="J133" s="111"/>
      <c r="K133" s="113" t="str">
        <f t="shared" ref="K133:K159" si="13">IF(ISNUMBER(F133),(PRODUCT(F133,G133,I133)),"")</f>
        <v/>
      </c>
      <c r="L133" s="27"/>
    </row>
    <row r="134" spans="1:23" ht="18.75" customHeight="1">
      <c r="A134" s="26">
        <v>2</v>
      </c>
      <c r="B134" s="91"/>
      <c r="C134" s="70" t="str">
        <f t="shared" ref="C134:C147" si="14">IF(D134="","",".")</f>
        <v/>
      </c>
      <c r="D134" s="109"/>
      <c r="E134" s="119"/>
      <c r="F134" s="112"/>
      <c r="G134" s="112"/>
      <c r="H134" s="112"/>
      <c r="I134" s="112"/>
      <c r="J134" s="112"/>
      <c r="K134" s="114" t="str">
        <f t="shared" si="13"/>
        <v/>
      </c>
      <c r="L134" s="27"/>
    </row>
    <row r="135" spans="1:23" ht="18.75" customHeight="1">
      <c r="A135" s="26">
        <v>3</v>
      </c>
      <c r="B135" s="91"/>
      <c r="C135" s="70" t="str">
        <f t="shared" si="14"/>
        <v/>
      </c>
      <c r="D135" s="109"/>
      <c r="E135" s="119"/>
      <c r="F135" s="112"/>
      <c r="G135" s="112"/>
      <c r="H135" s="112"/>
      <c r="I135" s="112"/>
      <c r="J135" s="112"/>
      <c r="K135" s="114" t="str">
        <f t="shared" si="13"/>
        <v/>
      </c>
      <c r="L135" s="27"/>
    </row>
    <row r="136" spans="1:23" ht="18.75" customHeight="1">
      <c r="A136" s="26">
        <v>4</v>
      </c>
      <c r="B136" s="91"/>
      <c r="C136" s="70" t="str">
        <f t="shared" si="14"/>
        <v/>
      </c>
      <c r="D136" s="109"/>
      <c r="E136" s="119"/>
      <c r="F136" s="112"/>
      <c r="G136" s="112"/>
      <c r="H136" s="112"/>
      <c r="I136" s="112"/>
      <c r="J136" s="112"/>
      <c r="K136" s="114" t="str">
        <f t="shared" si="13"/>
        <v/>
      </c>
      <c r="L136" s="27"/>
    </row>
    <row r="137" spans="1:23" ht="18.75" customHeight="1">
      <c r="A137" s="26">
        <v>5</v>
      </c>
      <c r="B137" s="91"/>
      <c r="C137" s="70" t="str">
        <f t="shared" si="14"/>
        <v/>
      </c>
      <c r="D137" s="109"/>
      <c r="E137" s="119"/>
      <c r="F137" s="112"/>
      <c r="G137" s="112"/>
      <c r="H137" s="112"/>
      <c r="I137" s="112"/>
      <c r="J137" s="112"/>
      <c r="K137" s="114" t="str">
        <f t="shared" si="13"/>
        <v/>
      </c>
      <c r="L137" s="27"/>
    </row>
    <row r="138" spans="1:23" ht="18.75" customHeight="1">
      <c r="A138" s="26">
        <v>6</v>
      </c>
      <c r="B138" s="91"/>
      <c r="C138" s="70" t="str">
        <f t="shared" si="14"/>
        <v/>
      </c>
      <c r="D138" s="109"/>
      <c r="E138" s="119"/>
      <c r="F138" s="112"/>
      <c r="G138" s="112"/>
      <c r="H138" s="112"/>
      <c r="I138" s="112"/>
      <c r="J138" s="112"/>
      <c r="K138" s="114" t="str">
        <f t="shared" si="13"/>
        <v/>
      </c>
      <c r="L138" s="27"/>
    </row>
    <row r="139" spans="1:23" ht="18.75" customHeight="1">
      <c r="A139" s="26">
        <v>7</v>
      </c>
      <c r="B139" s="91"/>
      <c r="C139" s="70" t="str">
        <f t="shared" si="14"/>
        <v/>
      </c>
      <c r="D139" s="109"/>
      <c r="E139" s="119"/>
      <c r="F139" s="112"/>
      <c r="G139" s="112"/>
      <c r="H139" s="112"/>
      <c r="I139" s="112"/>
      <c r="J139" s="112"/>
      <c r="K139" s="114" t="str">
        <f t="shared" si="13"/>
        <v/>
      </c>
      <c r="L139" s="27"/>
    </row>
    <row r="140" spans="1:23" ht="18.75" customHeight="1">
      <c r="A140" s="26">
        <v>8</v>
      </c>
      <c r="B140" s="91"/>
      <c r="C140" s="70" t="str">
        <f t="shared" si="14"/>
        <v/>
      </c>
      <c r="D140" s="109"/>
      <c r="E140" s="119"/>
      <c r="F140" s="112"/>
      <c r="G140" s="112"/>
      <c r="H140" s="112"/>
      <c r="I140" s="112"/>
      <c r="J140" s="112"/>
      <c r="K140" s="114" t="str">
        <f t="shared" si="13"/>
        <v/>
      </c>
      <c r="L140" s="27"/>
    </row>
    <row r="141" spans="1:23" ht="18.75" customHeight="1">
      <c r="A141" s="26">
        <v>9</v>
      </c>
      <c r="B141" s="91"/>
      <c r="C141" s="70" t="str">
        <f t="shared" si="14"/>
        <v/>
      </c>
      <c r="D141" s="109"/>
      <c r="E141" s="119"/>
      <c r="F141" s="112"/>
      <c r="G141" s="112"/>
      <c r="H141" s="112"/>
      <c r="I141" s="112"/>
      <c r="J141" s="112"/>
      <c r="K141" s="114" t="str">
        <f t="shared" si="13"/>
        <v/>
      </c>
      <c r="L141" s="27"/>
    </row>
    <row r="142" spans="1:23" ht="18.75" customHeight="1">
      <c r="A142" s="26">
        <v>10</v>
      </c>
      <c r="B142" s="91"/>
      <c r="C142" s="70" t="str">
        <f t="shared" si="14"/>
        <v/>
      </c>
      <c r="D142" s="109"/>
      <c r="E142" s="119"/>
      <c r="F142" s="112"/>
      <c r="G142" s="112"/>
      <c r="H142" s="112"/>
      <c r="I142" s="112"/>
      <c r="J142" s="112"/>
      <c r="K142" s="114" t="str">
        <f t="shared" si="13"/>
        <v/>
      </c>
      <c r="L142" s="27"/>
    </row>
    <row r="143" spans="1:23" ht="18.75" customHeight="1">
      <c r="A143" s="26">
        <v>11</v>
      </c>
      <c r="B143" s="91"/>
      <c r="C143" s="70" t="str">
        <f t="shared" si="14"/>
        <v/>
      </c>
      <c r="D143" s="109"/>
      <c r="E143" s="119"/>
      <c r="F143" s="112"/>
      <c r="G143" s="112"/>
      <c r="H143" s="112"/>
      <c r="I143" s="112"/>
      <c r="J143" s="112"/>
      <c r="K143" s="114" t="str">
        <f t="shared" si="13"/>
        <v/>
      </c>
      <c r="L143" s="27"/>
    </row>
    <row r="144" spans="1:23" ht="18.75" customHeight="1">
      <c r="A144" s="26">
        <v>12</v>
      </c>
      <c r="B144" s="91"/>
      <c r="C144" s="70" t="str">
        <f t="shared" si="14"/>
        <v/>
      </c>
      <c r="D144" s="109"/>
      <c r="E144" s="119"/>
      <c r="F144" s="112"/>
      <c r="G144" s="112"/>
      <c r="H144" s="112"/>
      <c r="I144" s="112"/>
      <c r="J144" s="112"/>
      <c r="K144" s="114" t="str">
        <f>IF(ISNUMBER(F144),(PRODUCT(F144,G144,I144)),"")</f>
        <v/>
      </c>
      <c r="L144" s="27"/>
    </row>
    <row r="145" spans="1:23" ht="18.75" customHeight="1">
      <c r="A145" s="26">
        <v>13</v>
      </c>
      <c r="B145" s="91"/>
      <c r="C145" s="70" t="str">
        <f t="shared" si="14"/>
        <v/>
      </c>
      <c r="D145" s="109"/>
      <c r="E145" s="119"/>
      <c r="F145" s="112"/>
      <c r="G145" s="112"/>
      <c r="H145" s="112"/>
      <c r="I145" s="112"/>
      <c r="J145" s="112"/>
      <c r="K145" s="114" t="str">
        <f>IF(ISNUMBER(F145),(PRODUCT(F145,G145,I145)),"")</f>
        <v/>
      </c>
      <c r="L145" s="27"/>
    </row>
    <row r="146" spans="1:23" ht="18.75" customHeight="1">
      <c r="A146" s="26">
        <v>14</v>
      </c>
      <c r="B146" s="91"/>
      <c r="C146" s="70" t="str">
        <f t="shared" si="14"/>
        <v/>
      </c>
      <c r="D146" s="109"/>
      <c r="E146" s="119"/>
      <c r="F146" s="112"/>
      <c r="G146" s="112"/>
      <c r="H146" s="112"/>
      <c r="I146" s="112"/>
      <c r="J146" s="112"/>
      <c r="K146" s="114" t="str">
        <f>IF(ISNUMBER(F146),(PRODUCT(F146,G146,I146)),"")</f>
        <v/>
      </c>
      <c r="L146" s="27"/>
    </row>
    <row r="147" spans="1:23" ht="18.75" customHeight="1" thickBot="1">
      <c r="A147" s="26">
        <v>15</v>
      </c>
      <c r="B147" s="91"/>
      <c r="C147" s="70" t="str">
        <f t="shared" si="14"/>
        <v/>
      </c>
      <c r="D147" s="109"/>
      <c r="E147" s="119"/>
      <c r="F147" s="112"/>
      <c r="G147" s="112"/>
      <c r="H147" s="112"/>
      <c r="I147" s="112"/>
      <c r="J147" s="112"/>
      <c r="K147" s="114" t="str">
        <f>IF(ISNUMBER(F147),(PRODUCT(F147,G147,I147)),"")</f>
        <v/>
      </c>
      <c r="L147" s="27"/>
    </row>
    <row r="148" spans="1:23" ht="23" thickBot="1">
      <c r="A148" s="48"/>
      <c r="B148" s="92"/>
      <c r="C148" s="64" t="s">
        <v>102</v>
      </c>
      <c r="D148" s="49" t="s">
        <v>101</v>
      </c>
      <c r="E148" s="53" t="s">
        <v>73</v>
      </c>
      <c r="F148" s="54" t="s">
        <v>66</v>
      </c>
      <c r="G148" s="55" t="s">
        <v>35</v>
      </c>
      <c r="H148" s="56" t="s">
        <v>59</v>
      </c>
      <c r="I148" s="55" t="s">
        <v>36</v>
      </c>
      <c r="J148" s="56" t="s">
        <v>60</v>
      </c>
      <c r="K148" s="54" t="s">
        <v>37</v>
      </c>
      <c r="L148" s="57" t="s">
        <v>342</v>
      </c>
    </row>
    <row r="149" spans="1:23" s="22" customFormat="1" ht="29">
      <c r="A149" s="26"/>
      <c r="B149" s="93"/>
      <c r="C149" s="63" t="s">
        <v>250</v>
      </c>
      <c r="D149" s="58"/>
      <c r="E149" s="59"/>
      <c r="F149" s="60"/>
      <c r="G149" s="60"/>
      <c r="H149" s="60"/>
      <c r="I149" s="60"/>
      <c r="J149" s="60"/>
      <c r="K149" s="62"/>
      <c r="L149" s="65">
        <f>SUM(K150:K159)</f>
        <v>0</v>
      </c>
      <c r="M149"/>
      <c r="N149"/>
      <c r="O149"/>
      <c r="P149"/>
      <c r="Q149"/>
      <c r="R149"/>
      <c r="S149"/>
      <c r="T149"/>
      <c r="U149"/>
      <c r="V149"/>
      <c r="W149"/>
    </row>
    <row r="150" spans="1:23">
      <c r="A150" s="26">
        <v>1</v>
      </c>
      <c r="B150" s="82"/>
      <c r="C150" s="71" t="s">
        <v>104</v>
      </c>
      <c r="D150" s="108"/>
      <c r="E150" s="110"/>
      <c r="F150" s="111"/>
      <c r="G150" s="111"/>
      <c r="H150" s="111"/>
      <c r="I150" s="111"/>
      <c r="J150" s="111"/>
      <c r="K150" s="113" t="str">
        <f t="shared" si="13"/>
        <v/>
      </c>
      <c r="L150" s="347"/>
    </row>
    <row r="151" spans="1:23">
      <c r="A151" s="26">
        <v>2</v>
      </c>
      <c r="B151" s="82"/>
      <c r="C151" s="71" t="s">
        <v>104</v>
      </c>
      <c r="D151" s="109"/>
      <c r="E151" s="119"/>
      <c r="F151" s="112"/>
      <c r="G151" s="112"/>
      <c r="H151" s="112"/>
      <c r="I151" s="112"/>
      <c r="J151" s="112"/>
      <c r="K151" s="114" t="str">
        <f t="shared" si="13"/>
        <v/>
      </c>
      <c r="L151" s="27"/>
    </row>
    <row r="152" spans="1:23">
      <c r="A152" s="26">
        <v>3</v>
      </c>
      <c r="B152" s="82"/>
      <c r="C152" s="71" t="s">
        <v>104</v>
      </c>
      <c r="D152" s="109"/>
      <c r="E152" s="119"/>
      <c r="F152" s="112"/>
      <c r="G152" s="112"/>
      <c r="H152" s="112"/>
      <c r="I152" s="112"/>
      <c r="J152" s="112"/>
      <c r="K152" s="114" t="str">
        <f t="shared" si="13"/>
        <v/>
      </c>
      <c r="L152" s="265"/>
    </row>
    <row r="153" spans="1:23">
      <c r="A153" s="26">
        <v>4</v>
      </c>
      <c r="B153" s="82"/>
      <c r="C153" s="71" t="s">
        <v>104</v>
      </c>
      <c r="D153" s="109"/>
      <c r="E153" s="119"/>
      <c r="F153" s="112"/>
      <c r="G153" s="112"/>
      <c r="H153" s="112"/>
      <c r="I153" s="112"/>
      <c r="J153" s="112"/>
      <c r="K153" s="114" t="str">
        <f t="shared" si="13"/>
        <v/>
      </c>
      <c r="L153" s="265"/>
    </row>
    <row r="154" spans="1:23">
      <c r="A154" s="26">
        <v>5</v>
      </c>
      <c r="B154" s="82"/>
      <c r="C154" s="71" t="str">
        <f t="shared" ref="C154:C159" si="15">IF(D154="","",".")</f>
        <v/>
      </c>
      <c r="D154" s="109"/>
      <c r="E154" s="119"/>
      <c r="F154" s="112"/>
      <c r="G154" s="112"/>
      <c r="H154" s="112"/>
      <c r="I154" s="112"/>
      <c r="J154" s="112"/>
      <c r="K154" s="114" t="str">
        <f t="shared" si="13"/>
        <v/>
      </c>
      <c r="L154" s="27"/>
    </row>
    <row r="155" spans="1:23">
      <c r="A155" s="26">
        <v>6</v>
      </c>
      <c r="B155" s="82"/>
      <c r="C155" s="72" t="str">
        <f t="shared" si="15"/>
        <v/>
      </c>
      <c r="D155" s="109"/>
      <c r="E155" s="119"/>
      <c r="F155" s="112"/>
      <c r="G155" s="112"/>
      <c r="H155" s="112"/>
      <c r="I155" s="112"/>
      <c r="J155" s="112"/>
      <c r="K155" s="114" t="str">
        <f t="shared" si="13"/>
        <v/>
      </c>
      <c r="L155" s="27"/>
    </row>
    <row r="156" spans="1:23">
      <c r="A156" s="26">
        <v>7</v>
      </c>
      <c r="B156" s="82"/>
      <c r="C156" s="72" t="str">
        <f t="shared" si="15"/>
        <v/>
      </c>
      <c r="D156" s="109"/>
      <c r="E156" s="119"/>
      <c r="F156" s="112"/>
      <c r="G156" s="112"/>
      <c r="H156" s="112"/>
      <c r="I156" s="112"/>
      <c r="J156" s="112"/>
      <c r="K156" s="114" t="str">
        <f t="shared" si="13"/>
        <v/>
      </c>
      <c r="L156" s="27"/>
    </row>
    <row r="157" spans="1:23">
      <c r="A157" s="26">
        <v>8</v>
      </c>
      <c r="B157" s="82"/>
      <c r="C157" s="72" t="str">
        <f t="shared" si="15"/>
        <v/>
      </c>
      <c r="D157" s="109"/>
      <c r="E157" s="119"/>
      <c r="F157" s="112"/>
      <c r="G157" s="112"/>
      <c r="H157" s="112"/>
      <c r="I157" s="112"/>
      <c r="J157" s="112"/>
      <c r="K157" s="114" t="str">
        <f t="shared" si="13"/>
        <v/>
      </c>
      <c r="L157" s="27"/>
    </row>
    <row r="158" spans="1:23">
      <c r="A158" s="26">
        <v>9</v>
      </c>
      <c r="B158" s="82"/>
      <c r="C158" s="72" t="str">
        <f t="shared" si="15"/>
        <v/>
      </c>
      <c r="D158" s="109"/>
      <c r="E158" s="119"/>
      <c r="F158" s="112"/>
      <c r="G158" s="112"/>
      <c r="H158" s="112"/>
      <c r="I158" s="112"/>
      <c r="J158" s="112"/>
      <c r="K158" s="114" t="str">
        <f t="shared" si="13"/>
        <v/>
      </c>
      <c r="L158" s="27"/>
    </row>
    <row r="159" spans="1:23">
      <c r="A159" s="26">
        <v>10</v>
      </c>
      <c r="B159" s="82"/>
      <c r="C159" s="72" t="str">
        <f t="shared" si="15"/>
        <v/>
      </c>
      <c r="D159" s="109"/>
      <c r="E159" s="119"/>
      <c r="F159" s="112"/>
      <c r="G159" s="112"/>
      <c r="H159" s="112"/>
      <c r="I159" s="112"/>
      <c r="J159" s="112"/>
      <c r="K159" s="114" t="str">
        <f t="shared" si="13"/>
        <v/>
      </c>
      <c r="L159" s="27"/>
    </row>
    <row r="160" spans="1:23" ht="7.5" customHeight="1">
      <c r="A160" s="26"/>
    </row>
  </sheetData>
  <sheetProtection autoFilter="0"/>
  <autoFilter ref="B12:L159" xr:uid="{00000000-0009-0000-0000-000008000000}"/>
  <mergeCells count="21">
    <mergeCell ref="N3:W6"/>
    <mergeCell ref="N8:W29"/>
    <mergeCell ref="N47:W50"/>
    <mergeCell ref="F6:G6"/>
    <mergeCell ref="F7:G7"/>
    <mergeCell ref="F8:G8"/>
    <mergeCell ref="F9:G9"/>
    <mergeCell ref="F10:G10"/>
    <mergeCell ref="H6:J6"/>
    <mergeCell ref="H7:J7"/>
    <mergeCell ref="H8:J8"/>
    <mergeCell ref="H9:J9"/>
    <mergeCell ref="H10:J10"/>
    <mergeCell ref="F5:G5"/>
    <mergeCell ref="H5:J5"/>
    <mergeCell ref="B2:D2"/>
    <mergeCell ref="E2:L2"/>
    <mergeCell ref="B3:D3"/>
    <mergeCell ref="E3:L3"/>
    <mergeCell ref="F4:G4"/>
    <mergeCell ref="H4:J4"/>
  </mergeCells>
  <phoneticPr fontId="23"/>
  <dataValidations count="15">
    <dataValidation type="list" allowBlank="1" showInputMessage="1" showErrorMessage="1" sqref="D65:D79" xr:uid="{AA86225E-4C1B-4713-A53E-9F348A7F1D73}">
      <formula1>"道具等購入費,資料等購入費"</formula1>
    </dataValidation>
    <dataValidation type="list" allowBlank="1" showInputMessage="1" showErrorMessage="1" sqref="D48:D62" xr:uid="{F29296EF-6EAD-47BA-80C5-FCD705D00C22}">
      <formula1>"記録媒体作成費,編集費"</formula1>
    </dataValidation>
    <dataValidation type="list" allowBlank="1" showInputMessage="1" showErrorMessage="1" sqref="D82:D96" xr:uid="{1818E1B8-992B-466A-85A6-38243AC7D6CD}">
      <formula1>"原材料費,資材費"</formula1>
    </dataValidation>
    <dataValidation type="custom" imeMode="halfAlpha" operator="greaterThanOrEqual" showInputMessage="1" showErrorMessage="1" errorTitle="単価未入力。" error="単価を入力してから記入してください。" sqref="I13:I29 I31:I46 I48:I63 I65:I80 I82:I97 I99:I114 I116:I131 I133:I148 I150:I159" xr:uid="{4D72E07C-A91B-427E-B59F-C3C554983BB6}">
      <formula1>F13&lt;&gt;""</formula1>
    </dataValidation>
    <dataValidation type="custom" imeMode="halfAlpha" operator="greaterThanOrEqual" showInputMessage="1" showErrorMessage="1" errorTitle="単価未入力。" error="単価を入力してから記入してください。" sqref="G13:G29 G31:G46 G48:G63 G65:G80 G82:G97 G99:G114 G116:G131 G133:G148 G150:G159" xr:uid="{86511B9D-53E6-4D06-9510-400C935D7B99}">
      <formula1>F13&lt;&gt;""</formula1>
    </dataValidation>
    <dataValidation type="custom" imeMode="halfAlpha" operator="greaterThanOrEqual" showInputMessage="1" showErrorMessage="1" errorTitle="細目未選択" error="細目を選択し入力してください。" sqref="F13:F29 F31:F46 F48:F63 F65:F80 F82:F97 F99:F114 F116:F131 F133:F148 F150:F159" xr:uid="{B9AF3423-45D3-4627-8BF4-140A856E44D4}">
      <formula1>D13&lt;&gt;""</formula1>
    </dataValidation>
    <dataValidation type="custom" showInputMessage="1" showErrorMessage="1" errorTitle="細目未選択" error="細目を選択し入力してください。" sqref="E13:E29 E31:E46 E48:E63 E65:E80 E82:E97 E99:E114 E116:E131 E133:E148 E150:E159" xr:uid="{EC917DDD-75F8-41DB-87B3-35DC7B6B7FC1}">
      <formula1>D13&lt;&gt;""</formula1>
    </dataValidation>
    <dataValidation type="textLength" operator="lessThanOrEqual" allowBlank="1" showInputMessage="1" showErrorMessage="1" errorTitle="文字数超過" error="30字以下で入力してください。" sqref="F160:G65574" xr:uid="{B8370E66-DA5B-4029-BF66-9550ECCDA248}">
      <formula1>30</formula1>
    </dataValidation>
    <dataValidation imeMode="halfAlpha" allowBlank="1" showInputMessage="1" showErrorMessage="1" sqref="K160:K65574 H160:I65574" xr:uid="{9D38161B-F00D-40DF-AB7A-D4CBC8BF668D}"/>
    <dataValidation type="list" allowBlank="1" showInputMessage="1" showErrorMessage="1" sqref="D150:D159" xr:uid="{94F864AF-6DD9-40A2-AC4D-F2D7E7C37EA9}">
      <formula1>"感染症予防用品購入費,消毒関係消耗品購入費,消毒作業費,感染症対策機材購入・借用費,検査費"</formula1>
    </dataValidation>
    <dataValidation type="list" allowBlank="1" showInputMessage="1" showErrorMessage="1" sqref="D133:D147" xr:uid="{87768DAC-3FC2-4BB4-8C04-3DCD4DDC869C}">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16:D130" xr:uid="{04CA1E20-6630-4481-B26B-FCA3B935952A}">
      <formula1>"録画費,写真費,配信用録音録画・編集費,配信用機材借料,配信用サイト作成・利用料"</formula1>
    </dataValidation>
    <dataValidation type="list" allowBlank="1" showInputMessage="1" showErrorMessage="1" sqref="D99:D113" xr:uid="{1FF390DE-A736-423E-8FEE-FA51B56CA171}">
      <formula1>"調査委託費,資料印刷費,報告書印刷費"</formula1>
    </dataValidation>
    <dataValidation type="list" allowBlank="1" showInputMessage="1" showErrorMessage="1" sqref="D31:D45" xr:uid="{F93030BB-2662-4877-B8C5-24C8ECDC68F9}">
      <formula1>"会場使用料,付帯設備使用料,器具・機材借料,会場設営費,会場撤去費,字幕費・音声ガイド費,道具運搬費"</formula1>
    </dataValidation>
    <dataValidation type="list" allowBlank="1" showInputMessage="1" showErrorMessage="1" sqref="D14:D28" xr:uid="{29EB6883-151D-4DBB-A832-55CF12402EAD}">
      <formula1>"講師謝金,原稿執筆謝金,編集謝金,会場整理謝金,託児謝金,駐車場整理謝金,医師・看護師謝金,手話通訳謝金,要約筆記謝金,交通費,宿泊費"</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1C73-E60E-49FC-88CF-47E7F28ABA2E}">
  <sheetPr>
    <tabColor rgb="FFF7C1D4"/>
    <pageSetUpPr fitToPage="1"/>
  </sheetPr>
  <dimension ref="B1:U166"/>
  <sheetViews>
    <sheetView view="pageBreakPreview" zoomScale="85" zoomScaleNormal="70" zoomScaleSheetLayoutView="85" workbookViewId="0">
      <selection activeCell="D15" sqref="D15:H19"/>
    </sheetView>
  </sheetViews>
  <sheetFormatPr defaultColWidth="9" defaultRowHeight="26.5"/>
  <cols>
    <col min="1" max="1" width="2.9140625" style="360" customWidth="1"/>
    <col min="2" max="2" width="5.1640625" style="368" customWidth="1"/>
    <col min="3" max="3" width="12.08203125" style="360" customWidth="1"/>
    <col min="4" max="4" width="18.6640625" style="360" customWidth="1"/>
    <col min="5" max="6" width="20" style="360" customWidth="1"/>
    <col min="7" max="7" width="12.08203125" style="360" customWidth="1"/>
    <col min="8" max="8" width="17.58203125" style="360" customWidth="1"/>
    <col min="9" max="9" width="2.9140625" style="360" customWidth="1"/>
    <col min="10" max="10" width="2.33203125" style="360" customWidth="1"/>
    <col min="11" max="20" width="9" style="360"/>
    <col min="21" max="21" width="64.5" style="360" customWidth="1"/>
    <col min="22" max="16384" width="9" style="360"/>
  </cols>
  <sheetData>
    <row r="1" spans="2:21" s="350" customFormat="1">
      <c r="B1" s="847" t="s">
        <v>228</v>
      </c>
      <c r="C1" s="847"/>
      <c r="D1" s="847"/>
      <c r="E1" s="847"/>
      <c r="F1" s="847"/>
      <c r="G1" s="847"/>
      <c r="H1" s="847"/>
      <c r="I1" s="348"/>
      <c r="J1" s="348"/>
      <c r="K1" s="983" t="s">
        <v>374</v>
      </c>
      <c r="L1" s="983"/>
      <c r="M1" s="983"/>
      <c r="N1" s="983"/>
      <c r="O1" s="983"/>
      <c r="P1" s="983"/>
      <c r="Q1" s="983"/>
      <c r="R1" s="983"/>
      <c r="S1" s="983"/>
      <c r="T1" s="983"/>
      <c r="U1" s="349" t="s">
        <v>251</v>
      </c>
    </row>
    <row r="2" spans="2:21" s="350" customFormat="1" ht="26.25" customHeight="1">
      <c r="B2" s="847" t="s">
        <v>252</v>
      </c>
      <c r="C2" s="847"/>
      <c r="D2" s="847"/>
      <c r="E2" s="847"/>
      <c r="F2" s="847"/>
      <c r="G2" s="847"/>
      <c r="H2" s="847"/>
      <c r="I2" s="348"/>
      <c r="J2" s="348"/>
      <c r="K2" s="983"/>
      <c r="L2" s="983"/>
      <c r="M2" s="983"/>
      <c r="N2" s="983"/>
      <c r="O2" s="983"/>
      <c r="P2" s="983"/>
      <c r="Q2" s="983"/>
      <c r="R2" s="983"/>
      <c r="S2" s="983"/>
      <c r="T2" s="983"/>
      <c r="U2" s="351" t="s">
        <v>253</v>
      </c>
    </row>
    <row r="3" spans="2:21" s="350" customFormat="1" ht="6" customHeight="1">
      <c r="E3" s="352"/>
      <c r="F3" s="353"/>
      <c r="I3" s="348"/>
      <c r="J3" s="348"/>
      <c r="K3" s="983"/>
      <c r="L3" s="983"/>
      <c r="M3" s="983"/>
      <c r="N3" s="983"/>
      <c r="O3" s="983"/>
      <c r="P3" s="983"/>
      <c r="Q3" s="983"/>
      <c r="R3" s="983"/>
      <c r="S3" s="983"/>
      <c r="T3" s="983"/>
    </row>
    <row r="4" spans="2:21" s="350" customFormat="1" ht="15" customHeight="1">
      <c r="H4" s="982">
        <v>44743</v>
      </c>
      <c r="I4" s="982"/>
      <c r="J4" s="501"/>
      <c r="K4" s="983"/>
      <c r="L4" s="983"/>
      <c r="M4" s="983"/>
      <c r="N4" s="983"/>
      <c r="O4" s="983"/>
      <c r="P4" s="983"/>
      <c r="Q4" s="983"/>
      <c r="R4" s="983"/>
      <c r="S4" s="983"/>
      <c r="T4" s="983"/>
      <c r="U4" s="354"/>
    </row>
    <row r="5" spans="2:21" s="350" customFormat="1" ht="15" customHeight="1">
      <c r="B5" s="355" t="s">
        <v>254</v>
      </c>
      <c r="K5" s="983"/>
      <c r="L5" s="983"/>
      <c r="M5" s="983"/>
      <c r="N5" s="983"/>
      <c r="O5" s="983"/>
      <c r="P5" s="983"/>
      <c r="Q5" s="983"/>
      <c r="R5" s="983"/>
      <c r="S5" s="983"/>
      <c r="T5" s="983"/>
    </row>
    <row r="6" spans="2:21" s="350" customFormat="1" ht="15" customHeight="1">
      <c r="K6" s="984"/>
      <c r="L6" s="984"/>
      <c r="M6" s="984"/>
      <c r="N6" s="984"/>
      <c r="O6" s="984"/>
      <c r="P6" s="984"/>
      <c r="Q6" s="984"/>
      <c r="R6" s="984"/>
      <c r="S6" s="984"/>
      <c r="T6" s="984"/>
    </row>
    <row r="7" spans="2:21" s="355" customFormat="1" ht="18" customHeight="1">
      <c r="E7" s="356" t="s">
        <v>255</v>
      </c>
      <c r="F7" s="846">
        <f>'5-1 総表'!C17:J17</f>
        <v>0</v>
      </c>
      <c r="G7" s="846"/>
      <c r="H7" s="846"/>
      <c r="I7" s="846"/>
      <c r="J7" s="500"/>
      <c r="K7" s="983" t="s">
        <v>375</v>
      </c>
      <c r="L7" s="983"/>
      <c r="M7" s="983"/>
      <c r="N7" s="983"/>
      <c r="O7" s="983"/>
      <c r="P7" s="983"/>
      <c r="Q7" s="983"/>
      <c r="R7" s="983"/>
      <c r="S7" s="983"/>
      <c r="T7" s="983"/>
      <c r="U7" s="354"/>
    </row>
    <row r="8" spans="2:21" s="355" customFormat="1" ht="31.25" customHeight="1">
      <c r="E8" s="356" t="s">
        <v>256</v>
      </c>
      <c r="F8" s="846">
        <f>'5-1 総表'!C18:J18</f>
        <v>0</v>
      </c>
      <c r="G8" s="846"/>
      <c r="H8" s="846"/>
      <c r="I8" s="846"/>
      <c r="J8" s="500"/>
      <c r="K8" s="983"/>
      <c r="L8" s="983"/>
      <c r="M8" s="983"/>
      <c r="N8" s="983"/>
      <c r="O8" s="983"/>
      <c r="P8" s="983"/>
      <c r="Q8" s="983"/>
      <c r="R8" s="983"/>
      <c r="S8" s="983"/>
      <c r="T8" s="983"/>
      <c r="U8" s="354"/>
    </row>
    <row r="9" spans="2:21" s="355" customFormat="1" ht="18" customHeight="1">
      <c r="E9" s="356" t="s">
        <v>257</v>
      </c>
      <c r="F9" s="846">
        <f>'5-1 総表'!C19:J19</f>
        <v>0</v>
      </c>
      <c r="G9" s="846"/>
      <c r="H9" s="846"/>
      <c r="I9" s="846"/>
      <c r="J9" s="500"/>
      <c r="K9" s="983"/>
      <c r="L9" s="983"/>
      <c r="M9" s="983"/>
      <c r="N9" s="983"/>
      <c r="O9" s="983"/>
      <c r="P9" s="983"/>
      <c r="Q9" s="983"/>
      <c r="R9" s="983"/>
      <c r="S9" s="983"/>
      <c r="T9" s="983"/>
      <c r="U9" s="354"/>
    </row>
    <row r="10" spans="2:21" ht="7.25" customHeight="1">
      <c r="B10" s="357"/>
      <c r="C10" s="358"/>
      <c r="D10" s="358"/>
      <c r="E10" s="358"/>
      <c r="F10" s="358"/>
      <c r="G10" s="358"/>
      <c r="H10" s="359"/>
      <c r="K10" s="983"/>
      <c r="L10" s="983"/>
      <c r="M10" s="983"/>
      <c r="N10" s="983"/>
      <c r="O10" s="983"/>
      <c r="P10" s="983"/>
      <c r="Q10" s="983"/>
      <c r="R10" s="983"/>
      <c r="S10" s="983"/>
      <c r="T10" s="983"/>
    </row>
    <row r="11" spans="2:21" ht="27" customHeight="1">
      <c r="B11" s="849" t="s">
        <v>258</v>
      </c>
      <c r="C11" s="849"/>
      <c r="D11" s="850">
        <f>'5-1 総表'!C29:J29</f>
        <v>0</v>
      </c>
      <c r="E11" s="850"/>
      <c r="F11" s="850"/>
      <c r="G11" s="850"/>
      <c r="H11" s="850"/>
      <c r="K11" s="984"/>
      <c r="L11" s="984"/>
      <c r="M11" s="984"/>
      <c r="N11" s="984"/>
      <c r="O11" s="984"/>
      <c r="P11" s="984"/>
      <c r="Q11" s="984"/>
      <c r="R11" s="984"/>
      <c r="S11" s="984"/>
      <c r="T11" s="984"/>
      <c r="U11" s="354"/>
    </row>
    <row r="12" spans="2:21" ht="7.25" customHeight="1">
      <c r="B12" s="851"/>
      <c r="C12" s="851"/>
      <c r="D12" s="852"/>
      <c r="E12" s="852"/>
      <c r="F12" s="852"/>
      <c r="G12" s="852"/>
      <c r="H12" s="852"/>
      <c r="U12" s="354"/>
    </row>
    <row r="13" spans="2:21" ht="6.65" customHeight="1">
      <c r="B13" s="357"/>
      <c r="C13" s="358"/>
      <c r="D13" s="358"/>
      <c r="E13" s="358"/>
      <c r="F13" s="358"/>
      <c r="G13" s="361"/>
      <c r="H13" s="358"/>
    </row>
    <row r="14" spans="2:21" ht="27" customHeight="1">
      <c r="B14" s="853">
        <v>1</v>
      </c>
      <c r="C14" s="362" t="s">
        <v>259</v>
      </c>
      <c r="D14" s="854"/>
      <c r="E14" s="854"/>
      <c r="F14" s="854"/>
      <c r="G14" s="854"/>
      <c r="H14" s="854"/>
      <c r="U14" s="363"/>
    </row>
    <row r="15" spans="2:21" ht="14.25" customHeight="1">
      <c r="B15" s="853"/>
      <c r="C15" s="855" t="s">
        <v>260</v>
      </c>
      <c r="D15" s="854"/>
      <c r="E15" s="854"/>
      <c r="F15" s="854"/>
      <c r="G15" s="854"/>
      <c r="H15" s="854"/>
      <c r="U15" s="363"/>
    </row>
    <row r="16" spans="2:21" ht="14.25" customHeight="1">
      <c r="B16" s="853"/>
      <c r="C16" s="855"/>
      <c r="D16" s="854"/>
      <c r="E16" s="854"/>
      <c r="F16" s="854"/>
      <c r="G16" s="854"/>
      <c r="H16" s="854"/>
      <c r="U16" s="363"/>
    </row>
    <row r="17" spans="2:21" ht="14.25" customHeight="1">
      <c r="B17" s="853"/>
      <c r="C17" s="855"/>
      <c r="D17" s="854"/>
      <c r="E17" s="854"/>
      <c r="F17" s="854"/>
      <c r="G17" s="854"/>
      <c r="H17" s="854"/>
      <c r="U17" s="363"/>
    </row>
    <row r="18" spans="2:21" ht="14.25" customHeight="1">
      <c r="B18" s="853"/>
      <c r="C18" s="855"/>
      <c r="D18" s="854"/>
      <c r="E18" s="854"/>
      <c r="F18" s="854"/>
      <c r="G18" s="854"/>
      <c r="H18" s="854"/>
      <c r="U18" s="363"/>
    </row>
    <row r="19" spans="2:21" ht="14.25" customHeight="1">
      <c r="B19" s="853"/>
      <c r="C19" s="855"/>
      <c r="D19" s="854"/>
      <c r="E19" s="854"/>
      <c r="F19" s="854"/>
      <c r="G19" s="854"/>
      <c r="H19" s="854"/>
      <c r="U19" s="363"/>
    </row>
    <row r="20" spans="2:21" ht="14.25" customHeight="1">
      <c r="B20" s="853"/>
      <c r="C20" s="855" t="s">
        <v>261</v>
      </c>
      <c r="D20" s="854"/>
      <c r="E20" s="854"/>
      <c r="F20" s="854"/>
      <c r="G20" s="854"/>
      <c r="H20" s="854"/>
      <c r="U20" s="363"/>
    </row>
    <row r="21" spans="2:21" ht="14.25" customHeight="1">
      <c r="B21" s="853"/>
      <c r="C21" s="855"/>
      <c r="D21" s="854"/>
      <c r="E21" s="854"/>
      <c r="F21" s="854"/>
      <c r="G21" s="854"/>
      <c r="H21" s="854"/>
      <c r="U21" s="363"/>
    </row>
    <row r="22" spans="2:21" ht="14.25" customHeight="1">
      <c r="B22" s="853"/>
      <c r="C22" s="855"/>
      <c r="D22" s="854"/>
      <c r="E22" s="854"/>
      <c r="F22" s="854"/>
      <c r="G22" s="854"/>
      <c r="H22" s="854"/>
      <c r="U22" s="363"/>
    </row>
    <row r="23" spans="2:21" ht="14.25" customHeight="1">
      <c r="B23" s="853"/>
      <c r="C23" s="855"/>
      <c r="D23" s="854"/>
      <c r="E23" s="854"/>
      <c r="F23" s="854"/>
      <c r="G23" s="854"/>
      <c r="H23" s="854"/>
      <c r="U23" s="363"/>
    </row>
    <row r="24" spans="2:21" ht="14.25" customHeight="1">
      <c r="B24" s="853"/>
      <c r="C24" s="855"/>
      <c r="D24" s="854"/>
      <c r="E24" s="854"/>
      <c r="F24" s="854"/>
      <c r="G24" s="854"/>
      <c r="H24" s="854"/>
      <c r="U24" s="363"/>
    </row>
    <row r="25" spans="2:21" ht="14.25" customHeight="1">
      <c r="B25" s="853"/>
      <c r="C25" s="855" t="s">
        <v>262</v>
      </c>
      <c r="D25" s="854"/>
      <c r="E25" s="854"/>
      <c r="F25" s="854"/>
      <c r="G25" s="854"/>
      <c r="H25" s="854"/>
      <c r="U25" s="363"/>
    </row>
    <row r="26" spans="2:21" ht="14.25" customHeight="1">
      <c r="B26" s="853"/>
      <c r="C26" s="855"/>
      <c r="D26" s="854"/>
      <c r="E26" s="854"/>
      <c r="F26" s="854"/>
      <c r="G26" s="854"/>
      <c r="H26" s="854"/>
      <c r="U26" s="363"/>
    </row>
    <row r="27" spans="2:21" ht="14.25" customHeight="1">
      <c r="B27" s="853"/>
      <c r="C27" s="855"/>
      <c r="D27" s="854"/>
      <c r="E27" s="854"/>
      <c r="F27" s="854"/>
      <c r="G27" s="854"/>
      <c r="H27" s="854"/>
      <c r="U27" s="363"/>
    </row>
    <row r="28" spans="2:21" ht="14.25" customHeight="1">
      <c r="B28" s="853"/>
      <c r="C28" s="855"/>
      <c r="D28" s="854"/>
      <c r="E28" s="854"/>
      <c r="F28" s="854"/>
      <c r="G28" s="854"/>
      <c r="H28" s="854"/>
      <c r="U28" s="363"/>
    </row>
    <row r="29" spans="2:21" ht="14.25" customHeight="1">
      <c r="B29" s="853"/>
      <c r="C29" s="855"/>
      <c r="D29" s="854"/>
      <c r="E29" s="854"/>
      <c r="F29" s="854"/>
      <c r="G29" s="854"/>
      <c r="H29" s="854"/>
      <c r="U29" s="363"/>
    </row>
    <row r="30" spans="2:21" ht="4.25" customHeight="1">
      <c r="B30" s="364"/>
      <c r="C30" s="365"/>
      <c r="D30" s="529"/>
      <c r="E30" s="529"/>
      <c r="F30" s="529"/>
      <c r="G30" s="529"/>
      <c r="H30" s="529"/>
    </row>
    <row r="31" spans="2:21" ht="27" customHeight="1">
      <c r="B31" s="853">
        <v>2</v>
      </c>
      <c r="C31" s="362" t="s">
        <v>259</v>
      </c>
      <c r="D31" s="854"/>
      <c r="E31" s="854"/>
      <c r="F31" s="854"/>
      <c r="G31" s="854"/>
      <c r="H31" s="854"/>
    </row>
    <row r="32" spans="2:21" ht="14.25" customHeight="1">
      <c r="B32" s="853"/>
      <c r="C32" s="855" t="s">
        <v>260</v>
      </c>
      <c r="D32" s="854"/>
      <c r="E32" s="854"/>
      <c r="F32" s="854"/>
      <c r="G32" s="854"/>
      <c r="H32" s="854"/>
    </row>
    <row r="33" spans="2:8" ht="14.25" customHeight="1">
      <c r="B33" s="853"/>
      <c r="C33" s="855"/>
      <c r="D33" s="854"/>
      <c r="E33" s="854"/>
      <c r="F33" s="854"/>
      <c r="G33" s="854"/>
      <c r="H33" s="854"/>
    </row>
    <row r="34" spans="2:8" ht="14.25" customHeight="1">
      <c r="B34" s="853"/>
      <c r="C34" s="855"/>
      <c r="D34" s="854"/>
      <c r="E34" s="854"/>
      <c r="F34" s="854"/>
      <c r="G34" s="854"/>
      <c r="H34" s="854"/>
    </row>
    <row r="35" spans="2:8" ht="14.25" customHeight="1">
      <c r="B35" s="853"/>
      <c r="C35" s="855"/>
      <c r="D35" s="854"/>
      <c r="E35" s="854"/>
      <c r="F35" s="854"/>
      <c r="G35" s="854"/>
      <c r="H35" s="854"/>
    </row>
    <row r="36" spans="2:8" ht="14.25" customHeight="1">
      <c r="B36" s="853"/>
      <c r="C36" s="855"/>
      <c r="D36" s="854"/>
      <c r="E36" s="854"/>
      <c r="F36" s="854"/>
      <c r="G36" s="854"/>
      <c r="H36" s="854"/>
    </row>
    <row r="37" spans="2:8" ht="14.25" customHeight="1">
      <c r="B37" s="853"/>
      <c r="C37" s="855" t="s">
        <v>261</v>
      </c>
      <c r="D37" s="854"/>
      <c r="E37" s="854"/>
      <c r="F37" s="854"/>
      <c r="G37" s="854"/>
      <c r="H37" s="854"/>
    </row>
    <row r="38" spans="2:8" ht="14.25" customHeight="1">
      <c r="B38" s="853"/>
      <c r="C38" s="855"/>
      <c r="D38" s="854"/>
      <c r="E38" s="854"/>
      <c r="F38" s="854"/>
      <c r="G38" s="854"/>
      <c r="H38" s="854"/>
    </row>
    <row r="39" spans="2:8" ht="14.25" customHeight="1">
      <c r="B39" s="853"/>
      <c r="C39" s="855"/>
      <c r="D39" s="854"/>
      <c r="E39" s="854"/>
      <c r="F39" s="854"/>
      <c r="G39" s="854"/>
      <c r="H39" s="854"/>
    </row>
    <row r="40" spans="2:8" ht="14.25" customHeight="1">
      <c r="B40" s="853"/>
      <c r="C40" s="855"/>
      <c r="D40" s="854"/>
      <c r="E40" s="854"/>
      <c r="F40" s="854"/>
      <c r="G40" s="854"/>
      <c r="H40" s="854"/>
    </row>
    <row r="41" spans="2:8" ht="14.25" customHeight="1">
      <c r="B41" s="853"/>
      <c r="C41" s="855"/>
      <c r="D41" s="854"/>
      <c r="E41" s="854"/>
      <c r="F41" s="854"/>
      <c r="G41" s="854"/>
      <c r="H41" s="854"/>
    </row>
    <row r="42" spans="2:8" ht="14.25" customHeight="1">
      <c r="B42" s="853"/>
      <c r="C42" s="855" t="s">
        <v>262</v>
      </c>
      <c r="D42" s="854"/>
      <c r="E42" s="854"/>
      <c r="F42" s="854"/>
      <c r="G42" s="854"/>
      <c r="H42" s="854"/>
    </row>
    <row r="43" spans="2:8" ht="14.25" customHeight="1">
      <c r="B43" s="853"/>
      <c r="C43" s="855"/>
      <c r="D43" s="854"/>
      <c r="E43" s="854"/>
      <c r="F43" s="854"/>
      <c r="G43" s="854"/>
      <c r="H43" s="854"/>
    </row>
    <row r="44" spans="2:8" ht="14.25" customHeight="1">
      <c r="B44" s="853"/>
      <c r="C44" s="855"/>
      <c r="D44" s="854"/>
      <c r="E44" s="854"/>
      <c r="F44" s="854"/>
      <c r="G44" s="854"/>
      <c r="H44" s="854"/>
    </row>
    <row r="45" spans="2:8" ht="14.25" customHeight="1">
      <c r="B45" s="853"/>
      <c r="C45" s="855"/>
      <c r="D45" s="854"/>
      <c r="E45" s="854"/>
      <c r="F45" s="854"/>
      <c r="G45" s="854"/>
      <c r="H45" s="854"/>
    </row>
    <row r="46" spans="2:8" ht="14.25" customHeight="1">
      <c r="B46" s="853"/>
      <c r="C46" s="855"/>
      <c r="D46" s="854"/>
      <c r="E46" s="854"/>
      <c r="F46" s="854"/>
      <c r="G46" s="854"/>
      <c r="H46" s="854"/>
    </row>
    <row r="47" spans="2:8" ht="4.25" customHeight="1">
      <c r="B47" s="364"/>
      <c r="C47" s="365"/>
      <c r="D47" s="529"/>
      <c r="E47" s="529"/>
      <c r="F47" s="529"/>
      <c r="G47" s="529"/>
      <c r="H47" s="529"/>
    </row>
    <row r="48" spans="2:8" ht="27" customHeight="1">
      <c r="B48" s="853">
        <v>3</v>
      </c>
      <c r="C48" s="362" t="s">
        <v>259</v>
      </c>
      <c r="D48" s="854"/>
      <c r="E48" s="854"/>
      <c r="F48" s="854"/>
      <c r="G48" s="854"/>
      <c r="H48" s="854"/>
    </row>
    <row r="49" spans="2:8" ht="14.25" customHeight="1">
      <c r="B49" s="853"/>
      <c r="C49" s="855" t="s">
        <v>260</v>
      </c>
      <c r="D49" s="854" t="s">
        <v>386</v>
      </c>
      <c r="E49" s="854"/>
      <c r="F49" s="854"/>
      <c r="G49" s="854"/>
      <c r="H49" s="854"/>
    </row>
    <row r="50" spans="2:8" ht="14.25" customHeight="1">
      <c r="B50" s="853"/>
      <c r="C50" s="855"/>
      <c r="D50" s="854"/>
      <c r="E50" s="854"/>
      <c r="F50" s="854"/>
      <c r="G50" s="854"/>
      <c r="H50" s="854"/>
    </row>
    <row r="51" spans="2:8" ht="14.25" customHeight="1">
      <c r="B51" s="853"/>
      <c r="C51" s="855"/>
      <c r="D51" s="854"/>
      <c r="E51" s="854"/>
      <c r="F51" s="854"/>
      <c r="G51" s="854"/>
      <c r="H51" s="854"/>
    </row>
    <row r="52" spans="2:8" ht="14.25" customHeight="1">
      <c r="B52" s="853"/>
      <c r="C52" s="855"/>
      <c r="D52" s="854"/>
      <c r="E52" s="854"/>
      <c r="F52" s="854"/>
      <c r="G52" s="854"/>
      <c r="H52" s="854"/>
    </row>
    <row r="53" spans="2:8" ht="14.25" customHeight="1">
      <c r="B53" s="853"/>
      <c r="C53" s="855"/>
      <c r="D53" s="854"/>
      <c r="E53" s="854"/>
      <c r="F53" s="854"/>
      <c r="G53" s="854"/>
      <c r="H53" s="854"/>
    </row>
    <row r="54" spans="2:8" ht="14.25" customHeight="1">
      <c r="B54" s="853"/>
      <c r="C54" s="855" t="s">
        <v>261</v>
      </c>
      <c r="D54" s="854"/>
      <c r="E54" s="854"/>
      <c r="F54" s="854"/>
      <c r="G54" s="854"/>
      <c r="H54" s="854"/>
    </row>
    <row r="55" spans="2:8" ht="14.25" customHeight="1">
      <c r="B55" s="853"/>
      <c r="C55" s="855"/>
      <c r="D55" s="854"/>
      <c r="E55" s="854"/>
      <c r="F55" s="854"/>
      <c r="G55" s="854"/>
      <c r="H55" s="854"/>
    </row>
    <row r="56" spans="2:8" ht="14.25" customHeight="1">
      <c r="B56" s="853"/>
      <c r="C56" s="855"/>
      <c r="D56" s="854"/>
      <c r="E56" s="854"/>
      <c r="F56" s="854"/>
      <c r="G56" s="854"/>
      <c r="H56" s="854"/>
    </row>
    <row r="57" spans="2:8" ht="14.25" customHeight="1">
      <c r="B57" s="853"/>
      <c r="C57" s="855"/>
      <c r="D57" s="854"/>
      <c r="E57" s="854"/>
      <c r="F57" s="854"/>
      <c r="G57" s="854"/>
      <c r="H57" s="854"/>
    </row>
    <row r="58" spans="2:8" ht="14.25" customHeight="1">
      <c r="B58" s="853"/>
      <c r="C58" s="855"/>
      <c r="D58" s="854"/>
      <c r="E58" s="854"/>
      <c r="F58" s="854"/>
      <c r="G58" s="854"/>
      <c r="H58" s="854"/>
    </row>
    <row r="59" spans="2:8" ht="14.25" customHeight="1">
      <c r="B59" s="853"/>
      <c r="C59" s="855" t="s">
        <v>262</v>
      </c>
      <c r="D59" s="854"/>
      <c r="E59" s="854"/>
      <c r="F59" s="854"/>
      <c r="G59" s="854"/>
      <c r="H59" s="854"/>
    </row>
    <row r="60" spans="2:8" ht="14.25" customHeight="1">
      <c r="B60" s="853"/>
      <c r="C60" s="855"/>
      <c r="D60" s="854"/>
      <c r="E60" s="854"/>
      <c r="F60" s="854"/>
      <c r="G60" s="854"/>
      <c r="H60" s="854"/>
    </row>
    <row r="61" spans="2:8" ht="14.25" customHeight="1">
      <c r="B61" s="853"/>
      <c r="C61" s="855"/>
      <c r="D61" s="854"/>
      <c r="E61" s="854"/>
      <c r="F61" s="854"/>
      <c r="G61" s="854"/>
      <c r="H61" s="854"/>
    </row>
    <row r="62" spans="2:8" ht="14.25" customHeight="1">
      <c r="B62" s="853"/>
      <c r="C62" s="855"/>
      <c r="D62" s="854"/>
      <c r="E62" s="854"/>
      <c r="F62" s="854"/>
      <c r="G62" s="854"/>
      <c r="H62" s="854"/>
    </row>
    <row r="63" spans="2:8" ht="14.25" customHeight="1">
      <c r="B63" s="853"/>
      <c r="C63" s="855"/>
      <c r="D63" s="854"/>
      <c r="E63" s="854"/>
      <c r="F63" s="854"/>
      <c r="G63" s="854"/>
      <c r="H63" s="854"/>
    </row>
    <row r="64" spans="2:8" ht="4.25" customHeight="1">
      <c r="B64" s="364"/>
      <c r="C64" s="365"/>
      <c r="D64" s="529"/>
      <c r="E64" s="529"/>
      <c r="F64" s="529"/>
      <c r="G64" s="529"/>
      <c r="H64" s="529"/>
    </row>
    <row r="65" spans="2:8" ht="27" customHeight="1">
      <c r="B65" s="853">
        <v>4</v>
      </c>
      <c r="C65" s="362" t="s">
        <v>259</v>
      </c>
      <c r="D65" s="854"/>
      <c r="E65" s="854"/>
      <c r="F65" s="854"/>
      <c r="G65" s="854"/>
      <c r="H65" s="854"/>
    </row>
    <row r="66" spans="2:8" ht="14.25" customHeight="1">
      <c r="B66" s="853"/>
      <c r="C66" s="855" t="s">
        <v>260</v>
      </c>
      <c r="D66" s="854"/>
      <c r="E66" s="854"/>
      <c r="F66" s="854"/>
      <c r="G66" s="854"/>
      <c r="H66" s="854"/>
    </row>
    <row r="67" spans="2:8" ht="14.25" customHeight="1">
      <c r="B67" s="853"/>
      <c r="C67" s="855"/>
      <c r="D67" s="854"/>
      <c r="E67" s="854"/>
      <c r="F67" s="854"/>
      <c r="G67" s="854"/>
      <c r="H67" s="854"/>
    </row>
    <row r="68" spans="2:8" ht="14.25" customHeight="1">
      <c r="B68" s="853"/>
      <c r="C68" s="855"/>
      <c r="D68" s="854"/>
      <c r="E68" s="854"/>
      <c r="F68" s="854"/>
      <c r="G68" s="854"/>
      <c r="H68" s="854"/>
    </row>
    <row r="69" spans="2:8" ht="14.25" customHeight="1">
      <c r="B69" s="853"/>
      <c r="C69" s="855"/>
      <c r="D69" s="854"/>
      <c r="E69" s="854"/>
      <c r="F69" s="854"/>
      <c r="G69" s="854"/>
      <c r="H69" s="854"/>
    </row>
    <row r="70" spans="2:8" ht="14.25" customHeight="1">
      <c r="B70" s="853"/>
      <c r="C70" s="855"/>
      <c r="D70" s="854"/>
      <c r="E70" s="854"/>
      <c r="F70" s="854"/>
      <c r="G70" s="854"/>
      <c r="H70" s="854"/>
    </row>
    <row r="71" spans="2:8" ht="14.25" customHeight="1">
      <c r="B71" s="853"/>
      <c r="C71" s="855" t="s">
        <v>261</v>
      </c>
      <c r="D71" s="854"/>
      <c r="E71" s="854"/>
      <c r="F71" s="854"/>
      <c r="G71" s="854"/>
      <c r="H71" s="854"/>
    </row>
    <row r="72" spans="2:8" ht="14.25" customHeight="1">
      <c r="B72" s="853"/>
      <c r="C72" s="855"/>
      <c r="D72" s="854"/>
      <c r="E72" s="854"/>
      <c r="F72" s="854"/>
      <c r="G72" s="854"/>
      <c r="H72" s="854"/>
    </row>
    <row r="73" spans="2:8" ht="14.25" customHeight="1">
      <c r="B73" s="853"/>
      <c r="C73" s="855"/>
      <c r="D73" s="854"/>
      <c r="E73" s="854"/>
      <c r="F73" s="854"/>
      <c r="G73" s="854"/>
      <c r="H73" s="854"/>
    </row>
    <row r="74" spans="2:8" ht="14.25" customHeight="1">
      <c r="B74" s="853"/>
      <c r="C74" s="855"/>
      <c r="D74" s="854"/>
      <c r="E74" s="854"/>
      <c r="F74" s="854"/>
      <c r="G74" s="854"/>
      <c r="H74" s="854"/>
    </row>
    <row r="75" spans="2:8" ht="14.25" customHeight="1">
      <c r="B75" s="853"/>
      <c r="C75" s="855"/>
      <c r="D75" s="854"/>
      <c r="E75" s="854"/>
      <c r="F75" s="854"/>
      <c r="G75" s="854"/>
      <c r="H75" s="854"/>
    </row>
    <row r="76" spans="2:8" ht="14.25" customHeight="1">
      <c r="B76" s="853"/>
      <c r="C76" s="855" t="s">
        <v>262</v>
      </c>
      <c r="D76" s="854"/>
      <c r="E76" s="854"/>
      <c r="F76" s="854"/>
      <c r="G76" s="854"/>
      <c r="H76" s="854"/>
    </row>
    <row r="77" spans="2:8" ht="14.25" customHeight="1">
      <c r="B77" s="853"/>
      <c r="C77" s="855"/>
      <c r="D77" s="854"/>
      <c r="E77" s="854"/>
      <c r="F77" s="854"/>
      <c r="G77" s="854"/>
      <c r="H77" s="854"/>
    </row>
    <row r="78" spans="2:8" ht="14.25" customHeight="1">
      <c r="B78" s="853"/>
      <c r="C78" s="855"/>
      <c r="D78" s="854"/>
      <c r="E78" s="854"/>
      <c r="F78" s="854"/>
      <c r="G78" s="854"/>
      <c r="H78" s="854"/>
    </row>
    <row r="79" spans="2:8" ht="14.25" customHeight="1">
      <c r="B79" s="853"/>
      <c r="C79" s="855"/>
      <c r="D79" s="854"/>
      <c r="E79" s="854"/>
      <c r="F79" s="854"/>
      <c r="G79" s="854"/>
      <c r="H79" s="854"/>
    </row>
    <row r="80" spans="2:8" ht="14" customHeight="1">
      <c r="B80" s="853"/>
      <c r="C80" s="855"/>
      <c r="D80" s="854"/>
      <c r="E80" s="854"/>
      <c r="F80" s="854"/>
      <c r="G80" s="854"/>
      <c r="H80" s="854"/>
    </row>
    <row r="81" spans="2:8" ht="4.25" customHeight="1">
      <c r="B81" s="364"/>
      <c r="C81" s="365"/>
      <c r="D81" s="529"/>
      <c r="E81" s="529"/>
      <c r="F81" s="529"/>
      <c r="G81" s="529"/>
      <c r="H81" s="529"/>
    </row>
    <row r="82" spans="2:8" ht="27" customHeight="1">
      <c r="B82" s="853">
        <v>5</v>
      </c>
      <c r="C82" s="362" t="s">
        <v>259</v>
      </c>
      <c r="D82" s="854"/>
      <c r="E82" s="854"/>
      <c r="F82" s="854"/>
      <c r="G82" s="854"/>
      <c r="H82" s="854"/>
    </row>
    <row r="83" spans="2:8" ht="14.25" customHeight="1">
      <c r="B83" s="853"/>
      <c r="C83" s="855" t="s">
        <v>260</v>
      </c>
      <c r="D83" s="854"/>
      <c r="E83" s="854"/>
      <c r="F83" s="854"/>
      <c r="G83" s="854"/>
      <c r="H83" s="854"/>
    </row>
    <row r="84" spans="2:8" ht="14.25" customHeight="1">
      <c r="B84" s="853"/>
      <c r="C84" s="855"/>
      <c r="D84" s="854"/>
      <c r="E84" s="854"/>
      <c r="F84" s="854"/>
      <c r="G84" s="854"/>
      <c r="H84" s="854"/>
    </row>
    <row r="85" spans="2:8" ht="14.25" customHeight="1">
      <c r="B85" s="853"/>
      <c r="C85" s="855"/>
      <c r="D85" s="854"/>
      <c r="E85" s="854"/>
      <c r="F85" s="854"/>
      <c r="G85" s="854"/>
      <c r="H85" s="854"/>
    </row>
    <row r="86" spans="2:8" ht="14.25" customHeight="1">
      <c r="B86" s="853"/>
      <c r="C86" s="855"/>
      <c r="D86" s="854"/>
      <c r="E86" s="854"/>
      <c r="F86" s="854"/>
      <c r="G86" s="854"/>
      <c r="H86" s="854"/>
    </row>
    <row r="87" spans="2:8" ht="14.25" customHeight="1">
      <c r="B87" s="853"/>
      <c r="C87" s="855"/>
      <c r="D87" s="854"/>
      <c r="E87" s="854"/>
      <c r="F87" s="854"/>
      <c r="G87" s="854"/>
      <c r="H87" s="854"/>
    </row>
    <row r="88" spans="2:8" ht="14.25" customHeight="1">
      <c r="B88" s="853"/>
      <c r="C88" s="855" t="s">
        <v>261</v>
      </c>
      <c r="D88" s="854"/>
      <c r="E88" s="854"/>
      <c r="F88" s="854"/>
      <c r="G88" s="854"/>
      <c r="H88" s="854"/>
    </row>
    <row r="89" spans="2:8" ht="14.25" customHeight="1">
      <c r="B89" s="853"/>
      <c r="C89" s="855"/>
      <c r="D89" s="854"/>
      <c r="E89" s="854"/>
      <c r="F89" s="854"/>
      <c r="G89" s="854"/>
      <c r="H89" s="854"/>
    </row>
    <row r="90" spans="2:8" ht="14.25" customHeight="1">
      <c r="B90" s="853"/>
      <c r="C90" s="855"/>
      <c r="D90" s="854"/>
      <c r="E90" s="854"/>
      <c r="F90" s="854"/>
      <c r="G90" s="854"/>
      <c r="H90" s="854"/>
    </row>
    <row r="91" spans="2:8" ht="14.25" customHeight="1">
      <c r="B91" s="853"/>
      <c r="C91" s="855"/>
      <c r="D91" s="854"/>
      <c r="E91" s="854"/>
      <c r="F91" s="854"/>
      <c r="G91" s="854"/>
      <c r="H91" s="854"/>
    </row>
    <row r="92" spans="2:8" ht="14.25" customHeight="1">
      <c r="B92" s="853"/>
      <c r="C92" s="855"/>
      <c r="D92" s="854"/>
      <c r="E92" s="854"/>
      <c r="F92" s="854"/>
      <c r="G92" s="854"/>
      <c r="H92" s="854"/>
    </row>
    <row r="93" spans="2:8" ht="14.25" customHeight="1">
      <c r="B93" s="853"/>
      <c r="C93" s="855" t="s">
        <v>262</v>
      </c>
      <c r="D93" s="854"/>
      <c r="E93" s="854"/>
      <c r="F93" s="854"/>
      <c r="G93" s="854"/>
      <c r="H93" s="854"/>
    </row>
    <row r="94" spans="2:8" ht="14.25" customHeight="1">
      <c r="B94" s="853"/>
      <c r="C94" s="855"/>
      <c r="D94" s="854"/>
      <c r="E94" s="854"/>
      <c r="F94" s="854"/>
      <c r="G94" s="854"/>
      <c r="H94" s="854"/>
    </row>
    <row r="95" spans="2:8" ht="14.25" customHeight="1">
      <c r="B95" s="853"/>
      <c r="C95" s="855"/>
      <c r="D95" s="854"/>
      <c r="E95" s="854"/>
      <c r="F95" s="854"/>
      <c r="G95" s="854"/>
      <c r="H95" s="854"/>
    </row>
    <row r="96" spans="2:8" ht="14.25" customHeight="1">
      <c r="B96" s="853"/>
      <c r="C96" s="855"/>
      <c r="D96" s="854"/>
      <c r="E96" s="854"/>
      <c r="F96" s="854"/>
      <c r="G96" s="854"/>
      <c r="H96" s="854"/>
    </row>
    <row r="97" spans="2:8" ht="6.65" customHeight="1">
      <c r="B97" s="357"/>
      <c r="C97" s="367"/>
      <c r="D97" s="530"/>
      <c r="E97" s="530"/>
      <c r="F97" s="530"/>
      <c r="G97" s="530"/>
      <c r="H97" s="530"/>
    </row>
    <row r="98" spans="2:8" ht="27" customHeight="1">
      <c r="B98" s="853">
        <v>6</v>
      </c>
      <c r="C98" s="362" t="s">
        <v>259</v>
      </c>
      <c r="D98" s="854"/>
      <c r="E98" s="854"/>
      <c r="F98" s="854"/>
      <c r="G98" s="854"/>
      <c r="H98" s="854"/>
    </row>
    <row r="99" spans="2:8" ht="14.25" customHeight="1">
      <c r="B99" s="853"/>
      <c r="C99" s="855" t="s">
        <v>260</v>
      </c>
      <c r="D99" s="854"/>
      <c r="E99" s="854"/>
      <c r="F99" s="854"/>
      <c r="G99" s="854"/>
      <c r="H99" s="854"/>
    </row>
    <row r="100" spans="2:8" ht="14.25" customHeight="1">
      <c r="B100" s="853"/>
      <c r="C100" s="855"/>
      <c r="D100" s="854"/>
      <c r="E100" s="854"/>
      <c r="F100" s="854"/>
      <c r="G100" s="854"/>
      <c r="H100" s="854"/>
    </row>
    <row r="101" spans="2:8" ht="14.25" customHeight="1">
      <c r="B101" s="853"/>
      <c r="C101" s="855"/>
      <c r="D101" s="854"/>
      <c r="E101" s="854"/>
      <c r="F101" s="854"/>
      <c r="G101" s="854"/>
      <c r="H101" s="854"/>
    </row>
    <row r="102" spans="2:8" ht="14.25" customHeight="1">
      <c r="B102" s="853"/>
      <c r="C102" s="855"/>
      <c r="D102" s="854"/>
      <c r="E102" s="854"/>
      <c r="F102" s="854"/>
      <c r="G102" s="854"/>
      <c r="H102" s="854"/>
    </row>
    <row r="103" spans="2:8" ht="14.25" customHeight="1">
      <c r="B103" s="853"/>
      <c r="C103" s="855"/>
      <c r="D103" s="854"/>
      <c r="E103" s="854"/>
      <c r="F103" s="854"/>
      <c r="G103" s="854"/>
      <c r="H103" s="854"/>
    </row>
    <row r="104" spans="2:8" ht="14.25" customHeight="1">
      <c r="B104" s="853"/>
      <c r="C104" s="855" t="s">
        <v>261</v>
      </c>
      <c r="D104" s="854"/>
      <c r="E104" s="854"/>
      <c r="F104" s="854"/>
      <c r="G104" s="854"/>
      <c r="H104" s="854"/>
    </row>
    <row r="105" spans="2:8" ht="14.25" customHeight="1">
      <c r="B105" s="853"/>
      <c r="C105" s="855"/>
      <c r="D105" s="854"/>
      <c r="E105" s="854"/>
      <c r="F105" s="854"/>
      <c r="G105" s="854"/>
      <c r="H105" s="854"/>
    </row>
    <row r="106" spans="2:8" ht="14.25" customHeight="1">
      <c r="B106" s="853"/>
      <c r="C106" s="855"/>
      <c r="D106" s="854"/>
      <c r="E106" s="854"/>
      <c r="F106" s="854"/>
      <c r="G106" s="854"/>
      <c r="H106" s="854"/>
    </row>
    <row r="107" spans="2:8" ht="14.25" customHeight="1">
      <c r="B107" s="853"/>
      <c r="C107" s="855"/>
      <c r="D107" s="854"/>
      <c r="E107" s="854"/>
      <c r="F107" s="854"/>
      <c r="G107" s="854"/>
      <c r="H107" s="854"/>
    </row>
    <row r="108" spans="2:8" ht="14.25" customHeight="1">
      <c r="B108" s="853"/>
      <c r="C108" s="855"/>
      <c r="D108" s="854"/>
      <c r="E108" s="854"/>
      <c r="F108" s="854"/>
      <c r="G108" s="854"/>
      <c r="H108" s="854"/>
    </row>
    <row r="109" spans="2:8" ht="14.25" customHeight="1">
      <c r="B109" s="853"/>
      <c r="C109" s="855" t="s">
        <v>262</v>
      </c>
      <c r="D109" s="854"/>
      <c r="E109" s="854"/>
      <c r="F109" s="854"/>
      <c r="G109" s="854"/>
      <c r="H109" s="854"/>
    </row>
    <row r="110" spans="2:8" ht="14.25" customHeight="1">
      <c r="B110" s="853"/>
      <c r="C110" s="855"/>
      <c r="D110" s="854"/>
      <c r="E110" s="854"/>
      <c r="F110" s="854"/>
      <c r="G110" s="854"/>
      <c r="H110" s="854"/>
    </row>
    <row r="111" spans="2:8" ht="14.25" customHeight="1">
      <c r="B111" s="853"/>
      <c r="C111" s="855"/>
      <c r="D111" s="854"/>
      <c r="E111" s="854"/>
      <c r="F111" s="854"/>
      <c r="G111" s="854"/>
      <c r="H111" s="854"/>
    </row>
    <row r="112" spans="2:8" ht="14.25" customHeight="1">
      <c r="B112" s="853"/>
      <c r="C112" s="855"/>
      <c r="D112" s="854"/>
      <c r="E112" s="854"/>
      <c r="F112" s="854"/>
      <c r="G112" s="854"/>
      <c r="H112" s="854"/>
    </row>
    <row r="113" spans="2:8" ht="14.25" customHeight="1">
      <c r="B113" s="853"/>
      <c r="C113" s="855"/>
      <c r="D113" s="854"/>
      <c r="E113" s="854"/>
      <c r="F113" s="854"/>
      <c r="G113" s="854"/>
      <c r="H113" s="854"/>
    </row>
    <row r="114" spans="2:8" ht="4.25" customHeight="1">
      <c r="B114" s="364"/>
      <c r="C114" s="365"/>
      <c r="D114" s="529"/>
      <c r="E114" s="529"/>
      <c r="F114" s="529"/>
      <c r="G114" s="529"/>
      <c r="H114" s="529"/>
    </row>
    <row r="115" spans="2:8" ht="27" customHeight="1">
      <c r="B115" s="853">
        <v>7</v>
      </c>
      <c r="C115" s="362" t="s">
        <v>259</v>
      </c>
      <c r="D115" s="854"/>
      <c r="E115" s="854"/>
      <c r="F115" s="854"/>
      <c r="G115" s="854"/>
      <c r="H115" s="854"/>
    </row>
    <row r="116" spans="2:8" ht="14.25" customHeight="1">
      <c r="B116" s="853"/>
      <c r="C116" s="855" t="s">
        <v>260</v>
      </c>
      <c r="D116" s="854"/>
      <c r="E116" s="854"/>
      <c r="F116" s="854"/>
      <c r="G116" s="854"/>
      <c r="H116" s="854"/>
    </row>
    <row r="117" spans="2:8" ht="14.25" customHeight="1">
      <c r="B117" s="853"/>
      <c r="C117" s="855"/>
      <c r="D117" s="854"/>
      <c r="E117" s="854"/>
      <c r="F117" s="854"/>
      <c r="G117" s="854"/>
      <c r="H117" s="854"/>
    </row>
    <row r="118" spans="2:8" ht="14.25" customHeight="1">
      <c r="B118" s="853"/>
      <c r="C118" s="855"/>
      <c r="D118" s="854"/>
      <c r="E118" s="854"/>
      <c r="F118" s="854"/>
      <c r="G118" s="854"/>
      <c r="H118" s="854"/>
    </row>
    <row r="119" spans="2:8" ht="14.25" customHeight="1">
      <c r="B119" s="853"/>
      <c r="C119" s="855"/>
      <c r="D119" s="854"/>
      <c r="E119" s="854"/>
      <c r="F119" s="854"/>
      <c r="G119" s="854"/>
      <c r="H119" s="854"/>
    </row>
    <row r="120" spans="2:8" ht="14.25" customHeight="1">
      <c r="B120" s="853"/>
      <c r="C120" s="855"/>
      <c r="D120" s="854"/>
      <c r="E120" s="854"/>
      <c r="F120" s="854"/>
      <c r="G120" s="854"/>
      <c r="H120" s="854"/>
    </row>
    <row r="121" spans="2:8" ht="14.25" customHeight="1">
      <c r="B121" s="853"/>
      <c r="C121" s="855" t="s">
        <v>261</v>
      </c>
      <c r="D121" s="854"/>
      <c r="E121" s="854"/>
      <c r="F121" s="854"/>
      <c r="G121" s="854"/>
      <c r="H121" s="854"/>
    </row>
    <row r="122" spans="2:8" ht="14.25" customHeight="1">
      <c r="B122" s="853"/>
      <c r="C122" s="855"/>
      <c r="D122" s="854"/>
      <c r="E122" s="854"/>
      <c r="F122" s="854"/>
      <c r="G122" s="854"/>
      <c r="H122" s="854"/>
    </row>
    <row r="123" spans="2:8" ht="14.25" customHeight="1">
      <c r="B123" s="853"/>
      <c r="C123" s="855"/>
      <c r="D123" s="854"/>
      <c r="E123" s="854"/>
      <c r="F123" s="854"/>
      <c r="G123" s="854"/>
      <c r="H123" s="854"/>
    </row>
    <row r="124" spans="2:8" ht="14.25" customHeight="1">
      <c r="B124" s="853"/>
      <c r="C124" s="855"/>
      <c r="D124" s="854"/>
      <c r="E124" s="854"/>
      <c r="F124" s="854"/>
      <c r="G124" s="854"/>
      <c r="H124" s="854"/>
    </row>
    <row r="125" spans="2:8" ht="14.25" customHeight="1">
      <c r="B125" s="853"/>
      <c r="C125" s="855"/>
      <c r="D125" s="854"/>
      <c r="E125" s="854"/>
      <c r="F125" s="854"/>
      <c r="G125" s="854"/>
      <c r="H125" s="854"/>
    </row>
    <row r="126" spans="2:8" ht="14.25" customHeight="1">
      <c r="B126" s="853"/>
      <c r="C126" s="855" t="s">
        <v>262</v>
      </c>
      <c r="D126" s="854"/>
      <c r="E126" s="854"/>
      <c r="F126" s="854"/>
      <c r="G126" s="854"/>
      <c r="H126" s="854"/>
    </row>
    <row r="127" spans="2:8" ht="14.25" customHeight="1">
      <c r="B127" s="853"/>
      <c r="C127" s="855"/>
      <c r="D127" s="854"/>
      <c r="E127" s="854"/>
      <c r="F127" s="854"/>
      <c r="G127" s="854"/>
      <c r="H127" s="854"/>
    </row>
    <row r="128" spans="2:8" ht="14.25" customHeight="1">
      <c r="B128" s="853"/>
      <c r="C128" s="855"/>
      <c r="D128" s="854"/>
      <c r="E128" s="854"/>
      <c r="F128" s="854"/>
      <c r="G128" s="854"/>
      <c r="H128" s="854"/>
    </row>
    <row r="129" spans="2:8" ht="14.25" customHeight="1">
      <c r="B129" s="853"/>
      <c r="C129" s="855"/>
      <c r="D129" s="854"/>
      <c r="E129" s="854"/>
      <c r="F129" s="854"/>
      <c r="G129" s="854"/>
      <c r="H129" s="854"/>
    </row>
    <row r="130" spans="2:8" ht="14.25" customHeight="1">
      <c r="B130" s="853"/>
      <c r="C130" s="855"/>
      <c r="D130" s="854"/>
      <c r="E130" s="854"/>
      <c r="F130" s="854"/>
      <c r="G130" s="854"/>
      <c r="H130" s="854"/>
    </row>
    <row r="131" spans="2:8" ht="4.25" customHeight="1">
      <c r="B131" s="364"/>
      <c r="C131" s="365"/>
      <c r="D131" s="366"/>
      <c r="E131" s="366"/>
      <c r="F131" s="366"/>
      <c r="G131" s="366"/>
      <c r="H131" s="366"/>
    </row>
    <row r="132" spans="2:8">
      <c r="C132" s="369"/>
    </row>
    <row r="133" spans="2:8">
      <c r="C133" s="369"/>
    </row>
    <row r="134" spans="2:8">
      <c r="C134" s="369"/>
    </row>
    <row r="135" spans="2:8">
      <c r="C135" s="369"/>
    </row>
    <row r="136" spans="2:8">
      <c r="C136" s="369"/>
    </row>
    <row r="137" spans="2:8">
      <c r="C137" s="369"/>
    </row>
    <row r="138" spans="2:8">
      <c r="C138" s="369"/>
    </row>
    <row r="139" spans="2:8">
      <c r="C139" s="369"/>
    </row>
    <row r="140" spans="2:8">
      <c r="C140" s="369"/>
    </row>
    <row r="141" spans="2:8">
      <c r="C141" s="369"/>
    </row>
    <row r="142" spans="2:8">
      <c r="C142" s="369"/>
    </row>
    <row r="143" spans="2:8">
      <c r="C143" s="369"/>
    </row>
    <row r="144" spans="2:8">
      <c r="C144" s="369"/>
    </row>
    <row r="145" spans="3:3">
      <c r="C145" s="369"/>
    </row>
    <row r="146" spans="3:3">
      <c r="C146" s="369"/>
    </row>
    <row r="147" spans="3:3">
      <c r="C147" s="369"/>
    </row>
    <row r="148" spans="3:3">
      <c r="C148" s="369"/>
    </row>
    <row r="149" spans="3:3">
      <c r="C149" s="369"/>
    </row>
    <row r="150" spans="3:3">
      <c r="C150" s="369"/>
    </row>
    <row r="151" spans="3:3">
      <c r="C151" s="369"/>
    </row>
    <row r="152" spans="3:3">
      <c r="C152" s="369"/>
    </row>
    <row r="153" spans="3:3">
      <c r="C153" s="369"/>
    </row>
    <row r="154" spans="3:3">
      <c r="C154" s="369"/>
    </row>
    <row r="155" spans="3:3">
      <c r="C155" s="369"/>
    </row>
    <row r="156" spans="3:3">
      <c r="C156" s="369"/>
    </row>
    <row r="157" spans="3:3">
      <c r="C157" s="369"/>
    </row>
    <row r="158" spans="3:3">
      <c r="C158" s="369"/>
    </row>
    <row r="159" spans="3:3">
      <c r="C159" s="369"/>
    </row>
    <row r="160" spans="3:3">
      <c r="C160" s="369"/>
    </row>
    <row r="161" spans="3:3">
      <c r="C161" s="369"/>
    </row>
    <row r="162" spans="3:3">
      <c r="C162" s="369"/>
    </row>
    <row r="163" spans="3:3">
      <c r="C163" s="369"/>
    </row>
    <row r="164" spans="3:3">
      <c r="C164" s="369"/>
    </row>
    <row r="165" spans="3:3">
      <c r="C165" s="369"/>
    </row>
    <row r="166" spans="3:3">
      <c r="C166" s="369"/>
    </row>
  </sheetData>
  <sheetProtection selectLockedCells="1"/>
  <mergeCells count="68">
    <mergeCell ref="K1:T6"/>
    <mergeCell ref="K7:T1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B11:C11"/>
    <mergeCell ref="D11:H11"/>
    <mergeCell ref="B12:C12"/>
    <mergeCell ref="D12:H12"/>
    <mergeCell ref="B14:B29"/>
    <mergeCell ref="D14:H14"/>
    <mergeCell ref="C15:C19"/>
    <mergeCell ref="D15:H19"/>
    <mergeCell ref="C20:C24"/>
    <mergeCell ref="D20:H24"/>
    <mergeCell ref="C25:C29"/>
    <mergeCell ref="D25:H29"/>
    <mergeCell ref="F9:I9"/>
    <mergeCell ref="B1:H1"/>
    <mergeCell ref="B2:H2"/>
    <mergeCell ref="H4:I4"/>
    <mergeCell ref="F7:I7"/>
    <mergeCell ref="F8:I8"/>
  </mergeCells>
  <phoneticPr fontId="23"/>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66CB7411-CCC9-4777-990C-F1E1C044BB41}">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BD48-412D-4BED-AB9C-62ADC92CBCFD}">
  <sheetPr>
    <tabColor rgb="FFF7C1D4"/>
  </sheetPr>
  <dimension ref="A1:AD37"/>
  <sheetViews>
    <sheetView view="pageBreakPreview" zoomScale="50" zoomScaleNormal="100" zoomScaleSheetLayoutView="50" workbookViewId="0">
      <selection activeCell="D15" sqref="D15:H19"/>
    </sheetView>
  </sheetViews>
  <sheetFormatPr defaultColWidth="9" defaultRowHeight="26.5"/>
  <cols>
    <col min="1" max="1" width="4.58203125" customWidth="1"/>
    <col min="2" max="2" width="17" customWidth="1"/>
    <col min="3" max="3" width="14.41406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6640625" customWidth="1"/>
    <col min="12" max="12" width="5" customWidth="1"/>
    <col min="13" max="13" width="3.83203125" customWidth="1"/>
    <col min="14" max="14" width="8.75" style="427" customWidth="1"/>
    <col min="28" max="28" width="40.58203125" style="427" customWidth="1"/>
  </cols>
  <sheetData>
    <row r="1" spans="1:30" ht="30" customHeight="1">
      <c r="A1" s="986" t="s">
        <v>299</v>
      </c>
      <c r="B1" s="986"/>
      <c r="C1" s="986"/>
      <c r="D1" s="420"/>
      <c r="E1" s="421"/>
      <c r="F1" s="421"/>
      <c r="G1" s="421"/>
      <c r="H1" s="421"/>
      <c r="I1" s="421"/>
      <c r="J1" s="421"/>
      <c r="K1" s="421"/>
      <c r="L1" s="421"/>
      <c r="M1" s="421"/>
      <c r="N1" s="518"/>
      <c r="O1" s="518"/>
      <c r="P1" s="518"/>
      <c r="AB1" s="987"/>
      <c r="AC1" s="987"/>
      <c r="AD1" s="987"/>
    </row>
    <row r="2" spans="1:30" ht="9.75" customHeight="1" thickBot="1">
      <c r="A2" s="420"/>
      <c r="B2" s="420"/>
      <c r="C2" s="420"/>
      <c r="D2" s="420"/>
      <c r="E2" s="421"/>
      <c r="F2" s="421"/>
      <c r="G2" s="421"/>
      <c r="H2" s="421"/>
      <c r="I2" s="421"/>
      <c r="J2" s="421"/>
      <c r="K2" s="421"/>
      <c r="L2" s="421"/>
      <c r="M2" s="421"/>
      <c r="N2" s="519"/>
      <c r="O2" s="519"/>
      <c r="P2" s="519"/>
      <c r="Q2" s="520"/>
      <c r="R2" s="520"/>
      <c r="S2" s="520"/>
      <c r="T2" s="520"/>
      <c r="U2" s="520"/>
      <c r="V2" s="520"/>
      <c r="W2" s="520"/>
      <c r="X2" s="520"/>
      <c r="Y2" s="520"/>
      <c r="Z2" s="520"/>
      <c r="AA2" s="520"/>
      <c r="AB2" s="987"/>
      <c r="AC2" s="987"/>
      <c r="AD2" s="987"/>
    </row>
    <row r="3" spans="1:30" ht="39.75" customHeight="1" thickTop="1">
      <c r="A3" s="422"/>
      <c r="B3" s="422"/>
      <c r="C3" s="988" t="s">
        <v>300</v>
      </c>
      <c r="D3" s="988"/>
      <c r="E3" s="988"/>
      <c r="F3" s="988"/>
      <c r="G3" s="988"/>
      <c r="H3" s="988"/>
      <c r="I3" s="988"/>
      <c r="J3" s="988"/>
      <c r="K3" s="422"/>
      <c r="L3" s="422"/>
      <c r="M3" s="422"/>
      <c r="N3" s="1023" t="s">
        <v>376</v>
      </c>
      <c r="O3" s="1023"/>
      <c r="P3" s="1023"/>
      <c r="Q3" s="1023"/>
      <c r="R3" s="1023"/>
      <c r="S3" s="1023"/>
      <c r="T3" s="1023"/>
      <c r="U3" s="1023"/>
      <c r="V3" s="1023"/>
      <c r="W3" s="1023"/>
      <c r="X3" s="1023"/>
      <c r="Y3" s="1023"/>
      <c r="Z3" s="1023"/>
      <c r="AA3" s="1023"/>
      <c r="AB3" s="987"/>
      <c r="AC3" s="987"/>
      <c r="AD3" s="987"/>
    </row>
    <row r="4" spans="1:30" ht="34.5" customHeight="1" thickBot="1">
      <c r="A4" s="423"/>
      <c r="B4" s="423"/>
      <c r="C4" s="989" t="s">
        <v>301</v>
      </c>
      <c r="D4" s="989"/>
      <c r="E4" s="988"/>
      <c r="F4" s="988"/>
      <c r="G4" s="988"/>
      <c r="H4" s="988"/>
      <c r="I4" s="988"/>
      <c r="J4" s="988"/>
      <c r="K4" s="423"/>
      <c r="L4" s="423"/>
      <c r="M4" s="423"/>
      <c r="N4" s="1024"/>
      <c r="O4" s="1024"/>
      <c r="P4" s="1024"/>
      <c r="Q4" s="1024"/>
      <c r="R4" s="1024"/>
      <c r="S4" s="1024"/>
      <c r="T4" s="1024"/>
      <c r="U4" s="1024"/>
      <c r="V4" s="1024"/>
      <c r="W4" s="1024"/>
      <c r="X4" s="1024"/>
      <c r="Y4" s="1024"/>
      <c r="Z4" s="1024"/>
      <c r="AA4" s="1024"/>
      <c r="AB4" s="987"/>
      <c r="AC4" s="987"/>
      <c r="AD4" s="987"/>
    </row>
    <row r="5" spans="1:30" ht="39.75" customHeight="1" thickTop="1">
      <c r="A5" s="423"/>
      <c r="B5" s="423"/>
      <c r="C5" s="990" t="s">
        <v>323</v>
      </c>
      <c r="D5" s="990"/>
      <c r="E5" s="990"/>
      <c r="F5" s="990"/>
      <c r="G5" s="990"/>
      <c r="H5" s="990"/>
      <c r="I5" s="990"/>
      <c r="J5" s="990"/>
      <c r="K5" s="423"/>
      <c r="L5" s="423"/>
      <c r="M5" s="423"/>
      <c r="N5" s="518"/>
      <c r="O5" s="518"/>
      <c r="P5" s="518"/>
      <c r="AB5" s="987"/>
      <c r="AC5" s="987"/>
      <c r="AD5" s="987"/>
    </row>
    <row r="6" spans="1:30" ht="11.25" customHeight="1">
      <c r="A6" s="423"/>
      <c r="B6" s="423"/>
      <c r="C6" s="423"/>
      <c r="D6" s="423"/>
      <c r="E6" s="423"/>
      <c r="F6" s="423"/>
      <c r="G6" s="423"/>
      <c r="H6" s="423"/>
      <c r="I6" s="991" t="s">
        <v>302</v>
      </c>
      <c r="J6" s="991"/>
      <c r="K6" s="991"/>
      <c r="L6" s="423"/>
      <c r="M6" s="423"/>
      <c r="N6" s="518"/>
      <c r="O6" s="518"/>
      <c r="P6" s="518"/>
      <c r="AB6" s="987"/>
      <c r="AC6" s="987"/>
      <c r="AD6" s="987"/>
    </row>
    <row r="7" spans="1:30" ht="30.75" customHeight="1">
      <c r="A7" s="421"/>
      <c r="B7" s="424"/>
      <c r="C7" s="424"/>
      <c r="D7" s="424"/>
      <c r="E7" s="424"/>
      <c r="F7" s="424"/>
      <c r="G7" s="424"/>
      <c r="H7" s="424"/>
      <c r="I7" s="992">
        <f>'5-1 総表'!C10</f>
        <v>44713</v>
      </c>
      <c r="J7" s="992"/>
      <c r="K7" s="992"/>
      <c r="L7" s="424"/>
      <c r="M7" s="424"/>
      <c r="N7" s="1025" t="s">
        <v>377</v>
      </c>
      <c r="O7" s="1025"/>
      <c r="P7" s="1025"/>
      <c r="Q7" s="1025"/>
      <c r="R7" s="1025"/>
      <c r="S7" s="1025"/>
      <c r="T7" s="1025"/>
      <c r="U7" s="1025"/>
      <c r="V7" s="1025"/>
      <c r="W7" s="1025"/>
      <c r="X7" s="1025"/>
      <c r="Y7" s="1025"/>
      <c r="Z7" s="1025"/>
      <c r="AA7" s="1025"/>
      <c r="AB7" s="987"/>
      <c r="AC7" s="987"/>
      <c r="AD7" s="987"/>
    </row>
    <row r="8" spans="1:30" ht="21" customHeight="1">
      <c r="A8" s="421"/>
      <c r="B8" s="424"/>
      <c r="C8" s="424"/>
      <c r="D8" s="424"/>
      <c r="E8" s="424"/>
      <c r="F8" s="424"/>
      <c r="G8" s="424"/>
      <c r="H8" s="424"/>
      <c r="I8" s="425"/>
      <c r="J8" s="425"/>
      <c r="K8" s="425"/>
      <c r="L8" s="424"/>
      <c r="M8" s="424"/>
      <c r="N8" s="1026"/>
      <c r="O8" s="1026"/>
      <c r="P8" s="1026"/>
      <c r="Q8" s="1026"/>
      <c r="R8" s="1026"/>
      <c r="S8" s="1026"/>
      <c r="T8" s="1026"/>
      <c r="U8" s="1026"/>
      <c r="V8" s="1026"/>
      <c r="W8" s="1026"/>
      <c r="X8" s="1026"/>
      <c r="Y8" s="1026"/>
      <c r="Z8" s="1026"/>
      <c r="AA8" s="1026"/>
      <c r="AB8" s="987"/>
      <c r="AC8" s="987"/>
      <c r="AD8" s="987"/>
    </row>
    <row r="9" spans="1:30" ht="35.25" customHeight="1">
      <c r="A9" s="421"/>
      <c r="B9" s="993" t="s">
        <v>303</v>
      </c>
      <c r="C9" s="993"/>
      <c r="D9" s="993"/>
      <c r="E9" s="993"/>
      <c r="F9" s="993"/>
      <c r="G9" s="993"/>
      <c r="H9" s="993"/>
      <c r="I9" s="993"/>
      <c r="J9" s="993"/>
      <c r="K9" s="993"/>
      <c r="L9" s="424"/>
      <c r="M9" s="424"/>
      <c r="N9" s="1026"/>
      <c r="O9" s="1026"/>
      <c r="P9" s="1026"/>
      <c r="Q9" s="1026"/>
      <c r="R9" s="1026"/>
      <c r="S9" s="1026"/>
      <c r="T9" s="1026"/>
      <c r="U9" s="1026"/>
      <c r="V9" s="1026"/>
      <c r="W9" s="1026"/>
      <c r="X9" s="1026"/>
      <c r="Y9" s="1026"/>
      <c r="Z9" s="1026"/>
      <c r="AA9" s="1026"/>
      <c r="AB9" s="987"/>
      <c r="AC9" s="987"/>
      <c r="AD9" s="987"/>
    </row>
    <row r="10" spans="1:30" ht="17.25" customHeight="1">
      <c r="A10" s="421"/>
      <c r="B10" s="421"/>
      <c r="C10" s="421"/>
      <c r="D10" s="421"/>
      <c r="E10" s="421"/>
      <c r="F10" s="421"/>
      <c r="G10" s="421"/>
      <c r="H10" s="421"/>
      <c r="I10" s="421"/>
      <c r="J10" s="424"/>
      <c r="K10" s="424"/>
      <c r="L10" s="424"/>
      <c r="M10" s="424"/>
      <c r="N10" s="1027"/>
      <c r="O10" s="1027"/>
      <c r="P10" s="1027"/>
      <c r="Q10" s="1027"/>
      <c r="R10" s="1027"/>
      <c r="S10" s="1027"/>
      <c r="T10" s="1027"/>
      <c r="U10" s="1027"/>
      <c r="V10" s="1027"/>
      <c r="W10" s="1027"/>
      <c r="X10" s="1027"/>
      <c r="Y10" s="1027"/>
      <c r="Z10" s="1027"/>
      <c r="AA10" s="1027"/>
      <c r="AB10" s="987"/>
      <c r="AC10" s="987"/>
      <c r="AD10" s="987"/>
    </row>
    <row r="11" spans="1:30" ht="36.75" customHeight="1">
      <c r="A11" s="421"/>
      <c r="B11" s="421"/>
      <c r="C11" s="421"/>
      <c r="D11" s="421"/>
      <c r="E11" s="426" t="s">
        <v>304</v>
      </c>
      <c r="F11" s="427"/>
      <c r="G11" s="428">
        <f>'5-1 総表'!C13</f>
        <v>0</v>
      </c>
      <c r="H11" s="429" t="s">
        <v>91</v>
      </c>
      <c r="I11" s="428">
        <f>'5-1 総表'!E13</f>
        <v>0</v>
      </c>
      <c r="J11" s="429"/>
      <c r="K11" s="427"/>
      <c r="L11" s="429"/>
      <c r="M11" s="429"/>
      <c r="N11" s="1028" t="s">
        <v>378</v>
      </c>
      <c r="O11" s="1028"/>
      <c r="P11" s="1028"/>
      <c r="Q11" s="1028"/>
      <c r="R11" s="1028"/>
      <c r="S11" s="1028"/>
      <c r="T11" s="1028"/>
      <c r="U11" s="1028"/>
      <c r="V11" s="1028"/>
      <c r="W11" s="1028"/>
      <c r="X11" s="1028"/>
      <c r="Y11" s="1028"/>
      <c r="Z11" s="1028"/>
      <c r="AA11" s="1028"/>
      <c r="AB11" s="987"/>
      <c r="AC11" s="987"/>
      <c r="AD11" s="987"/>
    </row>
    <row r="12" spans="1:30" ht="54" customHeight="1">
      <c r="A12" s="421"/>
      <c r="B12" s="421"/>
      <c r="C12" s="421"/>
      <c r="D12" s="421"/>
      <c r="E12" s="430" t="s">
        <v>305</v>
      </c>
      <c r="F12" s="427"/>
      <c r="G12" s="985" t="str">
        <f>'5-1 総表'!C15&amp;'5-1 総表'!D15&amp;'5-1 総表'!G15</f>
        <v>選択してください。00</v>
      </c>
      <c r="H12" s="985"/>
      <c r="I12" s="985"/>
      <c r="J12" s="985"/>
      <c r="K12" s="985"/>
      <c r="L12" s="985"/>
      <c r="M12" s="502"/>
      <c r="N12" s="1029"/>
      <c r="O12" s="1029"/>
      <c r="P12" s="1029"/>
      <c r="Q12" s="1029"/>
      <c r="R12" s="1029"/>
      <c r="S12" s="1029"/>
      <c r="T12" s="1029"/>
      <c r="U12" s="1029"/>
      <c r="V12" s="1029"/>
      <c r="W12" s="1029"/>
      <c r="X12" s="1029"/>
      <c r="Y12" s="1029"/>
      <c r="Z12" s="1029"/>
      <c r="AA12" s="1029"/>
      <c r="AB12" s="987"/>
      <c r="AC12" s="987"/>
      <c r="AD12" s="987"/>
    </row>
    <row r="13" spans="1:30" ht="54" customHeight="1">
      <c r="A13" s="421"/>
      <c r="B13" s="421"/>
      <c r="C13" s="421"/>
      <c r="D13" s="421"/>
      <c r="E13" s="430" t="s">
        <v>306</v>
      </c>
      <c r="F13" s="427"/>
      <c r="G13" s="985">
        <f>'5-1 総表'!C17:J17</f>
        <v>0</v>
      </c>
      <c r="H13" s="985"/>
      <c r="I13" s="985"/>
      <c r="J13" s="985"/>
      <c r="K13" s="985"/>
      <c r="L13" s="985"/>
      <c r="M13" s="502"/>
      <c r="N13" s="1029"/>
      <c r="O13" s="1029"/>
      <c r="P13" s="1029"/>
      <c r="Q13" s="1029"/>
      <c r="R13" s="1029"/>
      <c r="S13" s="1029"/>
      <c r="T13" s="1029"/>
      <c r="U13" s="1029"/>
      <c r="V13" s="1029"/>
      <c r="W13" s="1029"/>
      <c r="X13" s="1029"/>
      <c r="Y13" s="1029"/>
      <c r="Z13" s="1029"/>
      <c r="AA13" s="1029"/>
      <c r="AB13" s="987"/>
      <c r="AC13" s="987"/>
      <c r="AD13" s="987"/>
    </row>
    <row r="14" spans="1:30" ht="54" customHeight="1">
      <c r="A14" s="421"/>
      <c r="B14" s="421"/>
      <c r="C14" s="421"/>
      <c r="D14" s="421"/>
      <c r="E14" s="431" t="s">
        <v>307</v>
      </c>
      <c r="F14" s="427"/>
      <c r="G14" s="985">
        <f>'5-1 総表'!C18:J18</f>
        <v>0</v>
      </c>
      <c r="H14" s="985"/>
      <c r="I14" s="985"/>
      <c r="J14" s="985"/>
      <c r="K14" s="985"/>
      <c r="L14" s="985"/>
      <c r="M14" s="502"/>
      <c r="N14" s="1029"/>
      <c r="O14" s="1029"/>
      <c r="P14" s="1029"/>
      <c r="Q14" s="1029"/>
      <c r="R14" s="1029"/>
      <c r="S14" s="1029"/>
      <c r="T14" s="1029"/>
      <c r="U14" s="1029"/>
      <c r="V14" s="1029"/>
      <c r="W14" s="1029"/>
      <c r="X14" s="1029"/>
      <c r="Y14" s="1029"/>
      <c r="Z14" s="1029"/>
      <c r="AA14" s="1029"/>
      <c r="AB14" s="987"/>
      <c r="AC14" s="987"/>
      <c r="AD14" s="987"/>
    </row>
    <row r="15" spans="1:30" ht="54" customHeight="1">
      <c r="A15" s="421"/>
      <c r="B15" s="421"/>
      <c r="C15" s="421"/>
      <c r="D15" s="421"/>
      <c r="E15" s="431" t="s">
        <v>308</v>
      </c>
      <c r="F15" s="427"/>
      <c r="G15" s="985">
        <f>'5-1 総表'!C19:J19</f>
        <v>0</v>
      </c>
      <c r="H15" s="985"/>
      <c r="I15" s="985"/>
      <c r="J15" s="432" t="s">
        <v>309</v>
      </c>
      <c r="K15" s="432"/>
      <c r="L15" s="432"/>
      <c r="M15" s="432"/>
      <c r="N15" s="1030"/>
      <c r="O15" s="1030"/>
      <c r="P15" s="1030"/>
      <c r="Q15" s="1030"/>
      <c r="R15" s="1030"/>
      <c r="S15" s="1030"/>
      <c r="T15" s="1030"/>
      <c r="U15" s="1030"/>
      <c r="V15" s="1030"/>
      <c r="W15" s="1030"/>
      <c r="X15" s="1030"/>
      <c r="Y15" s="1030"/>
      <c r="Z15" s="1030"/>
      <c r="AA15" s="1030"/>
      <c r="AB15" s="987"/>
      <c r="AC15" s="987"/>
      <c r="AD15" s="987"/>
    </row>
    <row r="16" spans="1:30" ht="21.65" customHeight="1">
      <c r="A16" s="421"/>
      <c r="B16" s="421"/>
      <c r="C16" s="421"/>
      <c r="D16" s="421"/>
      <c r="E16" s="431"/>
      <c r="F16" s="427"/>
      <c r="G16" s="994"/>
      <c r="H16" s="994"/>
      <c r="I16" s="994"/>
      <c r="J16" s="994"/>
      <c r="K16" s="994"/>
      <c r="L16" s="994"/>
      <c r="M16" s="503"/>
      <c r="N16" s="518"/>
      <c r="O16" s="518"/>
      <c r="P16" s="518"/>
      <c r="AB16" s="987"/>
      <c r="AC16" s="987"/>
      <c r="AD16" s="987"/>
    </row>
    <row r="17" spans="1:30" ht="9.75" customHeight="1">
      <c r="A17" s="421"/>
      <c r="B17" s="421"/>
      <c r="C17" s="421"/>
      <c r="D17" s="421"/>
      <c r="E17" s="421"/>
      <c r="F17" s="421"/>
      <c r="G17" s="421"/>
      <c r="H17" s="421"/>
      <c r="I17" s="421"/>
      <c r="J17" s="424"/>
      <c r="K17" s="424"/>
      <c r="L17" s="424"/>
      <c r="M17" s="424"/>
      <c r="N17" s="518"/>
      <c r="O17" s="518"/>
      <c r="P17" s="518"/>
      <c r="AB17" s="987"/>
      <c r="AC17" s="987"/>
      <c r="AD17" s="987"/>
    </row>
    <row r="18" spans="1:30" ht="69.75" customHeight="1">
      <c r="A18" s="421"/>
      <c r="B18" s="994" t="s">
        <v>310</v>
      </c>
      <c r="C18" s="994"/>
      <c r="D18" s="994"/>
      <c r="E18" s="994"/>
      <c r="F18" s="994"/>
      <c r="G18" s="994"/>
      <c r="H18" s="994"/>
      <c r="I18" s="994"/>
      <c r="J18" s="994"/>
      <c r="K18" s="994"/>
      <c r="L18" s="424"/>
      <c r="M18" s="424"/>
      <c r="N18" s="518"/>
      <c r="O18" s="518"/>
      <c r="P18" s="518"/>
      <c r="AB18" s="987"/>
      <c r="AC18" s="987"/>
      <c r="AD18" s="987"/>
    </row>
    <row r="19" spans="1:30" ht="4.5" customHeight="1">
      <c r="A19" s="421"/>
      <c r="B19" s="433"/>
      <c r="C19" s="433"/>
      <c r="D19" s="433"/>
      <c r="E19" s="433"/>
      <c r="F19" s="433"/>
      <c r="G19" s="433"/>
      <c r="H19" s="433"/>
      <c r="I19" s="433"/>
      <c r="J19" s="433"/>
      <c r="K19" s="433"/>
      <c r="L19" s="424"/>
      <c r="M19" s="424"/>
      <c r="N19" s="518"/>
      <c r="O19" s="518"/>
      <c r="P19" s="518"/>
      <c r="AB19" s="987"/>
      <c r="AC19" s="987"/>
      <c r="AD19" s="987"/>
    </row>
    <row r="20" spans="1:30" ht="32.5">
      <c r="A20" s="421"/>
      <c r="B20" s="995" t="s">
        <v>311</v>
      </c>
      <c r="C20" s="995"/>
      <c r="D20" s="995"/>
      <c r="E20" s="995"/>
      <c r="F20" s="995"/>
      <c r="G20" s="995"/>
      <c r="H20" s="995"/>
      <c r="I20" s="995"/>
      <c r="J20" s="995"/>
      <c r="K20" s="995"/>
      <c r="L20" s="424"/>
      <c r="M20" s="424"/>
      <c r="N20" s="521"/>
      <c r="O20" s="521"/>
      <c r="P20" s="521"/>
      <c r="Q20" s="471"/>
      <c r="R20" s="471"/>
      <c r="S20" s="471"/>
      <c r="T20" s="471"/>
      <c r="U20" s="471"/>
      <c r="V20" s="471"/>
      <c r="W20" s="471"/>
      <c r="X20" s="471"/>
      <c r="Y20" s="471"/>
      <c r="Z20" s="471"/>
      <c r="AA20" s="471"/>
      <c r="AB20" s="987"/>
      <c r="AC20" s="987"/>
      <c r="AD20" s="987"/>
    </row>
    <row r="21" spans="1:30" ht="3.75" customHeight="1">
      <c r="A21" s="421"/>
      <c r="B21" s="434"/>
      <c r="C21" s="434"/>
      <c r="D21" s="434"/>
      <c r="E21" s="434"/>
      <c r="F21" s="434"/>
      <c r="G21" s="434"/>
      <c r="H21" s="434"/>
      <c r="I21" s="434"/>
      <c r="J21" s="434"/>
      <c r="K21" s="434"/>
      <c r="L21" s="424"/>
      <c r="M21" s="424"/>
      <c r="N21" s="518"/>
      <c r="O21" s="518"/>
      <c r="P21" s="518"/>
      <c r="AB21" s="987"/>
      <c r="AC21" s="987"/>
      <c r="AD21" s="987"/>
    </row>
    <row r="22" spans="1:30" ht="76.25" customHeight="1">
      <c r="A22" s="421"/>
      <c r="B22" s="993" t="s">
        <v>312</v>
      </c>
      <c r="C22" s="993"/>
      <c r="D22" s="435"/>
      <c r="E22" s="985">
        <f>'5-1 総表'!C29:J29</f>
        <v>0</v>
      </c>
      <c r="F22" s="985"/>
      <c r="G22" s="985"/>
      <c r="H22" s="985"/>
      <c r="I22" s="985"/>
      <c r="J22" s="985"/>
      <c r="K22" s="985"/>
      <c r="L22" s="421"/>
      <c r="M22" s="421"/>
      <c r="N22" s="1029" t="s">
        <v>378</v>
      </c>
      <c r="O22" s="1029"/>
      <c r="P22" s="1029"/>
      <c r="Q22" s="1029"/>
      <c r="R22" s="1029"/>
      <c r="S22" s="1029"/>
      <c r="T22" s="1029"/>
      <c r="U22" s="1029"/>
      <c r="V22" s="1029"/>
      <c r="W22" s="1029"/>
      <c r="X22" s="1029"/>
      <c r="Y22" s="1029"/>
      <c r="Z22" s="1029"/>
      <c r="AA22" s="1029"/>
      <c r="AB22" s="987"/>
      <c r="AC22" s="987"/>
      <c r="AD22" s="987"/>
    </row>
    <row r="23" spans="1:30" ht="64.5" customHeight="1">
      <c r="A23" s="427"/>
      <c r="B23" s="993" t="s">
        <v>313</v>
      </c>
      <c r="C23" s="993"/>
      <c r="D23" s="435"/>
      <c r="E23" s="1020">
        <f>'5-1 総表'!F44</f>
        <v>0</v>
      </c>
      <c r="F23" s="1020"/>
      <c r="G23" s="1020"/>
      <c r="H23" s="436"/>
      <c r="I23" s="427"/>
      <c r="J23" s="427"/>
      <c r="K23" s="427"/>
      <c r="L23" s="421"/>
      <c r="M23" s="421"/>
      <c r="N23" s="1030"/>
      <c r="O23" s="1030"/>
      <c r="P23" s="1030"/>
      <c r="Q23" s="1030"/>
      <c r="R23" s="1030"/>
      <c r="S23" s="1030"/>
      <c r="T23" s="1030"/>
      <c r="U23" s="1030"/>
      <c r="V23" s="1030"/>
      <c r="W23" s="1030"/>
      <c r="X23" s="1030"/>
      <c r="Y23" s="1030"/>
      <c r="Z23" s="1030"/>
      <c r="AA23" s="1030"/>
      <c r="AB23" s="987"/>
      <c r="AC23" s="987"/>
      <c r="AD23" s="987"/>
    </row>
    <row r="24" spans="1:30" ht="64.5" customHeight="1">
      <c r="A24" s="427"/>
      <c r="B24" s="993" t="s">
        <v>314</v>
      </c>
      <c r="C24" s="993"/>
      <c r="D24" s="435"/>
      <c r="E24" s="437"/>
      <c r="F24" s="437"/>
      <c r="G24" s="437"/>
      <c r="H24" s="437"/>
      <c r="I24" s="437"/>
      <c r="J24" s="437"/>
      <c r="K24" s="432"/>
      <c r="L24" s="421"/>
      <c r="M24" s="421"/>
      <c r="N24" s="1029" t="s">
        <v>379</v>
      </c>
      <c r="O24" s="1029"/>
      <c r="P24" s="1029"/>
      <c r="Q24" s="1029"/>
      <c r="R24" s="1029"/>
      <c r="S24" s="1029"/>
      <c r="T24" s="1029"/>
      <c r="U24" s="1029"/>
      <c r="V24" s="1029"/>
      <c r="W24" s="1029"/>
      <c r="X24" s="1029"/>
      <c r="Y24" s="1029"/>
      <c r="Z24" s="1029"/>
      <c r="AA24" s="1029"/>
      <c r="AB24" s="987"/>
      <c r="AC24" s="987"/>
      <c r="AD24" s="987"/>
    </row>
    <row r="25" spans="1:30" ht="55.5" customHeight="1">
      <c r="B25" s="998" t="s">
        <v>315</v>
      </c>
      <c r="C25" s="999"/>
      <c r="D25" s="1000"/>
      <c r="E25" s="1001"/>
      <c r="F25" s="1001"/>
      <c r="G25" s="1019"/>
      <c r="H25" s="1021" t="s">
        <v>316</v>
      </c>
      <c r="I25" s="1022"/>
      <c r="J25" s="996"/>
      <c r="K25" s="997"/>
      <c r="L25" s="427"/>
      <c r="M25" s="427"/>
      <c r="N25" s="1029"/>
      <c r="O25" s="1029"/>
      <c r="P25" s="1029"/>
      <c r="Q25" s="1029"/>
      <c r="R25" s="1029"/>
      <c r="S25" s="1029"/>
      <c r="T25" s="1029"/>
      <c r="U25" s="1029"/>
      <c r="V25" s="1029"/>
      <c r="W25" s="1029"/>
      <c r="X25" s="1029"/>
      <c r="Y25" s="1029"/>
      <c r="Z25" s="1029"/>
      <c r="AA25" s="1029"/>
      <c r="AB25" s="987"/>
      <c r="AC25" s="987"/>
      <c r="AD25" s="987"/>
    </row>
    <row r="26" spans="1:30" ht="55.5" customHeight="1">
      <c r="B26" s="998" t="s">
        <v>317</v>
      </c>
      <c r="C26" s="999"/>
      <c r="D26" s="1000"/>
      <c r="E26" s="1001"/>
      <c r="F26" s="1001"/>
      <c r="G26" s="1001"/>
      <c r="H26" s="1002" t="s">
        <v>318</v>
      </c>
      <c r="I26" s="1003"/>
      <c r="J26" s="1004"/>
      <c r="K26" s="1005"/>
      <c r="L26" s="427"/>
      <c r="M26" s="427"/>
      <c r="N26" s="1029"/>
      <c r="O26" s="1029"/>
      <c r="P26" s="1029"/>
      <c r="Q26" s="1029"/>
      <c r="R26" s="1029"/>
      <c r="S26" s="1029"/>
      <c r="T26" s="1029"/>
      <c r="U26" s="1029"/>
      <c r="V26" s="1029"/>
      <c r="W26" s="1029"/>
      <c r="X26" s="1029"/>
      <c r="Y26" s="1029"/>
      <c r="Z26" s="1029"/>
      <c r="AA26" s="1029"/>
      <c r="AB26" s="987"/>
      <c r="AC26" s="987"/>
      <c r="AD26" s="987"/>
    </row>
    <row r="27" spans="1:30" ht="55.5" customHeight="1">
      <c r="B27" s="998" t="s">
        <v>319</v>
      </c>
      <c r="C27" s="1014"/>
      <c r="D27" s="1015"/>
      <c r="E27" s="1016"/>
      <c r="F27" s="1016"/>
      <c r="G27" s="1017"/>
      <c r="H27" s="1018"/>
      <c r="I27" s="1001"/>
      <c r="J27" s="1001"/>
      <c r="K27" s="1019"/>
      <c r="L27" s="427"/>
      <c r="M27" s="427"/>
      <c r="N27" s="1029"/>
      <c r="O27" s="1029"/>
      <c r="P27" s="1029"/>
      <c r="Q27" s="1029"/>
      <c r="R27" s="1029"/>
      <c r="S27" s="1029"/>
      <c r="T27" s="1029"/>
      <c r="U27" s="1029"/>
      <c r="V27" s="1029"/>
      <c r="W27" s="1029"/>
      <c r="X27" s="1029"/>
      <c r="Y27" s="1029"/>
      <c r="Z27" s="1029"/>
      <c r="AA27" s="1029"/>
      <c r="AB27" s="987"/>
      <c r="AC27" s="987"/>
      <c r="AD27" s="987"/>
    </row>
    <row r="28" spans="1:30" ht="55.5" customHeight="1">
      <c r="B28" s="998" t="s">
        <v>320</v>
      </c>
      <c r="C28" s="999"/>
      <c r="D28" s="1009"/>
      <c r="E28" s="1010"/>
      <c r="F28" s="1010"/>
      <c r="G28" s="1010"/>
      <c r="H28" s="1010"/>
      <c r="I28" s="1010"/>
      <c r="J28" s="1010"/>
      <c r="K28" s="1011"/>
      <c r="L28" s="427"/>
      <c r="M28" s="427"/>
      <c r="N28" s="1029"/>
      <c r="O28" s="1029"/>
      <c r="P28" s="1029"/>
      <c r="Q28" s="1029"/>
      <c r="R28" s="1029"/>
      <c r="S28" s="1029"/>
      <c r="T28" s="1029"/>
      <c r="U28" s="1029"/>
      <c r="V28" s="1029"/>
      <c r="W28" s="1029"/>
      <c r="X28" s="1029"/>
      <c r="Y28" s="1029"/>
      <c r="Z28" s="1029"/>
      <c r="AA28" s="1029"/>
      <c r="AB28" s="987"/>
      <c r="AC28" s="987"/>
      <c r="AD28" s="987"/>
    </row>
    <row r="29" spans="1:30" ht="73.5" customHeight="1">
      <c r="B29" s="1012" t="s">
        <v>321</v>
      </c>
      <c r="C29" s="1013"/>
      <c r="D29" s="1006"/>
      <c r="E29" s="1007"/>
      <c r="F29" s="1007"/>
      <c r="G29" s="1007"/>
      <c r="H29" s="1007"/>
      <c r="I29" s="1007"/>
      <c r="J29" s="1007"/>
      <c r="K29" s="1008"/>
      <c r="L29" s="427"/>
      <c r="M29" s="427"/>
      <c r="N29" s="1029"/>
      <c r="O29" s="1029"/>
      <c r="P29" s="1029"/>
      <c r="Q29" s="1029"/>
      <c r="R29" s="1029"/>
      <c r="S29" s="1029"/>
      <c r="T29" s="1029"/>
      <c r="U29" s="1029"/>
      <c r="V29" s="1029"/>
      <c r="W29" s="1029"/>
      <c r="X29" s="1029"/>
      <c r="Y29" s="1029"/>
      <c r="Z29" s="1029"/>
      <c r="AA29" s="1029"/>
      <c r="AB29" s="987"/>
      <c r="AC29" s="987"/>
      <c r="AD29" s="987"/>
    </row>
    <row r="30" spans="1:30" ht="73.5" customHeight="1">
      <c r="B30" s="998" t="s">
        <v>322</v>
      </c>
      <c r="C30" s="999"/>
      <c r="D30" s="1006"/>
      <c r="E30" s="1007"/>
      <c r="F30" s="1007"/>
      <c r="G30" s="1007"/>
      <c r="H30" s="1007"/>
      <c r="I30" s="1007"/>
      <c r="J30" s="1007"/>
      <c r="K30" s="1008"/>
      <c r="L30" s="427"/>
      <c r="M30" s="427"/>
      <c r="N30" s="1030"/>
      <c r="O30" s="1030"/>
      <c r="P30" s="1030"/>
      <c r="Q30" s="1030"/>
      <c r="R30" s="1030"/>
      <c r="S30" s="1030"/>
      <c r="T30" s="1030"/>
      <c r="U30" s="1030"/>
      <c r="V30" s="1030"/>
      <c r="W30" s="1030"/>
      <c r="X30" s="1030"/>
      <c r="Y30" s="1030"/>
      <c r="Z30" s="1030"/>
      <c r="AA30" s="1030"/>
      <c r="AB30" s="987"/>
      <c r="AC30" s="987"/>
      <c r="AD30" s="987"/>
    </row>
    <row r="31" spans="1:30" ht="53.4" customHeight="1">
      <c r="N31" s="522"/>
      <c r="O31" s="522"/>
      <c r="P31" s="522"/>
      <c r="Q31" s="522"/>
      <c r="R31" s="522"/>
      <c r="S31" s="522"/>
      <c r="T31" s="522"/>
      <c r="U31" s="522"/>
      <c r="V31" s="522"/>
      <c r="W31" s="522"/>
      <c r="X31" s="522"/>
      <c r="Y31" s="522"/>
      <c r="Z31" s="522"/>
      <c r="AA31" s="522"/>
      <c r="AB31" s="438"/>
    </row>
    <row r="32" spans="1:30" ht="25.5" customHeight="1">
      <c r="N32" s="522"/>
      <c r="O32" s="522"/>
      <c r="P32" s="522"/>
      <c r="Q32" s="522"/>
      <c r="R32" s="522"/>
      <c r="S32" s="522"/>
      <c r="T32" s="522"/>
      <c r="U32" s="522"/>
      <c r="V32" s="522"/>
      <c r="W32" s="522"/>
      <c r="X32" s="522"/>
      <c r="Y32" s="522"/>
      <c r="Z32" s="522"/>
      <c r="AA32" s="522"/>
      <c r="AB32" s="438"/>
    </row>
    <row r="33" spans="14:28" ht="19.25" customHeight="1">
      <c r="N33" s="522"/>
      <c r="O33" s="522"/>
      <c r="P33" s="522"/>
      <c r="Q33" s="522"/>
      <c r="R33" s="522"/>
      <c r="S33" s="522"/>
      <c r="T33" s="522"/>
      <c r="U33" s="522"/>
      <c r="V33" s="522"/>
      <c r="W33" s="522"/>
      <c r="X33" s="522"/>
      <c r="Y33" s="522"/>
      <c r="Z33" s="522"/>
      <c r="AA33" s="522"/>
      <c r="AB33" s="438"/>
    </row>
    <row r="34" spans="14:28" ht="19.25" customHeight="1">
      <c r="N34" s="522"/>
      <c r="O34" s="522"/>
      <c r="P34" s="522"/>
      <c r="Q34" s="522"/>
      <c r="R34" s="522"/>
      <c r="S34" s="522"/>
      <c r="T34" s="522"/>
      <c r="U34" s="522"/>
      <c r="V34" s="522"/>
      <c r="W34" s="522"/>
      <c r="X34" s="522"/>
      <c r="Y34" s="522"/>
      <c r="Z34" s="522"/>
      <c r="AA34" s="522"/>
      <c r="AB34" s="438"/>
    </row>
    <row r="35" spans="14:28" ht="19.25" customHeight="1">
      <c r="N35" s="522"/>
      <c r="O35" s="522"/>
      <c r="P35" s="522"/>
      <c r="Q35" s="522"/>
      <c r="R35" s="522"/>
      <c r="S35" s="522"/>
      <c r="T35" s="522"/>
      <c r="U35" s="522"/>
      <c r="V35" s="522"/>
      <c r="W35" s="522"/>
      <c r="X35" s="522"/>
      <c r="Y35" s="522"/>
      <c r="Z35" s="522"/>
      <c r="AA35" s="522"/>
      <c r="AB35" s="438"/>
    </row>
    <row r="36" spans="14:28">
      <c r="N36" s="522"/>
      <c r="O36" s="522"/>
      <c r="P36" s="522"/>
      <c r="Q36" s="522"/>
      <c r="R36" s="522"/>
      <c r="S36" s="522"/>
      <c r="T36" s="522"/>
      <c r="U36" s="522"/>
      <c r="V36" s="522"/>
      <c r="W36" s="522"/>
      <c r="X36" s="522"/>
      <c r="Y36" s="522"/>
      <c r="Z36" s="522"/>
      <c r="AA36" s="522"/>
    </row>
    <row r="37" spans="14:28">
      <c r="N37" s="522"/>
      <c r="O37" s="522"/>
      <c r="P37" s="522"/>
      <c r="Q37" s="522"/>
      <c r="R37" s="522"/>
      <c r="S37" s="522"/>
      <c r="T37" s="522"/>
      <c r="U37" s="522"/>
      <c r="V37" s="522"/>
      <c r="W37" s="522"/>
      <c r="X37" s="522"/>
      <c r="Y37" s="522"/>
      <c r="Z37" s="522"/>
      <c r="AA37" s="522"/>
    </row>
  </sheetData>
  <sheetProtection selectLockedCells="1"/>
  <mergeCells count="42">
    <mergeCell ref="N3:AA4"/>
    <mergeCell ref="N7:AA10"/>
    <mergeCell ref="N11:AA15"/>
    <mergeCell ref="N22:AA23"/>
    <mergeCell ref="N24:AA30"/>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J25:K25"/>
    <mergeCell ref="B26:C26"/>
    <mergeCell ref="D26:G26"/>
    <mergeCell ref="H26:I26"/>
    <mergeCell ref="J26:K26"/>
    <mergeCell ref="E22:K22"/>
    <mergeCell ref="A1:C1"/>
    <mergeCell ref="AB1:AD30"/>
    <mergeCell ref="C3:J3"/>
    <mergeCell ref="C4:J4"/>
    <mergeCell ref="C5:J5"/>
    <mergeCell ref="I6:K6"/>
    <mergeCell ref="I7:K7"/>
    <mergeCell ref="B9:K9"/>
    <mergeCell ref="G12:L12"/>
    <mergeCell ref="G13:L13"/>
    <mergeCell ref="G14:L14"/>
    <mergeCell ref="G15:I15"/>
    <mergeCell ref="G16:L16"/>
    <mergeCell ref="B18:K18"/>
    <mergeCell ref="B20:K20"/>
  </mergeCells>
  <phoneticPr fontId="23"/>
  <dataValidations count="1">
    <dataValidation type="list" allowBlank="1" showInputMessage="1" showErrorMessage="1" sqref="D27:G27" xr:uid="{E9CD6E79-1253-4788-8C80-5369B89AA8DF}">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56F3-59D1-42A8-BCD9-D76A63650442}">
  <sheetPr>
    <tabColor rgb="FFFFC000"/>
    <pageSetUpPr fitToPage="1"/>
  </sheetPr>
  <dimension ref="A1:AF41"/>
  <sheetViews>
    <sheetView view="pageBreakPreview" zoomScale="70" zoomScaleNormal="70" zoomScaleSheetLayoutView="70" workbookViewId="0">
      <selection activeCell="D15" sqref="D15:H19"/>
    </sheetView>
  </sheetViews>
  <sheetFormatPr defaultColWidth="9" defaultRowHeight="18"/>
  <cols>
    <col min="1" max="1" width="5.58203125" style="120" customWidth="1"/>
    <col min="2" max="3" width="19.58203125" style="120" customWidth="1"/>
    <col min="4" max="4" width="4.1640625" style="120" customWidth="1"/>
    <col min="5" max="5" width="7.6640625" style="120" customWidth="1"/>
    <col min="6" max="6" width="11.08203125" style="120" customWidth="1"/>
    <col min="7" max="7" width="10.33203125" style="120" customWidth="1"/>
    <col min="8" max="8" width="11.58203125" style="120" customWidth="1"/>
    <col min="9" max="9" width="11.5" style="120" customWidth="1"/>
    <col min="10" max="10" width="14.1640625" style="120" customWidth="1"/>
    <col min="11" max="11" width="1.25" customWidth="1"/>
    <col min="12" max="12" width="6.83203125" customWidth="1"/>
    <col min="21" max="16384" width="9" style="120"/>
  </cols>
  <sheetData>
    <row r="1" spans="1:27" s="319" customFormat="1" ht="35.4" customHeight="1">
      <c r="A1" s="1031" t="s">
        <v>270</v>
      </c>
      <c r="B1" s="1031"/>
      <c r="C1" s="1031"/>
      <c r="D1"/>
      <c r="E1"/>
      <c r="F1"/>
      <c r="G1" s="384"/>
      <c r="H1"/>
      <c r="I1"/>
      <c r="J1"/>
      <c r="K1" s="321"/>
      <c r="L1" s="523" t="s">
        <v>380</v>
      </c>
      <c r="M1" s="321"/>
      <c r="N1" s="321"/>
      <c r="O1" s="321"/>
      <c r="P1" s="322"/>
      <c r="Q1" s="322"/>
      <c r="R1" s="322"/>
      <c r="U1"/>
      <c r="V1"/>
      <c r="W1"/>
      <c r="X1"/>
      <c r="Y1" s="322"/>
      <c r="Z1" s="322"/>
      <c r="AA1" s="322"/>
    </row>
    <row r="2" spans="1:27" s="350" customFormat="1" ht="25.5" customHeight="1">
      <c r="A2" s="1032" t="s">
        <v>228</v>
      </c>
      <c r="B2" s="1032"/>
      <c r="C2" s="1032"/>
      <c r="D2" s="1032"/>
      <c r="E2" s="1032"/>
      <c r="F2" s="1032"/>
      <c r="G2" s="1032"/>
      <c r="H2" s="1032"/>
      <c r="I2" s="1032"/>
      <c r="J2" s="1032"/>
      <c r="K2" s="328"/>
      <c r="L2" s="505"/>
      <c r="M2" s="505"/>
      <c r="N2" s="505"/>
      <c r="O2" s="505"/>
      <c r="P2" s="505"/>
      <c r="Q2" s="505"/>
      <c r="R2" s="505"/>
      <c r="S2" s="505"/>
      <c r="T2" s="505"/>
      <c r="U2" s="321"/>
      <c r="V2" s="321"/>
      <c r="W2" s="321"/>
      <c r="X2"/>
      <c r="Y2" s="323"/>
      <c r="Z2" s="323"/>
      <c r="AA2" s="322"/>
    </row>
    <row r="3" spans="1:27" s="350" customFormat="1" ht="26.5">
      <c r="A3" s="1032" t="s">
        <v>271</v>
      </c>
      <c r="B3" s="1032"/>
      <c r="C3" s="1032"/>
      <c r="D3" s="1032"/>
      <c r="E3" s="1032"/>
      <c r="F3" s="1032"/>
      <c r="G3" s="1032"/>
      <c r="H3" s="1032"/>
      <c r="I3" s="1032"/>
      <c r="J3" s="1032"/>
      <c r="K3" s="321"/>
      <c r="L3" s="505"/>
      <c r="M3" s="505"/>
      <c r="N3" s="505"/>
      <c r="O3" s="505"/>
      <c r="P3" s="505"/>
      <c r="Q3" s="505"/>
      <c r="R3" s="505"/>
      <c r="S3" s="505"/>
      <c r="T3" s="505"/>
      <c r="U3" s="321"/>
      <c r="V3" s="321"/>
      <c r="W3" s="321"/>
      <c r="X3"/>
      <c r="Y3" s="323"/>
      <c r="Z3" s="323"/>
    </row>
    <row r="4" spans="1:27" s="350" customFormat="1" ht="6.65" customHeight="1">
      <c r="A4" s="385"/>
      <c r="B4" s="385"/>
      <c r="C4" s="385"/>
      <c r="D4" s="385"/>
      <c r="E4" s="385"/>
      <c r="F4" s="385"/>
      <c r="G4" s="385"/>
      <c r="H4" s="385"/>
      <c r="I4" s="385"/>
      <c r="J4" s="386"/>
      <c r="K4" s="321"/>
      <c r="L4" s="386"/>
      <c r="M4" s="386"/>
      <c r="N4" s="386"/>
      <c r="O4" s="386"/>
      <c r="P4" s="386"/>
      <c r="Q4" s="386"/>
      <c r="R4" s="386"/>
      <c r="S4" s="386"/>
      <c r="T4" s="386"/>
      <c r="U4" s="321"/>
      <c r="V4" s="321"/>
      <c r="W4" s="321"/>
      <c r="X4"/>
    </row>
    <row r="5" spans="1:27" s="319" customFormat="1" ht="22.5">
      <c r="A5" s="1033" t="s">
        <v>230</v>
      </c>
      <c r="B5" s="1033"/>
      <c r="C5" s="1033"/>
      <c r="D5" s="1033"/>
      <c r="E5" s="1033"/>
      <c r="F5" s="1033"/>
      <c r="G5" s="1033"/>
      <c r="H5" s="1033"/>
      <c r="I5" s="1033"/>
      <c r="J5" s="1033"/>
      <c r="K5" s="321"/>
      <c r="L5" s="506"/>
      <c r="M5" s="506"/>
      <c r="N5" s="506"/>
      <c r="O5" s="506"/>
      <c r="P5" s="506"/>
      <c r="Q5" s="506"/>
      <c r="R5" s="506"/>
      <c r="S5" s="506"/>
      <c r="T5" s="506"/>
      <c r="U5" s="321"/>
      <c r="V5" s="321"/>
      <c r="W5" s="321"/>
      <c r="X5"/>
    </row>
    <row r="6" spans="1:27" s="319" customFormat="1" ht="8.25" customHeight="1">
      <c r="A6"/>
      <c r="B6"/>
      <c r="C6"/>
      <c r="D6"/>
      <c r="E6"/>
      <c r="F6"/>
      <c r="G6"/>
      <c r="H6"/>
      <c r="I6"/>
      <c r="J6"/>
      <c r="K6" s="321"/>
      <c r="L6"/>
      <c r="M6"/>
      <c r="N6"/>
      <c r="O6"/>
      <c r="P6"/>
      <c r="Q6"/>
      <c r="R6"/>
      <c r="S6"/>
      <c r="T6"/>
      <c r="U6" s="321"/>
      <c r="V6" s="321"/>
      <c r="W6" s="321"/>
      <c r="X6"/>
    </row>
    <row r="7" spans="1:27" s="319" customFormat="1">
      <c r="A7" s="387"/>
      <c r="B7" s="388">
        <f>C11</f>
        <v>0</v>
      </c>
      <c r="C7" s="389">
        <f>G11</f>
        <v>0</v>
      </c>
      <c r="D7" s="1033" t="s">
        <v>272</v>
      </c>
      <c r="E7" s="1033"/>
      <c r="F7" s="1033"/>
      <c r="G7" s="1033"/>
      <c r="H7" s="1033"/>
      <c r="I7" s="1033"/>
      <c r="J7"/>
      <c r="K7"/>
      <c r="L7"/>
      <c r="M7"/>
      <c r="N7"/>
      <c r="O7"/>
      <c r="P7"/>
      <c r="Q7"/>
      <c r="R7"/>
      <c r="S7"/>
      <c r="T7"/>
      <c r="U7" s="1040"/>
      <c r="V7" s="1040"/>
      <c r="W7" s="1040"/>
      <c r="X7"/>
    </row>
    <row r="8" spans="1:27" s="319" customFormat="1" ht="18" customHeight="1">
      <c r="A8" s="327"/>
      <c r="B8" s="1031" t="s">
        <v>273</v>
      </c>
      <c r="C8" s="1031"/>
      <c r="D8" s="1031"/>
      <c r="E8" s="1031"/>
      <c r="F8" s="1031"/>
      <c r="G8" s="1031"/>
      <c r="H8" s="1031"/>
      <c r="I8" s="1031"/>
      <c r="J8"/>
      <c r="K8"/>
      <c r="L8"/>
      <c r="M8"/>
      <c r="N8"/>
      <c r="O8" s="321"/>
      <c r="U8" s="1040"/>
      <c r="V8" s="1040"/>
      <c r="W8" s="1040"/>
      <c r="X8"/>
    </row>
    <row r="9" spans="1:27" s="319" customFormat="1" ht="12.65" customHeight="1" thickBot="1">
      <c r="A9" s="376"/>
      <c r="B9" s="376"/>
      <c r="C9" s="376"/>
      <c r="D9" s="376"/>
      <c r="E9" s="376"/>
      <c r="F9" s="376"/>
      <c r="J9" s="322"/>
      <c r="K9" s="321"/>
      <c r="L9" s="504" t="s">
        <v>381</v>
      </c>
      <c r="M9" s="504"/>
      <c r="N9" s="504"/>
      <c r="O9" s="504"/>
      <c r="P9" s="504"/>
      <c r="Q9" s="504"/>
      <c r="R9" s="504"/>
      <c r="S9" s="504"/>
      <c r="T9" s="504"/>
      <c r="U9" s="1040"/>
      <c r="V9" s="1040"/>
      <c r="W9" s="1040"/>
      <c r="X9"/>
    </row>
    <row r="10" spans="1:27" s="319" customFormat="1" ht="33" customHeight="1" thickBot="1">
      <c r="A10" s="923" t="s">
        <v>65</v>
      </c>
      <c r="B10" s="924"/>
      <c r="C10" s="925"/>
      <c r="D10" s="926"/>
      <c r="E10" s="904" t="s">
        <v>54</v>
      </c>
      <c r="F10" s="905"/>
      <c r="G10" s="906"/>
      <c r="H10" s="907"/>
      <c r="I10" s="907"/>
      <c r="J10" s="908"/>
      <c r="K10" s="321"/>
      <c r="L10" s="499" t="s">
        <v>275</v>
      </c>
      <c r="M10" s="524" t="s">
        <v>382</v>
      </c>
      <c r="N10" s="525"/>
      <c r="O10" s="525"/>
      <c r="P10" s="525"/>
      <c r="Q10" s="525"/>
      <c r="R10" s="525"/>
      <c r="S10" s="525"/>
      <c r="T10" s="525"/>
      <c r="U10" s="1040"/>
      <c r="V10" s="1040"/>
      <c r="W10" s="1040"/>
      <c r="X10"/>
    </row>
    <row r="11" spans="1:27" ht="30.75" customHeight="1" thickBot="1">
      <c r="A11" s="607" t="s">
        <v>65</v>
      </c>
      <c r="B11" s="608"/>
      <c r="C11" s="862"/>
      <c r="D11" s="863"/>
      <c r="E11" s="914" t="s">
        <v>268</v>
      </c>
      <c r="F11" s="608"/>
      <c r="G11" s="613"/>
      <c r="H11" s="614"/>
      <c r="I11" s="614"/>
      <c r="J11" s="615"/>
      <c r="K11" s="321"/>
      <c r="L11" s="504"/>
      <c r="M11" s="1039" t="s">
        <v>383</v>
      </c>
      <c r="N11" s="1039"/>
      <c r="O11" s="1039"/>
      <c r="P11" s="1039"/>
      <c r="Q11" s="1039"/>
      <c r="R11" s="1039"/>
      <c r="S11" s="1039"/>
      <c r="T11" s="507"/>
      <c r="U11" s="1040"/>
      <c r="V11" s="1040"/>
      <c r="W11" s="1040"/>
    </row>
    <row r="12" spans="1:27" ht="57.75" customHeight="1" thickBot="1">
      <c r="A12" s="607" t="s">
        <v>100</v>
      </c>
      <c r="B12" s="609"/>
      <c r="C12" s="610" t="s">
        <v>162</v>
      </c>
      <c r="D12" s="611"/>
      <c r="E12" s="611"/>
      <c r="F12" s="611"/>
      <c r="G12" s="611"/>
      <c r="H12" s="611"/>
      <c r="I12" s="611"/>
      <c r="J12" s="612"/>
      <c r="K12" s="321"/>
      <c r="L12" s="504"/>
      <c r="M12" s="1039"/>
      <c r="N12" s="1039"/>
      <c r="O12" s="1039"/>
      <c r="P12" s="1039"/>
      <c r="Q12" s="1039"/>
      <c r="R12" s="1039"/>
      <c r="S12" s="1039"/>
      <c r="T12" s="508"/>
      <c r="U12" s="1040"/>
      <c r="V12" s="1040"/>
      <c r="W12" s="1040"/>
    </row>
    <row r="13" spans="1:27" ht="32.15" customHeight="1">
      <c r="A13" s="549" t="s">
        <v>0</v>
      </c>
      <c r="B13" s="124" t="s">
        <v>5</v>
      </c>
      <c r="C13" s="377">
        <f>'5-1 総表'!C13</f>
        <v>0</v>
      </c>
      <c r="D13" s="378" t="s">
        <v>6</v>
      </c>
      <c r="E13" s="902">
        <f>'5-1 総表'!E13:F13</f>
        <v>0</v>
      </c>
      <c r="F13" s="903"/>
      <c r="G13" s="899"/>
      <c r="H13" s="900"/>
      <c r="I13" s="900"/>
      <c r="J13" s="901"/>
      <c r="K13" s="321"/>
      <c r="L13" s="504"/>
      <c r="M13" s="1039"/>
      <c r="N13" s="1039"/>
      <c r="O13" s="1039"/>
      <c r="P13" s="1039"/>
      <c r="Q13" s="1039"/>
      <c r="R13" s="1039"/>
      <c r="S13" s="1039"/>
      <c r="T13" s="509"/>
      <c r="U13" s="1040"/>
      <c r="V13" s="1040"/>
      <c r="W13" s="1040"/>
    </row>
    <row r="14" spans="1:27" ht="12" customHeight="1">
      <c r="A14" s="550"/>
      <c r="B14" s="605" t="s">
        <v>7</v>
      </c>
      <c r="C14" s="379" t="s">
        <v>55</v>
      </c>
      <c r="D14" s="875" t="s">
        <v>99</v>
      </c>
      <c r="E14" s="876"/>
      <c r="F14" s="877"/>
      <c r="G14" s="878" t="s">
        <v>56</v>
      </c>
      <c r="H14" s="879"/>
      <c r="I14" s="879"/>
      <c r="J14" s="880"/>
      <c r="K14" s="321"/>
      <c r="L14" s="504"/>
      <c r="M14" s="1039"/>
      <c r="N14" s="1039"/>
      <c r="O14" s="1039"/>
      <c r="P14" s="1039"/>
      <c r="Q14" s="1039"/>
      <c r="R14" s="1039"/>
      <c r="S14" s="1039"/>
      <c r="T14" s="510"/>
      <c r="U14" s="1040"/>
      <c r="V14" s="1040"/>
      <c r="W14" s="1040"/>
    </row>
    <row r="15" spans="1:27" ht="40.5" customHeight="1">
      <c r="A15" s="550"/>
      <c r="B15" s="606"/>
      <c r="C15" s="3" t="str">
        <f>'5-1 総表'!C15</f>
        <v>選択してください。</v>
      </c>
      <c r="D15" s="870">
        <f>'5-1 総表'!D15:F15</f>
        <v>0</v>
      </c>
      <c r="E15" s="881"/>
      <c r="F15" s="882"/>
      <c r="G15" s="897">
        <f>'5-1 総表'!G15:J15</f>
        <v>0</v>
      </c>
      <c r="H15" s="881"/>
      <c r="I15" s="881"/>
      <c r="J15" s="898"/>
      <c r="K15" s="321"/>
      <c r="L15" s="504"/>
      <c r="M15" s="511"/>
      <c r="N15" s="511"/>
      <c r="O15" s="511"/>
      <c r="P15" s="511"/>
      <c r="Q15" s="511"/>
      <c r="R15" s="511"/>
      <c r="S15" s="511"/>
      <c r="T15" s="511"/>
      <c r="U15" s="1040"/>
      <c r="V15" s="1040"/>
      <c r="W15" s="1040"/>
    </row>
    <row r="16" spans="1:27" ht="39.75" customHeight="1">
      <c r="A16" s="550"/>
      <c r="B16" s="128" t="s">
        <v>92</v>
      </c>
      <c r="C16" s="893">
        <f>'5-1 総表'!C16:J16</f>
        <v>0</v>
      </c>
      <c r="D16" s="894"/>
      <c r="E16" s="894"/>
      <c r="F16" s="894"/>
      <c r="G16" s="894"/>
      <c r="H16" s="895"/>
      <c r="I16" s="895"/>
      <c r="J16" s="896"/>
      <c r="K16" s="321"/>
      <c r="L16" s="504"/>
      <c r="M16" s="511"/>
      <c r="N16" s="511"/>
      <c r="O16" s="511"/>
      <c r="P16" s="511"/>
      <c r="Q16" s="511"/>
      <c r="R16" s="511"/>
      <c r="S16" s="511"/>
      <c r="T16" s="511"/>
      <c r="U16" s="126"/>
      <c r="V16" s="126"/>
      <c r="W16" s="126"/>
    </row>
    <row r="17" spans="1:23" ht="39.75" customHeight="1">
      <c r="A17" s="550"/>
      <c r="B17" s="129" t="s">
        <v>75</v>
      </c>
      <c r="C17" s="893">
        <f>'5-1 総表'!C17:J17</f>
        <v>0</v>
      </c>
      <c r="D17" s="894"/>
      <c r="E17" s="894"/>
      <c r="F17" s="894"/>
      <c r="G17" s="894"/>
      <c r="H17" s="895"/>
      <c r="I17" s="895"/>
      <c r="J17" s="896"/>
      <c r="K17" s="321"/>
      <c r="L17" s="504"/>
      <c r="M17" s="511"/>
      <c r="N17" s="511"/>
      <c r="O17" s="511"/>
      <c r="P17" s="511"/>
      <c r="Q17" s="511"/>
      <c r="R17" s="511"/>
      <c r="S17" s="511"/>
      <c r="T17" s="511"/>
      <c r="U17" s="126"/>
      <c r="V17" s="126"/>
      <c r="W17" s="126"/>
    </row>
    <row r="18" spans="1:23" ht="32.15" customHeight="1">
      <c r="A18" s="550"/>
      <c r="B18" s="129" t="s">
        <v>8</v>
      </c>
      <c r="C18" s="893">
        <f>'5-1 総表'!C18:J18</f>
        <v>0</v>
      </c>
      <c r="D18" s="894"/>
      <c r="E18" s="894"/>
      <c r="F18" s="894"/>
      <c r="G18" s="894"/>
      <c r="H18" s="895"/>
      <c r="I18" s="895"/>
      <c r="J18" s="896"/>
      <c r="K18" s="327"/>
      <c r="L18" s="504"/>
      <c r="M18" s="504"/>
      <c r="N18" s="504"/>
      <c r="O18" s="504"/>
      <c r="P18" s="504"/>
      <c r="Q18" s="504"/>
      <c r="R18" s="504"/>
      <c r="S18" s="504"/>
      <c r="T18" s="504"/>
      <c r="U18" s="126"/>
      <c r="V18" s="126"/>
      <c r="W18" s="126"/>
    </row>
    <row r="19" spans="1:23" ht="32.15" customHeight="1">
      <c r="A19" s="550"/>
      <c r="B19" s="130" t="s">
        <v>9</v>
      </c>
      <c r="C19" s="893">
        <f>'5-1 総表'!C19:J19</f>
        <v>0</v>
      </c>
      <c r="D19" s="894"/>
      <c r="E19" s="894"/>
      <c r="F19" s="894"/>
      <c r="G19" s="894"/>
      <c r="H19" s="895"/>
      <c r="I19" s="895"/>
      <c r="J19" s="896"/>
      <c r="K19" s="327"/>
      <c r="L19" s="327"/>
      <c r="M19" s="327"/>
      <c r="N19" s="327"/>
      <c r="U19" s="126"/>
      <c r="V19" s="126"/>
      <c r="W19" s="126"/>
    </row>
    <row r="20" spans="1:23" ht="32.15" customHeight="1" thickBot="1">
      <c r="A20" s="551"/>
      <c r="B20" s="131" t="s">
        <v>106</v>
      </c>
      <c r="C20" s="893">
        <f>'5-1 総表'!C20:J20</f>
        <v>0</v>
      </c>
      <c r="D20" s="894"/>
      <c r="E20" s="894"/>
      <c r="F20" s="894"/>
      <c r="G20" s="894"/>
      <c r="H20" s="895"/>
      <c r="I20" s="895"/>
      <c r="J20" s="896"/>
      <c r="K20" s="327"/>
      <c r="L20" s="327"/>
      <c r="M20" s="327"/>
      <c r="N20" s="327"/>
      <c r="U20" s="126"/>
      <c r="V20" s="126"/>
      <c r="W20" s="126"/>
    </row>
    <row r="21" spans="1:23" ht="32.15" customHeight="1">
      <c r="A21" s="549" t="s">
        <v>90</v>
      </c>
      <c r="B21" s="132" t="s">
        <v>67</v>
      </c>
      <c r="C21" s="380">
        <f>'5-1 総表'!C21</f>
        <v>0</v>
      </c>
      <c r="D21" s="381" t="s">
        <v>91</v>
      </c>
      <c r="E21" s="902">
        <f>'5-1 総表'!E21:F21</f>
        <v>0</v>
      </c>
      <c r="F21" s="903"/>
      <c r="G21" s="872"/>
      <c r="H21" s="873"/>
      <c r="I21" s="873"/>
      <c r="J21" s="874"/>
      <c r="K21" s="327"/>
      <c r="L21" s="327"/>
      <c r="M21" s="327"/>
      <c r="N21" s="327"/>
    </row>
    <row r="22" spans="1:23" ht="9.75" customHeight="1">
      <c r="A22" s="550"/>
      <c r="B22" s="556" t="s">
        <v>68</v>
      </c>
      <c r="C22" s="379" t="s">
        <v>55</v>
      </c>
      <c r="D22" s="875" t="s">
        <v>99</v>
      </c>
      <c r="E22" s="876"/>
      <c r="F22" s="877"/>
      <c r="G22" s="878" t="s">
        <v>56</v>
      </c>
      <c r="H22" s="879"/>
      <c r="I22" s="879"/>
      <c r="J22" s="880"/>
    </row>
    <row r="23" spans="1:23" ht="40.5" customHeight="1">
      <c r="A23" s="550"/>
      <c r="B23" s="557"/>
      <c r="C23" s="3" t="str">
        <f>'5-1 総表'!C23</f>
        <v>選択してください。</v>
      </c>
      <c r="D23" s="870">
        <f>'5-1 総表'!D23:F23</f>
        <v>0</v>
      </c>
      <c r="E23" s="881"/>
      <c r="F23" s="882"/>
      <c r="G23" s="897">
        <f>'5-1 総表'!G23:J23</f>
        <v>0</v>
      </c>
      <c r="H23" s="881"/>
      <c r="I23" s="881"/>
      <c r="J23" s="898"/>
    </row>
    <row r="24" spans="1:23" ht="32.15" customHeight="1">
      <c r="A24" s="550"/>
      <c r="B24" s="134" t="s">
        <v>89</v>
      </c>
      <c r="C24" s="883">
        <f>'5-1 総表'!C24:J24</f>
        <v>0</v>
      </c>
      <c r="D24" s="884"/>
      <c r="E24" s="884"/>
      <c r="F24" s="884"/>
      <c r="G24" s="884"/>
      <c r="H24" s="885"/>
      <c r="I24" s="885"/>
      <c r="J24" s="886"/>
    </row>
    <row r="25" spans="1:23" ht="32.15" customHeight="1">
      <c r="A25" s="550"/>
      <c r="B25" s="135" t="s">
        <v>69</v>
      </c>
      <c r="C25" s="883">
        <f>'5-1 総表'!C25:J25</f>
        <v>0</v>
      </c>
      <c r="D25" s="884"/>
      <c r="E25" s="884"/>
      <c r="F25" s="884"/>
      <c r="G25" s="884"/>
      <c r="H25" s="885"/>
      <c r="I25" s="885"/>
      <c r="J25" s="886"/>
    </row>
    <row r="26" spans="1:23" ht="32.15" customHeight="1">
      <c r="A26" s="550"/>
      <c r="B26" s="135" t="s">
        <v>70</v>
      </c>
      <c r="C26" s="883">
        <f>'5-1 総表'!C26:J26</f>
        <v>0</v>
      </c>
      <c r="D26" s="884"/>
      <c r="E26" s="884"/>
      <c r="F26" s="884"/>
      <c r="G26" s="884"/>
      <c r="H26" s="885"/>
      <c r="I26" s="885"/>
      <c r="J26" s="886"/>
    </row>
    <row r="27" spans="1:23" ht="32.15" customHeight="1" thickBot="1">
      <c r="A27" s="551"/>
      <c r="B27" s="131" t="s">
        <v>71</v>
      </c>
      <c r="C27" s="883">
        <f>'5-1 総表'!C27:J27</f>
        <v>0</v>
      </c>
      <c r="D27" s="884"/>
      <c r="E27" s="884"/>
      <c r="F27" s="884"/>
      <c r="G27" s="884"/>
      <c r="H27" s="885"/>
      <c r="I27" s="885"/>
      <c r="J27" s="886"/>
    </row>
    <row r="28" spans="1:23" ht="36" customHeight="1">
      <c r="A28" s="582" t="s">
        <v>284</v>
      </c>
      <c r="B28" s="136" t="s">
        <v>1</v>
      </c>
      <c r="C28" s="864">
        <f>'5-1 総表'!C28:J28</f>
        <v>0</v>
      </c>
      <c r="D28" s="865"/>
      <c r="E28" s="865"/>
      <c r="F28" s="865"/>
      <c r="G28" s="865"/>
      <c r="H28" s="866"/>
      <c r="I28" s="866"/>
      <c r="J28" s="867"/>
      <c r="U28" s="126"/>
      <c r="V28" s="126"/>
      <c r="W28" s="126"/>
    </row>
    <row r="29" spans="1:23" s="121" customFormat="1" ht="36" customHeight="1">
      <c r="A29" s="583"/>
      <c r="B29" s="137" t="s">
        <v>2</v>
      </c>
      <c r="C29" s="868">
        <f>'5-1 総表'!C29:J29</f>
        <v>0</v>
      </c>
      <c r="D29" s="869"/>
      <c r="E29" s="869"/>
      <c r="F29" s="869"/>
      <c r="G29" s="869"/>
      <c r="H29" s="870"/>
      <c r="I29" s="870"/>
      <c r="J29" s="871"/>
      <c r="K29" s="327"/>
      <c r="L29" s="327"/>
      <c r="M29" s="327"/>
      <c r="N29" s="327"/>
      <c r="O29"/>
      <c r="P29"/>
      <c r="Q29"/>
      <c r="R29"/>
      <c r="S29"/>
      <c r="T29"/>
      <c r="U29" s="264"/>
      <c r="V29" s="264"/>
      <c r="W29" s="264"/>
    </row>
    <row r="30" spans="1:23" ht="37.5" customHeight="1">
      <c r="A30" s="583"/>
      <c r="B30" s="138" t="s">
        <v>3</v>
      </c>
      <c r="C30" s="382">
        <f>'5-1 総表'!C30</f>
        <v>44652</v>
      </c>
      <c r="D30" s="383" t="s">
        <v>41</v>
      </c>
      <c r="E30" s="909">
        <f>'5-1 総表'!E30:F30</f>
        <v>0</v>
      </c>
      <c r="F30" s="910"/>
      <c r="G30" s="917"/>
      <c r="H30" s="918"/>
      <c r="I30" s="918"/>
      <c r="J30" s="919"/>
      <c r="K30" s="526"/>
      <c r="L30" s="526"/>
      <c r="M30" s="384"/>
      <c r="N30" s="384"/>
      <c r="O30" s="475"/>
      <c r="P30" s="475"/>
      <c r="Q30" s="475"/>
      <c r="R30" s="475"/>
      <c r="S30" s="475"/>
      <c r="T30" s="475"/>
    </row>
    <row r="31" spans="1:23" ht="32.15" customHeight="1">
      <c r="A31" s="583"/>
      <c r="B31" s="140" t="s">
        <v>110</v>
      </c>
      <c r="C31" s="920">
        <f>'5-1 総表'!C31:J31</f>
        <v>0</v>
      </c>
      <c r="D31" s="921"/>
      <c r="E31" s="921"/>
      <c r="F31" s="921"/>
      <c r="G31" s="921"/>
      <c r="H31" s="921"/>
      <c r="I31" s="921"/>
      <c r="J31" s="922"/>
      <c r="U31" s="123"/>
      <c r="V31" s="123"/>
      <c r="W31" s="123"/>
    </row>
    <row r="32" spans="1:23" ht="12" customHeight="1">
      <c r="A32" s="583"/>
      <c r="B32" s="552" t="s">
        <v>113</v>
      </c>
      <c r="C32" s="379" t="s">
        <v>55</v>
      </c>
      <c r="D32" s="875" t="s">
        <v>99</v>
      </c>
      <c r="E32" s="876"/>
      <c r="F32" s="877"/>
      <c r="G32" s="878" t="s">
        <v>56</v>
      </c>
      <c r="H32" s="879"/>
      <c r="I32" s="879"/>
      <c r="J32" s="880"/>
      <c r="U32" s="126"/>
      <c r="V32" s="126"/>
      <c r="W32" s="126"/>
    </row>
    <row r="33" spans="1:32" ht="40.5" customHeight="1">
      <c r="A33" s="583"/>
      <c r="B33" s="553"/>
      <c r="C33" s="3" t="str">
        <f>'5-1 総表'!C33</f>
        <v>選択してください。</v>
      </c>
      <c r="D33" s="870">
        <f>'5-1 総表'!D33:F33</f>
        <v>0</v>
      </c>
      <c r="E33" s="881"/>
      <c r="F33" s="882"/>
      <c r="G33" s="897">
        <f>'5-1 総表'!G33:J33</f>
        <v>0</v>
      </c>
      <c r="H33" s="881"/>
      <c r="I33" s="881"/>
      <c r="J33" s="898"/>
      <c r="K33" s="327"/>
      <c r="L33" s="327"/>
      <c r="M33" s="327"/>
      <c r="N33" s="327"/>
      <c r="U33" s="126"/>
      <c r="V33" s="126"/>
      <c r="W33" s="126"/>
    </row>
    <row r="34" spans="1:32" customFormat="1" ht="53.25" customHeight="1">
      <c r="A34" s="583"/>
      <c r="B34" s="390" t="s">
        <v>274</v>
      </c>
      <c r="C34" s="1059"/>
      <c r="D34" s="1059"/>
      <c r="E34" s="1059"/>
      <c r="F34" s="1059"/>
      <c r="G34" s="1059"/>
      <c r="H34" s="1059"/>
      <c r="I34" s="1059"/>
      <c r="J34" s="1060"/>
      <c r="K34" s="327"/>
      <c r="L34" s="327"/>
      <c r="M34" s="327"/>
      <c r="N34" s="327"/>
      <c r="U34" s="392"/>
      <c r="V34" s="392"/>
      <c r="W34" s="392"/>
      <c r="X34" s="392"/>
      <c r="Y34" s="321"/>
      <c r="Z34" s="321"/>
      <c r="AA34" s="330"/>
      <c r="AB34" s="330"/>
      <c r="AC34" s="330"/>
      <c r="AD34" s="330"/>
      <c r="AE34" s="330"/>
      <c r="AF34" s="330"/>
    </row>
    <row r="35" spans="1:32" customFormat="1" ht="90.65" customHeight="1">
      <c r="A35" s="583"/>
      <c r="B35" s="390" t="s">
        <v>276</v>
      </c>
      <c r="C35" s="1059"/>
      <c r="D35" s="1059"/>
      <c r="E35" s="1059"/>
      <c r="F35" s="1059"/>
      <c r="G35" s="1059"/>
      <c r="H35" s="1059"/>
      <c r="I35" s="1059"/>
      <c r="J35" s="1060"/>
      <c r="K35" s="391"/>
      <c r="L35" s="527" t="s">
        <v>275</v>
      </c>
      <c r="M35" s="392"/>
      <c r="N35" s="392"/>
      <c r="O35" s="392"/>
      <c r="P35" s="321"/>
      <c r="Q35" s="321"/>
      <c r="R35" s="330"/>
      <c r="S35" s="330"/>
      <c r="T35" s="330"/>
      <c r="U35" s="392"/>
      <c r="V35" s="392"/>
      <c r="W35" s="392"/>
      <c r="X35" s="392"/>
      <c r="Y35" s="321"/>
      <c r="Z35" s="321"/>
      <c r="AA35" s="330"/>
      <c r="AB35" s="330"/>
      <c r="AC35" s="330"/>
      <c r="AD35" s="330"/>
      <c r="AE35" s="330"/>
      <c r="AF35" s="330"/>
    </row>
    <row r="36" spans="1:32" customFormat="1" ht="24" customHeight="1">
      <c r="A36" s="583"/>
      <c r="B36" s="1042" t="s">
        <v>277</v>
      </c>
      <c r="C36" s="393"/>
      <c r="D36" s="1045" t="s">
        <v>278</v>
      </c>
      <c r="E36" s="1046"/>
      <c r="F36" s="1047"/>
      <c r="G36" s="1045" t="s">
        <v>279</v>
      </c>
      <c r="H36" s="1047"/>
      <c r="I36" s="1046" t="s">
        <v>280</v>
      </c>
      <c r="J36" s="1048"/>
      <c r="K36" s="391"/>
      <c r="L36" s="527" t="s">
        <v>275</v>
      </c>
      <c r="M36" s="392"/>
      <c r="N36" s="392"/>
      <c r="O36" s="392"/>
      <c r="P36" s="321"/>
      <c r="Q36" s="321"/>
      <c r="R36" s="330"/>
      <c r="S36" s="330"/>
      <c r="T36" s="330"/>
      <c r="U36" s="392"/>
      <c r="V36" s="392"/>
      <c r="W36" s="392"/>
      <c r="X36" s="392"/>
      <c r="Y36" s="321"/>
      <c r="Z36" s="321"/>
      <c r="AA36" s="330"/>
      <c r="AB36" s="330"/>
      <c r="AC36" s="330"/>
      <c r="AD36" s="330"/>
      <c r="AE36" s="330"/>
      <c r="AF36" s="330"/>
    </row>
    <row r="37" spans="1:32" customFormat="1" ht="39" customHeight="1">
      <c r="A37" s="583"/>
      <c r="B37" s="1043"/>
      <c r="C37" s="394" t="s">
        <v>281</v>
      </c>
      <c r="D37" s="1049">
        <f>'4-4 支出'!H5</f>
        <v>0</v>
      </c>
      <c r="E37" s="1050"/>
      <c r="F37" s="1051"/>
      <c r="G37" s="1049">
        <f>'4-4 支出'!F5</f>
        <v>0</v>
      </c>
      <c r="H37" s="1051"/>
      <c r="I37" s="1052">
        <f>G37-D37</f>
        <v>0</v>
      </c>
      <c r="J37" s="1053"/>
      <c r="K37" s="392"/>
      <c r="L37" s="392"/>
      <c r="M37" s="392"/>
      <c r="N37" s="392"/>
      <c r="O37" s="392"/>
      <c r="P37" s="321"/>
      <c r="Q37" s="321"/>
      <c r="R37" s="330"/>
      <c r="S37" s="330"/>
      <c r="T37" s="330"/>
      <c r="U37" s="392"/>
      <c r="V37" s="392"/>
      <c r="W37" s="392"/>
      <c r="X37" s="392"/>
      <c r="Y37" s="321"/>
      <c r="Z37" s="321"/>
      <c r="AA37" s="330"/>
      <c r="AB37" s="330"/>
      <c r="AC37" s="330"/>
      <c r="AD37" s="330"/>
      <c r="AE37" s="330"/>
      <c r="AF37" s="330"/>
    </row>
    <row r="38" spans="1:32" customFormat="1" ht="39" customHeight="1">
      <c r="A38" s="583"/>
      <c r="B38" s="1043"/>
      <c r="C38" s="395" t="s">
        <v>282</v>
      </c>
      <c r="D38" s="1054">
        <f>'4-4 支出'!H6</f>
        <v>0</v>
      </c>
      <c r="E38" s="1055"/>
      <c r="F38" s="1056"/>
      <c r="G38" s="1054">
        <f>'4-4 支出'!F6</f>
        <v>0</v>
      </c>
      <c r="H38" s="1056"/>
      <c r="I38" s="1057">
        <f>G38-D38</f>
        <v>0</v>
      </c>
      <c r="J38" s="1058"/>
      <c r="K38" s="392"/>
      <c r="L38" s="392"/>
      <c r="M38" s="392"/>
      <c r="N38" s="392"/>
      <c r="O38" s="392"/>
      <c r="P38" s="321"/>
      <c r="Q38" s="321"/>
      <c r="R38" s="330"/>
      <c r="S38" s="330"/>
      <c r="T38" s="330"/>
      <c r="U38" s="392"/>
      <c r="V38" s="392"/>
      <c r="W38" s="392"/>
      <c r="X38" s="392"/>
      <c r="Y38" s="321"/>
      <c r="Z38" s="321"/>
      <c r="AA38" s="330"/>
      <c r="AB38" s="330"/>
      <c r="AC38" s="330"/>
      <c r="AD38" s="330"/>
      <c r="AE38" s="330"/>
      <c r="AF38" s="330"/>
    </row>
    <row r="39" spans="1:32" customFormat="1" ht="39" customHeight="1" thickBot="1">
      <c r="A39" s="583"/>
      <c r="B39" s="1044"/>
      <c r="C39" s="396" t="s">
        <v>283</v>
      </c>
      <c r="D39" s="1034">
        <f>'1-1 総表'!D43</f>
        <v>0</v>
      </c>
      <c r="E39" s="1035"/>
      <c r="F39" s="1036"/>
      <c r="G39" s="1034">
        <f>'5-1 総表'!F44</f>
        <v>0</v>
      </c>
      <c r="H39" s="1036"/>
      <c r="I39" s="1037">
        <f>G39-D39</f>
        <v>0</v>
      </c>
      <c r="J39" s="1038"/>
      <c r="K39" s="392"/>
      <c r="L39" s="392"/>
      <c r="M39" s="392"/>
      <c r="N39" s="392"/>
      <c r="O39" s="392"/>
      <c r="P39" s="321"/>
      <c r="Q39" s="321"/>
      <c r="R39" s="330"/>
      <c r="S39" s="330"/>
      <c r="T39" s="330"/>
      <c r="U39" s="1041"/>
      <c r="V39" s="1041"/>
      <c r="W39" s="1041"/>
      <c r="X39" s="1041"/>
      <c r="Y39" s="1041"/>
      <c r="Z39" s="321"/>
      <c r="AA39" s="330"/>
      <c r="AB39" s="330"/>
      <c r="AC39" s="330"/>
      <c r="AD39" s="330"/>
      <c r="AE39" s="330"/>
      <c r="AF39" s="330"/>
    </row>
    <row r="40" spans="1:32" ht="22.5">
      <c r="K40" s="528"/>
      <c r="L40" s="392"/>
      <c r="M40" s="392"/>
      <c r="N40" s="392"/>
      <c r="O40" s="392"/>
      <c r="P40" s="392"/>
      <c r="Q40" s="392"/>
      <c r="R40" s="392"/>
      <c r="S40" s="392"/>
      <c r="T40" s="330"/>
    </row>
    <row r="41" spans="1:32" ht="22.5">
      <c r="L41" s="392"/>
      <c r="M41" s="392"/>
      <c r="N41" s="392"/>
      <c r="O41" s="392"/>
      <c r="P41" s="392"/>
      <c r="Q41" s="392"/>
      <c r="R41" s="392"/>
      <c r="S41" s="392"/>
    </row>
  </sheetData>
  <mergeCells count="70">
    <mergeCell ref="M11:S14"/>
    <mergeCell ref="U7:W15"/>
    <mergeCell ref="U39:Y39"/>
    <mergeCell ref="A28:A39"/>
    <mergeCell ref="B36:B39"/>
    <mergeCell ref="D36:F36"/>
    <mergeCell ref="G36:H36"/>
    <mergeCell ref="I36:J36"/>
    <mergeCell ref="D37:F37"/>
    <mergeCell ref="G37:H37"/>
    <mergeCell ref="I37:J37"/>
    <mergeCell ref="D38:F38"/>
    <mergeCell ref="G38:H38"/>
    <mergeCell ref="I38:J38"/>
    <mergeCell ref="C34:J34"/>
    <mergeCell ref="C35:J35"/>
    <mergeCell ref="D39:F39"/>
    <mergeCell ref="G39:H39"/>
    <mergeCell ref="I39:J39"/>
    <mergeCell ref="D33:F33"/>
    <mergeCell ref="G33:J33"/>
    <mergeCell ref="C31:J31"/>
    <mergeCell ref="B32:B33"/>
    <mergeCell ref="D32:F32"/>
    <mergeCell ref="G32:J32"/>
    <mergeCell ref="G22:J22"/>
    <mergeCell ref="D23:F23"/>
    <mergeCell ref="G23:J23"/>
    <mergeCell ref="C24:J24"/>
    <mergeCell ref="C25:J25"/>
    <mergeCell ref="C26:J26"/>
    <mergeCell ref="C27:J27"/>
    <mergeCell ref="C28:J28"/>
    <mergeCell ref="C29:J29"/>
    <mergeCell ref="E30:F30"/>
    <mergeCell ref="G30:J30"/>
    <mergeCell ref="A21:A27"/>
    <mergeCell ref="E21:F21"/>
    <mergeCell ref="G21:J21"/>
    <mergeCell ref="B22:B23"/>
    <mergeCell ref="D22:F22"/>
    <mergeCell ref="A12:B12"/>
    <mergeCell ref="C12:J12"/>
    <mergeCell ref="A13:A20"/>
    <mergeCell ref="E13:F13"/>
    <mergeCell ref="G13:J13"/>
    <mergeCell ref="B14:B15"/>
    <mergeCell ref="D14:F14"/>
    <mergeCell ref="G14:J14"/>
    <mergeCell ref="D15:F15"/>
    <mergeCell ref="G15:J15"/>
    <mergeCell ref="C16:J16"/>
    <mergeCell ref="C17:J17"/>
    <mergeCell ref="C18:J18"/>
    <mergeCell ref="C19:J19"/>
    <mergeCell ref="C20:J20"/>
    <mergeCell ref="A10:B10"/>
    <mergeCell ref="C10:D10"/>
    <mergeCell ref="E10:F10"/>
    <mergeCell ref="G10:J10"/>
    <mergeCell ref="A11:B11"/>
    <mergeCell ref="C11:D11"/>
    <mergeCell ref="E11:F11"/>
    <mergeCell ref="G11:J11"/>
    <mergeCell ref="B8:I8"/>
    <mergeCell ref="A1:C1"/>
    <mergeCell ref="A2:J2"/>
    <mergeCell ref="A3:J3"/>
    <mergeCell ref="A5:J5"/>
    <mergeCell ref="D7:I7"/>
  </mergeCells>
  <phoneticPr fontId="23"/>
  <dataValidations count="3">
    <dataValidation imeMode="fullKatakana" allowBlank="1" showInputMessage="1" showErrorMessage="1" sqref="C16:T20 C28:T28" xr:uid="{619E6009-BE3F-4098-85A7-A8974DE54446}"/>
    <dataValidation type="list" allowBlank="1" showInputMessage="1" showErrorMessage="1" sqref="C36:C39 C23 C15 C33" xr:uid="{03260093-7A4D-42DE-9963-EA9C6447EF25}">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3:C14 E21 C21:C22 C32 E13" xr:uid="{3A171504-5173-4146-8548-7145CE699E10}"/>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92EA-5DF0-4D47-971F-E56763FC9AFB}">
  <sheetPr>
    <tabColor rgb="FFFFC000"/>
    <pageSetUpPr fitToPage="1"/>
  </sheetPr>
  <dimension ref="A1:T78"/>
  <sheetViews>
    <sheetView view="pageBreakPreview" zoomScale="75" zoomScaleNormal="100" zoomScaleSheetLayoutView="75" workbookViewId="0">
      <selection activeCell="D15" sqref="D15:H19"/>
    </sheetView>
  </sheetViews>
  <sheetFormatPr defaultColWidth="9" defaultRowHeight="18"/>
  <cols>
    <col min="1" max="2" width="6.9140625" style="143" customWidth="1"/>
    <col min="3" max="3" width="7.1640625" style="143" customWidth="1"/>
    <col min="4" max="4" width="39.5" style="241" customWidth="1"/>
    <col min="5" max="5" width="12" style="29" customWidth="1"/>
    <col min="6" max="6" width="3.5" style="29" bestFit="1" customWidth="1"/>
    <col min="7" max="7" width="11" style="29" customWidth="1"/>
    <col min="8" max="8" width="21.4140625" style="144" bestFit="1" customWidth="1"/>
    <col min="9" max="9" width="17.6640625" style="144" customWidth="1"/>
    <col min="10" max="10" width="3" style="29" customWidth="1"/>
    <col min="11" max="16384" width="9" style="29"/>
  </cols>
  <sheetData>
    <row r="1" spans="1:20">
      <c r="A1" s="83" t="s">
        <v>297</v>
      </c>
    </row>
    <row r="2" spans="1:20" s="16" customFormat="1" ht="18.75" customHeight="1">
      <c r="A2" s="694" t="s">
        <v>115</v>
      </c>
      <c r="B2" s="694"/>
      <c r="C2" s="695">
        <f>'5-1 総表'!C17</f>
        <v>0</v>
      </c>
      <c r="D2" s="695"/>
      <c r="E2" s="695"/>
      <c r="F2" s="695"/>
      <c r="G2" s="695"/>
      <c r="H2" s="695"/>
      <c r="I2" s="695"/>
    </row>
    <row r="3" spans="1:20" s="16" customFormat="1" ht="18.75" customHeight="1">
      <c r="A3" s="694" t="s">
        <v>76</v>
      </c>
      <c r="B3" s="694"/>
      <c r="C3" s="695">
        <f>'5-1 総表'!C29</f>
        <v>0</v>
      </c>
      <c r="D3" s="695"/>
      <c r="E3" s="695"/>
      <c r="F3" s="695"/>
      <c r="G3" s="695"/>
      <c r="H3" s="695"/>
      <c r="I3" s="695"/>
    </row>
    <row r="4" spans="1:20" ht="18.5" thickBot="1">
      <c r="E4" s="1061" t="s">
        <v>294</v>
      </c>
      <c r="F4" s="1062"/>
      <c r="G4" s="1062"/>
      <c r="H4" s="414" t="s">
        <v>293</v>
      </c>
    </row>
    <row r="5" spans="1:20" s="18" customFormat="1" ht="20.25" customHeight="1">
      <c r="A5" s="145"/>
      <c r="B5" s="146" t="s">
        <v>45</v>
      </c>
      <c r="C5" s="147"/>
      <c r="D5" s="242"/>
      <c r="E5" s="819">
        <f>E6+E7</f>
        <v>0</v>
      </c>
      <c r="F5" s="819"/>
      <c r="G5" s="957"/>
      <c r="H5" s="404">
        <f>'1-3 収入'!E5</f>
        <v>0</v>
      </c>
      <c r="I5" s="148"/>
      <c r="K5" s="681" t="s">
        <v>385</v>
      </c>
      <c r="L5" s="674"/>
      <c r="M5" s="674"/>
      <c r="N5" s="674"/>
      <c r="O5" s="674"/>
      <c r="P5" s="674"/>
      <c r="Q5" s="674"/>
      <c r="R5" s="674"/>
      <c r="S5" s="674"/>
      <c r="T5" s="674"/>
    </row>
    <row r="6" spans="1:20" s="18" customFormat="1" ht="20.25" customHeight="1">
      <c r="A6" s="145"/>
      <c r="B6" s="149"/>
      <c r="C6" s="821" t="s">
        <v>46</v>
      </c>
      <c r="D6" s="822"/>
      <c r="E6" s="955">
        <f>I17</f>
        <v>0</v>
      </c>
      <c r="F6" s="955"/>
      <c r="G6" s="956"/>
      <c r="H6" s="405">
        <f>'1-3 収入'!E6</f>
        <v>0</v>
      </c>
      <c r="I6" s="150"/>
      <c r="K6" s="674"/>
      <c r="L6" s="674"/>
      <c r="M6" s="674"/>
      <c r="N6" s="674"/>
      <c r="O6" s="674"/>
      <c r="P6" s="674"/>
      <c r="Q6" s="674"/>
      <c r="R6" s="674"/>
      <c r="S6" s="674"/>
      <c r="T6" s="674"/>
    </row>
    <row r="7" spans="1:20" s="18" customFormat="1" ht="20.25" customHeight="1">
      <c r="A7" s="145"/>
      <c r="B7" s="149"/>
      <c r="C7" s="151" t="s">
        <v>47</v>
      </c>
      <c r="D7" s="243"/>
      <c r="E7" s="955">
        <f>SUM(E8:G13)</f>
        <v>0</v>
      </c>
      <c r="F7" s="955"/>
      <c r="G7" s="956"/>
      <c r="H7" s="406">
        <f>'1-3 収入'!E7</f>
        <v>0</v>
      </c>
      <c r="I7" s="150"/>
      <c r="K7" s="674"/>
      <c r="L7" s="674"/>
      <c r="M7" s="674"/>
      <c r="N7" s="674"/>
      <c r="O7" s="674"/>
      <c r="P7" s="674"/>
      <c r="Q7" s="674"/>
      <c r="R7" s="674"/>
      <c r="S7" s="674"/>
      <c r="T7" s="674"/>
    </row>
    <row r="8" spans="1:20" s="18" customFormat="1" ht="20.25" customHeight="1">
      <c r="A8" s="145"/>
      <c r="B8" s="149"/>
      <c r="C8" s="152"/>
      <c r="D8" s="244" t="s">
        <v>48</v>
      </c>
      <c r="E8" s="958">
        <f>I38</f>
        <v>0</v>
      </c>
      <c r="F8" s="958"/>
      <c r="G8" s="959"/>
      <c r="H8" s="406">
        <f>'1-3 収入'!E8</f>
        <v>0</v>
      </c>
      <c r="I8" s="150"/>
      <c r="K8" s="674"/>
      <c r="L8" s="674"/>
      <c r="M8" s="674"/>
      <c r="N8" s="674"/>
      <c r="O8" s="674"/>
      <c r="P8" s="674"/>
      <c r="Q8" s="674"/>
      <c r="R8" s="674"/>
      <c r="S8" s="674"/>
      <c r="T8" s="674"/>
    </row>
    <row r="9" spans="1:20" s="18" customFormat="1" ht="19.5" customHeight="1">
      <c r="A9" s="145"/>
      <c r="B9" s="149"/>
      <c r="C9" s="152"/>
      <c r="D9" s="245" t="s">
        <v>49</v>
      </c>
      <c r="E9" s="813">
        <f>I44</f>
        <v>0</v>
      </c>
      <c r="F9" s="813"/>
      <c r="G9" s="960"/>
      <c r="H9" s="406">
        <f>'1-3 収入'!E9</f>
        <v>0</v>
      </c>
      <c r="I9" s="150"/>
      <c r="K9" s="674"/>
      <c r="L9" s="674"/>
      <c r="M9" s="674"/>
      <c r="N9" s="674"/>
      <c r="O9" s="674"/>
      <c r="P9" s="674"/>
      <c r="Q9" s="674"/>
      <c r="R9" s="674"/>
      <c r="S9" s="674"/>
      <c r="T9" s="674"/>
    </row>
    <row r="10" spans="1:20" s="18" customFormat="1" ht="19.5" customHeight="1">
      <c r="A10" s="145"/>
      <c r="B10" s="149"/>
      <c r="C10" s="152"/>
      <c r="D10" s="245" t="s">
        <v>50</v>
      </c>
      <c r="E10" s="815">
        <f>I50</f>
        <v>0</v>
      </c>
      <c r="F10" s="815"/>
      <c r="G10" s="961"/>
      <c r="H10" s="407">
        <f>'1-3 収入'!E10</f>
        <v>0</v>
      </c>
      <c r="I10" s="150"/>
      <c r="K10" s="674"/>
      <c r="L10" s="674"/>
      <c r="M10" s="674"/>
      <c r="N10" s="674"/>
      <c r="O10" s="674"/>
      <c r="P10" s="674"/>
      <c r="Q10" s="674"/>
      <c r="R10" s="674"/>
      <c r="S10" s="674"/>
      <c r="T10" s="674"/>
    </row>
    <row r="11" spans="1:20" s="18" customFormat="1" ht="19.5" customHeight="1">
      <c r="A11" s="145"/>
      <c r="B11" s="149"/>
      <c r="C11" s="152"/>
      <c r="D11" s="246" t="s">
        <v>51</v>
      </c>
      <c r="E11" s="815">
        <f>I56</f>
        <v>0</v>
      </c>
      <c r="F11" s="815"/>
      <c r="G11" s="961"/>
      <c r="H11" s="407">
        <f>'1-3 収入'!E11</f>
        <v>0</v>
      </c>
      <c r="I11" s="150"/>
      <c r="K11" s="674"/>
      <c r="L11" s="674"/>
      <c r="M11" s="674"/>
      <c r="N11" s="674"/>
      <c r="O11" s="674"/>
      <c r="P11" s="674"/>
      <c r="Q11" s="674"/>
      <c r="R11" s="674"/>
      <c r="S11" s="674"/>
      <c r="T11" s="674"/>
    </row>
    <row r="12" spans="1:20" s="18" customFormat="1" ht="19.5" customHeight="1">
      <c r="A12" s="145"/>
      <c r="B12" s="149"/>
      <c r="C12" s="152"/>
      <c r="D12" s="246" t="s">
        <v>52</v>
      </c>
      <c r="E12" s="815">
        <f>I62</f>
        <v>0</v>
      </c>
      <c r="F12" s="815"/>
      <c r="G12" s="961"/>
      <c r="H12" s="405">
        <f>'1-3 収入'!E12</f>
        <v>0</v>
      </c>
      <c r="I12" s="150"/>
      <c r="K12" s="674"/>
      <c r="L12" s="674"/>
      <c r="M12" s="674"/>
      <c r="N12" s="674"/>
      <c r="O12" s="674"/>
      <c r="P12" s="674"/>
      <c r="Q12" s="674"/>
      <c r="R12" s="674"/>
      <c r="S12" s="674"/>
      <c r="T12" s="674"/>
    </row>
    <row r="13" spans="1:20" s="18" customFormat="1" ht="20.25" customHeight="1" thickBot="1">
      <c r="A13" s="145"/>
      <c r="B13" s="153"/>
      <c r="C13" s="154"/>
      <c r="D13" s="247" t="s">
        <v>53</v>
      </c>
      <c r="E13" s="817">
        <f>I68</f>
        <v>0</v>
      </c>
      <c r="F13" s="817"/>
      <c r="G13" s="962"/>
      <c r="H13" s="408">
        <f>'1-3 収入'!E13</f>
        <v>0</v>
      </c>
      <c r="I13" s="150"/>
      <c r="K13" s="674"/>
      <c r="L13" s="674"/>
      <c r="M13" s="674"/>
      <c r="N13" s="674"/>
      <c r="O13" s="674"/>
      <c r="P13" s="674"/>
      <c r="Q13" s="674"/>
      <c r="R13" s="674"/>
      <c r="S13" s="674"/>
      <c r="T13" s="674"/>
    </row>
    <row r="14" spans="1:20" ht="18.5" thickBot="1"/>
    <row r="15" spans="1:20" s="159" customFormat="1" ht="18.5" thickBot="1">
      <c r="A15" s="155" t="s">
        <v>13</v>
      </c>
      <c r="B15" s="268" t="s">
        <v>14</v>
      </c>
      <c r="C15" s="268" t="s">
        <v>15</v>
      </c>
      <c r="D15" s="248" t="s">
        <v>16</v>
      </c>
      <c r="E15" s="812" t="s">
        <v>17</v>
      </c>
      <c r="F15" s="812"/>
      <c r="G15" s="812"/>
      <c r="H15" s="157" t="s">
        <v>40</v>
      </c>
      <c r="I15" s="158" t="s">
        <v>18</v>
      </c>
    </row>
    <row r="16" spans="1:20" ht="29.5" thickBot="1">
      <c r="A16" s="804" t="s">
        <v>42</v>
      </c>
      <c r="B16" s="805"/>
      <c r="C16" s="805"/>
      <c r="D16" s="805"/>
      <c r="E16" s="160"/>
      <c r="F16" s="160"/>
      <c r="G16" s="160"/>
      <c r="H16" s="161"/>
      <c r="I16" s="162">
        <f>SUM(I17,I38,I44,I50,I56,I62,I68)</f>
        <v>0</v>
      </c>
    </row>
    <row r="17" spans="1:9" ht="29.5" thickBot="1">
      <c r="A17" s="163" t="s">
        <v>96</v>
      </c>
      <c r="B17" s="164" t="s">
        <v>19</v>
      </c>
      <c r="C17" s="165"/>
      <c r="D17" s="249"/>
      <c r="E17" s="166"/>
      <c r="F17" s="166"/>
      <c r="G17" s="166"/>
      <c r="H17" s="167"/>
      <c r="I17" s="168">
        <f>SUM(I23)</f>
        <v>0</v>
      </c>
    </row>
    <row r="18" spans="1:9" ht="22.5">
      <c r="A18" s="163" t="s">
        <v>96</v>
      </c>
      <c r="B18" s="169"/>
      <c r="C18" s="170" t="s">
        <v>181</v>
      </c>
      <c r="D18" s="250"/>
      <c r="E18" s="171"/>
      <c r="F18" s="171"/>
      <c r="G18" s="171"/>
      <c r="H18" s="172"/>
      <c r="I18" s="173"/>
    </row>
    <row r="19" spans="1:9">
      <c r="A19" s="163" t="s">
        <v>96</v>
      </c>
      <c r="B19" s="174"/>
      <c r="C19" s="175"/>
      <c r="D19" s="251" t="s">
        <v>182</v>
      </c>
      <c r="E19" s="778">
        <f>'5-3 収入'!E19:H19</f>
        <v>0</v>
      </c>
      <c r="F19" s="779"/>
      <c r="G19" s="779"/>
      <c r="H19" s="779"/>
      <c r="I19" s="176"/>
    </row>
    <row r="20" spans="1:9">
      <c r="A20" s="163" t="s">
        <v>96</v>
      </c>
      <c r="B20" s="174"/>
      <c r="C20" s="175"/>
      <c r="D20" s="252" t="s">
        <v>183</v>
      </c>
      <c r="E20" s="780">
        <f>'5-3 収入'!E20:G20</f>
        <v>0</v>
      </c>
      <c r="F20" s="781"/>
      <c r="G20" s="781"/>
      <c r="H20" s="177" t="s">
        <v>184</v>
      </c>
      <c r="I20" s="178"/>
    </row>
    <row r="21" spans="1:9" ht="22.5">
      <c r="A21" s="163" t="s">
        <v>96</v>
      </c>
      <c r="B21" s="174"/>
      <c r="C21" s="170" t="s">
        <v>19</v>
      </c>
      <c r="D21" s="253"/>
      <c r="E21" s="179"/>
      <c r="F21" s="179"/>
      <c r="G21" s="179"/>
      <c r="H21" s="180"/>
      <c r="I21" s="181"/>
    </row>
    <row r="22" spans="1:9">
      <c r="A22" s="163" t="s">
        <v>96</v>
      </c>
      <c r="B22" s="174"/>
      <c r="C22" s="182"/>
      <c r="D22" s="254" t="s">
        <v>64</v>
      </c>
      <c r="E22" s="183" t="s">
        <v>20</v>
      </c>
      <c r="F22" s="183" t="s">
        <v>21</v>
      </c>
      <c r="G22" s="183" t="s">
        <v>22</v>
      </c>
      <c r="H22" s="184" t="s">
        <v>23</v>
      </c>
      <c r="I22" s="185"/>
    </row>
    <row r="23" spans="1:9">
      <c r="A23" s="163" t="s">
        <v>96</v>
      </c>
      <c r="B23" s="174"/>
      <c r="C23" s="182"/>
      <c r="D23" s="255" t="str">
        <f>IF('5-3 収入'!D23="","",'5-3 収入'!D23)</f>
        <v/>
      </c>
      <c r="E23" s="11" t="str">
        <f>IF('5-3 収入'!E23="","",'5-3 収入'!E23)</f>
        <v/>
      </c>
      <c r="F23" s="189" t="str">
        <f t="shared" ref="F23:F27" si="0">IF(E23="","","×")</f>
        <v/>
      </c>
      <c r="G23" s="11" t="str">
        <f>IF('5-3 収入'!G23="","",'5-3 収入'!G23)</f>
        <v/>
      </c>
      <c r="H23" s="187" t="str">
        <f>IFERROR(E23*G23,"")</f>
        <v/>
      </c>
      <c r="I23" s="188">
        <f>ROUNDDOWN((SUM(H23:H28)),-3)/1000</f>
        <v>0</v>
      </c>
    </row>
    <row r="24" spans="1:9">
      <c r="A24" s="163" t="str">
        <f>IF(AND(D24="",E24=""),"",".")</f>
        <v/>
      </c>
      <c r="B24" s="174"/>
      <c r="C24" s="182"/>
      <c r="D24" s="256" t="str">
        <f>IF('5-3 収入'!D24="","",'5-3 収入'!D24)</f>
        <v/>
      </c>
      <c r="E24" s="12" t="str">
        <f>IF('5-3 収入'!E24="","",'5-3 収入'!E24)</f>
        <v/>
      </c>
      <c r="F24" s="189" t="str">
        <f t="shared" si="0"/>
        <v/>
      </c>
      <c r="G24" s="12" t="str">
        <f>IF('5-3 収入'!G24="","",'5-3 収入'!G24)</f>
        <v/>
      </c>
      <c r="H24" s="190" t="str">
        <f t="shared" ref="H24:H28" si="1">IFERROR(E24*G24,"")</f>
        <v/>
      </c>
      <c r="I24" s="191"/>
    </row>
    <row r="25" spans="1:9">
      <c r="A25" s="163" t="str">
        <f t="shared" ref="A25:A27" si="2">IF(AND(D25="",E25=""),"",".")</f>
        <v/>
      </c>
      <c r="B25" s="174"/>
      <c r="C25" s="182"/>
      <c r="D25" s="256" t="str">
        <f>IF('5-3 収入'!D25="","",'5-3 収入'!D25)</f>
        <v/>
      </c>
      <c r="E25" s="12" t="str">
        <f>IF('5-3 収入'!E25="","",'5-3 収入'!E25)</f>
        <v/>
      </c>
      <c r="F25" s="189" t="str">
        <f t="shared" si="0"/>
        <v/>
      </c>
      <c r="G25" s="12" t="str">
        <f>IF('5-3 収入'!G25="","",'5-3 収入'!G25)</f>
        <v/>
      </c>
      <c r="H25" s="190" t="str">
        <f t="shared" si="1"/>
        <v/>
      </c>
      <c r="I25" s="191"/>
    </row>
    <row r="26" spans="1:9">
      <c r="A26" s="163" t="str">
        <f t="shared" si="2"/>
        <v/>
      </c>
      <c r="B26" s="174"/>
      <c r="C26" s="182"/>
      <c r="D26" s="256" t="str">
        <f>IF('5-3 収入'!D26="","",'5-3 収入'!D26)</f>
        <v/>
      </c>
      <c r="E26" s="12" t="str">
        <f>IF('5-3 収入'!E26="","",'5-3 収入'!E26)</f>
        <v/>
      </c>
      <c r="F26" s="189" t="str">
        <f t="shared" si="0"/>
        <v/>
      </c>
      <c r="G26" s="12" t="str">
        <f>IF('5-3 収入'!G26="","",'5-3 収入'!G26)</f>
        <v/>
      </c>
      <c r="H26" s="190" t="str">
        <f t="shared" si="1"/>
        <v/>
      </c>
      <c r="I26" s="191"/>
    </row>
    <row r="27" spans="1:9">
      <c r="A27" s="163" t="str">
        <f t="shared" si="2"/>
        <v/>
      </c>
      <c r="B27" s="174"/>
      <c r="C27" s="182"/>
      <c r="D27" s="256" t="str">
        <f>IF('5-3 収入'!D27="","",'5-3 収入'!D27)</f>
        <v/>
      </c>
      <c r="E27" s="12" t="str">
        <f>IF('5-3 収入'!E27="","",'5-3 収入'!E27)</f>
        <v/>
      </c>
      <c r="F27" s="189" t="str">
        <f t="shared" si="0"/>
        <v/>
      </c>
      <c r="G27" s="12" t="str">
        <f>IF('5-3 収入'!G27="","",'5-3 収入'!G27)</f>
        <v/>
      </c>
      <c r="H27" s="190" t="str">
        <f t="shared" si="1"/>
        <v/>
      </c>
      <c r="I27" s="191"/>
    </row>
    <row r="28" spans="1:9">
      <c r="A28" s="163" t="s">
        <v>96</v>
      </c>
      <c r="B28" s="174"/>
      <c r="C28" s="192"/>
      <c r="D28" s="257" t="s">
        <v>24</v>
      </c>
      <c r="E28" s="193">
        <v>0</v>
      </c>
      <c r="F28" s="194" t="s">
        <v>21</v>
      </c>
      <c r="G28" s="13" t="str">
        <f>IF('5-3 収入'!G28="","",'5-3 収入'!G28)</f>
        <v/>
      </c>
      <c r="H28" s="195" t="str">
        <f t="shared" si="1"/>
        <v/>
      </c>
      <c r="I28" s="196"/>
    </row>
    <row r="29" spans="1:9" ht="22.5">
      <c r="A29" s="163" t="s">
        <v>96</v>
      </c>
      <c r="B29" s="174"/>
      <c r="C29" s="197" t="s">
        <v>43</v>
      </c>
      <c r="D29" s="258"/>
      <c r="E29" s="198"/>
      <c r="F29" s="198"/>
      <c r="G29" s="198"/>
      <c r="H29" s="198"/>
      <c r="I29" s="181"/>
    </row>
    <row r="30" spans="1:9">
      <c r="A30" s="163" t="s">
        <v>96</v>
      </c>
      <c r="B30" s="174"/>
      <c r="C30" s="182"/>
      <c r="D30" s="782">
        <f>'5-3 収入'!D30:I34</f>
        <v>0</v>
      </c>
      <c r="E30" s="783"/>
      <c r="F30" s="783"/>
      <c r="G30" s="783"/>
      <c r="H30" s="783"/>
      <c r="I30" s="784"/>
    </row>
    <row r="31" spans="1:9">
      <c r="A31" s="163" t="s">
        <v>96</v>
      </c>
      <c r="B31" s="174"/>
      <c r="C31" s="182"/>
      <c r="D31" s="785"/>
      <c r="E31" s="786"/>
      <c r="F31" s="786"/>
      <c r="G31" s="786"/>
      <c r="H31" s="786"/>
      <c r="I31" s="787"/>
    </row>
    <row r="32" spans="1:9">
      <c r="A32" s="163" t="s">
        <v>96</v>
      </c>
      <c r="B32" s="174"/>
      <c r="C32" s="182"/>
      <c r="D32" s="785"/>
      <c r="E32" s="786"/>
      <c r="F32" s="786"/>
      <c r="G32" s="786"/>
      <c r="H32" s="786"/>
      <c r="I32" s="787"/>
    </row>
    <row r="33" spans="1:9">
      <c r="A33" s="163" t="s">
        <v>96</v>
      </c>
      <c r="B33" s="174"/>
      <c r="C33" s="182"/>
      <c r="D33" s="785"/>
      <c r="E33" s="786"/>
      <c r="F33" s="786"/>
      <c r="G33" s="786"/>
      <c r="H33" s="786"/>
      <c r="I33" s="787"/>
    </row>
    <row r="34" spans="1:9">
      <c r="A34" s="163" t="s">
        <v>96</v>
      </c>
      <c r="B34" s="199"/>
      <c r="C34" s="200"/>
      <c r="D34" s="788"/>
      <c r="E34" s="789"/>
      <c r="F34" s="789"/>
      <c r="G34" s="789"/>
      <c r="H34" s="789"/>
      <c r="I34" s="790"/>
    </row>
    <row r="35" spans="1:9" ht="29">
      <c r="A35" s="163" t="s">
        <v>96</v>
      </c>
      <c r="B35" s="201" t="s">
        <v>25</v>
      </c>
      <c r="C35" s="202"/>
      <c r="D35" s="259"/>
      <c r="E35" s="202"/>
      <c r="F35" s="203"/>
      <c r="G35" s="202"/>
      <c r="H35" s="204"/>
      <c r="I35" s="205"/>
    </row>
    <row r="36" spans="1:9" s="211" customFormat="1" ht="13">
      <c r="A36" s="206"/>
      <c r="B36" s="207"/>
      <c r="C36" s="208" t="s">
        <v>15</v>
      </c>
      <c r="D36" s="260" t="s">
        <v>16</v>
      </c>
      <c r="E36" s="795" t="s">
        <v>17</v>
      </c>
      <c r="F36" s="796"/>
      <c r="G36" s="797"/>
      <c r="H36" s="209" t="s">
        <v>40</v>
      </c>
      <c r="I36" s="210" t="s">
        <v>18</v>
      </c>
    </row>
    <row r="37" spans="1:9" ht="22.5">
      <c r="A37" s="163" t="s">
        <v>96</v>
      </c>
      <c r="B37" s="212"/>
      <c r="C37" s="170" t="s">
        <v>4</v>
      </c>
      <c r="D37" s="261"/>
      <c r="E37" s="213"/>
      <c r="F37" s="214"/>
      <c r="G37" s="213"/>
      <c r="H37" s="215"/>
      <c r="I37" s="216"/>
    </row>
    <row r="38" spans="1:9">
      <c r="A38" s="163" t="s">
        <v>96</v>
      </c>
      <c r="B38" s="174"/>
      <c r="C38" s="182"/>
      <c r="D38" s="255" t="str">
        <f>IF('5-3 収入'!D38="","",'5-3 収入'!D38)</f>
        <v/>
      </c>
      <c r="E38" s="791" t="str">
        <f>IF('5-3 収入'!E38="","",'5-3 収入'!E38)</f>
        <v/>
      </c>
      <c r="F38" s="792"/>
      <c r="G38" s="792"/>
      <c r="H38" s="6" t="str">
        <f>IF('5-3 収入'!H38="","",'5-3 収入'!H38)</f>
        <v/>
      </c>
      <c r="I38" s="793">
        <f>ROUNDDOWN((SUM(H38:H42)),-3)/1000</f>
        <v>0</v>
      </c>
    </row>
    <row r="39" spans="1:9">
      <c r="A39" s="163" t="str">
        <f>IF(AND(D39="",E39="",H39=""),"",".")</f>
        <v/>
      </c>
      <c r="B39" s="174"/>
      <c r="C39" s="182"/>
      <c r="D39" s="256" t="str">
        <f>IF('5-3 収入'!D39="","",'5-3 収入'!D39)</f>
        <v/>
      </c>
      <c r="E39" s="798" t="str">
        <f>IF('5-3 収入'!E39="","",'5-3 収入'!E39)</f>
        <v/>
      </c>
      <c r="F39" s="799"/>
      <c r="G39" s="800"/>
      <c r="H39" s="7" t="str">
        <f>IF('5-3 収入'!H39="","",'5-3 収入'!H39)</f>
        <v/>
      </c>
      <c r="I39" s="794"/>
    </row>
    <row r="40" spans="1:9">
      <c r="A40" s="163" t="str">
        <f t="shared" ref="A40:A76" si="3">IF(AND(D40="",E40="",H40=""),"",".")</f>
        <v/>
      </c>
      <c r="B40" s="174"/>
      <c r="C40" s="182"/>
      <c r="D40" s="262" t="str">
        <f>IF('5-3 収入'!D40="","",'5-3 収入'!D40)</f>
        <v/>
      </c>
      <c r="E40" s="798" t="str">
        <f>IF('5-3 収入'!E40="","",'5-3 収入'!E40)</f>
        <v/>
      </c>
      <c r="F40" s="799"/>
      <c r="G40" s="800"/>
      <c r="H40" s="7" t="str">
        <f>IF('5-3 収入'!H40="","",'5-3 収入'!H40)</f>
        <v/>
      </c>
      <c r="I40" s="794"/>
    </row>
    <row r="41" spans="1:9">
      <c r="A41" s="163" t="str">
        <f t="shared" si="3"/>
        <v/>
      </c>
      <c r="B41" s="174"/>
      <c r="C41" s="182"/>
      <c r="D41" s="262" t="str">
        <f>IF('5-3 収入'!D41="","",'5-3 収入'!D41)</f>
        <v/>
      </c>
      <c r="E41" s="798" t="str">
        <f>IF('5-3 収入'!E41="","",'5-3 収入'!E41)</f>
        <v/>
      </c>
      <c r="F41" s="799"/>
      <c r="G41" s="800"/>
      <c r="H41" s="7" t="str">
        <f>IF('5-3 収入'!H41="","",'5-3 収入'!H41)</f>
        <v/>
      </c>
      <c r="I41" s="794"/>
    </row>
    <row r="42" spans="1:9">
      <c r="A42" s="163" t="str">
        <f t="shared" si="3"/>
        <v/>
      </c>
      <c r="B42" s="174"/>
      <c r="C42" s="182"/>
      <c r="D42" s="262" t="str">
        <f>IF('5-3 収入'!D42="","",'5-3 収入'!D42)</f>
        <v/>
      </c>
      <c r="E42" s="798" t="str">
        <f>IF('5-3 収入'!E42="","",'5-3 収入'!E42)</f>
        <v/>
      </c>
      <c r="F42" s="799"/>
      <c r="G42" s="800"/>
      <c r="H42" s="7" t="str">
        <f>IF('5-3 収入'!H42="","",'5-3 収入'!H42)</f>
        <v/>
      </c>
      <c r="I42" s="794"/>
    </row>
    <row r="43" spans="1:9" ht="22.5">
      <c r="A43" s="163" t="s">
        <v>96</v>
      </c>
      <c r="B43" s="808"/>
      <c r="C43" s="197" t="s">
        <v>26</v>
      </c>
      <c r="D43" s="261"/>
      <c r="E43" s="213"/>
      <c r="F43" s="214"/>
      <c r="G43" s="213"/>
      <c r="H43" s="215"/>
      <c r="I43" s="216"/>
    </row>
    <row r="44" spans="1:9">
      <c r="A44" s="163" t="s">
        <v>96</v>
      </c>
      <c r="B44" s="808"/>
      <c r="C44" s="175"/>
      <c r="D44" s="255" t="str">
        <f>IF('5-3 収入'!D44="","",'5-3 収入'!D44)</f>
        <v/>
      </c>
      <c r="E44" s="1063" t="str">
        <f>IF('5-3 収入'!E44="","",'5-3 収入'!E44)</f>
        <v/>
      </c>
      <c r="F44" s="1064"/>
      <c r="G44" s="1065"/>
      <c r="H44" s="8" t="str">
        <f>IF('5-3 収入'!H44="","",'5-3 収入'!H44)</f>
        <v/>
      </c>
      <c r="I44" s="793">
        <f>ROUNDDOWN((SUM(H44:H48)),-3)/1000</f>
        <v>0</v>
      </c>
    </row>
    <row r="45" spans="1:9">
      <c r="A45" s="163" t="str">
        <f t="shared" si="3"/>
        <v/>
      </c>
      <c r="B45" s="808"/>
      <c r="C45" s="175"/>
      <c r="D45" s="262" t="str">
        <f>IF('5-3 収入'!D45="","",'5-3 収入'!D45)</f>
        <v/>
      </c>
      <c r="E45" s="798" t="str">
        <f>IF('5-3 収入'!E45="","",'5-3 収入'!E45)</f>
        <v/>
      </c>
      <c r="F45" s="799"/>
      <c r="G45" s="800"/>
      <c r="H45" s="9" t="str">
        <f>IF('5-3 収入'!H45="","",'5-3 収入'!H45)</f>
        <v/>
      </c>
      <c r="I45" s="794"/>
    </row>
    <row r="46" spans="1:9">
      <c r="A46" s="163" t="str">
        <f t="shared" si="3"/>
        <v/>
      </c>
      <c r="B46" s="808"/>
      <c r="C46" s="175"/>
      <c r="D46" s="262" t="str">
        <f>IF('5-3 収入'!D46="","",'5-3 収入'!D46)</f>
        <v/>
      </c>
      <c r="E46" s="798" t="str">
        <f>IF('5-3 収入'!E46="","",'5-3 収入'!E46)</f>
        <v/>
      </c>
      <c r="F46" s="799"/>
      <c r="G46" s="800"/>
      <c r="H46" s="9" t="str">
        <f>IF('5-3 収入'!H46="","",'5-3 収入'!H46)</f>
        <v/>
      </c>
      <c r="I46" s="794"/>
    </row>
    <row r="47" spans="1:9">
      <c r="A47" s="163" t="str">
        <f t="shared" si="3"/>
        <v/>
      </c>
      <c r="B47" s="808"/>
      <c r="C47" s="175"/>
      <c r="D47" s="262" t="str">
        <f>IF('5-3 収入'!D47="","",'5-3 収入'!D47)</f>
        <v/>
      </c>
      <c r="E47" s="798" t="str">
        <f>IF('5-3 収入'!E47="","",'5-3 収入'!E47)</f>
        <v/>
      </c>
      <c r="F47" s="799"/>
      <c r="G47" s="800"/>
      <c r="H47" s="9" t="str">
        <f>IF('5-3 収入'!H47="","",'5-3 収入'!H47)</f>
        <v/>
      </c>
      <c r="I47" s="794"/>
    </row>
    <row r="48" spans="1:9">
      <c r="A48" s="163" t="str">
        <f t="shared" si="3"/>
        <v/>
      </c>
      <c r="B48" s="808"/>
      <c r="C48" s="175"/>
      <c r="D48" s="262" t="str">
        <f>IF('5-3 収入'!D48="","",'5-3 収入'!D48)</f>
        <v/>
      </c>
      <c r="E48" s="798" t="str">
        <f>IF('5-3 収入'!E48="","",'5-3 収入'!E48)</f>
        <v/>
      </c>
      <c r="F48" s="799"/>
      <c r="G48" s="800"/>
      <c r="H48" s="9" t="str">
        <f>IF('5-3 収入'!H48="","",'5-3 収入'!H48)</f>
        <v/>
      </c>
      <c r="I48" s="794"/>
    </row>
    <row r="49" spans="1:9" ht="22.5">
      <c r="A49" s="163" t="s">
        <v>96</v>
      </c>
      <c r="B49" s="174"/>
      <c r="C49" s="197" t="s">
        <v>27</v>
      </c>
      <c r="D49" s="261"/>
      <c r="E49" s="213"/>
      <c r="F49" s="214"/>
      <c r="G49" s="213"/>
      <c r="H49" s="215"/>
      <c r="I49" s="218"/>
    </row>
    <row r="50" spans="1:9">
      <c r="A50" s="163" t="s">
        <v>96</v>
      </c>
      <c r="B50" s="174"/>
      <c r="C50" s="182"/>
      <c r="D50" s="255" t="str">
        <f>IF('5-3 収入'!D50="","",'5-3 収入'!D50)</f>
        <v/>
      </c>
      <c r="E50" s="1063" t="str">
        <f>IF('5-3 収入'!E50="","",'5-3 収入'!E50)</f>
        <v/>
      </c>
      <c r="F50" s="1064"/>
      <c r="G50" s="1065"/>
      <c r="H50" s="8" t="str">
        <f>IF('5-3 収入'!H50="","",'5-3 収入'!H50)</f>
        <v/>
      </c>
      <c r="I50" s="793">
        <f>ROUNDDOWN((SUM(H50:H54)),-3)/1000</f>
        <v>0</v>
      </c>
    </row>
    <row r="51" spans="1:9">
      <c r="A51" s="163" t="str">
        <f t="shared" si="3"/>
        <v/>
      </c>
      <c r="B51" s="174"/>
      <c r="C51" s="182"/>
      <c r="D51" s="262" t="str">
        <f>IF('5-3 収入'!D51="","",'5-3 収入'!D51)</f>
        <v/>
      </c>
      <c r="E51" s="798" t="str">
        <f>IF('5-3 収入'!E51="","",'5-3 収入'!E51)</f>
        <v/>
      </c>
      <c r="F51" s="799"/>
      <c r="G51" s="800"/>
      <c r="H51" s="9" t="str">
        <f>IF('5-3 収入'!H51="","",'5-3 収入'!H51)</f>
        <v/>
      </c>
      <c r="I51" s="794"/>
    </row>
    <row r="52" spans="1:9">
      <c r="A52" s="163" t="str">
        <f t="shared" si="3"/>
        <v/>
      </c>
      <c r="B52" s="174"/>
      <c r="C52" s="182"/>
      <c r="D52" s="262" t="str">
        <f>IF('5-3 収入'!D52="","",'5-3 収入'!D52)</f>
        <v/>
      </c>
      <c r="E52" s="798" t="str">
        <f>IF('5-3 収入'!E52="","",'5-3 収入'!E52)</f>
        <v/>
      </c>
      <c r="F52" s="799"/>
      <c r="G52" s="800"/>
      <c r="H52" s="9" t="str">
        <f>IF('5-3 収入'!H52="","",'5-3 収入'!H52)</f>
        <v/>
      </c>
      <c r="I52" s="794"/>
    </row>
    <row r="53" spans="1:9">
      <c r="A53" s="163" t="str">
        <f t="shared" si="3"/>
        <v/>
      </c>
      <c r="B53" s="174"/>
      <c r="C53" s="182"/>
      <c r="D53" s="262" t="str">
        <f>IF('5-3 収入'!D53="","",'5-3 収入'!D53)</f>
        <v/>
      </c>
      <c r="E53" s="798" t="str">
        <f>IF('5-3 収入'!E53="","",'5-3 収入'!E53)</f>
        <v/>
      </c>
      <c r="F53" s="799"/>
      <c r="G53" s="800"/>
      <c r="H53" s="9" t="str">
        <f>IF('5-3 収入'!H53="","",'5-3 収入'!H53)</f>
        <v/>
      </c>
      <c r="I53" s="794"/>
    </row>
    <row r="54" spans="1:9">
      <c r="A54" s="163" t="str">
        <f t="shared" si="3"/>
        <v/>
      </c>
      <c r="B54" s="174"/>
      <c r="C54" s="182"/>
      <c r="D54" s="262" t="str">
        <f>IF('5-3 収入'!D54="","",'5-3 収入'!D54)</f>
        <v/>
      </c>
      <c r="E54" s="798" t="str">
        <f>IF('5-3 収入'!E54="","",'5-3 収入'!E54)</f>
        <v/>
      </c>
      <c r="F54" s="799"/>
      <c r="G54" s="800"/>
      <c r="H54" s="9" t="str">
        <f>IF('5-3 収入'!H54="","",'5-3 収入'!H54)</f>
        <v/>
      </c>
      <c r="I54" s="794"/>
    </row>
    <row r="55" spans="1:9" ht="22.5">
      <c r="A55" s="163" t="s">
        <v>96</v>
      </c>
      <c r="B55" s="174"/>
      <c r="C55" s="197" t="s">
        <v>28</v>
      </c>
      <c r="D55" s="261"/>
      <c r="E55" s="213"/>
      <c r="F55" s="214"/>
      <c r="G55" s="213"/>
      <c r="H55" s="215"/>
      <c r="I55" s="181"/>
    </row>
    <row r="56" spans="1:9">
      <c r="A56" s="163" t="s">
        <v>96</v>
      </c>
      <c r="B56" s="174"/>
      <c r="C56" s="175"/>
      <c r="D56" s="255" t="str">
        <f>IF('5-3 収入'!D56="","",'5-3 収入'!D56)</f>
        <v/>
      </c>
      <c r="E56" s="1063" t="str">
        <f>IF('5-3 収入'!E56="","",'5-3 収入'!E56)</f>
        <v/>
      </c>
      <c r="F56" s="1064"/>
      <c r="G56" s="1065"/>
      <c r="H56" s="8" t="str">
        <f>IF('5-3 収入'!H56="","",'5-3 収入'!H56)</f>
        <v/>
      </c>
      <c r="I56" s="793">
        <f>ROUNDDOWN((SUM(H56:H60)),-3)/1000</f>
        <v>0</v>
      </c>
    </row>
    <row r="57" spans="1:9">
      <c r="A57" s="163" t="str">
        <f t="shared" si="3"/>
        <v/>
      </c>
      <c r="B57" s="174"/>
      <c r="C57" s="175"/>
      <c r="D57" s="262" t="str">
        <f>IF('5-3 収入'!D57="","",'5-3 収入'!D57)</f>
        <v/>
      </c>
      <c r="E57" s="798" t="str">
        <f>IF('5-3 収入'!E57="","",'5-3 収入'!E57)</f>
        <v/>
      </c>
      <c r="F57" s="799"/>
      <c r="G57" s="800"/>
      <c r="H57" s="9" t="str">
        <f>IF('5-3 収入'!H57="","",'5-3 収入'!H57)</f>
        <v/>
      </c>
      <c r="I57" s="794"/>
    </row>
    <row r="58" spans="1:9">
      <c r="A58" s="163" t="str">
        <f t="shared" si="3"/>
        <v/>
      </c>
      <c r="B58" s="174"/>
      <c r="C58" s="175"/>
      <c r="D58" s="262" t="str">
        <f>IF('5-3 収入'!D58="","",'5-3 収入'!D58)</f>
        <v/>
      </c>
      <c r="E58" s="798" t="str">
        <f>IF('5-3 収入'!E58="","",'5-3 収入'!E58)</f>
        <v/>
      </c>
      <c r="F58" s="799"/>
      <c r="G58" s="800"/>
      <c r="H58" s="9" t="str">
        <f>IF('5-3 収入'!H58="","",'5-3 収入'!H58)</f>
        <v/>
      </c>
      <c r="I58" s="794"/>
    </row>
    <row r="59" spans="1:9">
      <c r="A59" s="163" t="str">
        <f t="shared" si="3"/>
        <v/>
      </c>
      <c r="B59" s="174"/>
      <c r="C59" s="175"/>
      <c r="D59" s="262" t="str">
        <f>IF('5-3 収入'!D59="","",'5-3 収入'!D59)</f>
        <v/>
      </c>
      <c r="E59" s="798" t="str">
        <f>IF('5-3 収入'!E59="","",'5-3 収入'!E59)</f>
        <v/>
      </c>
      <c r="F59" s="799"/>
      <c r="G59" s="800"/>
      <c r="H59" s="9" t="str">
        <f>IF('5-3 収入'!H59="","",'5-3 収入'!H59)</f>
        <v/>
      </c>
      <c r="I59" s="794"/>
    </row>
    <row r="60" spans="1:9">
      <c r="A60" s="163" t="str">
        <f t="shared" si="3"/>
        <v/>
      </c>
      <c r="B60" s="174"/>
      <c r="C60" s="175"/>
      <c r="D60" s="262" t="str">
        <f>IF('5-3 収入'!D60="","",'5-3 収入'!D60)</f>
        <v/>
      </c>
      <c r="E60" s="798" t="str">
        <f>IF('5-3 収入'!E60="","",'5-3 収入'!E60)</f>
        <v/>
      </c>
      <c r="F60" s="799"/>
      <c r="G60" s="800"/>
      <c r="H60" s="9" t="str">
        <f>IF('5-3 収入'!H60="","",'5-3 収入'!H60)</f>
        <v/>
      </c>
      <c r="I60" s="794"/>
    </row>
    <row r="61" spans="1:9" ht="24" customHeight="1">
      <c r="A61" s="163" t="s">
        <v>96</v>
      </c>
      <c r="B61" s="174"/>
      <c r="C61" s="197" t="s">
        <v>29</v>
      </c>
      <c r="D61" s="261"/>
      <c r="E61" s="213"/>
      <c r="F61" s="214"/>
      <c r="G61" s="213"/>
      <c r="H61" s="215"/>
      <c r="I61" s="218"/>
    </row>
    <row r="62" spans="1:9" ht="18.75" customHeight="1">
      <c r="A62" s="163" t="s">
        <v>96</v>
      </c>
      <c r="B62" s="174"/>
      <c r="C62" s="807"/>
      <c r="D62" s="255" t="str">
        <f>IF('5-3 収入'!D62="","",'5-3 収入'!D62)</f>
        <v/>
      </c>
      <c r="E62" s="1063" t="str">
        <f>IF('5-3 収入'!E62="","",'5-3 収入'!E62)</f>
        <v/>
      </c>
      <c r="F62" s="1064"/>
      <c r="G62" s="1065"/>
      <c r="H62" s="8" t="str">
        <f>IF('5-3 収入'!H62="","",'5-3 収入'!H62)</f>
        <v/>
      </c>
      <c r="I62" s="793">
        <f>ROUNDDOWN((SUM(H62:H66)),-3)/1000</f>
        <v>0</v>
      </c>
    </row>
    <row r="63" spans="1:9" ht="18.75" customHeight="1">
      <c r="A63" s="163" t="str">
        <f t="shared" si="3"/>
        <v/>
      </c>
      <c r="B63" s="174"/>
      <c r="C63" s="807"/>
      <c r="D63" s="262" t="str">
        <f>IF('5-3 収入'!D63="","",'5-3 収入'!D63)</f>
        <v/>
      </c>
      <c r="E63" s="798" t="str">
        <f>IF('5-3 収入'!E63="","",'5-3 収入'!E63)</f>
        <v/>
      </c>
      <c r="F63" s="799"/>
      <c r="G63" s="800"/>
      <c r="H63" s="9" t="str">
        <f>IF('5-3 収入'!H63="","",'5-3 収入'!H63)</f>
        <v/>
      </c>
      <c r="I63" s="794"/>
    </row>
    <row r="64" spans="1:9" ht="18.75" customHeight="1">
      <c r="A64" s="163" t="str">
        <f t="shared" si="3"/>
        <v/>
      </c>
      <c r="B64" s="174"/>
      <c r="C64" s="807"/>
      <c r="D64" s="262" t="str">
        <f>IF('5-3 収入'!D64="","",'5-3 収入'!D64)</f>
        <v/>
      </c>
      <c r="E64" s="798" t="str">
        <f>IF('5-3 収入'!E64="","",'5-3 収入'!E64)</f>
        <v/>
      </c>
      <c r="F64" s="799"/>
      <c r="G64" s="800"/>
      <c r="H64" s="9" t="str">
        <f>IF('5-3 収入'!H64="","",'5-3 収入'!H64)</f>
        <v/>
      </c>
      <c r="I64" s="794"/>
    </row>
    <row r="65" spans="1:9" ht="18.75" customHeight="1">
      <c r="A65" s="163" t="str">
        <f t="shared" si="3"/>
        <v/>
      </c>
      <c r="B65" s="174"/>
      <c r="C65" s="807"/>
      <c r="D65" s="262" t="str">
        <f>IF('5-3 収入'!D65="","",'5-3 収入'!D65)</f>
        <v/>
      </c>
      <c r="E65" s="798" t="str">
        <f>IF('5-3 収入'!E65="","",'5-3 収入'!E65)</f>
        <v/>
      </c>
      <c r="F65" s="799"/>
      <c r="G65" s="800"/>
      <c r="H65" s="9" t="str">
        <f>IF('5-3 収入'!H65="","",'5-3 収入'!H65)</f>
        <v/>
      </c>
      <c r="I65" s="794"/>
    </row>
    <row r="66" spans="1:9" ht="18.75" customHeight="1">
      <c r="A66" s="163" t="str">
        <f t="shared" si="3"/>
        <v/>
      </c>
      <c r="B66" s="174"/>
      <c r="C66" s="807"/>
      <c r="D66" s="262" t="str">
        <f>IF('5-3 収入'!D66="","",'5-3 収入'!D66)</f>
        <v/>
      </c>
      <c r="E66" s="798" t="str">
        <f>IF('5-3 収入'!E66="","",'5-3 収入'!E66)</f>
        <v/>
      </c>
      <c r="F66" s="799"/>
      <c r="G66" s="800"/>
      <c r="H66" s="9" t="str">
        <f>IF('5-3 収入'!H66="","",'5-3 収入'!H66)</f>
        <v/>
      </c>
      <c r="I66" s="794"/>
    </row>
    <row r="67" spans="1:9" ht="22.5">
      <c r="A67" s="163" t="s">
        <v>96</v>
      </c>
      <c r="B67" s="174"/>
      <c r="C67" s="170" t="s">
        <v>30</v>
      </c>
      <c r="D67" s="261"/>
      <c r="E67" s="213"/>
      <c r="F67" s="214"/>
      <c r="G67" s="213"/>
      <c r="H67" s="215"/>
      <c r="I67" s="218"/>
    </row>
    <row r="68" spans="1:9">
      <c r="A68" s="163" t="s">
        <v>96</v>
      </c>
      <c r="B68" s="174"/>
      <c r="C68" s="175"/>
      <c r="D68" s="255" t="str">
        <f>IF('5-3 収入'!D68="","",'5-3 収入'!D68)</f>
        <v/>
      </c>
      <c r="E68" s="1063" t="str">
        <f>IF('5-3 収入'!E68="","",'5-3 収入'!E68)</f>
        <v/>
      </c>
      <c r="F68" s="1064"/>
      <c r="G68" s="1065"/>
      <c r="H68" s="8" t="str">
        <f>IF('5-3 収入'!H68="","",'5-3 収入'!H68)</f>
        <v/>
      </c>
      <c r="I68" s="793">
        <f>ROUNDDOWN((SUM(H68:H77)),-3)/1000</f>
        <v>0</v>
      </c>
    </row>
    <row r="69" spans="1:9">
      <c r="A69" s="163" t="str">
        <f t="shared" si="3"/>
        <v/>
      </c>
      <c r="B69" s="174"/>
      <c r="C69" s="175"/>
      <c r="D69" s="262" t="str">
        <f>IF('5-3 収入'!D69="","",'5-3 収入'!D69)</f>
        <v/>
      </c>
      <c r="E69" s="798" t="str">
        <f>IF('5-3 収入'!E69="","",'5-3 収入'!E69)</f>
        <v/>
      </c>
      <c r="F69" s="799"/>
      <c r="G69" s="800"/>
      <c r="H69" s="9" t="str">
        <f>IF('5-3 収入'!H69="","",'5-3 収入'!H69)</f>
        <v/>
      </c>
      <c r="I69" s="794"/>
    </row>
    <row r="70" spans="1:9">
      <c r="A70" s="163" t="str">
        <f t="shared" si="3"/>
        <v/>
      </c>
      <c r="B70" s="174"/>
      <c r="C70" s="175"/>
      <c r="D70" s="262" t="str">
        <f>IF('5-3 収入'!D70="","",'5-3 収入'!D70)</f>
        <v/>
      </c>
      <c r="E70" s="798" t="str">
        <f>IF('5-3 収入'!E70="","",'5-3 収入'!E70)</f>
        <v/>
      </c>
      <c r="F70" s="799"/>
      <c r="G70" s="800"/>
      <c r="H70" s="9" t="str">
        <f>IF('5-3 収入'!H70="","",'5-3 収入'!H70)</f>
        <v/>
      </c>
      <c r="I70" s="794"/>
    </row>
    <row r="71" spans="1:9">
      <c r="A71" s="163" t="str">
        <f t="shared" si="3"/>
        <v/>
      </c>
      <c r="B71" s="174"/>
      <c r="C71" s="175"/>
      <c r="D71" s="262" t="str">
        <f>IF('5-3 収入'!D71="","",'5-3 収入'!D71)</f>
        <v/>
      </c>
      <c r="E71" s="798" t="str">
        <f>IF('5-3 収入'!E71="","",'5-3 収入'!E71)</f>
        <v/>
      </c>
      <c r="F71" s="799"/>
      <c r="G71" s="800"/>
      <c r="H71" s="9" t="str">
        <f>IF('5-3 収入'!H71="","",'5-3 収入'!H71)</f>
        <v/>
      </c>
      <c r="I71" s="794"/>
    </row>
    <row r="72" spans="1:9">
      <c r="A72" s="163" t="str">
        <f t="shared" si="3"/>
        <v/>
      </c>
      <c r="B72" s="174"/>
      <c r="C72" s="175"/>
      <c r="D72" s="262" t="str">
        <f>IF('5-3 収入'!D72="","",'5-3 収入'!D72)</f>
        <v/>
      </c>
      <c r="E72" s="798" t="str">
        <f>IF('5-3 収入'!E72="","",'5-3 収入'!E72)</f>
        <v/>
      </c>
      <c r="F72" s="799"/>
      <c r="G72" s="800"/>
      <c r="H72" s="9" t="str">
        <f>IF('5-3 収入'!H72="","",'5-3 収入'!H72)</f>
        <v/>
      </c>
      <c r="I72" s="794"/>
    </row>
    <row r="73" spans="1:9">
      <c r="A73" s="163" t="str">
        <f t="shared" si="3"/>
        <v/>
      </c>
      <c r="B73" s="174"/>
      <c r="C73" s="175"/>
      <c r="D73" s="262" t="str">
        <f>IF('5-3 収入'!D73="","",'5-3 収入'!D73)</f>
        <v/>
      </c>
      <c r="E73" s="798" t="str">
        <f>IF('5-3 収入'!E73="","",'5-3 収入'!E73)</f>
        <v/>
      </c>
      <c r="F73" s="799"/>
      <c r="G73" s="800"/>
      <c r="H73" s="9" t="str">
        <f>IF('5-3 収入'!H73="","",'5-3 収入'!H73)</f>
        <v/>
      </c>
      <c r="I73" s="794"/>
    </row>
    <row r="74" spans="1:9">
      <c r="A74" s="163" t="str">
        <f t="shared" si="3"/>
        <v/>
      </c>
      <c r="B74" s="174"/>
      <c r="C74" s="175"/>
      <c r="D74" s="262" t="str">
        <f>IF('5-3 収入'!D74="","",'5-3 収入'!D74)</f>
        <v/>
      </c>
      <c r="E74" s="798" t="str">
        <f>IF('5-3 収入'!E74="","",'5-3 収入'!E74)</f>
        <v/>
      </c>
      <c r="F74" s="799"/>
      <c r="G74" s="800"/>
      <c r="H74" s="9" t="str">
        <f>IF('5-3 収入'!H74="","",'5-3 収入'!H74)</f>
        <v/>
      </c>
      <c r="I74" s="794"/>
    </row>
    <row r="75" spans="1:9">
      <c r="A75" s="163" t="str">
        <f t="shared" si="3"/>
        <v/>
      </c>
      <c r="B75" s="174"/>
      <c r="C75" s="175"/>
      <c r="D75" s="262" t="str">
        <f>IF('5-3 収入'!D75="","",'5-3 収入'!D75)</f>
        <v/>
      </c>
      <c r="E75" s="798" t="str">
        <f>IF('5-3 収入'!E75="","",'5-3 収入'!E75)</f>
        <v/>
      </c>
      <c r="F75" s="799"/>
      <c r="G75" s="800"/>
      <c r="H75" s="9" t="str">
        <f>IF('5-3 収入'!H75="","",'5-3 収入'!H75)</f>
        <v/>
      </c>
      <c r="I75" s="794"/>
    </row>
    <row r="76" spans="1:9">
      <c r="A76" s="163" t="str">
        <f t="shared" si="3"/>
        <v/>
      </c>
      <c r="B76" s="174"/>
      <c r="C76" s="175"/>
      <c r="D76" s="262" t="str">
        <f>IF('5-3 収入'!D76="","",'5-3 収入'!D76)</f>
        <v/>
      </c>
      <c r="E76" s="798" t="str">
        <f>IF('5-3 収入'!E76="","",'5-3 収入'!E76)</f>
        <v/>
      </c>
      <c r="F76" s="799"/>
      <c r="G76" s="800"/>
      <c r="H76" s="9" t="str">
        <f>IF('5-3 収入'!H76="","",'5-3 収入'!H76)</f>
        <v/>
      </c>
      <c r="I76" s="794"/>
    </row>
    <row r="77" spans="1:9" ht="18.5" thickBot="1">
      <c r="A77" s="163" t="s">
        <v>96</v>
      </c>
      <c r="B77" s="219"/>
      <c r="C77" s="220"/>
      <c r="D77" s="263" t="str">
        <f>IF('5-3 収入'!D77="","",'5-3 収入'!D77)</f>
        <v/>
      </c>
      <c r="E77" s="801" t="str">
        <f>IF('5-3 収入'!E77="","",'5-3 収入'!E77)</f>
        <v/>
      </c>
      <c r="F77" s="802"/>
      <c r="G77" s="803"/>
      <c r="H77" s="10" t="str">
        <f>IF('5-3 収入'!H77="","",'5-3 収入'!H77)</f>
        <v/>
      </c>
      <c r="I77" s="806"/>
    </row>
    <row r="78" spans="1:9">
      <c r="A78" s="221"/>
    </row>
  </sheetData>
  <sheetProtection autoFilter="0"/>
  <autoFilter ref="A15:I77" xr:uid="{00000000-0009-0000-0000-000007000000}">
    <filterColumn colId="4" showButton="0"/>
    <filterColumn colId="5" showButton="0"/>
  </autoFilter>
  <mergeCells count="65">
    <mergeCell ref="K5:T13"/>
    <mergeCell ref="I68:I77"/>
    <mergeCell ref="E69:G69"/>
    <mergeCell ref="E70:G70"/>
    <mergeCell ref="E71:G71"/>
    <mergeCell ref="E72:G72"/>
    <mergeCell ref="E73:G73"/>
    <mergeCell ref="E74:G74"/>
    <mergeCell ref="E75:G75"/>
    <mergeCell ref="E76:G76"/>
    <mergeCell ref="E77:G77"/>
    <mergeCell ref="E68:G68"/>
    <mergeCell ref="E56:G56"/>
    <mergeCell ref="I56:I60"/>
    <mergeCell ref="E57:G57"/>
    <mergeCell ref="E58:G58"/>
    <mergeCell ref="C62:C66"/>
    <mergeCell ref="E62:G62"/>
    <mergeCell ref="I62:I66"/>
    <mergeCell ref="E63:G63"/>
    <mergeCell ref="E64:G64"/>
    <mergeCell ref="E65:G65"/>
    <mergeCell ref="E66:G66"/>
    <mergeCell ref="E59:G59"/>
    <mergeCell ref="E60:G60"/>
    <mergeCell ref="E50:G50"/>
    <mergeCell ref="I50:I54"/>
    <mergeCell ref="E51:G51"/>
    <mergeCell ref="E52:G52"/>
    <mergeCell ref="E53:G53"/>
    <mergeCell ref="E54:G54"/>
    <mergeCell ref="B43:B48"/>
    <mergeCell ref="E44:G44"/>
    <mergeCell ref="I44:I48"/>
    <mergeCell ref="E45:G45"/>
    <mergeCell ref="E46:G46"/>
    <mergeCell ref="E47:G47"/>
    <mergeCell ref="E48:G48"/>
    <mergeCell ref="E36:G36"/>
    <mergeCell ref="E38:G38"/>
    <mergeCell ref="I38:I42"/>
    <mergeCell ref="E39:G39"/>
    <mergeCell ref="E40:G40"/>
    <mergeCell ref="E41:G41"/>
    <mergeCell ref="E42:G42"/>
    <mergeCell ref="D30:I34"/>
    <mergeCell ref="E7:G7"/>
    <mergeCell ref="E8:G8"/>
    <mergeCell ref="E9:G9"/>
    <mergeCell ref="E10:G10"/>
    <mergeCell ref="E11:G11"/>
    <mergeCell ref="E12:G12"/>
    <mergeCell ref="E13:G13"/>
    <mergeCell ref="E15:G15"/>
    <mergeCell ref="A16:D16"/>
    <mergeCell ref="E19:H19"/>
    <mergeCell ref="E20:G20"/>
    <mergeCell ref="C6:D6"/>
    <mergeCell ref="E6:G6"/>
    <mergeCell ref="E4:G4"/>
    <mergeCell ref="A2:B2"/>
    <mergeCell ref="C2:I2"/>
    <mergeCell ref="A3:B3"/>
    <mergeCell ref="C3:I3"/>
    <mergeCell ref="E5:G5"/>
  </mergeCells>
  <phoneticPr fontId="23"/>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1A9C-26FB-4292-911F-B032028087B1}">
  <sheetPr>
    <tabColor rgb="FFFFC000"/>
    <pageSetUpPr fitToPage="1"/>
  </sheetPr>
  <dimension ref="A1:W160"/>
  <sheetViews>
    <sheetView view="pageBreakPreview" topLeftCell="B1" zoomScale="75" zoomScaleNormal="85" zoomScaleSheetLayoutView="75" zoomScalePageLayoutView="55" workbookViewId="0">
      <selection activeCell="D15" sqref="D15:H19"/>
    </sheetView>
  </sheetViews>
  <sheetFormatPr defaultColWidth="9" defaultRowHeight="18"/>
  <cols>
    <col min="1" max="1" width="3.4140625" style="16" customWidth="1"/>
    <col min="2" max="2" width="4" style="23" customWidth="1"/>
    <col min="3" max="3" width="4.08203125" style="16" customWidth="1"/>
    <col min="4" max="4" width="18.9140625" style="98" customWidth="1"/>
    <col min="5" max="5" width="40.6640625" style="24" customWidth="1"/>
    <col min="6" max="6" width="10.08203125" style="16" customWidth="1"/>
    <col min="7" max="7" width="9.08203125" style="16" customWidth="1"/>
    <col min="8" max="8" width="4.6640625" style="20" customWidth="1"/>
    <col min="9" max="9" width="9.08203125" style="20" customWidth="1"/>
    <col min="10" max="10" width="4.6640625" style="21" customWidth="1"/>
    <col min="11" max="11" width="12.6640625" style="20" customWidth="1"/>
    <col min="12" max="12" width="13.08203125" style="25" customWidth="1"/>
    <col min="13" max="13" width="2.9140625" style="16" customWidth="1"/>
    <col min="14" max="16384" width="9" style="16"/>
  </cols>
  <sheetData>
    <row r="1" spans="1:23">
      <c r="B1" s="16" t="s">
        <v>298</v>
      </c>
      <c r="C1" s="23"/>
      <c r="E1" s="16"/>
      <c r="F1" s="24"/>
      <c r="H1" s="16"/>
      <c r="J1" s="20"/>
      <c r="K1" s="21"/>
      <c r="L1" s="20"/>
    </row>
    <row r="2" spans="1:23">
      <c r="B2" s="694" t="s">
        <v>115</v>
      </c>
      <c r="C2" s="694"/>
      <c r="D2" s="694"/>
      <c r="E2" s="695">
        <f>'5-1 総表'!C17</f>
        <v>0</v>
      </c>
      <c r="F2" s="695"/>
      <c r="G2" s="695"/>
      <c r="H2" s="695"/>
      <c r="I2" s="695"/>
      <c r="J2" s="695"/>
      <c r="K2" s="695"/>
      <c r="L2" s="695"/>
    </row>
    <row r="3" spans="1:23">
      <c r="B3" s="694" t="s">
        <v>76</v>
      </c>
      <c r="C3" s="694"/>
      <c r="D3" s="694"/>
      <c r="E3" s="695">
        <f>'5-1 総表'!C29</f>
        <v>0</v>
      </c>
      <c r="F3" s="695"/>
      <c r="G3" s="695"/>
      <c r="H3" s="695"/>
      <c r="I3" s="695"/>
      <c r="J3" s="695"/>
      <c r="K3" s="695"/>
      <c r="L3" s="695"/>
    </row>
    <row r="4" spans="1:23" s="17" customFormat="1" ht="18.5" thickBot="1">
      <c r="A4" s="79"/>
      <c r="B4" s="83"/>
      <c r="C4" s="73"/>
      <c r="D4" s="99"/>
      <c r="E4" s="73"/>
      <c r="F4" s="1066" t="s">
        <v>294</v>
      </c>
      <c r="G4" s="1066"/>
      <c r="H4" s="963" t="s">
        <v>293</v>
      </c>
      <c r="I4" s="963"/>
      <c r="J4" s="963"/>
      <c r="K4" s="81"/>
      <c r="L4" s="81"/>
    </row>
    <row r="5" spans="1:23" s="18" customFormat="1" ht="26.5">
      <c r="A5" s="74"/>
      <c r="B5" s="267" t="s">
        <v>343</v>
      </c>
      <c r="C5" s="75"/>
      <c r="D5" s="100"/>
      <c r="E5" s="76"/>
      <c r="F5" s="838">
        <f>SUM(L13,L30,L47,L64,L81,L98,L115,L132,L149)</f>
        <v>0</v>
      </c>
      <c r="G5" s="839"/>
      <c r="H5" s="979">
        <f>'1-4 支出'!F5</f>
        <v>0</v>
      </c>
      <c r="I5" s="980"/>
      <c r="J5" s="981"/>
      <c r="N5" s="681" t="s">
        <v>384</v>
      </c>
      <c r="O5" s="681"/>
      <c r="P5" s="681"/>
      <c r="Q5" s="681"/>
      <c r="R5" s="681"/>
      <c r="S5" s="681"/>
      <c r="T5" s="681"/>
      <c r="U5" s="681"/>
      <c r="V5" s="681"/>
      <c r="W5" s="681"/>
    </row>
    <row r="6" spans="1:23" s="18" customFormat="1" ht="22.5">
      <c r="A6" s="74"/>
      <c r="B6" s="84"/>
      <c r="C6" s="39" t="s">
        <v>195</v>
      </c>
      <c r="D6" s="101"/>
      <c r="E6" s="40"/>
      <c r="F6" s="840">
        <f>SUM(F8:F10)</f>
        <v>0</v>
      </c>
      <c r="G6" s="841"/>
      <c r="H6" s="1072">
        <f>'1-4 支出'!F6</f>
        <v>0</v>
      </c>
      <c r="I6" s="1073"/>
      <c r="J6" s="1074"/>
      <c r="N6" s="681"/>
      <c r="O6" s="681"/>
      <c r="P6" s="681"/>
      <c r="Q6" s="681"/>
      <c r="R6" s="681"/>
      <c r="S6" s="681"/>
      <c r="T6" s="681"/>
      <c r="U6" s="681"/>
      <c r="V6" s="681"/>
      <c r="W6" s="681"/>
    </row>
    <row r="7" spans="1:23" s="18" customFormat="1" ht="22.5">
      <c r="A7" s="74"/>
      <c r="B7" s="85"/>
      <c r="C7" s="42"/>
      <c r="D7" s="102"/>
      <c r="E7" s="77" t="s">
        <v>94</v>
      </c>
      <c r="F7" s="842" t="s">
        <v>74</v>
      </c>
      <c r="G7" s="843"/>
      <c r="H7" s="967" t="s">
        <v>295</v>
      </c>
      <c r="I7" s="968"/>
      <c r="J7" s="969"/>
      <c r="K7" s="43"/>
      <c r="L7" s="43"/>
      <c r="N7" s="681"/>
      <c r="O7" s="681"/>
      <c r="P7" s="681"/>
      <c r="Q7" s="681"/>
      <c r="R7" s="681"/>
      <c r="S7" s="681"/>
      <c r="T7" s="681"/>
      <c r="U7" s="681"/>
      <c r="V7" s="681"/>
      <c r="W7" s="681"/>
    </row>
    <row r="8" spans="1:23" ht="22.5">
      <c r="A8" s="74"/>
      <c r="B8" s="86"/>
      <c r="C8" s="44"/>
      <c r="D8" s="103" t="s">
        <v>77</v>
      </c>
      <c r="E8" s="415">
        <f>'1-4 支出'!E8</f>
        <v>0</v>
      </c>
      <c r="F8" s="844" t="str">
        <f>IF(E8="謝金・旅費",$L$13,IF(E8="会場・設営・運搬費",$L$30,IF(E8="記録作成費",$L$47,IF(E8="資料等購入費",$L$64,IF(E8="原料費",$L$81,IF(E8="調査・資料等作成費",$L$98,IF(E8="記録・配信費",$L$115,IF(E8="宣伝・印刷費",$L$132,"0"))))))))</f>
        <v>0</v>
      </c>
      <c r="G8" s="845"/>
      <c r="H8" s="1067" t="str">
        <f>'1-4 支出'!F8</f>
        <v>0</v>
      </c>
      <c r="I8" s="1068"/>
      <c r="J8" s="1069"/>
      <c r="K8" s="45"/>
      <c r="L8" s="45"/>
      <c r="N8" s="681"/>
      <c r="O8" s="681"/>
      <c r="P8" s="681"/>
      <c r="Q8" s="681"/>
      <c r="R8" s="681"/>
      <c r="S8" s="681"/>
      <c r="T8" s="681"/>
      <c r="U8" s="681"/>
      <c r="V8" s="681"/>
      <c r="W8" s="681"/>
    </row>
    <row r="9" spans="1:23" s="18" customFormat="1" ht="22.5">
      <c r="A9" s="74"/>
      <c r="B9" s="86"/>
      <c r="C9" s="44"/>
      <c r="D9" s="104" t="s">
        <v>79</v>
      </c>
      <c r="E9" s="416">
        <f>'1-4 支出'!E9</f>
        <v>0</v>
      </c>
      <c r="F9" s="833" t="str">
        <f>IF(E9="謝金・旅費",$L$13,IF(E9="会場・設営・運搬費",$L$30,IF(E9="記録作成費",$L$47,IF(E9="資料等購入費",$L$64,IF(E9="原料費",$L$81,IF(E9="調査・資料等作成費",$L$98,IF(E9="記録・配信費",$L$115,IF(E9="宣伝・印刷費",$L$132,"0"))))))))</f>
        <v>0</v>
      </c>
      <c r="G9" s="834"/>
      <c r="H9" s="973" t="str">
        <f>'1-4 支出'!F9</f>
        <v>0</v>
      </c>
      <c r="I9" s="974"/>
      <c r="J9" s="975"/>
      <c r="K9" s="45"/>
      <c r="L9" s="45"/>
      <c r="N9" s="681"/>
      <c r="O9" s="681"/>
      <c r="P9" s="681"/>
      <c r="Q9" s="681"/>
      <c r="R9" s="681"/>
      <c r="S9" s="681"/>
      <c r="T9" s="681"/>
      <c r="U9" s="681"/>
      <c r="V9" s="681"/>
      <c r="W9" s="681"/>
    </row>
    <row r="10" spans="1:23" s="18" customFormat="1" ht="23" thickBot="1">
      <c r="A10" s="74"/>
      <c r="B10" s="87"/>
      <c r="C10" s="78"/>
      <c r="D10" s="105" t="s">
        <v>78</v>
      </c>
      <c r="E10" s="417">
        <f>'1-4 支出'!E10</f>
        <v>0</v>
      </c>
      <c r="F10" s="835" t="str">
        <f>IF(E10="謝金・旅費",$L$13,IF(E10="会場・設営・運搬費",$L$30,IF(E10="記録作成費",$L$47,IF(E10="資料等購入費",$L$64,IF(E10="原料費",$L$81,IF(E10="調査・資料等作成費",$L$98,IF(E10="記録・配信費",$L$115,IF(E10="宣伝・印刷費",$L$132,"0"))))))))</f>
        <v>0</v>
      </c>
      <c r="G10" s="836"/>
      <c r="H10" s="1070" t="str">
        <f>'1-4 支出'!F10</f>
        <v>0</v>
      </c>
      <c r="I10" s="1070"/>
      <c r="J10" s="1071"/>
      <c r="K10" s="47"/>
      <c r="L10" s="38"/>
      <c r="N10" s="681"/>
      <c r="O10" s="681"/>
      <c r="P10" s="681"/>
      <c r="Q10" s="681"/>
      <c r="R10" s="681"/>
      <c r="S10" s="681"/>
      <c r="T10" s="681"/>
      <c r="U10" s="681"/>
      <c r="V10" s="681"/>
      <c r="W10" s="681"/>
    </row>
    <row r="11" spans="1:23" s="18" customFormat="1" ht="18.5" thickBot="1">
      <c r="A11" s="29"/>
      <c r="B11" s="88"/>
      <c r="C11" s="29"/>
      <c r="D11" s="106"/>
      <c r="E11" s="31"/>
      <c r="F11" s="30"/>
      <c r="G11" s="30"/>
      <c r="H11" s="19"/>
      <c r="I11" s="35"/>
      <c r="J11" s="33"/>
      <c r="K11" s="32"/>
      <c r="L11" s="34"/>
    </row>
    <row r="12" spans="1:23" s="35" customFormat="1" ht="24.75" customHeight="1" thickBot="1">
      <c r="A12" s="48" t="s">
        <v>95</v>
      </c>
      <c r="B12" s="90"/>
      <c r="C12" s="97" t="s">
        <v>105</v>
      </c>
      <c r="D12" s="94" t="s">
        <v>97</v>
      </c>
      <c r="E12" s="53" t="s">
        <v>73</v>
      </c>
      <c r="F12" s="95" t="s">
        <v>66</v>
      </c>
      <c r="G12" s="96" t="s">
        <v>35</v>
      </c>
      <c r="H12" s="56" t="s">
        <v>59</v>
      </c>
      <c r="I12" s="55" t="s">
        <v>36</v>
      </c>
      <c r="J12" s="56" t="s">
        <v>60</v>
      </c>
      <c r="K12" s="54" t="s">
        <v>37</v>
      </c>
      <c r="L12" s="57" t="s">
        <v>93</v>
      </c>
    </row>
    <row r="13" spans="1:23" s="22" customFormat="1" ht="29">
      <c r="A13" s="26"/>
      <c r="B13" s="50" t="str">
        <f>IF($E$8=C13,$D$8,IF($E$9=C13,$D$9,IF($E$10=C13,$D$10,"")))</f>
        <v/>
      </c>
      <c r="C13" s="51" t="s">
        <v>147</v>
      </c>
      <c r="D13" s="107"/>
      <c r="E13" s="59"/>
      <c r="F13" s="52"/>
      <c r="G13" s="52"/>
      <c r="H13" s="60"/>
      <c r="I13" s="60"/>
      <c r="J13" s="60"/>
      <c r="K13" s="62" t="str">
        <f t="shared" ref="K13:K28" si="0">IF(ISNUMBER(F13),(PRODUCT(F13,G13,I13)),"")</f>
        <v/>
      </c>
      <c r="L13" s="65">
        <f>ROUNDDOWN((SUM(K14:K28)),-3)/1000</f>
        <v>0</v>
      </c>
    </row>
    <row r="14" spans="1:23" ht="18.75" customHeight="1">
      <c r="A14" s="26">
        <v>1</v>
      </c>
      <c r="B14" s="91"/>
      <c r="C14" s="68" t="str">
        <f>IF(D14="","",".")</f>
        <v/>
      </c>
      <c r="D14" s="418" t="str">
        <f>IF('5-4 支出'!D14="","",'5-4 支出'!D14)</f>
        <v/>
      </c>
      <c r="E14" s="110" t="str">
        <f>IF('5-4 支出'!E14="","",'5-4 支出'!E14)</f>
        <v/>
      </c>
      <c r="F14" s="111" t="str">
        <f>IF('5-4 支出'!F14="","",'5-4 支出'!F14)</f>
        <v/>
      </c>
      <c r="G14" s="111" t="str">
        <f>IF('5-4 支出'!G14="","",'5-4 支出'!G14)</f>
        <v/>
      </c>
      <c r="H14" s="111" t="str">
        <f>IF('5-4 支出'!H14="","",'5-4 支出'!H14)</f>
        <v/>
      </c>
      <c r="I14" s="111" t="str">
        <f>IF('5-4 支出'!I14="","",'5-4 支出'!I14)</f>
        <v/>
      </c>
      <c r="J14" s="111" t="str">
        <f>IF('5-4 支出'!J14="","",'5-4 支出'!J14)</f>
        <v/>
      </c>
      <c r="K14" s="113" t="str">
        <f t="shared" si="0"/>
        <v/>
      </c>
      <c r="L14" s="27"/>
    </row>
    <row r="15" spans="1:23" ht="18.75" customHeight="1">
      <c r="A15" s="26">
        <v>2</v>
      </c>
      <c r="B15" s="91"/>
      <c r="C15" s="68" t="str">
        <f t="shared" ref="C15:C28" si="1">IF(D15="","",".")</f>
        <v/>
      </c>
      <c r="D15" s="419" t="str">
        <f>IF('5-4 支出'!D15="","",'5-4 支出'!D15)</f>
        <v/>
      </c>
      <c r="E15" s="119" t="str">
        <f>IF('5-4 支出'!E15="","",'5-4 支出'!E15)</f>
        <v/>
      </c>
      <c r="F15" s="112" t="str">
        <f>IF('5-4 支出'!F15="","",'5-4 支出'!F15)</f>
        <v/>
      </c>
      <c r="G15" s="112" t="str">
        <f>IF('5-4 支出'!G15="","",'5-4 支出'!G15)</f>
        <v/>
      </c>
      <c r="H15" s="112" t="str">
        <f>IF('5-4 支出'!H15="","",'5-4 支出'!H15)</f>
        <v/>
      </c>
      <c r="I15" s="112" t="str">
        <f>IF('5-4 支出'!I15="","",'5-4 支出'!I15)</f>
        <v/>
      </c>
      <c r="J15" s="112" t="str">
        <f>IF('5-4 支出'!J15="","",'5-4 支出'!J15)</f>
        <v/>
      </c>
      <c r="K15" s="114" t="str">
        <f t="shared" si="0"/>
        <v/>
      </c>
      <c r="L15" s="27"/>
    </row>
    <row r="16" spans="1:23" ht="18.75" customHeight="1">
      <c r="A16" s="26">
        <v>3</v>
      </c>
      <c r="B16" s="91"/>
      <c r="C16" s="68" t="str">
        <f t="shared" si="1"/>
        <v/>
      </c>
      <c r="D16" s="419" t="str">
        <f>IF('5-4 支出'!D16="","",'5-4 支出'!D16)</f>
        <v/>
      </c>
      <c r="E16" s="119" t="str">
        <f>IF('5-4 支出'!E16="","",'5-4 支出'!E16)</f>
        <v/>
      </c>
      <c r="F16" s="112" t="str">
        <f>IF('5-4 支出'!F16="","",'5-4 支出'!F16)</f>
        <v/>
      </c>
      <c r="G16" s="112" t="str">
        <f>IF('5-4 支出'!G16="","",'5-4 支出'!G16)</f>
        <v/>
      </c>
      <c r="H16" s="112" t="str">
        <f>IF('5-4 支出'!H16="","",'5-4 支出'!H16)</f>
        <v/>
      </c>
      <c r="I16" s="112" t="str">
        <f>IF('5-4 支出'!I16="","",'5-4 支出'!I16)</f>
        <v/>
      </c>
      <c r="J16" s="112" t="str">
        <f>IF('5-4 支出'!J16="","",'5-4 支出'!J16)</f>
        <v/>
      </c>
      <c r="K16" s="114" t="str">
        <f t="shared" si="0"/>
        <v/>
      </c>
      <c r="L16" s="27"/>
    </row>
    <row r="17" spans="1:12" ht="18.75" customHeight="1">
      <c r="A17" s="26">
        <v>4</v>
      </c>
      <c r="B17" s="91"/>
      <c r="C17" s="68" t="str">
        <f t="shared" si="1"/>
        <v/>
      </c>
      <c r="D17" s="419" t="str">
        <f>IF('5-4 支出'!D17="","",'5-4 支出'!D17)</f>
        <v/>
      </c>
      <c r="E17" s="119" t="str">
        <f>IF('5-4 支出'!E17="","",'5-4 支出'!E17)</f>
        <v/>
      </c>
      <c r="F17" s="112" t="str">
        <f>IF('5-4 支出'!F17="","",'5-4 支出'!F17)</f>
        <v/>
      </c>
      <c r="G17" s="112" t="str">
        <f>IF('5-4 支出'!G17="","",'5-4 支出'!G17)</f>
        <v/>
      </c>
      <c r="H17" s="112" t="str">
        <f>IF('5-4 支出'!H17="","",'5-4 支出'!H17)</f>
        <v/>
      </c>
      <c r="I17" s="112" t="str">
        <f>IF('5-4 支出'!I17="","",'5-4 支出'!I17)</f>
        <v/>
      </c>
      <c r="J17" s="112" t="str">
        <f>IF('5-4 支出'!J17="","",'5-4 支出'!J17)</f>
        <v/>
      </c>
      <c r="K17" s="114" t="str">
        <f t="shared" si="0"/>
        <v/>
      </c>
      <c r="L17" s="27"/>
    </row>
    <row r="18" spans="1:12" ht="18.75" customHeight="1">
      <c r="A18" s="26">
        <v>5</v>
      </c>
      <c r="B18" s="91"/>
      <c r="C18" s="68" t="str">
        <f t="shared" si="1"/>
        <v/>
      </c>
      <c r="D18" s="419" t="str">
        <f>IF('5-4 支出'!D18="","",'5-4 支出'!D18)</f>
        <v/>
      </c>
      <c r="E18" s="119" t="str">
        <f>IF('5-4 支出'!E18="","",'5-4 支出'!E18)</f>
        <v/>
      </c>
      <c r="F18" s="112" t="str">
        <f>IF('5-4 支出'!F18="","",'5-4 支出'!F18)</f>
        <v/>
      </c>
      <c r="G18" s="112" t="str">
        <f>IF('5-4 支出'!G18="","",'5-4 支出'!G18)</f>
        <v/>
      </c>
      <c r="H18" s="112" t="str">
        <f>IF('5-4 支出'!H18="","",'5-4 支出'!H18)</f>
        <v/>
      </c>
      <c r="I18" s="112" t="str">
        <f>IF('5-4 支出'!I18="","",'5-4 支出'!I18)</f>
        <v/>
      </c>
      <c r="J18" s="112" t="str">
        <f>IF('5-4 支出'!J18="","",'5-4 支出'!J18)</f>
        <v/>
      </c>
      <c r="K18" s="114" t="str">
        <f t="shared" si="0"/>
        <v/>
      </c>
      <c r="L18" s="27"/>
    </row>
    <row r="19" spans="1:12" ht="18.75" customHeight="1">
      <c r="A19" s="26">
        <v>6</v>
      </c>
      <c r="B19" s="91"/>
      <c r="C19" s="68" t="str">
        <f t="shared" si="1"/>
        <v/>
      </c>
      <c r="D19" s="419" t="str">
        <f>IF('5-4 支出'!D19="","",'5-4 支出'!D19)</f>
        <v/>
      </c>
      <c r="E19" s="119" t="str">
        <f>IF('5-4 支出'!E19="","",'5-4 支出'!E19)</f>
        <v/>
      </c>
      <c r="F19" s="112" t="str">
        <f>IF('5-4 支出'!F19="","",'5-4 支出'!F19)</f>
        <v/>
      </c>
      <c r="G19" s="112" t="str">
        <f>IF('5-4 支出'!G19="","",'5-4 支出'!G19)</f>
        <v/>
      </c>
      <c r="H19" s="112" t="str">
        <f>IF('5-4 支出'!H19="","",'5-4 支出'!H19)</f>
        <v/>
      </c>
      <c r="I19" s="112" t="str">
        <f>IF('5-4 支出'!I19="","",'5-4 支出'!I19)</f>
        <v/>
      </c>
      <c r="J19" s="112" t="str">
        <f>IF('5-4 支出'!J19="","",'5-4 支出'!J19)</f>
        <v/>
      </c>
      <c r="K19" s="114" t="str">
        <f t="shared" si="0"/>
        <v/>
      </c>
      <c r="L19" s="27"/>
    </row>
    <row r="20" spans="1:12" ht="18.75" customHeight="1">
      <c r="A20" s="26">
        <v>7</v>
      </c>
      <c r="B20" s="91"/>
      <c r="C20" s="68" t="str">
        <f t="shared" si="1"/>
        <v/>
      </c>
      <c r="D20" s="419" t="str">
        <f>IF('5-4 支出'!D20="","",'5-4 支出'!D20)</f>
        <v/>
      </c>
      <c r="E20" s="119" t="str">
        <f>IF('5-4 支出'!E20="","",'5-4 支出'!E20)</f>
        <v/>
      </c>
      <c r="F20" s="112" t="str">
        <f>IF('5-4 支出'!F20="","",'5-4 支出'!F20)</f>
        <v/>
      </c>
      <c r="G20" s="112" t="str">
        <f>IF('5-4 支出'!G20="","",'5-4 支出'!G20)</f>
        <v/>
      </c>
      <c r="H20" s="112" t="str">
        <f>IF('5-4 支出'!H20="","",'5-4 支出'!H20)</f>
        <v/>
      </c>
      <c r="I20" s="112" t="str">
        <f>IF('5-4 支出'!I20="","",'5-4 支出'!I20)</f>
        <v/>
      </c>
      <c r="J20" s="112" t="str">
        <f>IF('5-4 支出'!J20="","",'5-4 支出'!J20)</f>
        <v/>
      </c>
      <c r="K20" s="114" t="str">
        <f t="shared" si="0"/>
        <v/>
      </c>
      <c r="L20" s="27"/>
    </row>
    <row r="21" spans="1:12" ht="18.75" customHeight="1">
      <c r="A21" s="26">
        <v>8</v>
      </c>
      <c r="B21" s="91"/>
      <c r="C21" s="68" t="str">
        <f t="shared" si="1"/>
        <v/>
      </c>
      <c r="D21" s="419" t="str">
        <f>IF('5-4 支出'!D21="","",'5-4 支出'!D21)</f>
        <v/>
      </c>
      <c r="E21" s="119" t="str">
        <f>IF('5-4 支出'!E21="","",'5-4 支出'!E21)</f>
        <v/>
      </c>
      <c r="F21" s="112" t="str">
        <f>IF('5-4 支出'!F21="","",'5-4 支出'!F21)</f>
        <v/>
      </c>
      <c r="G21" s="112" t="str">
        <f>IF('5-4 支出'!G21="","",'5-4 支出'!G21)</f>
        <v/>
      </c>
      <c r="H21" s="112" t="str">
        <f>IF('5-4 支出'!H21="","",'5-4 支出'!H21)</f>
        <v/>
      </c>
      <c r="I21" s="112" t="str">
        <f>IF('5-4 支出'!I21="","",'5-4 支出'!I21)</f>
        <v/>
      </c>
      <c r="J21" s="112" t="str">
        <f>IF('5-4 支出'!J21="","",'5-4 支出'!J21)</f>
        <v/>
      </c>
      <c r="K21" s="114" t="str">
        <f t="shared" si="0"/>
        <v/>
      </c>
      <c r="L21" s="27"/>
    </row>
    <row r="22" spans="1:12" ht="18.75" customHeight="1">
      <c r="A22" s="26">
        <v>9</v>
      </c>
      <c r="B22" s="91"/>
      <c r="C22" s="68" t="str">
        <f t="shared" si="1"/>
        <v/>
      </c>
      <c r="D22" s="419" t="str">
        <f>IF('5-4 支出'!D22="","",'5-4 支出'!D22)</f>
        <v/>
      </c>
      <c r="E22" s="119" t="str">
        <f>IF('5-4 支出'!E22="","",'5-4 支出'!E22)</f>
        <v/>
      </c>
      <c r="F22" s="112" t="str">
        <f>IF('5-4 支出'!F22="","",'5-4 支出'!F22)</f>
        <v/>
      </c>
      <c r="G22" s="112" t="str">
        <f>IF('5-4 支出'!G22="","",'5-4 支出'!G22)</f>
        <v/>
      </c>
      <c r="H22" s="112" t="str">
        <f>IF('5-4 支出'!H22="","",'5-4 支出'!H22)</f>
        <v/>
      </c>
      <c r="I22" s="112" t="str">
        <f>IF('5-4 支出'!I22="","",'5-4 支出'!I22)</f>
        <v/>
      </c>
      <c r="J22" s="112" t="str">
        <f>IF('5-4 支出'!J22="","",'5-4 支出'!J22)</f>
        <v/>
      </c>
      <c r="K22" s="114" t="str">
        <f t="shared" si="0"/>
        <v/>
      </c>
      <c r="L22" s="27"/>
    </row>
    <row r="23" spans="1:12" ht="18.75" customHeight="1">
      <c r="A23" s="26">
        <v>10</v>
      </c>
      <c r="B23" s="91"/>
      <c r="C23" s="68" t="str">
        <f t="shared" si="1"/>
        <v/>
      </c>
      <c r="D23" s="419" t="str">
        <f>IF('5-4 支出'!D23="","",'5-4 支出'!D23)</f>
        <v/>
      </c>
      <c r="E23" s="119" t="str">
        <f>IF('5-4 支出'!E23="","",'5-4 支出'!E23)</f>
        <v/>
      </c>
      <c r="F23" s="112" t="str">
        <f>IF('5-4 支出'!F23="","",'5-4 支出'!F23)</f>
        <v/>
      </c>
      <c r="G23" s="112" t="str">
        <f>IF('5-4 支出'!G23="","",'5-4 支出'!G23)</f>
        <v/>
      </c>
      <c r="H23" s="112" t="str">
        <f>IF('5-4 支出'!H23="","",'5-4 支出'!H23)</f>
        <v/>
      </c>
      <c r="I23" s="112" t="str">
        <f>IF('5-4 支出'!I23="","",'5-4 支出'!I23)</f>
        <v/>
      </c>
      <c r="J23" s="112" t="str">
        <f>IF('5-4 支出'!J23="","",'5-4 支出'!J23)</f>
        <v/>
      </c>
      <c r="K23" s="114" t="str">
        <f t="shared" si="0"/>
        <v/>
      </c>
      <c r="L23" s="27"/>
    </row>
    <row r="24" spans="1:12" ht="18.75" customHeight="1">
      <c r="A24" s="26">
        <v>11</v>
      </c>
      <c r="B24" s="91"/>
      <c r="C24" s="68" t="str">
        <f t="shared" si="1"/>
        <v/>
      </c>
      <c r="D24" s="419" t="str">
        <f>IF('5-4 支出'!D24="","",'5-4 支出'!D24)</f>
        <v/>
      </c>
      <c r="E24" s="119" t="str">
        <f>IF('5-4 支出'!E24="","",'5-4 支出'!E24)</f>
        <v/>
      </c>
      <c r="F24" s="112" t="str">
        <f>IF('5-4 支出'!F24="","",'5-4 支出'!F24)</f>
        <v/>
      </c>
      <c r="G24" s="112" t="str">
        <f>IF('5-4 支出'!G24="","",'5-4 支出'!G24)</f>
        <v/>
      </c>
      <c r="H24" s="112" t="str">
        <f>IF('5-4 支出'!H24="","",'5-4 支出'!H24)</f>
        <v/>
      </c>
      <c r="I24" s="112" t="str">
        <f>IF('5-4 支出'!I24="","",'5-4 支出'!I24)</f>
        <v/>
      </c>
      <c r="J24" s="112" t="str">
        <f>IF('5-4 支出'!J24="","",'5-4 支出'!J24)</f>
        <v/>
      </c>
      <c r="K24" s="114" t="str">
        <f t="shared" si="0"/>
        <v/>
      </c>
      <c r="L24" s="27"/>
    </row>
    <row r="25" spans="1:12" ht="18.75" customHeight="1">
      <c r="A25" s="26">
        <v>12</v>
      </c>
      <c r="B25" s="91"/>
      <c r="C25" s="68" t="str">
        <f t="shared" si="1"/>
        <v/>
      </c>
      <c r="D25" s="419" t="str">
        <f>IF('5-4 支出'!D25="","",'5-4 支出'!D25)</f>
        <v/>
      </c>
      <c r="E25" s="119" t="str">
        <f>IF('5-4 支出'!E25="","",'5-4 支出'!E25)</f>
        <v/>
      </c>
      <c r="F25" s="112" t="str">
        <f>IF('5-4 支出'!F25="","",'5-4 支出'!F25)</f>
        <v/>
      </c>
      <c r="G25" s="112" t="str">
        <f>IF('5-4 支出'!G25="","",'5-4 支出'!G25)</f>
        <v/>
      </c>
      <c r="H25" s="112" t="str">
        <f>IF('5-4 支出'!H25="","",'5-4 支出'!H25)</f>
        <v/>
      </c>
      <c r="I25" s="112" t="str">
        <f>IF('5-4 支出'!I25="","",'5-4 支出'!I25)</f>
        <v/>
      </c>
      <c r="J25" s="112" t="str">
        <f>IF('5-4 支出'!J25="","",'5-4 支出'!J25)</f>
        <v/>
      </c>
      <c r="K25" s="114" t="str">
        <f t="shared" si="0"/>
        <v/>
      </c>
      <c r="L25" s="27"/>
    </row>
    <row r="26" spans="1:12" ht="18.75" customHeight="1">
      <c r="A26" s="26">
        <v>13</v>
      </c>
      <c r="B26" s="91"/>
      <c r="C26" s="68" t="str">
        <f t="shared" si="1"/>
        <v/>
      </c>
      <c r="D26" s="419" t="str">
        <f>IF('5-4 支出'!D26="","",'5-4 支出'!D26)</f>
        <v/>
      </c>
      <c r="E26" s="119" t="str">
        <f>IF('5-4 支出'!E26="","",'5-4 支出'!E26)</f>
        <v/>
      </c>
      <c r="F26" s="112" t="str">
        <f>IF('5-4 支出'!F26="","",'5-4 支出'!F26)</f>
        <v/>
      </c>
      <c r="G26" s="112" t="str">
        <f>IF('5-4 支出'!G26="","",'5-4 支出'!G26)</f>
        <v/>
      </c>
      <c r="H26" s="112" t="str">
        <f>IF('5-4 支出'!H26="","",'5-4 支出'!H26)</f>
        <v/>
      </c>
      <c r="I26" s="112" t="str">
        <f>IF('5-4 支出'!I26="","",'5-4 支出'!I26)</f>
        <v/>
      </c>
      <c r="J26" s="112" t="str">
        <f>IF('5-4 支出'!J26="","",'5-4 支出'!J26)</f>
        <v/>
      </c>
      <c r="K26" s="114" t="str">
        <f t="shared" si="0"/>
        <v/>
      </c>
      <c r="L26" s="27"/>
    </row>
    <row r="27" spans="1:12" ht="18.75" customHeight="1">
      <c r="A27" s="26">
        <v>14</v>
      </c>
      <c r="B27" s="91"/>
      <c r="C27" s="68" t="str">
        <f t="shared" si="1"/>
        <v/>
      </c>
      <c r="D27" s="419" t="str">
        <f>IF('5-4 支出'!D27="","",'5-4 支出'!D27)</f>
        <v/>
      </c>
      <c r="E27" s="119" t="str">
        <f>IF('5-4 支出'!E27="","",'5-4 支出'!E27)</f>
        <v/>
      </c>
      <c r="F27" s="112" t="str">
        <f>IF('5-4 支出'!F27="","",'5-4 支出'!F27)</f>
        <v/>
      </c>
      <c r="G27" s="112" t="str">
        <f>IF('5-4 支出'!G27="","",'5-4 支出'!G27)</f>
        <v/>
      </c>
      <c r="H27" s="112" t="str">
        <f>IF('5-4 支出'!H27="","",'5-4 支出'!H27)</f>
        <v/>
      </c>
      <c r="I27" s="112" t="str">
        <f>IF('5-4 支出'!I27="","",'5-4 支出'!I27)</f>
        <v/>
      </c>
      <c r="J27" s="112" t="str">
        <f>IF('5-4 支出'!J27="","",'5-4 支出'!J27)</f>
        <v/>
      </c>
      <c r="K27" s="114" t="str">
        <f t="shared" si="0"/>
        <v/>
      </c>
      <c r="L27" s="27"/>
    </row>
    <row r="28" spans="1:12" ht="18.5" thickBot="1">
      <c r="A28" s="26">
        <v>15</v>
      </c>
      <c r="B28" s="91"/>
      <c r="C28" s="68" t="str">
        <f t="shared" si="1"/>
        <v/>
      </c>
      <c r="D28" s="419" t="str">
        <f>IF('5-4 支出'!D28="","",'5-4 支出'!D28)</f>
        <v/>
      </c>
      <c r="E28" s="119" t="str">
        <f>IF('5-4 支出'!E28="","",'5-4 支出'!E28)</f>
        <v/>
      </c>
      <c r="F28" s="112" t="str">
        <f>IF('5-4 支出'!F28="","",'5-4 支出'!F28)</f>
        <v/>
      </c>
      <c r="G28" s="112" t="str">
        <f>IF('5-4 支出'!G28="","",'5-4 支出'!G28)</f>
        <v/>
      </c>
      <c r="H28" s="112" t="str">
        <f>IF('5-4 支出'!H28="","",'5-4 支出'!H28)</f>
        <v/>
      </c>
      <c r="I28" s="112" t="str">
        <f>IF('5-4 支出'!I28="","",'5-4 支出'!I28)</f>
        <v/>
      </c>
      <c r="J28" s="112" t="str">
        <f>IF('5-4 支出'!J28="","",'5-4 支出'!J28)</f>
        <v/>
      </c>
      <c r="K28" s="114" t="str">
        <f t="shared" si="0"/>
        <v/>
      </c>
      <c r="L28" s="27"/>
    </row>
    <row r="29" spans="1:12" ht="23" thickBot="1">
      <c r="A29" s="48"/>
      <c r="B29" s="89"/>
      <c r="C29" s="64" t="s">
        <v>102</v>
      </c>
      <c r="D29" s="94" t="s">
        <v>97</v>
      </c>
      <c r="E29" s="53" t="s">
        <v>73</v>
      </c>
      <c r="F29" s="95" t="s">
        <v>66</v>
      </c>
      <c r="G29" s="96" t="s">
        <v>35</v>
      </c>
      <c r="H29" s="56" t="s">
        <v>59</v>
      </c>
      <c r="I29" s="55" t="s">
        <v>36</v>
      </c>
      <c r="J29" s="56" t="s">
        <v>60</v>
      </c>
      <c r="K29" s="54" t="s">
        <v>37</v>
      </c>
      <c r="L29" s="57" t="s">
        <v>93</v>
      </c>
    </row>
    <row r="30" spans="1:12" s="22" customFormat="1" ht="26.5">
      <c r="A30" s="26"/>
      <c r="B30" s="50" t="str">
        <f>IF($E$8=C30,$D$8,IF($E$9=C30,$D$9,IF($E$10=C30,$D$10,"")))</f>
        <v/>
      </c>
      <c r="C30" s="67" t="s">
        <v>196</v>
      </c>
      <c r="D30" s="107"/>
      <c r="E30" s="59"/>
      <c r="F30" s="52"/>
      <c r="G30" s="52"/>
      <c r="H30" s="60"/>
      <c r="I30" s="60"/>
      <c r="J30" s="60"/>
      <c r="K30" s="62" t="str">
        <f t="shared" ref="K30" si="2">IF(ISNUMBER(F30),(PRODUCT(F30,G30,I30)),"")</f>
        <v/>
      </c>
      <c r="L30" s="65">
        <f>ROUNDDOWN((SUM(K31:K45)),-3)/1000</f>
        <v>0</v>
      </c>
    </row>
    <row r="31" spans="1:12">
      <c r="A31" s="26">
        <v>1</v>
      </c>
      <c r="B31" s="91"/>
      <c r="C31" s="68" t="str">
        <f>IF(D31="","",".")</f>
        <v/>
      </c>
      <c r="D31" s="418" t="str">
        <f>IF('5-4 支出'!D31="","",'5-4 支出'!D31)</f>
        <v/>
      </c>
      <c r="E31" s="110" t="str">
        <f>IF('5-4 支出'!E31="","",'5-4 支出'!E31)</f>
        <v/>
      </c>
      <c r="F31" s="111" t="str">
        <f>IF('5-4 支出'!F31="","",'5-4 支出'!F31)</f>
        <v/>
      </c>
      <c r="G31" s="111" t="str">
        <f>IF('5-4 支出'!G31="","",'5-4 支出'!G31)</f>
        <v/>
      </c>
      <c r="H31" s="111" t="str">
        <f>IF('5-4 支出'!H31="","",'5-4 支出'!H31)</f>
        <v/>
      </c>
      <c r="I31" s="111" t="str">
        <f>IF('5-4 支出'!I31="","",'5-4 支出'!I31)</f>
        <v/>
      </c>
      <c r="J31" s="111" t="str">
        <f>IF('5-4 支出'!J31="","",'5-4 支出'!J31)</f>
        <v/>
      </c>
      <c r="K31" s="113" t="str">
        <f t="shared" ref="K31:K41" si="3">IF(ISNUMBER(F31),(PRODUCT(F31,G31,I31)),"")</f>
        <v/>
      </c>
      <c r="L31" s="27"/>
    </row>
    <row r="32" spans="1:12">
      <c r="A32" s="26">
        <v>2</v>
      </c>
      <c r="B32" s="91"/>
      <c r="C32" s="68" t="str">
        <f t="shared" ref="C32:C45" si="4">IF(D32="","",".")</f>
        <v/>
      </c>
      <c r="D32" s="419" t="str">
        <f>IF('5-4 支出'!D32="","",'5-4 支出'!D32)</f>
        <v/>
      </c>
      <c r="E32" s="119" t="str">
        <f>IF('5-4 支出'!E32="","",'5-4 支出'!E32)</f>
        <v/>
      </c>
      <c r="F32" s="112" t="str">
        <f>IF('5-4 支出'!F32="","",'5-4 支出'!F32)</f>
        <v/>
      </c>
      <c r="G32" s="112" t="str">
        <f>IF('5-4 支出'!G32="","",'5-4 支出'!G32)</f>
        <v/>
      </c>
      <c r="H32" s="112" t="str">
        <f>IF('5-4 支出'!H32="","",'5-4 支出'!H32)</f>
        <v/>
      </c>
      <c r="I32" s="112" t="str">
        <f>IF('5-4 支出'!I32="","",'5-4 支出'!I32)</f>
        <v/>
      </c>
      <c r="J32" s="112" t="str">
        <f>IF('5-4 支出'!J32="","",'5-4 支出'!J32)</f>
        <v/>
      </c>
      <c r="K32" s="114" t="str">
        <f t="shared" si="3"/>
        <v/>
      </c>
      <c r="L32" s="27"/>
    </row>
    <row r="33" spans="1:12">
      <c r="A33" s="26">
        <v>3</v>
      </c>
      <c r="B33" s="91"/>
      <c r="C33" s="68" t="str">
        <f t="shared" si="4"/>
        <v/>
      </c>
      <c r="D33" s="419" t="str">
        <f>IF('5-4 支出'!D33="","",'5-4 支出'!D33)</f>
        <v/>
      </c>
      <c r="E33" s="119" t="str">
        <f>IF('5-4 支出'!E33="","",'5-4 支出'!E33)</f>
        <v/>
      </c>
      <c r="F33" s="112" t="str">
        <f>IF('5-4 支出'!F33="","",'5-4 支出'!F33)</f>
        <v/>
      </c>
      <c r="G33" s="112" t="str">
        <f>IF('5-4 支出'!G33="","",'5-4 支出'!G33)</f>
        <v/>
      </c>
      <c r="H33" s="112" t="str">
        <f>IF('5-4 支出'!H33="","",'5-4 支出'!H33)</f>
        <v/>
      </c>
      <c r="I33" s="112" t="str">
        <f>IF('5-4 支出'!I33="","",'5-4 支出'!I33)</f>
        <v/>
      </c>
      <c r="J33" s="112" t="str">
        <f>IF('5-4 支出'!J33="","",'5-4 支出'!J33)</f>
        <v/>
      </c>
      <c r="K33" s="114" t="str">
        <f t="shared" si="3"/>
        <v/>
      </c>
      <c r="L33" s="27"/>
    </row>
    <row r="34" spans="1:12">
      <c r="A34" s="26">
        <v>4</v>
      </c>
      <c r="B34" s="91"/>
      <c r="C34" s="68" t="str">
        <f t="shared" si="4"/>
        <v/>
      </c>
      <c r="D34" s="419" t="str">
        <f>IF('5-4 支出'!D34="","",'5-4 支出'!D34)</f>
        <v/>
      </c>
      <c r="E34" s="119" t="str">
        <f>IF('5-4 支出'!E34="","",'5-4 支出'!E34)</f>
        <v/>
      </c>
      <c r="F34" s="112" t="str">
        <f>IF('5-4 支出'!F34="","",'5-4 支出'!F34)</f>
        <v/>
      </c>
      <c r="G34" s="112" t="str">
        <f>IF('5-4 支出'!G34="","",'5-4 支出'!G34)</f>
        <v/>
      </c>
      <c r="H34" s="112" t="str">
        <f>IF('5-4 支出'!H34="","",'5-4 支出'!H34)</f>
        <v/>
      </c>
      <c r="I34" s="112" t="str">
        <f>IF('5-4 支出'!I34="","",'5-4 支出'!I34)</f>
        <v/>
      </c>
      <c r="J34" s="112" t="str">
        <f>IF('5-4 支出'!J34="","",'5-4 支出'!J34)</f>
        <v/>
      </c>
      <c r="K34" s="114" t="str">
        <f t="shared" si="3"/>
        <v/>
      </c>
      <c r="L34" s="27"/>
    </row>
    <row r="35" spans="1:12">
      <c r="A35" s="26">
        <v>5</v>
      </c>
      <c r="B35" s="91"/>
      <c r="C35" s="68" t="str">
        <f t="shared" si="4"/>
        <v/>
      </c>
      <c r="D35" s="419" t="str">
        <f>IF('5-4 支出'!D35="","",'5-4 支出'!D35)</f>
        <v/>
      </c>
      <c r="E35" s="119" t="str">
        <f>IF('5-4 支出'!E35="","",'5-4 支出'!E35)</f>
        <v/>
      </c>
      <c r="F35" s="112" t="str">
        <f>IF('5-4 支出'!F35="","",'5-4 支出'!F35)</f>
        <v/>
      </c>
      <c r="G35" s="112" t="str">
        <f>IF('5-4 支出'!G35="","",'5-4 支出'!G35)</f>
        <v/>
      </c>
      <c r="H35" s="112" t="str">
        <f>IF('5-4 支出'!H35="","",'5-4 支出'!H35)</f>
        <v/>
      </c>
      <c r="I35" s="112" t="str">
        <f>IF('5-4 支出'!I35="","",'5-4 支出'!I35)</f>
        <v/>
      </c>
      <c r="J35" s="112" t="str">
        <f>IF('5-4 支出'!J35="","",'5-4 支出'!J35)</f>
        <v/>
      </c>
      <c r="K35" s="114" t="str">
        <f t="shared" si="3"/>
        <v/>
      </c>
      <c r="L35" s="27"/>
    </row>
    <row r="36" spans="1:12">
      <c r="A36" s="26">
        <v>6</v>
      </c>
      <c r="B36" s="91"/>
      <c r="C36" s="68" t="str">
        <f t="shared" si="4"/>
        <v/>
      </c>
      <c r="D36" s="419" t="str">
        <f>IF('5-4 支出'!D36="","",'5-4 支出'!D36)</f>
        <v/>
      </c>
      <c r="E36" s="119" t="str">
        <f>IF('5-4 支出'!E36="","",'5-4 支出'!E36)</f>
        <v/>
      </c>
      <c r="F36" s="112" t="str">
        <f>IF('5-4 支出'!F36="","",'5-4 支出'!F36)</f>
        <v/>
      </c>
      <c r="G36" s="112" t="str">
        <f>IF('5-4 支出'!G36="","",'5-4 支出'!G36)</f>
        <v/>
      </c>
      <c r="H36" s="112" t="str">
        <f>IF('5-4 支出'!H36="","",'5-4 支出'!H36)</f>
        <v/>
      </c>
      <c r="I36" s="112" t="str">
        <f>IF('5-4 支出'!I36="","",'5-4 支出'!I36)</f>
        <v/>
      </c>
      <c r="J36" s="112" t="str">
        <f>IF('5-4 支出'!J36="","",'5-4 支出'!J36)</f>
        <v/>
      </c>
      <c r="K36" s="114" t="str">
        <f t="shared" si="3"/>
        <v/>
      </c>
      <c r="L36" s="27"/>
    </row>
    <row r="37" spans="1:12">
      <c r="A37" s="26">
        <v>7</v>
      </c>
      <c r="B37" s="91"/>
      <c r="C37" s="68" t="str">
        <f t="shared" si="4"/>
        <v/>
      </c>
      <c r="D37" s="419" t="str">
        <f>IF('5-4 支出'!D37="","",'5-4 支出'!D37)</f>
        <v/>
      </c>
      <c r="E37" s="119" t="str">
        <f>IF('5-4 支出'!E37="","",'5-4 支出'!E37)</f>
        <v/>
      </c>
      <c r="F37" s="112" t="str">
        <f>IF('5-4 支出'!F37="","",'5-4 支出'!F37)</f>
        <v/>
      </c>
      <c r="G37" s="112" t="str">
        <f>IF('5-4 支出'!G37="","",'5-4 支出'!G37)</f>
        <v/>
      </c>
      <c r="H37" s="112" t="str">
        <f>IF('5-4 支出'!H37="","",'5-4 支出'!H37)</f>
        <v/>
      </c>
      <c r="I37" s="112" t="str">
        <f>IF('5-4 支出'!I37="","",'5-4 支出'!I37)</f>
        <v/>
      </c>
      <c r="J37" s="112" t="str">
        <f>IF('5-4 支出'!J37="","",'5-4 支出'!J37)</f>
        <v/>
      </c>
      <c r="K37" s="114" t="str">
        <f t="shared" si="3"/>
        <v/>
      </c>
      <c r="L37" s="27"/>
    </row>
    <row r="38" spans="1:12">
      <c r="A38" s="26">
        <v>8</v>
      </c>
      <c r="B38" s="91"/>
      <c r="C38" s="68" t="str">
        <f t="shared" si="4"/>
        <v/>
      </c>
      <c r="D38" s="419" t="str">
        <f>IF('5-4 支出'!D38="","",'5-4 支出'!D38)</f>
        <v/>
      </c>
      <c r="E38" s="119" t="str">
        <f>IF('5-4 支出'!E38="","",'5-4 支出'!E38)</f>
        <v/>
      </c>
      <c r="F38" s="112" t="str">
        <f>IF('5-4 支出'!F38="","",'5-4 支出'!F38)</f>
        <v/>
      </c>
      <c r="G38" s="112" t="str">
        <f>IF('5-4 支出'!G38="","",'5-4 支出'!G38)</f>
        <v/>
      </c>
      <c r="H38" s="112" t="str">
        <f>IF('5-4 支出'!H38="","",'5-4 支出'!H38)</f>
        <v/>
      </c>
      <c r="I38" s="112" t="str">
        <f>IF('5-4 支出'!I38="","",'5-4 支出'!I38)</f>
        <v/>
      </c>
      <c r="J38" s="112" t="str">
        <f>IF('5-4 支出'!J38="","",'5-4 支出'!J38)</f>
        <v/>
      </c>
      <c r="K38" s="114" t="str">
        <f t="shared" si="3"/>
        <v/>
      </c>
      <c r="L38" s="27"/>
    </row>
    <row r="39" spans="1:12">
      <c r="A39" s="26">
        <v>9</v>
      </c>
      <c r="B39" s="91"/>
      <c r="C39" s="68" t="str">
        <f t="shared" si="4"/>
        <v/>
      </c>
      <c r="D39" s="419" t="str">
        <f>IF('5-4 支出'!D39="","",'5-4 支出'!D39)</f>
        <v/>
      </c>
      <c r="E39" s="119" t="str">
        <f>IF('5-4 支出'!E39="","",'5-4 支出'!E39)</f>
        <v/>
      </c>
      <c r="F39" s="112" t="str">
        <f>IF('5-4 支出'!F39="","",'5-4 支出'!F39)</f>
        <v/>
      </c>
      <c r="G39" s="112" t="str">
        <f>IF('5-4 支出'!G39="","",'5-4 支出'!G39)</f>
        <v/>
      </c>
      <c r="H39" s="112" t="str">
        <f>IF('5-4 支出'!H39="","",'5-4 支出'!H39)</f>
        <v/>
      </c>
      <c r="I39" s="112" t="str">
        <f>IF('5-4 支出'!I39="","",'5-4 支出'!I39)</f>
        <v/>
      </c>
      <c r="J39" s="112" t="str">
        <f>IF('5-4 支出'!J39="","",'5-4 支出'!J39)</f>
        <v/>
      </c>
      <c r="K39" s="114" t="str">
        <f t="shared" si="3"/>
        <v/>
      </c>
      <c r="L39" s="27"/>
    </row>
    <row r="40" spans="1:12">
      <c r="A40" s="26">
        <v>10</v>
      </c>
      <c r="B40" s="91"/>
      <c r="C40" s="68" t="str">
        <f t="shared" si="4"/>
        <v/>
      </c>
      <c r="D40" s="419" t="str">
        <f>IF('5-4 支出'!D40="","",'5-4 支出'!D40)</f>
        <v/>
      </c>
      <c r="E40" s="119" t="str">
        <f>IF('5-4 支出'!E40="","",'5-4 支出'!E40)</f>
        <v/>
      </c>
      <c r="F40" s="112" t="str">
        <f>IF('5-4 支出'!F40="","",'5-4 支出'!F40)</f>
        <v/>
      </c>
      <c r="G40" s="112" t="str">
        <f>IF('5-4 支出'!G40="","",'5-4 支出'!G40)</f>
        <v/>
      </c>
      <c r="H40" s="112" t="str">
        <f>IF('5-4 支出'!H40="","",'5-4 支出'!H40)</f>
        <v/>
      </c>
      <c r="I40" s="112" t="str">
        <f>IF('5-4 支出'!I40="","",'5-4 支出'!I40)</f>
        <v/>
      </c>
      <c r="J40" s="112" t="str">
        <f>IF('5-4 支出'!J40="","",'5-4 支出'!J40)</f>
        <v/>
      </c>
      <c r="K40" s="114" t="str">
        <f t="shared" si="3"/>
        <v/>
      </c>
      <c r="L40" s="27"/>
    </row>
    <row r="41" spans="1:12">
      <c r="A41" s="26">
        <v>11</v>
      </c>
      <c r="B41" s="91"/>
      <c r="C41" s="68" t="str">
        <f t="shared" si="4"/>
        <v/>
      </c>
      <c r="D41" s="419" t="str">
        <f>IF('5-4 支出'!D41="","",'5-4 支出'!D41)</f>
        <v/>
      </c>
      <c r="E41" s="119" t="str">
        <f>IF('5-4 支出'!E41="","",'5-4 支出'!E41)</f>
        <v/>
      </c>
      <c r="F41" s="112" t="str">
        <f>IF('5-4 支出'!F41="","",'5-4 支出'!F41)</f>
        <v/>
      </c>
      <c r="G41" s="112" t="str">
        <f>IF('5-4 支出'!G41="","",'5-4 支出'!G41)</f>
        <v/>
      </c>
      <c r="H41" s="112" t="str">
        <f>IF('5-4 支出'!H41="","",'5-4 支出'!H41)</f>
        <v/>
      </c>
      <c r="I41" s="112" t="str">
        <f>IF('5-4 支出'!I41="","",'5-4 支出'!I41)</f>
        <v/>
      </c>
      <c r="J41" s="112" t="str">
        <f>IF('5-4 支出'!J41="","",'5-4 支出'!J41)</f>
        <v/>
      </c>
      <c r="K41" s="114" t="str">
        <f t="shared" si="3"/>
        <v/>
      </c>
      <c r="L41" s="27"/>
    </row>
    <row r="42" spans="1:12">
      <c r="A42" s="26">
        <v>12</v>
      </c>
      <c r="B42" s="91"/>
      <c r="C42" s="68" t="str">
        <f t="shared" si="4"/>
        <v/>
      </c>
      <c r="D42" s="419" t="str">
        <f>IF('5-4 支出'!D42="","",'5-4 支出'!D42)</f>
        <v/>
      </c>
      <c r="E42" s="119" t="str">
        <f>IF('5-4 支出'!E42="","",'5-4 支出'!E42)</f>
        <v/>
      </c>
      <c r="F42" s="112" t="str">
        <f>IF('5-4 支出'!F42="","",'5-4 支出'!F42)</f>
        <v/>
      </c>
      <c r="G42" s="112" t="str">
        <f>IF('5-4 支出'!G42="","",'5-4 支出'!G42)</f>
        <v/>
      </c>
      <c r="H42" s="112" t="str">
        <f>IF('5-4 支出'!H42="","",'5-4 支出'!H42)</f>
        <v/>
      </c>
      <c r="I42" s="112" t="str">
        <f>IF('5-4 支出'!I42="","",'5-4 支出'!I42)</f>
        <v/>
      </c>
      <c r="J42" s="112" t="str">
        <f>IF('5-4 支出'!J42="","",'5-4 支出'!J42)</f>
        <v/>
      </c>
      <c r="K42" s="114" t="str">
        <f>IF(ISNUMBER(F42),(PRODUCT(F42,G42,I42)),"")</f>
        <v/>
      </c>
      <c r="L42" s="27"/>
    </row>
    <row r="43" spans="1:12">
      <c r="A43" s="26">
        <v>13</v>
      </c>
      <c r="B43" s="91"/>
      <c r="C43" s="68" t="str">
        <f t="shared" si="4"/>
        <v/>
      </c>
      <c r="D43" s="419" t="str">
        <f>IF('5-4 支出'!D43="","",'5-4 支出'!D43)</f>
        <v/>
      </c>
      <c r="E43" s="119" t="str">
        <f>IF('5-4 支出'!E43="","",'5-4 支出'!E43)</f>
        <v/>
      </c>
      <c r="F43" s="112" t="str">
        <f>IF('5-4 支出'!F43="","",'5-4 支出'!F43)</f>
        <v/>
      </c>
      <c r="G43" s="112" t="str">
        <f>IF('5-4 支出'!G43="","",'5-4 支出'!G43)</f>
        <v/>
      </c>
      <c r="H43" s="112" t="str">
        <f>IF('5-4 支出'!H43="","",'5-4 支出'!H43)</f>
        <v/>
      </c>
      <c r="I43" s="112" t="str">
        <f>IF('5-4 支出'!I43="","",'5-4 支出'!I43)</f>
        <v/>
      </c>
      <c r="J43" s="112" t="str">
        <f>IF('5-4 支出'!J43="","",'5-4 支出'!J43)</f>
        <v/>
      </c>
      <c r="K43" s="114" t="str">
        <f>IF(ISNUMBER(F43),(PRODUCT(F43,G43,I43)),"")</f>
        <v/>
      </c>
      <c r="L43" s="27"/>
    </row>
    <row r="44" spans="1:12">
      <c r="A44" s="26">
        <v>14</v>
      </c>
      <c r="B44" s="91"/>
      <c r="C44" s="68" t="str">
        <f t="shared" si="4"/>
        <v/>
      </c>
      <c r="D44" s="419" t="str">
        <f>IF('5-4 支出'!D44="","",'5-4 支出'!D44)</f>
        <v/>
      </c>
      <c r="E44" s="119" t="str">
        <f>IF('5-4 支出'!E44="","",'5-4 支出'!E44)</f>
        <v/>
      </c>
      <c r="F44" s="112" t="str">
        <f>IF('5-4 支出'!F44="","",'5-4 支出'!F44)</f>
        <v/>
      </c>
      <c r="G44" s="112" t="str">
        <f>IF('5-4 支出'!G44="","",'5-4 支出'!G44)</f>
        <v/>
      </c>
      <c r="H44" s="112" t="str">
        <f>IF('5-4 支出'!H44="","",'5-4 支出'!H44)</f>
        <v/>
      </c>
      <c r="I44" s="112" t="str">
        <f>IF('5-4 支出'!I44="","",'5-4 支出'!I44)</f>
        <v/>
      </c>
      <c r="J44" s="112" t="str">
        <f>IF('5-4 支出'!J44="","",'5-4 支出'!J44)</f>
        <v/>
      </c>
      <c r="K44" s="114" t="str">
        <f>IF(ISNUMBER(F44),(PRODUCT(F44,G44,I44)),"")</f>
        <v/>
      </c>
      <c r="L44" s="27"/>
    </row>
    <row r="45" spans="1:12" ht="18.5" thickBot="1">
      <c r="A45" s="26">
        <v>15</v>
      </c>
      <c r="B45" s="91"/>
      <c r="C45" s="68" t="str">
        <f t="shared" si="4"/>
        <v/>
      </c>
      <c r="D45" s="419" t="str">
        <f>IF('5-4 支出'!D45="","",'5-4 支出'!D45)</f>
        <v/>
      </c>
      <c r="E45" s="119" t="str">
        <f>IF('5-4 支出'!E45="","",'5-4 支出'!E45)</f>
        <v/>
      </c>
      <c r="F45" s="112" t="str">
        <f>IF('5-4 支出'!F45="","",'5-4 支出'!F45)</f>
        <v/>
      </c>
      <c r="G45" s="112" t="str">
        <f>IF('5-4 支出'!G45="","",'5-4 支出'!G45)</f>
        <v/>
      </c>
      <c r="H45" s="112" t="str">
        <f>IF('5-4 支出'!H45="","",'5-4 支出'!H45)</f>
        <v/>
      </c>
      <c r="I45" s="112" t="str">
        <f>IF('5-4 支出'!I45="","",'5-4 支出'!I45)</f>
        <v/>
      </c>
      <c r="J45" s="112" t="str">
        <f>IF('5-4 支出'!J45="","",'5-4 支出'!J45)</f>
        <v/>
      </c>
      <c r="K45" s="114" t="str">
        <f>IF(ISNUMBER(F45),(PRODUCT(F45,G45,I45)),"")</f>
        <v/>
      </c>
      <c r="L45" s="27"/>
    </row>
    <row r="46" spans="1:12" ht="23" thickBot="1">
      <c r="A46" s="48"/>
      <c r="B46" s="89"/>
      <c r="C46" s="64" t="s">
        <v>102</v>
      </c>
      <c r="D46" s="94" t="s">
        <v>97</v>
      </c>
      <c r="E46" s="53" t="s">
        <v>73</v>
      </c>
      <c r="F46" s="95" t="s">
        <v>66</v>
      </c>
      <c r="G46" s="96" t="s">
        <v>35</v>
      </c>
      <c r="H46" s="56" t="s">
        <v>59</v>
      </c>
      <c r="I46" s="55" t="s">
        <v>36</v>
      </c>
      <c r="J46" s="56" t="s">
        <v>60</v>
      </c>
      <c r="K46" s="54" t="s">
        <v>37</v>
      </c>
      <c r="L46" s="57" t="s">
        <v>93</v>
      </c>
    </row>
    <row r="47" spans="1:12" s="22" customFormat="1" ht="26.5">
      <c r="A47" s="26"/>
      <c r="B47" s="50" t="str">
        <f>IF($E$8=C47,$D$8,IF($E$9=C47,$D$9,IF($E$10=C47,$D$10,"")))</f>
        <v/>
      </c>
      <c r="C47" s="67" t="s">
        <v>186</v>
      </c>
      <c r="D47" s="107"/>
      <c r="E47" s="59"/>
      <c r="F47" s="52"/>
      <c r="G47" s="52"/>
      <c r="H47" s="60"/>
      <c r="I47" s="60"/>
      <c r="J47" s="60"/>
      <c r="K47" s="62" t="str">
        <f t="shared" ref="K47" si="5">IF(ISNUMBER(F47),(PRODUCT(F47,G47,I47)),"")</f>
        <v/>
      </c>
      <c r="L47" s="65">
        <f>ROUNDDOWN((SUM(K48:K62)),-3)/1000</f>
        <v>0</v>
      </c>
    </row>
    <row r="48" spans="1:12">
      <c r="A48" s="26">
        <v>1</v>
      </c>
      <c r="B48" s="91"/>
      <c r="C48" s="69" t="str">
        <f>IF(D48="","",".")</f>
        <v/>
      </c>
      <c r="D48" s="418" t="str">
        <f>IF('5-4 支出'!D48="","",'5-4 支出'!D48)</f>
        <v/>
      </c>
      <c r="E48" s="110" t="str">
        <f>IF('5-4 支出'!E48="","",'5-4 支出'!E48)</f>
        <v/>
      </c>
      <c r="F48" s="345" t="str">
        <f>IF('5-4 支出'!F48="","",'5-4 支出'!F48)</f>
        <v/>
      </c>
      <c r="G48" s="345" t="str">
        <f>IF('5-4 支出'!G48="","",'5-4 支出'!G48)</f>
        <v/>
      </c>
      <c r="H48" s="345" t="str">
        <f>IF('5-4 支出'!H48="","",'5-4 支出'!H48)</f>
        <v/>
      </c>
      <c r="I48" s="345" t="str">
        <f>IF('5-4 支出'!I48="","",'5-4 支出'!I48)</f>
        <v/>
      </c>
      <c r="J48" s="345" t="str">
        <f>IF('5-4 支出'!J48="","",'5-4 支出'!J48)</f>
        <v/>
      </c>
      <c r="K48" s="113" t="str">
        <f>IF(ISNUMBER(F48),(PRODUCT(F48,G48,I48)),"")</f>
        <v/>
      </c>
      <c r="L48" s="27"/>
    </row>
    <row r="49" spans="1:12">
      <c r="A49" s="26">
        <v>2</v>
      </c>
      <c r="B49" s="91"/>
      <c r="C49" s="69" t="str">
        <f>IF(D49="","",".")</f>
        <v/>
      </c>
      <c r="D49" s="419" t="str">
        <f>IF('5-4 支出'!D49="","",'5-4 支出'!D49)</f>
        <v/>
      </c>
      <c r="E49" s="119" t="str">
        <f>IF('5-4 支出'!E49="","",'5-4 支出'!E49)</f>
        <v/>
      </c>
      <c r="F49" s="112" t="str">
        <f>IF('5-4 支出'!F49="","",'5-4 支出'!F49)</f>
        <v/>
      </c>
      <c r="G49" s="112" t="str">
        <f>IF('5-4 支出'!G49="","",'5-4 支出'!G49)</f>
        <v/>
      </c>
      <c r="H49" s="112" t="str">
        <f>IF('5-4 支出'!H49="","",'5-4 支出'!H49)</f>
        <v/>
      </c>
      <c r="I49" s="112" t="str">
        <f>IF('5-4 支出'!I49="","",'5-4 支出'!I49)</f>
        <v/>
      </c>
      <c r="J49" s="112" t="str">
        <f>IF('5-4 支出'!J49="","",'5-4 支出'!J49)</f>
        <v/>
      </c>
      <c r="K49" s="114" t="str">
        <f>IF(ISNUMBER(F49),(PRODUCT(F49,G49,I49)),"")</f>
        <v/>
      </c>
      <c r="L49" s="27"/>
    </row>
    <row r="50" spans="1:12">
      <c r="A50" s="26">
        <v>3</v>
      </c>
      <c r="B50" s="91"/>
      <c r="C50" s="69" t="str">
        <f t="shared" ref="C50:C62" si="6">IF(D50="","",".")</f>
        <v/>
      </c>
      <c r="D50" s="419" t="str">
        <f>IF('5-4 支出'!D50="","",'5-4 支出'!D50)</f>
        <v/>
      </c>
      <c r="E50" s="119" t="str">
        <f>IF('5-4 支出'!E50="","",'5-4 支出'!E50)</f>
        <v/>
      </c>
      <c r="F50" s="112" t="str">
        <f>IF('5-4 支出'!F50="","",'5-4 支出'!F50)</f>
        <v/>
      </c>
      <c r="G50" s="112" t="str">
        <f>IF('5-4 支出'!G50="","",'5-4 支出'!G50)</f>
        <v/>
      </c>
      <c r="H50" s="112" t="str">
        <f>IF('5-4 支出'!H50="","",'5-4 支出'!H50)</f>
        <v/>
      </c>
      <c r="I50" s="112" t="str">
        <f>IF('5-4 支出'!I50="","",'5-4 支出'!I50)</f>
        <v/>
      </c>
      <c r="J50" s="112" t="str">
        <f>IF('5-4 支出'!J50="","",'5-4 支出'!J50)</f>
        <v/>
      </c>
      <c r="K50" s="114" t="str">
        <f>IF(ISNUMBER(F50),(PRODUCT(F50,G50,I50)),"")</f>
        <v/>
      </c>
      <c r="L50" s="27"/>
    </row>
    <row r="51" spans="1:12">
      <c r="A51" s="26">
        <v>4</v>
      </c>
      <c r="B51" s="91"/>
      <c r="C51" s="69" t="str">
        <f t="shared" si="6"/>
        <v/>
      </c>
      <c r="D51" s="419" t="str">
        <f>IF('5-4 支出'!D51="","",'5-4 支出'!D51)</f>
        <v/>
      </c>
      <c r="E51" s="119" t="str">
        <f>IF('5-4 支出'!E51="","",'5-4 支出'!E51)</f>
        <v/>
      </c>
      <c r="F51" s="112" t="str">
        <f>IF('5-4 支出'!F51="","",'5-4 支出'!F51)</f>
        <v/>
      </c>
      <c r="G51" s="112" t="str">
        <f>IF('5-4 支出'!G51="","",'5-4 支出'!G51)</f>
        <v/>
      </c>
      <c r="H51" s="112" t="str">
        <f>IF('5-4 支出'!H51="","",'5-4 支出'!H51)</f>
        <v/>
      </c>
      <c r="I51" s="112" t="str">
        <f>IF('5-4 支出'!I51="","",'5-4 支出'!I51)</f>
        <v/>
      </c>
      <c r="J51" s="112" t="str">
        <f>IF('5-4 支出'!J51="","",'5-4 支出'!J51)</f>
        <v/>
      </c>
      <c r="K51" s="114" t="str">
        <f t="shared" ref="K51:K57" si="7">IF(ISNUMBER(F51),(PRODUCT(F51,G51,I51)),"")</f>
        <v/>
      </c>
      <c r="L51" s="27"/>
    </row>
    <row r="52" spans="1:12">
      <c r="A52" s="26">
        <v>5</v>
      </c>
      <c r="B52" s="91"/>
      <c r="C52" s="69" t="str">
        <f t="shared" si="6"/>
        <v/>
      </c>
      <c r="D52" s="419" t="str">
        <f>IF('5-4 支出'!D52="","",'5-4 支出'!D52)</f>
        <v/>
      </c>
      <c r="E52" s="119" t="str">
        <f>IF('5-4 支出'!E52="","",'5-4 支出'!E52)</f>
        <v/>
      </c>
      <c r="F52" s="112" t="str">
        <f>IF('5-4 支出'!F52="","",'5-4 支出'!F52)</f>
        <v/>
      </c>
      <c r="G52" s="112" t="str">
        <f>IF('5-4 支出'!G52="","",'5-4 支出'!G52)</f>
        <v/>
      </c>
      <c r="H52" s="112" t="str">
        <f>IF('5-4 支出'!H52="","",'5-4 支出'!H52)</f>
        <v/>
      </c>
      <c r="I52" s="112" t="str">
        <f>IF('5-4 支出'!I52="","",'5-4 支出'!I52)</f>
        <v/>
      </c>
      <c r="J52" s="112" t="str">
        <f>IF('5-4 支出'!J52="","",'5-4 支出'!J52)</f>
        <v/>
      </c>
      <c r="K52" s="114" t="str">
        <f t="shared" si="7"/>
        <v/>
      </c>
      <c r="L52" s="27"/>
    </row>
    <row r="53" spans="1:12">
      <c r="A53" s="26">
        <v>6</v>
      </c>
      <c r="B53" s="91"/>
      <c r="C53" s="69" t="str">
        <f t="shared" si="6"/>
        <v/>
      </c>
      <c r="D53" s="419" t="str">
        <f>IF('5-4 支出'!D53="","",'5-4 支出'!D53)</f>
        <v/>
      </c>
      <c r="E53" s="119" t="str">
        <f>IF('5-4 支出'!E53="","",'5-4 支出'!E53)</f>
        <v/>
      </c>
      <c r="F53" s="112" t="str">
        <f>IF('5-4 支出'!F53="","",'5-4 支出'!F53)</f>
        <v/>
      </c>
      <c r="G53" s="112" t="str">
        <f>IF('5-4 支出'!G53="","",'5-4 支出'!G53)</f>
        <v/>
      </c>
      <c r="H53" s="112" t="str">
        <f>IF('5-4 支出'!H53="","",'5-4 支出'!H53)</f>
        <v/>
      </c>
      <c r="I53" s="112" t="str">
        <f>IF('5-4 支出'!I53="","",'5-4 支出'!I53)</f>
        <v/>
      </c>
      <c r="J53" s="112" t="str">
        <f>IF('5-4 支出'!J53="","",'5-4 支出'!J53)</f>
        <v/>
      </c>
      <c r="K53" s="114" t="str">
        <f t="shared" si="7"/>
        <v/>
      </c>
      <c r="L53" s="27"/>
    </row>
    <row r="54" spans="1:12">
      <c r="A54" s="26">
        <v>7</v>
      </c>
      <c r="B54" s="91"/>
      <c r="C54" s="69" t="str">
        <f t="shared" si="6"/>
        <v/>
      </c>
      <c r="D54" s="419" t="str">
        <f>IF('5-4 支出'!D54="","",'5-4 支出'!D54)</f>
        <v/>
      </c>
      <c r="E54" s="119" t="str">
        <f>IF('5-4 支出'!E54="","",'5-4 支出'!E54)</f>
        <v/>
      </c>
      <c r="F54" s="112" t="str">
        <f>IF('5-4 支出'!F54="","",'5-4 支出'!F54)</f>
        <v/>
      </c>
      <c r="G54" s="112" t="str">
        <f>IF('5-4 支出'!G54="","",'5-4 支出'!G54)</f>
        <v/>
      </c>
      <c r="H54" s="112" t="str">
        <f>IF('5-4 支出'!H54="","",'5-4 支出'!H54)</f>
        <v/>
      </c>
      <c r="I54" s="112" t="str">
        <f>IF('5-4 支出'!I54="","",'5-4 支出'!I54)</f>
        <v/>
      </c>
      <c r="J54" s="112" t="str">
        <f>IF('5-4 支出'!J54="","",'5-4 支出'!J54)</f>
        <v/>
      </c>
      <c r="K54" s="114" t="str">
        <f t="shared" si="7"/>
        <v/>
      </c>
      <c r="L54" s="27"/>
    </row>
    <row r="55" spans="1:12">
      <c r="A55" s="26">
        <v>8</v>
      </c>
      <c r="B55" s="91"/>
      <c r="C55" s="69" t="str">
        <f t="shared" si="6"/>
        <v/>
      </c>
      <c r="D55" s="419" t="str">
        <f>IF('5-4 支出'!D55="","",'5-4 支出'!D55)</f>
        <v/>
      </c>
      <c r="E55" s="119" t="str">
        <f>IF('5-4 支出'!E55="","",'5-4 支出'!E55)</f>
        <v/>
      </c>
      <c r="F55" s="112" t="str">
        <f>IF('5-4 支出'!F55="","",'5-4 支出'!F55)</f>
        <v/>
      </c>
      <c r="G55" s="112" t="str">
        <f>IF('5-4 支出'!G55="","",'5-4 支出'!G55)</f>
        <v/>
      </c>
      <c r="H55" s="112" t="str">
        <f>IF('5-4 支出'!H55="","",'5-4 支出'!H55)</f>
        <v/>
      </c>
      <c r="I55" s="112" t="str">
        <f>IF('5-4 支出'!I55="","",'5-4 支出'!I55)</f>
        <v/>
      </c>
      <c r="J55" s="112" t="str">
        <f>IF('5-4 支出'!J55="","",'5-4 支出'!J55)</f>
        <v/>
      </c>
      <c r="K55" s="114" t="str">
        <f t="shared" si="7"/>
        <v/>
      </c>
      <c r="L55" s="27"/>
    </row>
    <row r="56" spans="1:12">
      <c r="A56" s="26">
        <v>9</v>
      </c>
      <c r="B56" s="91"/>
      <c r="C56" s="69" t="str">
        <f t="shared" si="6"/>
        <v/>
      </c>
      <c r="D56" s="419" t="str">
        <f>IF('5-4 支出'!D56="","",'5-4 支出'!D56)</f>
        <v/>
      </c>
      <c r="E56" s="119" t="str">
        <f>IF('5-4 支出'!E56="","",'5-4 支出'!E56)</f>
        <v/>
      </c>
      <c r="F56" s="112" t="str">
        <f>IF('5-4 支出'!F56="","",'5-4 支出'!F56)</f>
        <v/>
      </c>
      <c r="G56" s="112" t="str">
        <f>IF('5-4 支出'!G56="","",'5-4 支出'!G56)</f>
        <v/>
      </c>
      <c r="H56" s="112" t="str">
        <f>IF('5-4 支出'!H56="","",'5-4 支出'!H56)</f>
        <v/>
      </c>
      <c r="I56" s="112" t="str">
        <f>IF('5-4 支出'!I56="","",'5-4 支出'!I56)</f>
        <v/>
      </c>
      <c r="J56" s="112" t="str">
        <f>IF('5-4 支出'!J56="","",'5-4 支出'!J56)</f>
        <v/>
      </c>
      <c r="K56" s="114" t="str">
        <f t="shared" si="7"/>
        <v/>
      </c>
      <c r="L56" s="27"/>
    </row>
    <row r="57" spans="1:12">
      <c r="A57" s="26">
        <v>10</v>
      </c>
      <c r="B57" s="91"/>
      <c r="C57" s="69" t="str">
        <f t="shared" si="6"/>
        <v/>
      </c>
      <c r="D57" s="419" t="str">
        <f>IF('5-4 支出'!D57="","",'5-4 支出'!D57)</f>
        <v/>
      </c>
      <c r="E57" s="119" t="str">
        <f>IF('5-4 支出'!E57="","",'5-4 支出'!E57)</f>
        <v/>
      </c>
      <c r="F57" s="112" t="str">
        <f>IF('5-4 支出'!F57="","",'5-4 支出'!F57)</f>
        <v/>
      </c>
      <c r="G57" s="112" t="str">
        <f>IF('5-4 支出'!G57="","",'5-4 支出'!G57)</f>
        <v/>
      </c>
      <c r="H57" s="112" t="str">
        <f>IF('5-4 支出'!H57="","",'5-4 支出'!H57)</f>
        <v/>
      </c>
      <c r="I57" s="112" t="str">
        <f>IF('5-4 支出'!I57="","",'5-4 支出'!I57)</f>
        <v/>
      </c>
      <c r="J57" s="112" t="str">
        <f>IF('5-4 支出'!J57="","",'5-4 支出'!J57)</f>
        <v/>
      </c>
      <c r="K57" s="114" t="str">
        <f t="shared" si="7"/>
        <v/>
      </c>
      <c r="L57" s="27"/>
    </row>
    <row r="58" spans="1:12">
      <c r="A58" s="26">
        <v>11</v>
      </c>
      <c r="B58" s="91"/>
      <c r="C58" s="69" t="str">
        <f t="shared" si="6"/>
        <v/>
      </c>
      <c r="D58" s="419" t="str">
        <f>IF('5-4 支出'!D58="","",'5-4 支出'!D58)</f>
        <v/>
      </c>
      <c r="E58" s="119" t="str">
        <f>IF('5-4 支出'!E58="","",'5-4 支出'!E58)</f>
        <v/>
      </c>
      <c r="F58" s="112" t="str">
        <f>IF('5-4 支出'!F58="","",'5-4 支出'!F58)</f>
        <v/>
      </c>
      <c r="G58" s="112" t="str">
        <f>IF('5-4 支出'!G58="","",'5-4 支出'!G58)</f>
        <v/>
      </c>
      <c r="H58" s="112" t="str">
        <f>IF('5-4 支出'!H58="","",'5-4 支出'!H58)</f>
        <v/>
      </c>
      <c r="I58" s="112" t="str">
        <f>IF('5-4 支出'!I58="","",'5-4 支出'!I58)</f>
        <v/>
      </c>
      <c r="J58" s="112" t="str">
        <f>IF('5-4 支出'!J58="","",'5-4 支出'!J58)</f>
        <v/>
      </c>
      <c r="K58" s="114" t="str">
        <f>IF(ISNUMBER(F58),(PRODUCT(F58,G58,I58)),"")</f>
        <v/>
      </c>
      <c r="L58" s="27"/>
    </row>
    <row r="59" spans="1:12">
      <c r="A59" s="26">
        <v>12</v>
      </c>
      <c r="B59" s="91"/>
      <c r="C59" s="69" t="str">
        <f t="shared" si="6"/>
        <v/>
      </c>
      <c r="D59" s="419" t="str">
        <f>IF('5-4 支出'!D59="","",'5-4 支出'!D59)</f>
        <v/>
      </c>
      <c r="E59" s="119" t="str">
        <f>IF('5-4 支出'!E59="","",'5-4 支出'!E59)</f>
        <v/>
      </c>
      <c r="F59" s="112" t="str">
        <f>IF('5-4 支出'!F59="","",'5-4 支出'!F59)</f>
        <v/>
      </c>
      <c r="G59" s="112" t="str">
        <f>IF('5-4 支出'!G59="","",'5-4 支出'!G59)</f>
        <v/>
      </c>
      <c r="H59" s="112" t="str">
        <f>IF('5-4 支出'!H59="","",'5-4 支出'!H59)</f>
        <v/>
      </c>
      <c r="I59" s="112" t="str">
        <f>IF('5-4 支出'!I59="","",'5-4 支出'!I59)</f>
        <v/>
      </c>
      <c r="J59" s="112" t="str">
        <f>IF('5-4 支出'!J59="","",'5-4 支出'!J59)</f>
        <v/>
      </c>
      <c r="K59" s="114" t="str">
        <f>IF(ISNUMBER(F59),(PRODUCT(F59,G59,I59)),"")</f>
        <v/>
      </c>
      <c r="L59" s="27"/>
    </row>
    <row r="60" spans="1:12">
      <c r="A60" s="26">
        <v>13</v>
      </c>
      <c r="B60" s="91"/>
      <c r="C60" s="69" t="str">
        <f t="shared" si="6"/>
        <v/>
      </c>
      <c r="D60" s="419" t="str">
        <f>IF('5-4 支出'!D60="","",'5-4 支出'!D60)</f>
        <v/>
      </c>
      <c r="E60" s="119" t="str">
        <f>IF('5-4 支出'!E60="","",'5-4 支出'!E60)</f>
        <v/>
      </c>
      <c r="F60" s="112" t="str">
        <f>IF('5-4 支出'!F60="","",'5-4 支出'!F60)</f>
        <v/>
      </c>
      <c r="G60" s="112" t="str">
        <f>IF('5-4 支出'!G60="","",'5-4 支出'!G60)</f>
        <v/>
      </c>
      <c r="H60" s="112" t="str">
        <f>IF('5-4 支出'!H60="","",'5-4 支出'!H60)</f>
        <v/>
      </c>
      <c r="I60" s="112" t="str">
        <f>IF('5-4 支出'!I60="","",'5-4 支出'!I60)</f>
        <v/>
      </c>
      <c r="J60" s="112" t="str">
        <f>IF('5-4 支出'!J60="","",'5-4 支出'!J60)</f>
        <v/>
      </c>
      <c r="K60" s="114" t="str">
        <f>IF(ISNUMBER(F60),(PRODUCT(F60,G60,I60)),"")</f>
        <v/>
      </c>
      <c r="L60" s="27"/>
    </row>
    <row r="61" spans="1:12">
      <c r="A61" s="26">
        <v>14</v>
      </c>
      <c r="B61" s="91"/>
      <c r="C61" s="69" t="str">
        <f t="shared" si="6"/>
        <v/>
      </c>
      <c r="D61" s="419" t="str">
        <f>IF('5-4 支出'!D61="","",'5-4 支出'!D61)</f>
        <v/>
      </c>
      <c r="E61" s="119" t="str">
        <f>IF('5-4 支出'!E61="","",'5-4 支出'!E61)</f>
        <v/>
      </c>
      <c r="F61" s="112" t="str">
        <f>IF('5-4 支出'!F61="","",'5-4 支出'!F61)</f>
        <v/>
      </c>
      <c r="G61" s="112" t="str">
        <f>IF('5-4 支出'!G61="","",'5-4 支出'!G61)</f>
        <v/>
      </c>
      <c r="H61" s="112" t="str">
        <f>IF('5-4 支出'!H61="","",'5-4 支出'!H61)</f>
        <v/>
      </c>
      <c r="I61" s="112" t="str">
        <f>IF('5-4 支出'!I61="","",'5-4 支出'!I61)</f>
        <v/>
      </c>
      <c r="J61" s="112" t="str">
        <f>IF('5-4 支出'!J61="","",'5-4 支出'!J61)</f>
        <v/>
      </c>
      <c r="K61" s="114" t="str">
        <f>IF(ISNUMBER(F61),(PRODUCT(F61,G61,I61)),"")</f>
        <v/>
      </c>
      <c r="L61" s="27"/>
    </row>
    <row r="62" spans="1:12" ht="18.5" thickBot="1">
      <c r="A62" s="26">
        <v>15</v>
      </c>
      <c r="B62" s="91"/>
      <c r="C62" s="69" t="str">
        <f t="shared" si="6"/>
        <v/>
      </c>
      <c r="D62" s="419" t="str">
        <f>IF('5-4 支出'!D62="","",'5-4 支出'!D62)</f>
        <v/>
      </c>
      <c r="E62" s="119" t="str">
        <f>IF('5-4 支出'!E62="","",'5-4 支出'!E62)</f>
        <v/>
      </c>
      <c r="F62" s="112" t="str">
        <f>IF('5-4 支出'!F62="","",'5-4 支出'!F62)</f>
        <v/>
      </c>
      <c r="G62" s="112" t="str">
        <f>IF('5-4 支出'!G62="","",'5-4 支出'!G62)</f>
        <v/>
      </c>
      <c r="H62" s="112" t="str">
        <f>IF('5-4 支出'!H62="","",'5-4 支出'!H62)</f>
        <v/>
      </c>
      <c r="I62" s="112" t="str">
        <f>IF('5-4 支出'!I62="","",'5-4 支出'!I62)</f>
        <v/>
      </c>
      <c r="J62" s="112" t="str">
        <f>IF('5-4 支出'!J62="","",'5-4 支出'!J62)</f>
        <v/>
      </c>
      <c r="K62" s="114" t="str">
        <f>IF(ISNUMBER(F62),(PRODUCT(F62,G62,I62)),"")</f>
        <v/>
      </c>
      <c r="L62" s="27"/>
    </row>
    <row r="63" spans="1:12" ht="23" thickBot="1">
      <c r="A63" s="48"/>
      <c r="B63" s="89"/>
      <c r="C63" s="64" t="s">
        <v>102</v>
      </c>
      <c r="D63" s="94" t="s">
        <v>97</v>
      </c>
      <c r="E63" s="53" t="s">
        <v>73</v>
      </c>
      <c r="F63" s="95" t="s">
        <v>66</v>
      </c>
      <c r="G63" s="96" t="s">
        <v>35</v>
      </c>
      <c r="H63" s="56" t="s">
        <v>59</v>
      </c>
      <c r="I63" s="55" t="s">
        <v>36</v>
      </c>
      <c r="J63" s="56" t="s">
        <v>60</v>
      </c>
      <c r="K63" s="54" t="s">
        <v>37</v>
      </c>
      <c r="L63" s="57" t="s">
        <v>93</v>
      </c>
    </row>
    <row r="64" spans="1:12" s="22" customFormat="1" ht="26.5">
      <c r="A64" s="26"/>
      <c r="B64" s="50" t="str">
        <f>IF($E$8=C64,$D$8,IF($E$9=C64,$D$9,IF($E$10=C64,$D$10,"")))</f>
        <v/>
      </c>
      <c r="C64" s="67" t="s">
        <v>180</v>
      </c>
      <c r="D64" s="107"/>
      <c r="E64" s="59"/>
      <c r="F64" s="52"/>
      <c r="G64" s="52"/>
      <c r="H64" s="60"/>
      <c r="I64" s="60"/>
      <c r="J64" s="60"/>
      <c r="K64" s="62" t="str">
        <f t="shared" ref="K64" si="8">IF(ISNUMBER(F64),(PRODUCT(F64,G64,I64)),"")</f>
        <v/>
      </c>
      <c r="L64" s="65">
        <f>ROUNDDOWN((SUM(K65:K79)),-3)/1000</f>
        <v>0</v>
      </c>
    </row>
    <row r="65" spans="1:12">
      <c r="A65" s="26">
        <v>1</v>
      </c>
      <c r="B65" s="91"/>
      <c r="C65" s="69" t="str">
        <f>IF(D65="","",".")</f>
        <v/>
      </c>
      <c r="D65" s="418" t="str">
        <f>IF('5-4 支出'!D65="","",'5-4 支出'!D65)</f>
        <v/>
      </c>
      <c r="E65" s="110" t="str">
        <f>IF('5-4 支出'!E65="","",'5-4 支出'!E65)</f>
        <v/>
      </c>
      <c r="F65" s="111" t="str">
        <f>IF('5-4 支出'!F65="","",'5-4 支出'!F65)</f>
        <v/>
      </c>
      <c r="G65" s="111" t="str">
        <f>IF('5-4 支出'!G65="","",'5-4 支出'!G65)</f>
        <v/>
      </c>
      <c r="H65" s="111" t="str">
        <f>IF('5-4 支出'!H65="","",'5-4 支出'!H65)</f>
        <v/>
      </c>
      <c r="I65" s="111" t="str">
        <f>IF('5-4 支出'!I65="","",'5-4 支出'!I65)</f>
        <v/>
      </c>
      <c r="J65" s="111" t="str">
        <f>IF('5-4 支出'!J65="","",'5-4 支出'!J65)</f>
        <v/>
      </c>
      <c r="K65" s="113" t="str">
        <f>IF(ISNUMBER(F65),(PRODUCT(F65,G65,I65)),"")</f>
        <v/>
      </c>
      <c r="L65" s="27"/>
    </row>
    <row r="66" spans="1:12">
      <c r="A66" s="26">
        <v>2</v>
      </c>
      <c r="B66" s="91"/>
      <c r="C66" s="69" t="str">
        <f>IF(D66="","",".")</f>
        <v/>
      </c>
      <c r="D66" s="419" t="str">
        <f>IF('5-4 支出'!D66="","",'5-4 支出'!D66)</f>
        <v/>
      </c>
      <c r="E66" s="119" t="str">
        <f>IF('5-4 支出'!E66="","",'5-4 支出'!E66)</f>
        <v/>
      </c>
      <c r="F66" s="112" t="str">
        <f>IF('5-4 支出'!F66="","",'5-4 支出'!F66)</f>
        <v/>
      </c>
      <c r="G66" s="112" t="str">
        <f>IF('5-4 支出'!G66="","",'5-4 支出'!G66)</f>
        <v/>
      </c>
      <c r="H66" s="112" t="str">
        <f>IF('5-4 支出'!H66="","",'5-4 支出'!H66)</f>
        <v/>
      </c>
      <c r="I66" s="112" t="str">
        <f>IF('5-4 支出'!I66="","",'5-4 支出'!I66)</f>
        <v/>
      </c>
      <c r="J66" s="112" t="str">
        <f>IF('5-4 支出'!J66="","",'5-4 支出'!J66)</f>
        <v/>
      </c>
      <c r="K66" s="114" t="str">
        <f>IF(ISNUMBER(F66),(PRODUCT(F66,G66,I66)),"")</f>
        <v/>
      </c>
      <c r="L66" s="27"/>
    </row>
    <row r="67" spans="1:12">
      <c r="A67" s="26">
        <v>3</v>
      </c>
      <c r="B67" s="91"/>
      <c r="C67" s="69" t="str">
        <f t="shared" ref="C67:C79" si="9">IF(D67="","",".")</f>
        <v/>
      </c>
      <c r="D67" s="419" t="str">
        <f>IF('5-4 支出'!D67="","",'5-4 支出'!D67)</f>
        <v/>
      </c>
      <c r="E67" s="119" t="str">
        <f>IF('5-4 支出'!E67="","",'5-4 支出'!E67)</f>
        <v/>
      </c>
      <c r="F67" s="112" t="str">
        <f>IF('5-4 支出'!F67="","",'5-4 支出'!F67)</f>
        <v/>
      </c>
      <c r="G67" s="112" t="str">
        <f>IF('5-4 支出'!G67="","",'5-4 支出'!G67)</f>
        <v/>
      </c>
      <c r="H67" s="112" t="str">
        <f>IF('5-4 支出'!H67="","",'5-4 支出'!H67)</f>
        <v/>
      </c>
      <c r="I67" s="112" t="str">
        <f>IF('5-4 支出'!I67="","",'5-4 支出'!I67)</f>
        <v/>
      </c>
      <c r="J67" s="112" t="str">
        <f>IF('5-4 支出'!J67="","",'5-4 支出'!J67)</f>
        <v/>
      </c>
      <c r="K67" s="114" t="str">
        <f>IF(ISNUMBER(F67),(PRODUCT(F67,G67,I67)),"")</f>
        <v/>
      </c>
      <c r="L67" s="27"/>
    </row>
    <row r="68" spans="1:12">
      <c r="A68" s="26">
        <v>4</v>
      </c>
      <c r="B68" s="91"/>
      <c r="C68" s="69" t="str">
        <f t="shared" si="9"/>
        <v/>
      </c>
      <c r="D68" s="419" t="str">
        <f>IF('5-4 支出'!D68="","",'5-4 支出'!D68)</f>
        <v/>
      </c>
      <c r="E68" s="119" t="str">
        <f>IF('5-4 支出'!E68="","",'5-4 支出'!E68)</f>
        <v/>
      </c>
      <c r="F68" s="112" t="str">
        <f>IF('5-4 支出'!F68="","",'5-4 支出'!F68)</f>
        <v/>
      </c>
      <c r="G68" s="112" t="str">
        <f>IF('5-4 支出'!G68="","",'5-4 支出'!G68)</f>
        <v/>
      </c>
      <c r="H68" s="112" t="str">
        <f>IF('5-4 支出'!H68="","",'5-4 支出'!H68)</f>
        <v/>
      </c>
      <c r="I68" s="112" t="str">
        <f>IF('5-4 支出'!I68="","",'5-4 支出'!I68)</f>
        <v/>
      </c>
      <c r="J68" s="112" t="str">
        <f>IF('5-4 支出'!J68="","",'5-4 支出'!J68)</f>
        <v/>
      </c>
      <c r="K68" s="114" t="str">
        <f t="shared" ref="K68:K74" si="10">IF(ISNUMBER(F68),(PRODUCT(F68,G68,I68)),"")</f>
        <v/>
      </c>
      <c r="L68" s="27"/>
    </row>
    <row r="69" spans="1:12">
      <c r="A69" s="26">
        <v>5</v>
      </c>
      <c r="B69" s="91"/>
      <c r="C69" s="69" t="str">
        <f t="shared" si="9"/>
        <v/>
      </c>
      <c r="D69" s="419" t="str">
        <f>IF('5-4 支出'!D69="","",'5-4 支出'!D69)</f>
        <v/>
      </c>
      <c r="E69" s="119" t="str">
        <f>IF('5-4 支出'!E69="","",'5-4 支出'!E69)</f>
        <v/>
      </c>
      <c r="F69" s="112" t="str">
        <f>IF('5-4 支出'!F69="","",'5-4 支出'!F69)</f>
        <v/>
      </c>
      <c r="G69" s="112" t="str">
        <f>IF('5-4 支出'!G69="","",'5-4 支出'!G69)</f>
        <v/>
      </c>
      <c r="H69" s="112" t="str">
        <f>IF('5-4 支出'!H69="","",'5-4 支出'!H69)</f>
        <v/>
      </c>
      <c r="I69" s="112" t="str">
        <f>IF('5-4 支出'!I69="","",'5-4 支出'!I69)</f>
        <v/>
      </c>
      <c r="J69" s="112" t="str">
        <f>IF('5-4 支出'!J69="","",'5-4 支出'!J69)</f>
        <v/>
      </c>
      <c r="K69" s="114" t="str">
        <f t="shared" si="10"/>
        <v/>
      </c>
      <c r="L69" s="27"/>
    </row>
    <row r="70" spans="1:12">
      <c r="A70" s="26">
        <v>6</v>
      </c>
      <c r="B70" s="91"/>
      <c r="C70" s="69" t="str">
        <f t="shared" si="9"/>
        <v/>
      </c>
      <c r="D70" s="419" t="str">
        <f>IF('5-4 支出'!D70="","",'5-4 支出'!D70)</f>
        <v/>
      </c>
      <c r="E70" s="119" t="str">
        <f>IF('5-4 支出'!E70="","",'5-4 支出'!E70)</f>
        <v/>
      </c>
      <c r="F70" s="112" t="str">
        <f>IF('5-4 支出'!F70="","",'5-4 支出'!F70)</f>
        <v/>
      </c>
      <c r="G70" s="112" t="str">
        <f>IF('5-4 支出'!G70="","",'5-4 支出'!G70)</f>
        <v/>
      </c>
      <c r="H70" s="112" t="str">
        <f>IF('5-4 支出'!H70="","",'5-4 支出'!H70)</f>
        <v/>
      </c>
      <c r="I70" s="112" t="str">
        <f>IF('5-4 支出'!I70="","",'5-4 支出'!I70)</f>
        <v/>
      </c>
      <c r="J70" s="112" t="str">
        <f>IF('5-4 支出'!J70="","",'5-4 支出'!J70)</f>
        <v/>
      </c>
      <c r="K70" s="114" t="str">
        <f t="shared" si="10"/>
        <v/>
      </c>
      <c r="L70" s="27"/>
    </row>
    <row r="71" spans="1:12">
      <c r="A71" s="26">
        <v>7</v>
      </c>
      <c r="B71" s="91"/>
      <c r="C71" s="69" t="str">
        <f t="shared" si="9"/>
        <v/>
      </c>
      <c r="D71" s="419" t="str">
        <f>IF('5-4 支出'!D71="","",'5-4 支出'!D71)</f>
        <v/>
      </c>
      <c r="E71" s="119" t="str">
        <f>IF('5-4 支出'!E71="","",'5-4 支出'!E71)</f>
        <v/>
      </c>
      <c r="F71" s="112" t="str">
        <f>IF('5-4 支出'!F71="","",'5-4 支出'!F71)</f>
        <v/>
      </c>
      <c r="G71" s="112" t="str">
        <f>IF('5-4 支出'!G71="","",'5-4 支出'!G71)</f>
        <v/>
      </c>
      <c r="H71" s="112" t="str">
        <f>IF('5-4 支出'!H71="","",'5-4 支出'!H71)</f>
        <v/>
      </c>
      <c r="I71" s="112" t="str">
        <f>IF('5-4 支出'!I71="","",'5-4 支出'!I71)</f>
        <v/>
      </c>
      <c r="J71" s="112" t="str">
        <f>IF('5-4 支出'!J71="","",'5-4 支出'!J71)</f>
        <v/>
      </c>
      <c r="K71" s="114" t="str">
        <f t="shared" si="10"/>
        <v/>
      </c>
      <c r="L71" s="27"/>
    </row>
    <row r="72" spans="1:12">
      <c r="A72" s="26">
        <v>8</v>
      </c>
      <c r="B72" s="91"/>
      <c r="C72" s="69" t="str">
        <f t="shared" si="9"/>
        <v/>
      </c>
      <c r="D72" s="419" t="str">
        <f>IF('5-4 支出'!D72="","",'5-4 支出'!D72)</f>
        <v/>
      </c>
      <c r="E72" s="119" t="str">
        <f>IF('5-4 支出'!E72="","",'5-4 支出'!E72)</f>
        <v/>
      </c>
      <c r="F72" s="112" t="str">
        <f>IF('5-4 支出'!F72="","",'5-4 支出'!F72)</f>
        <v/>
      </c>
      <c r="G72" s="112" t="str">
        <f>IF('5-4 支出'!G72="","",'5-4 支出'!G72)</f>
        <v/>
      </c>
      <c r="H72" s="112" t="str">
        <f>IF('5-4 支出'!H72="","",'5-4 支出'!H72)</f>
        <v/>
      </c>
      <c r="I72" s="112" t="str">
        <f>IF('5-4 支出'!I72="","",'5-4 支出'!I72)</f>
        <v/>
      </c>
      <c r="J72" s="112" t="str">
        <f>IF('5-4 支出'!J72="","",'5-4 支出'!J72)</f>
        <v/>
      </c>
      <c r="K72" s="114" t="str">
        <f t="shared" si="10"/>
        <v/>
      </c>
      <c r="L72" s="27"/>
    </row>
    <row r="73" spans="1:12">
      <c r="A73" s="26">
        <v>9</v>
      </c>
      <c r="B73" s="91"/>
      <c r="C73" s="69" t="str">
        <f t="shared" si="9"/>
        <v/>
      </c>
      <c r="D73" s="419" t="str">
        <f>IF('5-4 支出'!D73="","",'5-4 支出'!D73)</f>
        <v/>
      </c>
      <c r="E73" s="119" t="str">
        <f>IF('5-4 支出'!E73="","",'5-4 支出'!E73)</f>
        <v/>
      </c>
      <c r="F73" s="112" t="str">
        <f>IF('5-4 支出'!F73="","",'5-4 支出'!F73)</f>
        <v/>
      </c>
      <c r="G73" s="112" t="str">
        <f>IF('5-4 支出'!G73="","",'5-4 支出'!G73)</f>
        <v/>
      </c>
      <c r="H73" s="112" t="str">
        <f>IF('5-4 支出'!H73="","",'5-4 支出'!H73)</f>
        <v/>
      </c>
      <c r="I73" s="112" t="str">
        <f>IF('5-4 支出'!I73="","",'5-4 支出'!I73)</f>
        <v/>
      </c>
      <c r="J73" s="112" t="str">
        <f>IF('5-4 支出'!J73="","",'5-4 支出'!J73)</f>
        <v/>
      </c>
      <c r="K73" s="114" t="str">
        <f t="shared" si="10"/>
        <v/>
      </c>
      <c r="L73" s="27"/>
    </row>
    <row r="74" spans="1:12">
      <c r="A74" s="26">
        <v>10</v>
      </c>
      <c r="B74" s="91"/>
      <c r="C74" s="69" t="str">
        <f t="shared" si="9"/>
        <v/>
      </c>
      <c r="D74" s="419" t="str">
        <f>IF('5-4 支出'!D74="","",'5-4 支出'!D74)</f>
        <v/>
      </c>
      <c r="E74" s="119" t="str">
        <f>IF('5-4 支出'!E74="","",'5-4 支出'!E74)</f>
        <v/>
      </c>
      <c r="F74" s="112" t="str">
        <f>IF('5-4 支出'!F74="","",'5-4 支出'!F74)</f>
        <v/>
      </c>
      <c r="G74" s="112" t="str">
        <f>IF('5-4 支出'!G74="","",'5-4 支出'!G74)</f>
        <v/>
      </c>
      <c r="H74" s="112" t="str">
        <f>IF('5-4 支出'!H74="","",'5-4 支出'!H74)</f>
        <v/>
      </c>
      <c r="I74" s="112" t="str">
        <f>IF('5-4 支出'!I74="","",'5-4 支出'!I74)</f>
        <v/>
      </c>
      <c r="J74" s="112" t="str">
        <f>IF('5-4 支出'!J74="","",'5-4 支出'!J74)</f>
        <v/>
      </c>
      <c r="K74" s="114" t="str">
        <f t="shared" si="10"/>
        <v/>
      </c>
      <c r="L74" s="27"/>
    </row>
    <row r="75" spans="1:12">
      <c r="A75" s="26">
        <v>11</v>
      </c>
      <c r="B75" s="91"/>
      <c r="C75" s="69" t="str">
        <f t="shared" si="9"/>
        <v/>
      </c>
      <c r="D75" s="419" t="str">
        <f>IF('5-4 支出'!D75="","",'5-4 支出'!D75)</f>
        <v/>
      </c>
      <c r="E75" s="119" t="str">
        <f>IF('5-4 支出'!E75="","",'5-4 支出'!E75)</f>
        <v/>
      </c>
      <c r="F75" s="112" t="str">
        <f>IF('5-4 支出'!F75="","",'5-4 支出'!F75)</f>
        <v/>
      </c>
      <c r="G75" s="112" t="str">
        <f>IF('5-4 支出'!G75="","",'5-4 支出'!G75)</f>
        <v/>
      </c>
      <c r="H75" s="112" t="str">
        <f>IF('5-4 支出'!H75="","",'5-4 支出'!H75)</f>
        <v/>
      </c>
      <c r="I75" s="112" t="str">
        <f>IF('5-4 支出'!I75="","",'5-4 支出'!I75)</f>
        <v/>
      </c>
      <c r="J75" s="112" t="str">
        <f>IF('5-4 支出'!J75="","",'5-4 支出'!J75)</f>
        <v/>
      </c>
      <c r="K75" s="114" t="str">
        <f>IF(ISNUMBER(F75),(PRODUCT(F75,G75,I75)),"")</f>
        <v/>
      </c>
      <c r="L75" s="27"/>
    </row>
    <row r="76" spans="1:12">
      <c r="A76" s="26">
        <v>12</v>
      </c>
      <c r="B76" s="91"/>
      <c r="C76" s="69" t="str">
        <f t="shared" si="9"/>
        <v/>
      </c>
      <c r="D76" s="419" t="str">
        <f>IF('5-4 支出'!D76="","",'5-4 支出'!D76)</f>
        <v/>
      </c>
      <c r="E76" s="119" t="str">
        <f>IF('5-4 支出'!E76="","",'5-4 支出'!E76)</f>
        <v/>
      </c>
      <c r="F76" s="112" t="str">
        <f>IF('5-4 支出'!F76="","",'5-4 支出'!F76)</f>
        <v/>
      </c>
      <c r="G76" s="112" t="str">
        <f>IF('5-4 支出'!G76="","",'5-4 支出'!G76)</f>
        <v/>
      </c>
      <c r="H76" s="112" t="str">
        <f>IF('5-4 支出'!H76="","",'5-4 支出'!H76)</f>
        <v/>
      </c>
      <c r="I76" s="112" t="str">
        <f>IF('5-4 支出'!I76="","",'5-4 支出'!I76)</f>
        <v/>
      </c>
      <c r="J76" s="112" t="str">
        <f>IF('5-4 支出'!J76="","",'5-4 支出'!J76)</f>
        <v/>
      </c>
      <c r="K76" s="114" t="str">
        <f>IF(ISNUMBER(F76),(PRODUCT(F76,G76,I76)),"")</f>
        <v/>
      </c>
      <c r="L76" s="27"/>
    </row>
    <row r="77" spans="1:12">
      <c r="A77" s="26">
        <v>13</v>
      </c>
      <c r="B77" s="91"/>
      <c r="C77" s="69" t="str">
        <f t="shared" si="9"/>
        <v/>
      </c>
      <c r="D77" s="419" t="str">
        <f>IF('5-4 支出'!D77="","",'5-4 支出'!D77)</f>
        <v/>
      </c>
      <c r="E77" s="119" t="str">
        <f>IF('5-4 支出'!E77="","",'5-4 支出'!E77)</f>
        <v/>
      </c>
      <c r="F77" s="112" t="str">
        <f>IF('5-4 支出'!F77="","",'5-4 支出'!F77)</f>
        <v/>
      </c>
      <c r="G77" s="112" t="str">
        <f>IF('5-4 支出'!G77="","",'5-4 支出'!G77)</f>
        <v/>
      </c>
      <c r="H77" s="112" t="str">
        <f>IF('5-4 支出'!H77="","",'5-4 支出'!H77)</f>
        <v/>
      </c>
      <c r="I77" s="112" t="str">
        <f>IF('5-4 支出'!I77="","",'5-4 支出'!I77)</f>
        <v/>
      </c>
      <c r="J77" s="112" t="str">
        <f>IF('5-4 支出'!J77="","",'5-4 支出'!J77)</f>
        <v/>
      </c>
      <c r="K77" s="114" t="str">
        <f>IF(ISNUMBER(F77),(PRODUCT(F77,G77,I77)),"")</f>
        <v/>
      </c>
      <c r="L77" s="27"/>
    </row>
    <row r="78" spans="1:12">
      <c r="A78" s="26">
        <v>14</v>
      </c>
      <c r="B78" s="91"/>
      <c r="C78" s="69" t="str">
        <f t="shared" si="9"/>
        <v/>
      </c>
      <c r="D78" s="419" t="str">
        <f>IF('5-4 支出'!D78="","",'5-4 支出'!D78)</f>
        <v/>
      </c>
      <c r="E78" s="119" t="str">
        <f>IF('5-4 支出'!E78="","",'5-4 支出'!E78)</f>
        <v/>
      </c>
      <c r="F78" s="112" t="str">
        <f>IF('5-4 支出'!F78="","",'5-4 支出'!F78)</f>
        <v/>
      </c>
      <c r="G78" s="112" t="str">
        <f>IF('5-4 支出'!G78="","",'5-4 支出'!G78)</f>
        <v/>
      </c>
      <c r="H78" s="112" t="str">
        <f>IF('5-4 支出'!H78="","",'5-4 支出'!H78)</f>
        <v/>
      </c>
      <c r="I78" s="112" t="str">
        <f>IF('5-4 支出'!I78="","",'5-4 支出'!I78)</f>
        <v/>
      </c>
      <c r="J78" s="112" t="str">
        <f>IF('5-4 支出'!J78="","",'5-4 支出'!J78)</f>
        <v/>
      </c>
      <c r="K78" s="114" t="str">
        <f>IF(ISNUMBER(F78),(PRODUCT(F78,G78,I78)),"")</f>
        <v/>
      </c>
      <c r="L78" s="27"/>
    </row>
    <row r="79" spans="1:12" ht="18.5" thickBot="1">
      <c r="A79" s="26">
        <v>15</v>
      </c>
      <c r="B79" s="91"/>
      <c r="C79" s="69" t="str">
        <f t="shared" si="9"/>
        <v/>
      </c>
      <c r="D79" s="419" t="str">
        <f>IF('5-4 支出'!D79="","",'5-4 支出'!D79)</f>
        <v/>
      </c>
      <c r="E79" s="119" t="str">
        <f>IF('5-4 支出'!E79="","",'5-4 支出'!E79)</f>
        <v/>
      </c>
      <c r="F79" s="112" t="str">
        <f>IF('5-4 支出'!F79="","",'5-4 支出'!F79)</f>
        <v/>
      </c>
      <c r="G79" s="112" t="str">
        <f>IF('5-4 支出'!G79="","",'5-4 支出'!G79)</f>
        <v/>
      </c>
      <c r="H79" s="112" t="str">
        <f>IF('5-4 支出'!H79="","",'5-4 支出'!H79)</f>
        <v/>
      </c>
      <c r="I79" s="112" t="str">
        <f>IF('5-4 支出'!I79="","",'5-4 支出'!I79)</f>
        <v/>
      </c>
      <c r="J79" s="112" t="str">
        <f>IF('5-4 支出'!J79="","",'5-4 支出'!J79)</f>
        <v/>
      </c>
      <c r="K79" s="114" t="str">
        <f>IF(ISNUMBER(F79),(PRODUCT(F79,G79,I79)),"")</f>
        <v/>
      </c>
      <c r="L79" s="27"/>
    </row>
    <row r="80" spans="1:12" ht="23" thickBot="1">
      <c r="A80" s="48"/>
      <c r="B80" s="89"/>
      <c r="C80" s="64" t="s">
        <v>102</v>
      </c>
      <c r="D80" s="94" t="s">
        <v>97</v>
      </c>
      <c r="E80" s="53" t="s">
        <v>73</v>
      </c>
      <c r="F80" s="95" t="s">
        <v>66</v>
      </c>
      <c r="G80" s="96" t="s">
        <v>35</v>
      </c>
      <c r="H80" s="56" t="s">
        <v>59</v>
      </c>
      <c r="I80" s="55" t="s">
        <v>36</v>
      </c>
      <c r="J80" s="56" t="s">
        <v>60</v>
      </c>
      <c r="K80" s="54" t="s">
        <v>37</v>
      </c>
      <c r="L80" s="57" t="s">
        <v>93</v>
      </c>
    </row>
    <row r="81" spans="1:12" s="22" customFormat="1" ht="25.5" customHeight="1">
      <c r="A81" s="26"/>
      <c r="B81" s="50" t="str">
        <f>IF($E$8=C81,$D$8,IF($E$9=C81,$D$9,IF($E$10=C81,$D$10,"")))</f>
        <v/>
      </c>
      <c r="C81" s="67" t="s">
        <v>185</v>
      </c>
      <c r="D81" s="107"/>
      <c r="E81" s="59"/>
      <c r="F81" s="52"/>
      <c r="G81" s="52"/>
      <c r="H81" s="60"/>
      <c r="I81" s="60"/>
      <c r="J81" s="60"/>
      <c r="K81" s="62" t="str">
        <f t="shared" ref="K81" si="11">IF(ISNUMBER(F81),(PRODUCT(F81,G81,I81)),"")</f>
        <v/>
      </c>
      <c r="L81" s="65">
        <f>ROUNDDOWN((SUM(K82:K96)),-3)/1000</f>
        <v>0</v>
      </c>
    </row>
    <row r="82" spans="1:12">
      <c r="A82" s="26">
        <v>1</v>
      </c>
      <c r="B82" s="91"/>
      <c r="C82" s="69" t="str">
        <f>IF(D82="","",".")</f>
        <v/>
      </c>
      <c r="D82" s="418" t="str">
        <f>IF('5-4 支出'!D82="","",'5-4 支出'!D82)</f>
        <v/>
      </c>
      <c r="E82" s="110" t="str">
        <f>IF('5-4 支出'!E82="","",'5-4 支出'!E82)</f>
        <v/>
      </c>
      <c r="F82" s="111" t="str">
        <f>IF('5-4 支出'!F82="","",'5-4 支出'!F82)</f>
        <v/>
      </c>
      <c r="G82" s="111" t="str">
        <f>IF('5-4 支出'!G82="","",'5-4 支出'!G82)</f>
        <v/>
      </c>
      <c r="H82" s="111" t="str">
        <f>IF('5-4 支出'!H82="","",'5-4 支出'!H82)</f>
        <v/>
      </c>
      <c r="I82" s="111" t="str">
        <f>IF('5-4 支出'!I82="","",'5-4 支出'!I82)</f>
        <v/>
      </c>
      <c r="J82" s="111" t="str">
        <f>IF('5-4 支出'!J82="","",'5-4 支出'!J82)</f>
        <v/>
      </c>
      <c r="K82" s="113" t="str">
        <f>IF(ISNUMBER(F82),(PRODUCT(F82,G82,I82)),"")</f>
        <v/>
      </c>
      <c r="L82" s="27"/>
    </row>
    <row r="83" spans="1:12">
      <c r="A83" s="26">
        <v>2</v>
      </c>
      <c r="B83" s="91"/>
      <c r="C83" s="69" t="str">
        <f>IF(D83="","",".")</f>
        <v/>
      </c>
      <c r="D83" s="419" t="str">
        <f>IF('5-4 支出'!D83="","",'5-4 支出'!D83)</f>
        <v/>
      </c>
      <c r="E83" s="119" t="str">
        <f>IF('5-4 支出'!E83="","",'5-4 支出'!E83)</f>
        <v/>
      </c>
      <c r="F83" s="112" t="str">
        <f>IF('5-4 支出'!F83="","",'5-4 支出'!F83)</f>
        <v/>
      </c>
      <c r="G83" s="112" t="str">
        <f>IF('5-4 支出'!G83="","",'5-4 支出'!G83)</f>
        <v/>
      </c>
      <c r="H83" s="112" t="str">
        <f>IF('5-4 支出'!H83="","",'5-4 支出'!H83)</f>
        <v/>
      </c>
      <c r="I83" s="112" t="str">
        <f>IF('5-4 支出'!I83="","",'5-4 支出'!I83)</f>
        <v/>
      </c>
      <c r="J83" s="112" t="str">
        <f>IF('5-4 支出'!J83="","",'5-4 支出'!J83)</f>
        <v/>
      </c>
      <c r="K83" s="114" t="str">
        <f>IF(ISNUMBER(F83),(PRODUCT(F83,G83,I83)),"")</f>
        <v/>
      </c>
      <c r="L83" s="27"/>
    </row>
    <row r="84" spans="1:12">
      <c r="A84" s="26">
        <v>3</v>
      </c>
      <c r="B84" s="91"/>
      <c r="C84" s="69" t="str">
        <f t="shared" ref="C84:C96" si="12">IF(D84="","",".")</f>
        <v/>
      </c>
      <c r="D84" s="419" t="str">
        <f>IF('5-4 支出'!D84="","",'5-4 支出'!D84)</f>
        <v/>
      </c>
      <c r="E84" s="119" t="str">
        <f>IF('5-4 支出'!E84="","",'5-4 支出'!E84)</f>
        <v/>
      </c>
      <c r="F84" s="112" t="str">
        <f>IF('5-4 支出'!F84="","",'5-4 支出'!F84)</f>
        <v/>
      </c>
      <c r="G84" s="112" t="str">
        <f>IF('5-4 支出'!G84="","",'5-4 支出'!G84)</f>
        <v/>
      </c>
      <c r="H84" s="112" t="str">
        <f>IF('5-4 支出'!H84="","",'5-4 支出'!H84)</f>
        <v/>
      </c>
      <c r="I84" s="112" t="str">
        <f>IF('5-4 支出'!I84="","",'5-4 支出'!I84)</f>
        <v/>
      </c>
      <c r="J84" s="112" t="str">
        <f>IF('5-4 支出'!J84="","",'5-4 支出'!J84)</f>
        <v/>
      </c>
      <c r="K84" s="114" t="str">
        <f>IF(ISNUMBER(F84),(PRODUCT(F84,G84,I84)),"")</f>
        <v/>
      </c>
      <c r="L84" s="27"/>
    </row>
    <row r="85" spans="1:12">
      <c r="A85" s="26">
        <v>4</v>
      </c>
      <c r="B85" s="91"/>
      <c r="C85" s="69" t="str">
        <f t="shared" si="12"/>
        <v/>
      </c>
      <c r="D85" s="419" t="str">
        <f>IF('5-4 支出'!D85="","",'5-4 支出'!D85)</f>
        <v/>
      </c>
      <c r="E85" s="119" t="str">
        <f>IF('5-4 支出'!E85="","",'5-4 支出'!E85)</f>
        <v/>
      </c>
      <c r="F85" s="112" t="str">
        <f>IF('5-4 支出'!F85="","",'5-4 支出'!F85)</f>
        <v/>
      </c>
      <c r="G85" s="112" t="str">
        <f>IF('5-4 支出'!G85="","",'5-4 支出'!G85)</f>
        <v/>
      </c>
      <c r="H85" s="112" t="str">
        <f>IF('5-4 支出'!H85="","",'5-4 支出'!H85)</f>
        <v/>
      </c>
      <c r="I85" s="112" t="str">
        <f>IF('5-4 支出'!I85="","",'5-4 支出'!I85)</f>
        <v/>
      </c>
      <c r="J85" s="112" t="str">
        <f>IF('5-4 支出'!J85="","",'5-4 支出'!J85)</f>
        <v/>
      </c>
      <c r="K85" s="114" t="str">
        <f t="shared" ref="K85:K91" si="13">IF(ISNUMBER(F85),(PRODUCT(F85,G85,I85)),"")</f>
        <v/>
      </c>
      <c r="L85" s="27"/>
    </row>
    <row r="86" spans="1:12">
      <c r="A86" s="26">
        <v>5</v>
      </c>
      <c r="B86" s="91"/>
      <c r="C86" s="69" t="str">
        <f t="shared" si="12"/>
        <v/>
      </c>
      <c r="D86" s="419" t="str">
        <f>IF('5-4 支出'!D86="","",'5-4 支出'!D86)</f>
        <v/>
      </c>
      <c r="E86" s="119" t="str">
        <f>IF('5-4 支出'!E86="","",'5-4 支出'!E86)</f>
        <v/>
      </c>
      <c r="F86" s="112" t="str">
        <f>IF('5-4 支出'!F86="","",'5-4 支出'!F86)</f>
        <v/>
      </c>
      <c r="G86" s="112" t="str">
        <f>IF('5-4 支出'!G86="","",'5-4 支出'!G86)</f>
        <v/>
      </c>
      <c r="H86" s="112" t="str">
        <f>IF('5-4 支出'!H86="","",'5-4 支出'!H86)</f>
        <v/>
      </c>
      <c r="I86" s="112" t="str">
        <f>IF('5-4 支出'!I86="","",'5-4 支出'!I86)</f>
        <v/>
      </c>
      <c r="J86" s="112" t="str">
        <f>IF('5-4 支出'!J86="","",'5-4 支出'!J86)</f>
        <v/>
      </c>
      <c r="K86" s="114" t="str">
        <f t="shared" si="13"/>
        <v/>
      </c>
      <c r="L86" s="27"/>
    </row>
    <row r="87" spans="1:12">
      <c r="A87" s="26">
        <v>6</v>
      </c>
      <c r="B87" s="91"/>
      <c r="C87" s="69" t="str">
        <f t="shared" si="12"/>
        <v/>
      </c>
      <c r="D87" s="419" t="str">
        <f>IF('5-4 支出'!D87="","",'5-4 支出'!D87)</f>
        <v/>
      </c>
      <c r="E87" s="119" t="str">
        <f>IF('5-4 支出'!E87="","",'5-4 支出'!E87)</f>
        <v/>
      </c>
      <c r="F87" s="112" t="str">
        <f>IF('5-4 支出'!F87="","",'5-4 支出'!F87)</f>
        <v/>
      </c>
      <c r="G87" s="112" t="str">
        <f>IF('5-4 支出'!G87="","",'5-4 支出'!G87)</f>
        <v/>
      </c>
      <c r="H87" s="112" t="str">
        <f>IF('5-4 支出'!H87="","",'5-4 支出'!H87)</f>
        <v/>
      </c>
      <c r="I87" s="112" t="str">
        <f>IF('5-4 支出'!I87="","",'5-4 支出'!I87)</f>
        <v/>
      </c>
      <c r="J87" s="112" t="str">
        <f>IF('5-4 支出'!J87="","",'5-4 支出'!J87)</f>
        <v/>
      </c>
      <c r="K87" s="114" t="str">
        <f t="shared" si="13"/>
        <v/>
      </c>
      <c r="L87" s="27"/>
    </row>
    <row r="88" spans="1:12">
      <c r="A88" s="26">
        <v>7</v>
      </c>
      <c r="B88" s="91"/>
      <c r="C88" s="69" t="str">
        <f t="shared" si="12"/>
        <v/>
      </c>
      <c r="D88" s="419" t="str">
        <f>IF('5-4 支出'!D88="","",'5-4 支出'!D88)</f>
        <v/>
      </c>
      <c r="E88" s="119" t="str">
        <f>IF('5-4 支出'!E88="","",'5-4 支出'!E88)</f>
        <v/>
      </c>
      <c r="F88" s="112" t="str">
        <f>IF('5-4 支出'!F88="","",'5-4 支出'!F88)</f>
        <v/>
      </c>
      <c r="G88" s="112" t="str">
        <f>IF('5-4 支出'!G88="","",'5-4 支出'!G88)</f>
        <v/>
      </c>
      <c r="H88" s="112" t="str">
        <f>IF('5-4 支出'!H88="","",'5-4 支出'!H88)</f>
        <v/>
      </c>
      <c r="I88" s="112" t="str">
        <f>IF('5-4 支出'!I88="","",'5-4 支出'!I88)</f>
        <v/>
      </c>
      <c r="J88" s="112" t="str">
        <f>IF('5-4 支出'!J88="","",'5-4 支出'!J88)</f>
        <v/>
      </c>
      <c r="K88" s="114" t="str">
        <f t="shared" si="13"/>
        <v/>
      </c>
      <c r="L88" s="27"/>
    </row>
    <row r="89" spans="1:12">
      <c r="A89" s="26">
        <v>8</v>
      </c>
      <c r="B89" s="91"/>
      <c r="C89" s="69" t="str">
        <f t="shared" si="12"/>
        <v/>
      </c>
      <c r="D89" s="419" t="str">
        <f>IF('5-4 支出'!D89="","",'5-4 支出'!D89)</f>
        <v/>
      </c>
      <c r="E89" s="119" t="str">
        <f>IF('5-4 支出'!E89="","",'5-4 支出'!E89)</f>
        <v/>
      </c>
      <c r="F89" s="112" t="str">
        <f>IF('5-4 支出'!F89="","",'5-4 支出'!F89)</f>
        <v/>
      </c>
      <c r="G89" s="112" t="str">
        <f>IF('5-4 支出'!G89="","",'5-4 支出'!G89)</f>
        <v/>
      </c>
      <c r="H89" s="112" t="str">
        <f>IF('5-4 支出'!H89="","",'5-4 支出'!H89)</f>
        <v/>
      </c>
      <c r="I89" s="112" t="str">
        <f>IF('5-4 支出'!I89="","",'5-4 支出'!I89)</f>
        <v/>
      </c>
      <c r="J89" s="112" t="str">
        <f>IF('5-4 支出'!J89="","",'5-4 支出'!J89)</f>
        <v/>
      </c>
      <c r="K89" s="114" t="str">
        <f t="shared" si="13"/>
        <v/>
      </c>
      <c r="L89" s="27"/>
    </row>
    <row r="90" spans="1:12">
      <c r="A90" s="26">
        <v>9</v>
      </c>
      <c r="B90" s="91"/>
      <c r="C90" s="69" t="str">
        <f t="shared" si="12"/>
        <v/>
      </c>
      <c r="D90" s="419" t="str">
        <f>IF('5-4 支出'!D90="","",'5-4 支出'!D90)</f>
        <v/>
      </c>
      <c r="E90" s="119" t="str">
        <f>IF('5-4 支出'!E90="","",'5-4 支出'!E90)</f>
        <v/>
      </c>
      <c r="F90" s="112" t="str">
        <f>IF('5-4 支出'!F90="","",'5-4 支出'!F90)</f>
        <v/>
      </c>
      <c r="G90" s="112" t="str">
        <f>IF('5-4 支出'!G90="","",'5-4 支出'!G90)</f>
        <v/>
      </c>
      <c r="H90" s="112" t="str">
        <f>IF('5-4 支出'!H90="","",'5-4 支出'!H90)</f>
        <v/>
      </c>
      <c r="I90" s="112" t="str">
        <f>IF('5-4 支出'!I90="","",'5-4 支出'!I90)</f>
        <v/>
      </c>
      <c r="J90" s="112" t="str">
        <f>IF('5-4 支出'!J90="","",'5-4 支出'!J90)</f>
        <v/>
      </c>
      <c r="K90" s="114" t="str">
        <f t="shared" si="13"/>
        <v/>
      </c>
      <c r="L90" s="27"/>
    </row>
    <row r="91" spans="1:12">
      <c r="A91" s="26">
        <v>10</v>
      </c>
      <c r="B91" s="91"/>
      <c r="C91" s="69" t="str">
        <f t="shared" si="12"/>
        <v/>
      </c>
      <c r="D91" s="419" t="str">
        <f>IF('5-4 支出'!D91="","",'5-4 支出'!D91)</f>
        <v/>
      </c>
      <c r="E91" s="119" t="str">
        <f>IF('5-4 支出'!E91="","",'5-4 支出'!E91)</f>
        <v/>
      </c>
      <c r="F91" s="112" t="str">
        <f>IF('5-4 支出'!F91="","",'5-4 支出'!F91)</f>
        <v/>
      </c>
      <c r="G91" s="112" t="str">
        <f>IF('5-4 支出'!G91="","",'5-4 支出'!G91)</f>
        <v/>
      </c>
      <c r="H91" s="112" t="str">
        <f>IF('5-4 支出'!H91="","",'5-4 支出'!H91)</f>
        <v/>
      </c>
      <c r="I91" s="112" t="str">
        <f>IF('5-4 支出'!I91="","",'5-4 支出'!I91)</f>
        <v/>
      </c>
      <c r="J91" s="112" t="str">
        <f>IF('5-4 支出'!J91="","",'5-4 支出'!J91)</f>
        <v/>
      </c>
      <c r="K91" s="114" t="str">
        <f t="shared" si="13"/>
        <v/>
      </c>
      <c r="L91" s="27"/>
    </row>
    <row r="92" spans="1:12">
      <c r="A92" s="26">
        <v>11</v>
      </c>
      <c r="B92" s="91"/>
      <c r="C92" s="69" t="str">
        <f t="shared" si="12"/>
        <v/>
      </c>
      <c r="D92" s="419" t="str">
        <f>IF('5-4 支出'!D92="","",'5-4 支出'!D92)</f>
        <v/>
      </c>
      <c r="E92" s="119" t="str">
        <f>IF('5-4 支出'!E92="","",'5-4 支出'!E92)</f>
        <v/>
      </c>
      <c r="F92" s="112" t="str">
        <f>IF('5-4 支出'!F92="","",'5-4 支出'!F92)</f>
        <v/>
      </c>
      <c r="G92" s="112" t="str">
        <f>IF('5-4 支出'!G92="","",'5-4 支出'!G92)</f>
        <v/>
      </c>
      <c r="H92" s="112" t="str">
        <f>IF('5-4 支出'!H92="","",'5-4 支出'!H92)</f>
        <v/>
      </c>
      <c r="I92" s="112" t="str">
        <f>IF('5-4 支出'!I92="","",'5-4 支出'!I92)</f>
        <v/>
      </c>
      <c r="J92" s="112" t="str">
        <f>IF('5-4 支出'!J92="","",'5-4 支出'!J92)</f>
        <v/>
      </c>
      <c r="K92" s="114" t="str">
        <f>IF(ISNUMBER(F92),(PRODUCT(F92,G92,I92)),"")</f>
        <v/>
      </c>
      <c r="L92" s="27"/>
    </row>
    <row r="93" spans="1:12">
      <c r="A93" s="26">
        <v>12</v>
      </c>
      <c r="B93" s="91"/>
      <c r="C93" s="69" t="str">
        <f t="shared" si="12"/>
        <v/>
      </c>
      <c r="D93" s="419" t="str">
        <f>IF('5-4 支出'!D93="","",'5-4 支出'!D93)</f>
        <v/>
      </c>
      <c r="E93" s="119" t="str">
        <f>IF('5-4 支出'!E93="","",'5-4 支出'!E93)</f>
        <v/>
      </c>
      <c r="F93" s="112" t="str">
        <f>IF('5-4 支出'!F93="","",'5-4 支出'!F93)</f>
        <v/>
      </c>
      <c r="G93" s="112" t="str">
        <f>IF('5-4 支出'!G93="","",'5-4 支出'!G93)</f>
        <v/>
      </c>
      <c r="H93" s="112" t="str">
        <f>IF('5-4 支出'!H93="","",'5-4 支出'!H93)</f>
        <v/>
      </c>
      <c r="I93" s="112" t="str">
        <f>IF('5-4 支出'!I93="","",'5-4 支出'!I93)</f>
        <v/>
      </c>
      <c r="J93" s="112" t="str">
        <f>IF('5-4 支出'!J93="","",'5-4 支出'!J93)</f>
        <v/>
      </c>
      <c r="K93" s="114" t="str">
        <f>IF(ISNUMBER(F93),(PRODUCT(F93,G93,I93)),"")</f>
        <v/>
      </c>
      <c r="L93" s="27"/>
    </row>
    <row r="94" spans="1:12">
      <c r="A94" s="26">
        <v>13</v>
      </c>
      <c r="B94" s="91"/>
      <c r="C94" s="69" t="str">
        <f t="shared" si="12"/>
        <v/>
      </c>
      <c r="D94" s="419" t="str">
        <f>IF('5-4 支出'!D94="","",'5-4 支出'!D94)</f>
        <v/>
      </c>
      <c r="E94" s="119" t="str">
        <f>IF('5-4 支出'!E94="","",'5-4 支出'!E94)</f>
        <v/>
      </c>
      <c r="F94" s="112" t="str">
        <f>IF('5-4 支出'!F94="","",'5-4 支出'!F94)</f>
        <v/>
      </c>
      <c r="G94" s="112" t="str">
        <f>IF('5-4 支出'!G94="","",'5-4 支出'!G94)</f>
        <v/>
      </c>
      <c r="H94" s="112" t="str">
        <f>IF('5-4 支出'!H94="","",'5-4 支出'!H94)</f>
        <v/>
      </c>
      <c r="I94" s="112" t="str">
        <f>IF('5-4 支出'!I94="","",'5-4 支出'!I94)</f>
        <v/>
      </c>
      <c r="J94" s="112" t="str">
        <f>IF('5-4 支出'!J94="","",'5-4 支出'!J94)</f>
        <v/>
      </c>
      <c r="K94" s="114" t="str">
        <f>IF(ISNUMBER(F94),(PRODUCT(F94,G94,I94)),"")</f>
        <v/>
      </c>
      <c r="L94" s="27"/>
    </row>
    <row r="95" spans="1:12">
      <c r="A95" s="26">
        <v>14</v>
      </c>
      <c r="B95" s="91"/>
      <c r="C95" s="69" t="str">
        <f t="shared" si="12"/>
        <v/>
      </c>
      <c r="D95" s="419" t="str">
        <f>IF('5-4 支出'!D95="","",'5-4 支出'!D95)</f>
        <v/>
      </c>
      <c r="E95" s="119" t="str">
        <f>IF('5-4 支出'!E95="","",'5-4 支出'!E95)</f>
        <v/>
      </c>
      <c r="F95" s="112" t="str">
        <f>IF('5-4 支出'!F95="","",'5-4 支出'!F95)</f>
        <v/>
      </c>
      <c r="G95" s="112" t="str">
        <f>IF('5-4 支出'!G95="","",'5-4 支出'!G95)</f>
        <v/>
      </c>
      <c r="H95" s="112" t="str">
        <f>IF('5-4 支出'!H95="","",'5-4 支出'!H95)</f>
        <v/>
      </c>
      <c r="I95" s="112" t="str">
        <f>IF('5-4 支出'!I95="","",'5-4 支出'!I95)</f>
        <v/>
      </c>
      <c r="J95" s="112" t="str">
        <f>IF('5-4 支出'!J95="","",'5-4 支出'!J95)</f>
        <v/>
      </c>
      <c r="K95" s="114" t="str">
        <f>IF(ISNUMBER(F95),(PRODUCT(F95,G95,I95)),"")</f>
        <v/>
      </c>
      <c r="L95" s="27"/>
    </row>
    <row r="96" spans="1:12" ht="18.5" thickBot="1">
      <c r="A96" s="26">
        <v>15</v>
      </c>
      <c r="B96" s="91"/>
      <c r="C96" s="69" t="str">
        <f t="shared" si="12"/>
        <v/>
      </c>
      <c r="D96" s="419" t="str">
        <f>IF('5-4 支出'!D96="","",'5-4 支出'!D96)</f>
        <v/>
      </c>
      <c r="E96" s="119" t="str">
        <f>IF('5-4 支出'!E96="","",'5-4 支出'!E96)</f>
        <v/>
      </c>
      <c r="F96" s="112" t="str">
        <f>IF('5-4 支出'!F96="","",'5-4 支出'!F96)</f>
        <v/>
      </c>
      <c r="G96" s="112" t="str">
        <f>IF('5-4 支出'!G96="","",'5-4 支出'!G96)</f>
        <v/>
      </c>
      <c r="H96" s="112" t="str">
        <f>IF('5-4 支出'!H96="","",'5-4 支出'!H96)</f>
        <v/>
      </c>
      <c r="I96" s="112" t="str">
        <f>IF('5-4 支出'!I96="","",'5-4 支出'!I96)</f>
        <v/>
      </c>
      <c r="J96" s="112" t="str">
        <f>IF('5-4 支出'!J96="","",'5-4 支出'!J96)</f>
        <v/>
      </c>
      <c r="K96" s="114" t="str">
        <f>IF(ISNUMBER(F96),(PRODUCT(F96,G96,I96)),"")</f>
        <v/>
      </c>
      <c r="L96" s="27"/>
    </row>
    <row r="97" spans="1:12" ht="23" thickBot="1">
      <c r="A97" s="48"/>
      <c r="B97" s="89"/>
      <c r="C97" s="64" t="s">
        <v>102</v>
      </c>
      <c r="D97" s="94" t="s">
        <v>97</v>
      </c>
      <c r="E97" s="53" t="s">
        <v>73</v>
      </c>
      <c r="F97" s="95" t="s">
        <v>66</v>
      </c>
      <c r="G97" s="96" t="s">
        <v>35</v>
      </c>
      <c r="H97" s="56" t="s">
        <v>59</v>
      </c>
      <c r="I97" s="55" t="s">
        <v>36</v>
      </c>
      <c r="J97" s="56" t="s">
        <v>60</v>
      </c>
      <c r="K97" s="54" t="s">
        <v>37</v>
      </c>
      <c r="L97" s="57" t="s">
        <v>93</v>
      </c>
    </row>
    <row r="98" spans="1:12" s="22" customFormat="1" ht="25.5" customHeight="1">
      <c r="A98" s="26"/>
      <c r="B98" s="50" t="str">
        <f>IF($E$8=C98,$D$8,IF($E$9=C98,$D$9,IF($E$10=C98,$D$10,"")))</f>
        <v/>
      </c>
      <c r="C98" s="67" t="s">
        <v>148</v>
      </c>
      <c r="D98" s="107"/>
      <c r="E98" s="59"/>
      <c r="F98" s="52"/>
      <c r="G98" s="52"/>
      <c r="H98" s="60"/>
      <c r="I98" s="60"/>
      <c r="J98" s="60"/>
      <c r="K98" s="62" t="str">
        <f t="shared" ref="K98" si="14">IF(ISNUMBER(F98),(PRODUCT(F98,G98,I98)),"")</f>
        <v/>
      </c>
      <c r="L98" s="65">
        <f>ROUNDDOWN((SUM(K99:K113)),-3)/1000</f>
        <v>0</v>
      </c>
    </row>
    <row r="99" spans="1:12">
      <c r="A99" s="26">
        <v>1</v>
      </c>
      <c r="B99" s="91"/>
      <c r="C99" s="69" t="str">
        <f>IF(D99="","",".")</f>
        <v/>
      </c>
      <c r="D99" s="418" t="str">
        <f>IF('5-4 支出'!D99="","",'5-4 支出'!D99)</f>
        <v/>
      </c>
      <c r="E99" s="110" t="str">
        <f>IF('5-4 支出'!E99="","",'5-4 支出'!E99)</f>
        <v/>
      </c>
      <c r="F99" s="111" t="str">
        <f>IF('5-4 支出'!F99="","",'5-4 支出'!F99)</f>
        <v/>
      </c>
      <c r="G99" s="111" t="str">
        <f>IF('5-4 支出'!G99="","",'5-4 支出'!G99)</f>
        <v/>
      </c>
      <c r="H99" s="111" t="str">
        <f>IF('5-4 支出'!H99="","",'5-4 支出'!H99)</f>
        <v/>
      </c>
      <c r="I99" s="111" t="str">
        <f>IF('5-4 支出'!I99="","",'5-4 支出'!I99)</f>
        <v/>
      </c>
      <c r="J99" s="111" t="str">
        <f>IF('5-4 支出'!J99="","",'5-4 支出'!J99)</f>
        <v/>
      </c>
      <c r="K99" s="113" t="str">
        <f t="shared" ref="K99:K129" si="15">IF(ISNUMBER(F99),(PRODUCT(F99,G99,I99)),"")</f>
        <v/>
      </c>
      <c r="L99" s="27"/>
    </row>
    <row r="100" spans="1:12">
      <c r="A100" s="26">
        <v>2</v>
      </c>
      <c r="B100" s="91"/>
      <c r="C100" s="69" t="str">
        <f t="shared" ref="C100:C113" si="16">IF(D100="","",".")</f>
        <v/>
      </c>
      <c r="D100" s="419" t="str">
        <f>IF('5-4 支出'!D100="","",'5-4 支出'!D100)</f>
        <v/>
      </c>
      <c r="E100" s="119" t="str">
        <f>IF('5-4 支出'!E100="","",'5-4 支出'!E100)</f>
        <v/>
      </c>
      <c r="F100" s="112" t="str">
        <f>IF('5-4 支出'!F100="","",'5-4 支出'!F100)</f>
        <v/>
      </c>
      <c r="G100" s="112" t="str">
        <f>IF('5-4 支出'!G100="","",'5-4 支出'!G100)</f>
        <v/>
      </c>
      <c r="H100" s="112" t="str">
        <f>IF('5-4 支出'!H100="","",'5-4 支出'!H100)</f>
        <v/>
      </c>
      <c r="I100" s="112" t="str">
        <f>IF('5-4 支出'!I100="","",'5-4 支出'!I100)</f>
        <v/>
      </c>
      <c r="J100" s="112" t="str">
        <f>IF('5-4 支出'!J100="","",'5-4 支出'!J100)</f>
        <v/>
      </c>
      <c r="K100" s="114" t="str">
        <f t="shared" si="15"/>
        <v/>
      </c>
      <c r="L100" s="27"/>
    </row>
    <row r="101" spans="1:12">
      <c r="A101" s="26">
        <v>3</v>
      </c>
      <c r="B101" s="91"/>
      <c r="C101" s="69" t="str">
        <f t="shared" si="16"/>
        <v/>
      </c>
      <c r="D101" s="419" t="str">
        <f>IF('5-4 支出'!D101="","",'5-4 支出'!D101)</f>
        <v/>
      </c>
      <c r="E101" s="119" t="str">
        <f>IF('5-4 支出'!E101="","",'5-4 支出'!E101)</f>
        <v/>
      </c>
      <c r="F101" s="112" t="str">
        <f>IF('5-4 支出'!F101="","",'5-4 支出'!F101)</f>
        <v/>
      </c>
      <c r="G101" s="112" t="str">
        <f>IF('5-4 支出'!G101="","",'5-4 支出'!G101)</f>
        <v/>
      </c>
      <c r="H101" s="112" t="str">
        <f>IF('5-4 支出'!H101="","",'5-4 支出'!H101)</f>
        <v/>
      </c>
      <c r="I101" s="112" t="str">
        <f>IF('5-4 支出'!I101="","",'5-4 支出'!I101)</f>
        <v/>
      </c>
      <c r="J101" s="112" t="str">
        <f>IF('5-4 支出'!J101="","",'5-4 支出'!J101)</f>
        <v/>
      </c>
      <c r="K101" s="114" t="str">
        <f t="shared" si="15"/>
        <v/>
      </c>
      <c r="L101" s="27"/>
    </row>
    <row r="102" spans="1:12">
      <c r="A102" s="26">
        <v>4</v>
      </c>
      <c r="B102" s="91"/>
      <c r="C102" s="69" t="str">
        <f t="shared" si="16"/>
        <v/>
      </c>
      <c r="D102" s="419" t="str">
        <f>IF('5-4 支出'!D102="","",'5-4 支出'!D102)</f>
        <v/>
      </c>
      <c r="E102" s="119" t="str">
        <f>IF('5-4 支出'!E102="","",'5-4 支出'!E102)</f>
        <v/>
      </c>
      <c r="F102" s="112" t="str">
        <f>IF('5-4 支出'!F102="","",'5-4 支出'!F102)</f>
        <v/>
      </c>
      <c r="G102" s="112" t="str">
        <f>IF('5-4 支出'!G102="","",'5-4 支出'!G102)</f>
        <v/>
      </c>
      <c r="H102" s="112" t="str">
        <f>IF('5-4 支出'!H102="","",'5-4 支出'!H102)</f>
        <v/>
      </c>
      <c r="I102" s="112" t="str">
        <f>IF('5-4 支出'!I102="","",'5-4 支出'!I102)</f>
        <v/>
      </c>
      <c r="J102" s="112" t="str">
        <f>IF('5-4 支出'!J102="","",'5-4 支出'!J102)</f>
        <v/>
      </c>
      <c r="K102" s="114" t="str">
        <f t="shared" si="15"/>
        <v/>
      </c>
      <c r="L102" s="27"/>
    </row>
    <row r="103" spans="1:12">
      <c r="A103" s="26">
        <v>5</v>
      </c>
      <c r="B103" s="91"/>
      <c r="C103" s="69" t="str">
        <f t="shared" si="16"/>
        <v/>
      </c>
      <c r="D103" s="419" t="str">
        <f>IF('5-4 支出'!D103="","",'5-4 支出'!D103)</f>
        <v/>
      </c>
      <c r="E103" s="119" t="str">
        <f>IF('5-4 支出'!E103="","",'5-4 支出'!E103)</f>
        <v/>
      </c>
      <c r="F103" s="112" t="str">
        <f>IF('5-4 支出'!F103="","",'5-4 支出'!F103)</f>
        <v/>
      </c>
      <c r="G103" s="112" t="str">
        <f>IF('5-4 支出'!G103="","",'5-4 支出'!G103)</f>
        <v/>
      </c>
      <c r="H103" s="112" t="str">
        <f>IF('5-4 支出'!H103="","",'5-4 支出'!H103)</f>
        <v/>
      </c>
      <c r="I103" s="112" t="str">
        <f>IF('5-4 支出'!I103="","",'5-4 支出'!I103)</f>
        <v/>
      </c>
      <c r="J103" s="112" t="str">
        <f>IF('5-4 支出'!J103="","",'5-4 支出'!J103)</f>
        <v/>
      </c>
      <c r="K103" s="114" t="str">
        <f t="shared" si="15"/>
        <v/>
      </c>
      <c r="L103" s="27"/>
    </row>
    <row r="104" spans="1:12">
      <c r="A104" s="26">
        <v>6</v>
      </c>
      <c r="B104" s="91"/>
      <c r="C104" s="69" t="str">
        <f t="shared" si="16"/>
        <v/>
      </c>
      <c r="D104" s="419" t="str">
        <f>IF('5-4 支出'!D104="","",'5-4 支出'!D104)</f>
        <v/>
      </c>
      <c r="E104" s="119" t="str">
        <f>IF('5-4 支出'!E104="","",'5-4 支出'!E104)</f>
        <v/>
      </c>
      <c r="F104" s="112" t="str">
        <f>IF('5-4 支出'!F104="","",'5-4 支出'!F104)</f>
        <v/>
      </c>
      <c r="G104" s="112" t="str">
        <f>IF('5-4 支出'!G104="","",'5-4 支出'!G104)</f>
        <v/>
      </c>
      <c r="H104" s="112" t="str">
        <f>IF('5-4 支出'!H104="","",'5-4 支出'!H104)</f>
        <v/>
      </c>
      <c r="I104" s="112" t="str">
        <f>IF('5-4 支出'!I104="","",'5-4 支出'!I104)</f>
        <v/>
      </c>
      <c r="J104" s="112" t="str">
        <f>IF('5-4 支出'!J104="","",'5-4 支出'!J104)</f>
        <v/>
      </c>
      <c r="K104" s="114" t="str">
        <f t="shared" si="15"/>
        <v/>
      </c>
      <c r="L104" s="27"/>
    </row>
    <row r="105" spans="1:12">
      <c r="A105" s="26">
        <v>7</v>
      </c>
      <c r="B105" s="91"/>
      <c r="C105" s="69" t="str">
        <f t="shared" si="16"/>
        <v/>
      </c>
      <c r="D105" s="419" t="str">
        <f>IF('5-4 支出'!D105="","",'5-4 支出'!D105)</f>
        <v/>
      </c>
      <c r="E105" s="119" t="str">
        <f>IF('5-4 支出'!E105="","",'5-4 支出'!E105)</f>
        <v/>
      </c>
      <c r="F105" s="112" t="str">
        <f>IF('5-4 支出'!F105="","",'5-4 支出'!F105)</f>
        <v/>
      </c>
      <c r="G105" s="112" t="str">
        <f>IF('5-4 支出'!G105="","",'5-4 支出'!G105)</f>
        <v/>
      </c>
      <c r="H105" s="112" t="str">
        <f>IF('5-4 支出'!H105="","",'5-4 支出'!H105)</f>
        <v/>
      </c>
      <c r="I105" s="112" t="str">
        <f>IF('5-4 支出'!I105="","",'5-4 支出'!I105)</f>
        <v/>
      </c>
      <c r="J105" s="112" t="str">
        <f>IF('5-4 支出'!J105="","",'5-4 支出'!J105)</f>
        <v/>
      </c>
      <c r="K105" s="114" t="str">
        <f t="shared" si="15"/>
        <v/>
      </c>
      <c r="L105" s="27"/>
    </row>
    <row r="106" spans="1:12">
      <c r="A106" s="26">
        <v>8</v>
      </c>
      <c r="B106" s="91"/>
      <c r="C106" s="69" t="str">
        <f t="shared" si="16"/>
        <v/>
      </c>
      <c r="D106" s="419" t="str">
        <f>IF('5-4 支出'!D106="","",'5-4 支出'!D106)</f>
        <v/>
      </c>
      <c r="E106" s="119" t="str">
        <f>IF('5-4 支出'!E106="","",'5-4 支出'!E106)</f>
        <v/>
      </c>
      <c r="F106" s="112" t="str">
        <f>IF('5-4 支出'!F106="","",'5-4 支出'!F106)</f>
        <v/>
      </c>
      <c r="G106" s="112" t="str">
        <f>IF('5-4 支出'!G106="","",'5-4 支出'!G106)</f>
        <v/>
      </c>
      <c r="H106" s="112" t="str">
        <f>IF('5-4 支出'!H106="","",'5-4 支出'!H106)</f>
        <v/>
      </c>
      <c r="I106" s="112" t="str">
        <f>IF('5-4 支出'!I106="","",'5-4 支出'!I106)</f>
        <v/>
      </c>
      <c r="J106" s="112" t="str">
        <f>IF('5-4 支出'!J106="","",'5-4 支出'!J106)</f>
        <v/>
      </c>
      <c r="K106" s="114" t="str">
        <f t="shared" si="15"/>
        <v/>
      </c>
      <c r="L106" s="27"/>
    </row>
    <row r="107" spans="1:12">
      <c r="A107" s="26">
        <v>9</v>
      </c>
      <c r="B107" s="91"/>
      <c r="C107" s="69" t="str">
        <f t="shared" si="16"/>
        <v/>
      </c>
      <c r="D107" s="419" t="str">
        <f>IF('5-4 支出'!D107="","",'5-4 支出'!D107)</f>
        <v/>
      </c>
      <c r="E107" s="119" t="str">
        <f>IF('5-4 支出'!E107="","",'5-4 支出'!E107)</f>
        <v/>
      </c>
      <c r="F107" s="112" t="str">
        <f>IF('5-4 支出'!F107="","",'5-4 支出'!F107)</f>
        <v/>
      </c>
      <c r="G107" s="112" t="str">
        <f>IF('5-4 支出'!G107="","",'5-4 支出'!G107)</f>
        <v/>
      </c>
      <c r="H107" s="112" t="str">
        <f>IF('5-4 支出'!H107="","",'5-4 支出'!H107)</f>
        <v/>
      </c>
      <c r="I107" s="112" t="str">
        <f>IF('5-4 支出'!I107="","",'5-4 支出'!I107)</f>
        <v/>
      </c>
      <c r="J107" s="112" t="str">
        <f>IF('5-4 支出'!J107="","",'5-4 支出'!J107)</f>
        <v/>
      </c>
      <c r="K107" s="114" t="str">
        <f t="shared" si="15"/>
        <v/>
      </c>
      <c r="L107" s="27"/>
    </row>
    <row r="108" spans="1:12">
      <c r="A108" s="26">
        <v>10</v>
      </c>
      <c r="B108" s="91"/>
      <c r="C108" s="69" t="str">
        <f t="shared" si="16"/>
        <v/>
      </c>
      <c r="D108" s="419" t="str">
        <f>IF('5-4 支出'!D108="","",'5-4 支出'!D108)</f>
        <v/>
      </c>
      <c r="E108" s="119" t="str">
        <f>IF('5-4 支出'!E108="","",'5-4 支出'!E108)</f>
        <v/>
      </c>
      <c r="F108" s="112" t="str">
        <f>IF('5-4 支出'!F108="","",'5-4 支出'!F108)</f>
        <v/>
      </c>
      <c r="G108" s="112" t="str">
        <f>IF('5-4 支出'!G108="","",'5-4 支出'!G108)</f>
        <v/>
      </c>
      <c r="H108" s="112" t="str">
        <f>IF('5-4 支出'!H108="","",'5-4 支出'!H108)</f>
        <v/>
      </c>
      <c r="I108" s="112" t="str">
        <f>IF('5-4 支出'!I108="","",'5-4 支出'!I108)</f>
        <v/>
      </c>
      <c r="J108" s="112" t="str">
        <f>IF('5-4 支出'!J108="","",'5-4 支出'!J108)</f>
        <v/>
      </c>
      <c r="K108" s="114" t="str">
        <f t="shared" si="15"/>
        <v/>
      </c>
      <c r="L108" s="27"/>
    </row>
    <row r="109" spans="1:12">
      <c r="A109" s="26">
        <v>11</v>
      </c>
      <c r="B109" s="91"/>
      <c r="C109" s="69" t="str">
        <f t="shared" si="16"/>
        <v/>
      </c>
      <c r="D109" s="419" t="str">
        <f>IF('5-4 支出'!D109="","",'5-4 支出'!D109)</f>
        <v/>
      </c>
      <c r="E109" s="119" t="str">
        <f>IF('5-4 支出'!E109="","",'5-4 支出'!E109)</f>
        <v/>
      </c>
      <c r="F109" s="112" t="str">
        <f>IF('5-4 支出'!F109="","",'5-4 支出'!F109)</f>
        <v/>
      </c>
      <c r="G109" s="112" t="str">
        <f>IF('5-4 支出'!G109="","",'5-4 支出'!G109)</f>
        <v/>
      </c>
      <c r="H109" s="112" t="str">
        <f>IF('5-4 支出'!H109="","",'5-4 支出'!H109)</f>
        <v/>
      </c>
      <c r="I109" s="112" t="str">
        <f>IF('5-4 支出'!I109="","",'5-4 支出'!I109)</f>
        <v/>
      </c>
      <c r="J109" s="112" t="str">
        <f>IF('5-4 支出'!J109="","",'5-4 支出'!J109)</f>
        <v/>
      </c>
      <c r="K109" s="114" t="str">
        <f>IF(ISNUMBER(F109),(PRODUCT(F109,G109,I109)),"")</f>
        <v/>
      </c>
      <c r="L109" s="27"/>
    </row>
    <row r="110" spans="1:12">
      <c r="A110" s="26">
        <v>12</v>
      </c>
      <c r="B110" s="91"/>
      <c r="C110" s="69" t="str">
        <f t="shared" si="16"/>
        <v/>
      </c>
      <c r="D110" s="419" t="str">
        <f>IF('5-4 支出'!D110="","",'5-4 支出'!D110)</f>
        <v/>
      </c>
      <c r="E110" s="119" t="str">
        <f>IF('5-4 支出'!E110="","",'5-4 支出'!E110)</f>
        <v/>
      </c>
      <c r="F110" s="112" t="str">
        <f>IF('5-4 支出'!F110="","",'5-4 支出'!F110)</f>
        <v/>
      </c>
      <c r="G110" s="112" t="str">
        <f>IF('5-4 支出'!G110="","",'5-4 支出'!G110)</f>
        <v/>
      </c>
      <c r="H110" s="112" t="str">
        <f>IF('5-4 支出'!H110="","",'5-4 支出'!H110)</f>
        <v/>
      </c>
      <c r="I110" s="112" t="str">
        <f>IF('5-4 支出'!I110="","",'5-4 支出'!I110)</f>
        <v/>
      </c>
      <c r="J110" s="112" t="str">
        <f>IF('5-4 支出'!J110="","",'5-4 支出'!J110)</f>
        <v/>
      </c>
      <c r="K110" s="114" t="str">
        <f>IF(ISNUMBER(F110),(PRODUCT(F110,G110,I110)),"")</f>
        <v/>
      </c>
      <c r="L110" s="27"/>
    </row>
    <row r="111" spans="1:12">
      <c r="A111" s="26">
        <v>13</v>
      </c>
      <c r="B111" s="91"/>
      <c r="C111" s="69" t="str">
        <f t="shared" si="16"/>
        <v/>
      </c>
      <c r="D111" s="419" t="str">
        <f>IF('5-4 支出'!D111="","",'5-4 支出'!D111)</f>
        <v/>
      </c>
      <c r="E111" s="119" t="str">
        <f>IF('5-4 支出'!E111="","",'5-4 支出'!E111)</f>
        <v/>
      </c>
      <c r="F111" s="112" t="str">
        <f>IF('5-4 支出'!F111="","",'5-4 支出'!F111)</f>
        <v/>
      </c>
      <c r="G111" s="112" t="str">
        <f>IF('5-4 支出'!G111="","",'5-4 支出'!G111)</f>
        <v/>
      </c>
      <c r="H111" s="112" t="str">
        <f>IF('5-4 支出'!H111="","",'5-4 支出'!H111)</f>
        <v/>
      </c>
      <c r="I111" s="112" t="str">
        <f>IF('5-4 支出'!I111="","",'5-4 支出'!I111)</f>
        <v/>
      </c>
      <c r="J111" s="112" t="str">
        <f>IF('5-4 支出'!J111="","",'5-4 支出'!J111)</f>
        <v/>
      </c>
      <c r="K111" s="114" t="str">
        <f>IF(ISNUMBER(F111),(PRODUCT(F111,G111,I111)),"")</f>
        <v/>
      </c>
      <c r="L111" s="27"/>
    </row>
    <row r="112" spans="1:12">
      <c r="A112" s="26">
        <v>14</v>
      </c>
      <c r="B112" s="91"/>
      <c r="C112" s="69" t="str">
        <f t="shared" si="16"/>
        <v/>
      </c>
      <c r="D112" s="419" t="str">
        <f>IF('5-4 支出'!D112="","",'5-4 支出'!D112)</f>
        <v/>
      </c>
      <c r="E112" s="119" t="str">
        <f>IF('5-4 支出'!E112="","",'5-4 支出'!E112)</f>
        <v/>
      </c>
      <c r="F112" s="112" t="str">
        <f>IF('5-4 支出'!F112="","",'5-4 支出'!F112)</f>
        <v/>
      </c>
      <c r="G112" s="112" t="str">
        <f>IF('5-4 支出'!G112="","",'5-4 支出'!G112)</f>
        <v/>
      </c>
      <c r="H112" s="112" t="str">
        <f>IF('5-4 支出'!H112="","",'5-4 支出'!H112)</f>
        <v/>
      </c>
      <c r="I112" s="112" t="str">
        <f>IF('5-4 支出'!I112="","",'5-4 支出'!I112)</f>
        <v/>
      </c>
      <c r="J112" s="112" t="str">
        <f>IF('5-4 支出'!J112="","",'5-4 支出'!J112)</f>
        <v/>
      </c>
      <c r="K112" s="114" t="str">
        <f>IF(ISNUMBER(F112),(PRODUCT(F112,G112,I112)),"")</f>
        <v/>
      </c>
      <c r="L112" s="27"/>
    </row>
    <row r="113" spans="1:12" ht="18.5" thickBot="1">
      <c r="A113" s="26">
        <v>15</v>
      </c>
      <c r="B113" s="91"/>
      <c r="C113" s="69" t="str">
        <f t="shared" si="16"/>
        <v/>
      </c>
      <c r="D113" s="419" t="str">
        <f>IF('5-4 支出'!D113="","",'5-4 支出'!D113)</f>
        <v/>
      </c>
      <c r="E113" s="119" t="str">
        <f>IF('5-4 支出'!E113="","",'5-4 支出'!E113)</f>
        <v/>
      </c>
      <c r="F113" s="112" t="str">
        <f>IF('5-4 支出'!F113="","",'5-4 支出'!F113)</f>
        <v/>
      </c>
      <c r="G113" s="112" t="str">
        <f>IF('5-4 支出'!G113="","",'5-4 支出'!G113)</f>
        <v/>
      </c>
      <c r="H113" s="112" t="str">
        <f>IF('5-4 支出'!H113="","",'5-4 支出'!H113)</f>
        <v/>
      </c>
      <c r="I113" s="112" t="str">
        <f>IF('5-4 支出'!I113="","",'5-4 支出'!I113)</f>
        <v/>
      </c>
      <c r="J113" s="112" t="str">
        <f>IF('5-4 支出'!J113="","",'5-4 支出'!J113)</f>
        <v/>
      </c>
      <c r="K113" s="114" t="str">
        <f>IF(ISNUMBER(F113),(PRODUCT(F113,G113,I113)),"")</f>
        <v/>
      </c>
      <c r="L113" s="27"/>
    </row>
    <row r="114" spans="1:12" ht="24.75" customHeight="1" thickBot="1">
      <c r="A114" s="48"/>
      <c r="B114" s="89"/>
      <c r="C114" s="64" t="s">
        <v>102</v>
      </c>
      <c r="D114" s="94" t="s">
        <v>97</v>
      </c>
      <c r="E114" s="53" t="s">
        <v>73</v>
      </c>
      <c r="F114" s="95" t="s">
        <v>66</v>
      </c>
      <c r="G114" s="96" t="s">
        <v>35</v>
      </c>
      <c r="H114" s="56" t="s">
        <v>59</v>
      </c>
      <c r="I114" s="55" t="s">
        <v>36</v>
      </c>
      <c r="J114" s="56" t="s">
        <v>60</v>
      </c>
      <c r="K114" s="54" t="s">
        <v>37</v>
      </c>
      <c r="L114" s="57" t="s">
        <v>93</v>
      </c>
    </row>
    <row r="115" spans="1:12" s="22" customFormat="1" ht="25.5" customHeight="1">
      <c r="A115" s="26"/>
      <c r="B115" s="50" t="str">
        <f>IF($E$8=C115,$D$8,IF($E$9=C115,$D$9,IF($E$10=C115,$D$10,"")))</f>
        <v/>
      </c>
      <c r="C115" s="66" t="s">
        <v>197</v>
      </c>
      <c r="D115" s="107"/>
      <c r="E115" s="59"/>
      <c r="F115" s="52"/>
      <c r="G115" s="52"/>
      <c r="H115" s="60"/>
      <c r="I115" s="60"/>
      <c r="J115" s="60"/>
      <c r="K115" s="62" t="str">
        <f t="shared" ref="K115" si="17">IF(ISNUMBER(F115),(PRODUCT(F115,G115,I115)),"")</f>
        <v/>
      </c>
      <c r="L115" s="65">
        <f>ROUNDDOWN((SUM(K116:K130)),-3)/1000</f>
        <v>0</v>
      </c>
    </row>
    <row r="116" spans="1:12" ht="18.75" customHeight="1">
      <c r="A116" s="26">
        <v>1</v>
      </c>
      <c r="B116" s="91"/>
      <c r="C116" s="70" t="str">
        <f>IF(D116="","",".")</f>
        <v/>
      </c>
      <c r="D116" s="418" t="str">
        <f>IF('5-4 支出'!D116="","",'5-4 支出'!D116)</f>
        <v/>
      </c>
      <c r="E116" s="110" t="str">
        <f>IF('5-4 支出'!E116="","",'5-4 支出'!E116)</f>
        <v/>
      </c>
      <c r="F116" s="111" t="str">
        <f>IF('5-4 支出'!F116="","",'5-4 支出'!F116)</f>
        <v/>
      </c>
      <c r="G116" s="111" t="str">
        <f>IF('5-4 支出'!G116="","",'5-4 支出'!G116)</f>
        <v/>
      </c>
      <c r="H116" s="111" t="str">
        <f>IF('5-4 支出'!H116="","",'5-4 支出'!H116)</f>
        <v/>
      </c>
      <c r="I116" s="111" t="str">
        <f>IF('5-4 支出'!I116="","",'5-4 支出'!I116)</f>
        <v/>
      </c>
      <c r="J116" s="111" t="str">
        <f>IF('5-4 支出'!J116="","",'5-4 支出'!J116)</f>
        <v/>
      </c>
      <c r="K116" s="113" t="str">
        <f t="shared" si="15"/>
        <v/>
      </c>
      <c r="L116" s="27"/>
    </row>
    <row r="117" spans="1:12" ht="18.75" customHeight="1">
      <c r="A117" s="26">
        <v>2</v>
      </c>
      <c r="B117" s="91"/>
      <c r="C117" s="70" t="str">
        <f t="shared" ref="C117:C130" si="18">IF(D117="","",".")</f>
        <v/>
      </c>
      <c r="D117" s="419" t="str">
        <f>IF('5-4 支出'!D117="","",'5-4 支出'!D117)</f>
        <v/>
      </c>
      <c r="E117" s="119" t="str">
        <f>IF('5-4 支出'!E117="","",'5-4 支出'!E117)</f>
        <v/>
      </c>
      <c r="F117" s="112" t="str">
        <f>IF('5-4 支出'!F117="","",'5-4 支出'!F117)</f>
        <v/>
      </c>
      <c r="G117" s="112" t="str">
        <f>IF('5-4 支出'!G117="","",'5-4 支出'!G117)</f>
        <v/>
      </c>
      <c r="H117" s="112" t="str">
        <f>IF('5-4 支出'!H117="","",'5-4 支出'!H117)</f>
        <v/>
      </c>
      <c r="I117" s="112" t="str">
        <f>IF('5-4 支出'!I117="","",'5-4 支出'!I117)</f>
        <v/>
      </c>
      <c r="J117" s="112" t="str">
        <f>IF('5-4 支出'!J117="","",'5-4 支出'!J117)</f>
        <v/>
      </c>
      <c r="K117" s="114" t="str">
        <f t="shared" si="15"/>
        <v/>
      </c>
      <c r="L117" s="27"/>
    </row>
    <row r="118" spans="1:12" ht="18.75" customHeight="1">
      <c r="A118" s="26">
        <v>3</v>
      </c>
      <c r="B118" s="91"/>
      <c r="C118" s="70" t="str">
        <f t="shared" si="18"/>
        <v/>
      </c>
      <c r="D118" s="419" t="str">
        <f>IF('5-4 支出'!D118="","",'5-4 支出'!D118)</f>
        <v/>
      </c>
      <c r="E118" s="119" t="str">
        <f>IF('5-4 支出'!E118="","",'5-4 支出'!E118)</f>
        <v/>
      </c>
      <c r="F118" s="112" t="str">
        <f>IF('5-4 支出'!F118="","",'5-4 支出'!F118)</f>
        <v/>
      </c>
      <c r="G118" s="112" t="str">
        <f>IF('5-4 支出'!G118="","",'5-4 支出'!G118)</f>
        <v/>
      </c>
      <c r="H118" s="112" t="str">
        <f>IF('5-4 支出'!H118="","",'5-4 支出'!H118)</f>
        <v/>
      </c>
      <c r="I118" s="112" t="str">
        <f>IF('5-4 支出'!I118="","",'5-4 支出'!I118)</f>
        <v/>
      </c>
      <c r="J118" s="112" t="str">
        <f>IF('5-4 支出'!J118="","",'5-4 支出'!J118)</f>
        <v/>
      </c>
      <c r="K118" s="114" t="str">
        <f t="shared" si="15"/>
        <v/>
      </c>
      <c r="L118" s="27"/>
    </row>
    <row r="119" spans="1:12" ht="18.75" customHeight="1">
      <c r="A119" s="26">
        <v>4</v>
      </c>
      <c r="B119" s="91"/>
      <c r="C119" s="70" t="str">
        <f t="shared" si="18"/>
        <v/>
      </c>
      <c r="D119" s="419" t="str">
        <f>IF('5-4 支出'!D119="","",'5-4 支出'!D119)</f>
        <v/>
      </c>
      <c r="E119" s="119" t="str">
        <f>IF('5-4 支出'!E119="","",'5-4 支出'!E119)</f>
        <v/>
      </c>
      <c r="F119" s="112" t="str">
        <f>IF('5-4 支出'!F119="","",'5-4 支出'!F119)</f>
        <v/>
      </c>
      <c r="G119" s="112" t="str">
        <f>IF('5-4 支出'!G119="","",'5-4 支出'!G119)</f>
        <v/>
      </c>
      <c r="H119" s="112" t="str">
        <f>IF('5-4 支出'!H119="","",'5-4 支出'!H119)</f>
        <v/>
      </c>
      <c r="I119" s="112" t="str">
        <f>IF('5-4 支出'!I119="","",'5-4 支出'!I119)</f>
        <v/>
      </c>
      <c r="J119" s="112" t="str">
        <f>IF('5-4 支出'!J119="","",'5-4 支出'!J119)</f>
        <v/>
      </c>
      <c r="K119" s="114" t="str">
        <f t="shared" si="15"/>
        <v/>
      </c>
      <c r="L119" s="27"/>
    </row>
    <row r="120" spans="1:12" ht="18.75" customHeight="1">
      <c r="A120" s="26">
        <v>5</v>
      </c>
      <c r="B120" s="91"/>
      <c r="C120" s="70" t="str">
        <f t="shared" si="18"/>
        <v/>
      </c>
      <c r="D120" s="419" t="str">
        <f>IF('5-4 支出'!D120="","",'5-4 支出'!D120)</f>
        <v/>
      </c>
      <c r="E120" s="119" t="str">
        <f>IF('5-4 支出'!E120="","",'5-4 支出'!E120)</f>
        <v/>
      </c>
      <c r="F120" s="112" t="str">
        <f>IF('5-4 支出'!F120="","",'5-4 支出'!F120)</f>
        <v/>
      </c>
      <c r="G120" s="112" t="str">
        <f>IF('5-4 支出'!G120="","",'5-4 支出'!G120)</f>
        <v/>
      </c>
      <c r="H120" s="112" t="str">
        <f>IF('5-4 支出'!H120="","",'5-4 支出'!H120)</f>
        <v/>
      </c>
      <c r="I120" s="112" t="str">
        <f>IF('5-4 支出'!I120="","",'5-4 支出'!I120)</f>
        <v/>
      </c>
      <c r="J120" s="112" t="str">
        <f>IF('5-4 支出'!J120="","",'5-4 支出'!J120)</f>
        <v/>
      </c>
      <c r="K120" s="114" t="str">
        <f t="shared" si="15"/>
        <v/>
      </c>
      <c r="L120" s="27"/>
    </row>
    <row r="121" spans="1:12" ht="18.75" customHeight="1">
      <c r="A121" s="26">
        <v>6</v>
      </c>
      <c r="B121" s="91"/>
      <c r="C121" s="70" t="str">
        <f t="shared" si="18"/>
        <v/>
      </c>
      <c r="D121" s="419" t="str">
        <f>IF('5-4 支出'!D121="","",'5-4 支出'!D121)</f>
        <v/>
      </c>
      <c r="E121" s="119" t="str">
        <f>IF('5-4 支出'!E121="","",'5-4 支出'!E121)</f>
        <v/>
      </c>
      <c r="F121" s="112" t="str">
        <f>IF('5-4 支出'!F121="","",'5-4 支出'!F121)</f>
        <v/>
      </c>
      <c r="G121" s="112" t="str">
        <f>IF('5-4 支出'!G121="","",'5-4 支出'!G121)</f>
        <v/>
      </c>
      <c r="H121" s="112" t="str">
        <f>IF('5-4 支出'!H121="","",'5-4 支出'!H121)</f>
        <v/>
      </c>
      <c r="I121" s="112" t="str">
        <f>IF('5-4 支出'!I121="","",'5-4 支出'!I121)</f>
        <v/>
      </c>
      <c r="J121" s="112" t="str">
        <f>IF('5-4 支出'!J121="","",'5-4 支出'!J121)</f>
        <v/>
      </c>
      <c r="K121" s="114" t="str">
        <f t="shared" si="15"/>
        <v/>
      </c>
      <c r="L121" s="27"/>
    </row>
    <row r="122" spans="1:12" ht="18.75" customHeight="1">
      <c r="A122" s="26">
        <v>7</v>
      </c>
      <c r="B122" s="91"/>
      <c r="C122" s="70" t="str">
        <f t="shared" si="18"/>
        <v/>
      </c>
      <c r="D122" s="419" t="str">
        <f>IF('5-4 支出'!D122="","",'5-4 支出'!D122)</f>
        <v/>
      </c>
      <c r="E122" s="119" t="str">
        <f>IF('5-4 支出'!E122="","",'5-4 支出'!E122)</f>
        <v/>
      </c>
      <c r="F122" s="112" t="str">
        <f>IF('5-4 支出'!F122="","",'5-4 支出'!F122)</f>
        <v/>
      </c>
      <c r="G122" s="112" t="str">
        <f>IF('5-4 支出'!G122="","",'5-4 支出'!G122)</f>
        <v/>
      </c>
      <c r="H122" s="112" t="str">
        <f>IF('5-4 支出'!H122="","",'5-4 支出'!H122)</f>
        <v/>
      </c>
      <c r="I122" s="112" t="str">
        <f>IF('5-4 支出'!I122="","",'5-4 支出'!I122)</f>
        <v/>
      </c>
      <c r="J122" s="112" t="str">
        <f>IF('5-4 支出'!J122="","",'5-4 支出'!J122)</f>
        <v/>
      </c>
      <c r="K122" s="114" t="str">
        <f t="shared" si="15"/>
        <v/>
      </c>
      <c r="L122" s="27"/>
    </row>
    <row r="123" spans="1:12" ht="18.75" customHeight="1">
      <c r="A123" s="26">
        <v>8</v>
      </c>
      <c r="B123" s="91"/>
      <c r="C123" s="70" t="str">
        <f t="shared" si="18"/>
        <v/>
      </c>
      <c r="D123" s="419" t="str">
        <f>IF('5-4 支出'!D123="","",'5-4 支出'!D123)</f>
        <v/>
      </c>
      <c r="E123" s="119" t="str">
        <f>IF('5-4 支出'!E123="","",'5-4 支出'!E123)</f>
        <v/>
      </c>
      <c r="F123" s="112" t="str">
        <f>IF('5-4 支出'!F123="","",'5-4 支出'!F123)</f>
        <v/>
      </c>
      <c r="G123" s="112" t="str">
        <f>IF('5-4 支出'!G123="","",'5-4 支出'!G123)</f>
        <v/>
      </c>
      <c r="H123" s="112" t="str">
        <f>IF('5-4 支出'!H123="","",'5-4 支出'!H123)</f>
        <v/>
      </c>
      <c r="I123" s="112" t="str">
        <f>IF('5-4 支出'!I123="","",'5-4 支出'!I123)</f>
        <v/>
      </c>
      <c r="J123" s="112" t="str">
        <f>IF('5-4 支出'!J123="","",'5-4 支出'!J123)</f>
        <v/>
      </c>
      <c r="K123" s="114" t="str">
        <f t="shared" si="15"/>
        <v/>
      </c>
      <c r="L123" s="27"/>
    </row>
    <row r="124" spans="1:12" ht="18.75" customHeight="1">
      <c r="A124" s="26">
        <v>9</v>
      </c>
      <c r="B124" s="91"/>
      <c r="C124" s="70" t="str">
        <f t="shared" si="18"/>
        <v/>
      </c>
      <c r="D124" s="419" t="str">
        <f>IF('5-4 支出'!D124="","",'5-4 支出'!D124)</f>
        <v/>
      </c>
      <c r="E124" s="119" t="str">
        <f>IF('5-4 支出'!E124="","",'5-4 支出'!E124)</f>
        <v/>
      </c>
      <c r="F124" s="112" t="str">
        <f>IF('5-4 支出'!F124="","",'5-4 支出'!F124)</f>
        <v/>
      </c>
      <c r="G124" s="112" t="str">
        <f>IF('5-4 支出'!G124="","",'5-4 支出'!G124)</f>
        <v/>
      </c>
      <c r="H124" s="112" t="str">
        <f>IF('5-4 支出'!H124="","",'5-4 支出'!H124)</f>
        <v/>
      </c>
      <c r="I124" s="112" t="str">
        <f>IF('5-4 支出'!I124="","",'5-4 支出'!I124)</f>
        <v/>
      </c>
      <c r="J124" s="112" t="str">
        <f>IF('5-4 支出'!J124="","",'5-4 支出'!J124)</f>
        <v/>
      </c>
      <c r="K124" s="114" t="str">
        <f t="shared" si="15"/>
        <v/>
      </c>
      <c r="L124" s="27"/>
    </row>
    <row r="125" spans="1:12" ht="18.75" customHeight="1">
      <c r="A125" s="26">
        <v>10</v>
      </c>
      <c r="B125" s="91"/>
      <c r="C125" s="70" t="str">
        <f t="shared" si="18"/>
        <v/>
      </c>
      <c r="D125" s="419" t="str">
        <f>IF('5-4 支出'!D125="","",'5-4 支出'!D125)</f>
        <v/>
      </c>
      <c r="E125" s="119" t="str">
        <f>IF('5-4 支出'!E125="","",'5-4 支出'!E125)</f>
        <v/>
      </c>
      <c r="F125" s="112" t="str">
        <f>IF('5-4 支出'!F125="","",'5-4 支出'!F125)</f>
        <v/>
      </c>
      <c r="G125" s="112" t="str">
        <f>IF('5-4 支出'!G125="","",'5-4 支出'!G125)</f>
        <v/>
      </c>
      <c r="H125" s="112" t="str">
        <f>IF('5-4 支出'!H125="","",'5-4 支出'!H125)</f>
        <v/>
      </c>
      <c r="I125" s="112" t="str">
        <f>IF('5-4 支出'!I125="","",'5-4 支出'!I125)</f>
        <v/>
      </c>
      <c r="J125" s="112" t="str">
        <f>IF('5-4 支出'!J125="","",'5-4 支出'!J125)</f>
        <v/>
      </c>
      <c r="K125" s="114" t="str">
        <f t="shared" si="15"/>
        <v/>
      </c>
      <c r="L125" s="27"/>
    </row>
    <row r="126" spans="1:12" ht="18.75" customHeight="1">
      <c r="A126" s="26">
        <v>11</v>
      </c>
      <c r="B126" s="91"/>
      <c r="C126" s="70" t="str">
        <f t="shared" si="18"/>
        <v/>
      </c>
      <c r="D126" s="419" t="str">
        <f>IF('5-4 支出'!D126="","",'5-4 支出'!D126)</f>
        <v/>
      </c>
      <c r="E126" s="119" t="str">
        <f>IF('5-4 支出'!E126="","",'5-4 支出'!E126)</f>
        <v/>
      </c>
      <c r="F126" s="112" t="str">
        <f>IF('5-4 支出'!F126="","",'5-4 支出'!F126)</f>
        <v/>
      </c>
      <c r="G126" s="112" t="str">
        <f>IF('5-4 支出'!G126="","",'5-4 支出'!G126)</f>
        <v/>
      </c>
      <c r="H126" s="112" t="str">
        <f>IF('5-4 支出'!H126="","",'5-4 支出'!H126)</f>
        <v/>
      </c>
      <c r="I126" s="112" t="str">
        <f>IF('5-4 支出'!I126="","",'5-4 支出'!I126)</f>
        <v/>
      </c>
      <c r="J126" s="112" t="str">
        <f>IF('5-4 支出'!J126="","",'5-4 支出'!J126)</f>
        <v/>
      </c>
      <c r="K126" s="114" t="str">
        <f t="shared" si="15"/>
        <v/>
      </c>
      <c r="L126" s="27"/>
    </row>
    <row r="127" spans="1:12" ht="18.75" customHeight="1">
      <c r="A127" s="26">
        <v>12</v>
      </c>
      <c r="B127" s="91"/>
      <c r="C127" s="70" t="str">
        <f t="shared" si="18"/>
        <v/>
      </c>
      <c r="D127" s="419" t="str">
        <f>IF('5-4 支出'!D127="","",'5-4 支出'!D127)</f>
        <v/>
      </c>
      <c r="E127" s="119" t="str">
        <f>IF('5-4 支出'!E127="","",'5-4 支出'!E127)</f>
        <v/>
      </c>
      <c r="F127" s="112" t="str">
        <f>IF('5-4 支出'!F127="","",'5-4 支出'!F127)</f>
        <v/>
      </c>
      <c r="G127" s="112" t="str">
        <f>IF('5-4 支出'!G127="","",'5-4 支出'!G127)</f>
        <v/>
      </c>
      <c r="H127" s="112" t="str">
        <f>IF('5-4 支出'!H127="","",'5-4 支出'!H127)</f>
        <v/>
      </c>
      <c r="I127" s="112" t="str">
        <f>IF('5-4 支出'!I127="","",'5-4 支出'!I127)</f>
        <v/>
      </c>
      <c r="J127" s="112" t="str">
        <f>IF('5-4 支出'!J127="","",'5-4 支出'!J127)</f>
        <v/>
      </c>
      <c r="K127" s="114" t="str">
        <f t="shared" si="15"/>
        <v/>
      </c>
      <c r="L127" s="28"/>
    </row>
    <row r="128" spans="1:12" ht="18.75" customHeight="1">
      <c r="A128" s="26">
        <v>13</v>
      </c>
      <c r="B128" s="91"/>
      <c r="C128" s="70" t="str">
        <f t="shared" si="18"/>
        <v/>
      </c>
      <c r="D128" s="419" t="str">
        <f>IF('5-4 支出'!D128="","",'5-4 支出'!D128)</f>
        <v/>
      </c>
      <c r="E128" s="119" t="str">
        <f>IF('5-4 支出'!E128="","",'5-4 支出'!E128)</f>
        <v/>
      </c>
      <c r="F128" s="112" t="str">
        <f>IF('5-4 支出'!F128="","",'5-4 支出'!F128)</f>
        <v/>
      </c>
      <c r="G128" s="112" t="str">
        <f>IF('5-4 支出'!G128="","",'5-4 支出'!G128)</f>
        <v/>
      </c>
      <c r="H128" s="112" t="str">
        <f>IF('5-4 支出'!H128="","",'5-4 支出'!H128)</f>
        <v/>
      </c>
      <c r="I128" s="112" t="str">
        <f>IF('5-4 支出'!I128="","",'5-4 支出'!I128)</f>
        <v/>
      </c>
      <c r="J128" s="112" t="str">
        <f>IF('5-4 支出'!J128="","",'5-4 支出'!J128)</f>
        <v/>
      </c>
      <c r="K128" s="114" t="str">
        <f t="shared" si="15"/>
        <v/>
      </c>
      <c r="L128" s="28"/>
    </row>
    <row r="129" spans="1:12" ht="18.75" customHeight="1">
      <c r="A129" s="26">
        <v>14</v>
      </c>
      <c r="B129" s="91"/>
      <c r="C129" s="70" t="str">
        <f t="shared" si="18"/>
        <v/>
      </c>
      <c r="D129" s="419" t="str">
        <f>IF('5-4 支出'!D129="","",'5-4 支出'!D129)</f>
        <v/>
      </c>
      <c r="E129" s="119" t="str">
        <f>IF('5-4 支出'!E129="","",'5-4 支出'!E129)</f>
        <v/>
      </c>
      <c r="F129" s="112" t="str">
        <f>IF('5-4 支出'!F129="","",'5-4 支出'!F129)</f>
        <v/>
      </c>
      <c r="G129" s="112" t="str">
        <f>IF('5-4 支出'!G129="","",'5-4 支出'!G129)</f>
        <v/>
      </c>
      <c r="H129" s="112" t="str">
        <f>IF('5-4 支出'!H129="","",'5-4 支出'!H129)</f>
        <v/>
      </c>
      <c r="I129" s="112" t="str">
        <f>IF('5-4 支出'!I129="","",'5-4 支出'!I129)</f>
        <v/>
      </c>
      <c r="J129" s="112" t="str">
        <f>IF('5-4 支出'!J129="","",'5-4 支出'!J129)</f>
        <v/>
      </c>
      <c r="K129" s="114" t="str">
        <f t="shared" si="15"/>
        <v/>
      </c>
      <c r="L129" s="28"/>
    </row>
    <row r="130" spans="1:12" ht="18.75" customHeight="1" thickBot="1">
      <c r="A130" s="26">
        <v>15</v>
      </c>
      <c r="B130" s="91"/>
      <c r="C130" s="70" t="str">
        <f t="shared" si="18"/>
        <v/>
      </c>
      <c r="D130" s="419" t="str">
        <f>IF('5-4 支出'!D130="","",'5-4 支出'!D130)</f>
        <v/>
      </c>
      <c r="E130" s="119" t="str">
        <f>IF('5-4 支出'!E130="","",'5-4 支出'!E130)</f>
        <v/>
      </c>
      <c r="F130" s="112" t="str">
        <f>IF('5-4 支出'!F130="","",'5-4 支出'!F130)</f>
        <v/>
      </c>
      <c r="G130" s="112" t="str">
        <f>IF('5-4 支出'!G130="","",'5-4 支出'!G130)</f>
        <v/>
      </c>
      <c r="H130" s="112" t="str">
        <f>IF('5-4 支出'!H130="","",'5-4 支出'!H130)</f>
        <v/>
      </c>
      <c r="I130" s="112" t="str">
        <f>IF('5-4 支出'!I130="","",'5-4 支出'!I130)</f>
        <v/>
      </c>
      <c r="J130" s="112" t="str">
        <f>IF('5-4 支出'!J130="","",'5-4 支出'!J130)</f>
        <v/>
      </c>
      <c r="K130" s="114" t="str">
        <f>IF(ISNUMBER(F130),(PRODUCT(F130,G130,I130)),"")</f>
        <v/>
      </c>
      <c r="L130" s="27"/>
    </row>
    <row r="131" spans="1:12" ht="24.75" customHeight="1" thickBot="1">
      <c r="A131" s="48"/>
      <c r="B131" s="89"/>
      <c r="C131" s="64" t="s">
        <v>102</v>
      </c>
      <c r="D131" s="94" t="s">
        <v>97</v>
      </c>
      <c r="E131" s="53" t="s">
        <v>73</v>
      </c>
      <c r="F131" s="95" t="s">
        <v>66</v>
      </c>
      <c r="G131" s="96" t="s">
        <v>35</v>
      </c>
      <c r="H131" s="56" t="s">
        <v>59</v>
      </c>
      <c r="I131" s="55" t="s">
        <v>36</v>
      </c>
      <c r="J131" s="56" t="s">
        <v>60</v>
      </c>
      <c r="K131" s="54" t="s">
        <v>37</v>
      </c>
      <c r="L131" s="57" t="s">
        <v>93</v>
      </c>
    </row>
    <row r="132" spans="1:12" s="22" customFormat="1" ht="25.5" customHeight="1">
      <c r="A132" s="26"/>
      <c r="B132" s="50" t="str">
        <f>IF($E$8=C132,$D$8,IF($E$9=C132,$D$9,IF($E$10=C132,$D$10,"")))</f>
        <v/>
      </c>
      <c r="C132" s="66" t="s">
        <v>149</v>
      </c>
      <c r="D132" s="107"/>
      <c r="E132" s="59"/>
      <c r="F132" s="52"/>
      <c r="G132" s="52"/>
      <c r="H132" s="60"/>
      <c r="I132" s="60"/>
      <c r="J132" s="60"/>
      <c r="K132" s="62" t="str">
        <f t="shared" ref="K132" si="19">IF(ISNUMBER(F132),(PRODUCT(F132,G132,I132)),"")</f>
        <v/>
      </c>
      <c r="L132" s="65">
        <f>ROUNDDOWN((SUM(K133:K147)),-3)/1000</f>
        <v>0</v>
      </c>
    </row>
    <row r="133" spans="1:12" ht="18.75" customHeight="1">
      <c r="A133" s="26">
        <v>1</v>
      </c>
      <c r="B133" s="91"/>
      <c r="C133" s="70" t="str">
        <f>IF(D133="","",".")</f>
        <v/>
      </c>
      <c r="D133" s="418" t="str">
        <f>IF('5-4 支出'!D133="","",'5-4 支出'!D133)</f>
        <v/>
      </c>
      <c r="E133" s="110" t="str">
        <f>IF('5-4 支出'!E133="","",'5-4 支出'!E133)</f>
        <v/>
      </c>
      <c r="F133" s="111" t="str">
        <f>IF('5-4 支出'!F133="","",'5-4 支出'!F133)</f>
        <v/>
      </c>
      <c r="G133" s="111" t="str">
        <f>IF('5-4 支出'!G133="","",'5-4 支出'!G133)</f>
        <v/>
      </c>
      <c r="H133" s="111" t="str">
        <f>IF('5-4 支出'!H133="","",'5-4 支出'!H133)</f>
        <v/>
      </c>
      <c r="I133" s="111" t="str">
        <f>IF('5-4 支出'!I133="","",'5-4 支出'!I133)</f>
        <v/>
      </c>
      <c r="J133" s="111" t="str">
        <f>IF('5-4 支出'!J133="","",'5-4 支出'!J133)</f>
        <v/>
      </c>
      <c r="K133" s="113" t="str">
        <f t="shared" ref="K133:K159" si="20">IF(ISNUMBER(F133),(PRODUCT(F133,G133,I133)),"")</f>
        <v/>
      </c>
      <c r="L133" s="27"/>
    </row>
    <row r="134" spans="1:12" ht="18.75" customHeight="1">
      <c r="A134" s="26">
        <v>2</v>
      </c>
      <c r="B134" s="91"/>
      <c r="C134" s="70" t="str">
        <f t="shared" ref="C134:C147" si="21">IF(D134="","",".")</f>
        <v/>
      </c>
      <c r="D134" s="419" t="str">
        <f>IF('5-4 支出'!D134="","",'5-4 支出'!D134)</f>
        <v/>
      </c>
      <c r="E134" s="119" t="str">
        <f>IF('5-4 支出'!E134="","",'5-4 支出'!E134)</f>
        <v/>
      </c>
      <c r="F134" s="112" t="str">
        <f>IF('5-4 支出'!F134="","",'5-4 支出'!F134)</f>
        <v/>
      </c>
      <c r="G134" s="112" t="str">
        <f>IF('5-4 支出'!G134="","",'5-4 支出'!G134)</f>
        <v/>
      </c>
      <c r="H134" s="112" t="str">
        <f>IF('5-4 支出'!H134="","",'5-4 支出'!H134)</f>
        <v/>
      </c>
      <c r="I134" s="112" t="str">
        <f>IF('5-4 支出'!I134="","",'5-4 支出'!I134)</f>
        <v/>
      </c>
      <c r="J134" s="112" t="str">
        <f>IF('5-4 支出'!J134="","",'5-4 支出'!J134)</f>
        <v/>
      </c>
      <c r="K134" s="114" t="str">
        <f t="shared" si="20"/>
        <v/>
      </c>
      <c r="L134" s="27"/>
    </row>
    <row r="135" spans="1:12" ht="18.75" customHeight="1">
      <c r="A135" s="26">
        <v>3</v>
      </c>
      <c r="B135" s="91"/>
      <c r="C135" s="70" t="str">
        <f t="shared" si="21"/>
        <v/>
      </c>
      <c r="D135" s="419" t="str">
        <f>IF('5-4 支出'!D135="","",'5-4 支出'!D135)</f>
        <v/>
      </c>
      <c r="E135" s="119" t="str">
        <f>IF('5-4 支出'!E135="","",'5-4 支出'!E135)</f>
        <v/>
      </c>
      <c r="F135" s="112" t="str">
        <f>IF('5-4 支出'!F135="","",'5-4 支出'!F135)</f>
        <v/>
      </c>
      <c r="G135" s="112" t="str">
        <f>IF('5-4 支出'!G135="","",'5-4 支出'!G135)</f>
        <v/>
      </c>
      <c r="H135" s="112" t="str">
        <f>IF('5-4 支出'!H135="","",'5-4 支出'!H135)</f>
        <v/>
      </c>
      <c r="I135" s="112" t="str">
        <f>IF('5-4 支出'!I135="","",'5-4 支出'!I135)</f>
        <v/>
      </c>
      <c r="J135" s="112" t="str">
        <f>IF('5-4 支出'!J135="","",'5-4 支出'!J135)</f>
        <v/>
      </c>
      <c r="K135" s="114" t="str">
        <f t="shared" si="20"/>
        <v/>
      </c>
      <c r="L135" s="27"/>
    </row>
    <row r="136" spans="1:12" ht="18.75" customHeight="1">
      <c r="A136" s="26">
        <v>4</v>
      </c>
      <c r="B136" s="91"/>
      <c r="C136" s="70" t="str">
        <f t="shared" si="21"/>
        <v/>
      </c>
      <c r="D136" s="419" t="str">
        <f>IF('5-4 支出'!D136="","",'5-4 支出'!D136)</f>
        <v/>
      </c>
      <c r="E136" s="119" t="str">
        <f>IF('5-4 支出'!E136="","",'5-4 支出'!E136)</f>
        <v/>
      </c>
      <c r="F136" s="112" t="str">
        <f>IF('5-4 支出'!F136="","",'5-4 支出'!F136)</f>
        <v/>
      </c>
      <c r="G136" s="112" t="str">
        <f>IF('5-4 支出'!G136="","",'5-4 支出'!G136)</f>
        <v/>
      </c>
      <c r="H136" s="112" t="str">
        <f>IF('5-4 支出'!H136="","",'5-4 支出'!H136)</f>
        <v/>
      </c>
      <c r="I136" s="112" t="str">
        <f>IF('5-4 支出'!I136="","",'5-4 支出'!I136)</f>
        <v/>
      </c>
      <c r="J136" s="112" t="str">
        <f>IF('5-4 支出'!J136="","",'5-4 支出'!J136)</f>
        <v/>
      </c>
      <c r="K136" s="114" t="str">
        <f t="shared" si="20"/>
        <v/>
      </c>
      <c r="L136" s="27"/>
    </row>
    <row r="137" spans="1:12" ht="18.75" customHeight="1">
      <c r="A137" s="26">
        <v>5</v>
      </c>
      <c r="B137" s="91"/>
      <c r="C137" s="70" t="str">
        <f t="shared" si="21"/>
        <v/>
      </c>
      <c r="D137" s="419" t="str">
        <f>IF('5-4 支出'!D137="","",'5-4 支出'!D137)</f>
        <v/>
      </c>
      <c r="E137" s="119" t="str">
        <f>IF('5-4 支出'!E137="","",'5-4 支出'!E137)</f>
        <v/>
      </c>
      <c r="F137" s="112" t="str">
        <f>IF('5-4 支出'!F137="","",'5-4 支出'!F137)</f>
        <v/>
      </c>
      <c r="G137" s="112" t="str">
        <f>IF('5-4 支出'!G137="","",'5-4 支出'!G137)</f>
        <v/>
      </c>
      <c r="H137" s="112" t="str">
        <f>IF('5-4 支出'!H137="","",'5-4 支出'!H137)</f>
        <v/>
      </c>
      <c r="I137" s="112" t="str">
        <f>IF('5-4 支出'!I137="","",'5-4 支出'!I137)</f>
        <v/>
      </c>
      <c r="J137" s="112" t="str">
        <f>IF('5-4 支出'!J137="","",'5-4 支出'!J137)</f>
        <v/>
      </c>
      <c r="K137" s="114" t="str">
        <f t="shared" si="20"/>
        <v/>
      </c>
      <c r="L137" s="27"/>
    </row>
    <row r="138" spans="1:12" ht="18.75" customHeight="1">
      <c r="A138" s="26">
        <v>6</v>
      </c>
      <c r="B138" s="91"/>
      <c r="C138" s="70" t="str">
        <f t="shared" si="21"/>
        <v/>
      </c>
      <c r="D138" s="419" t="str">
        <f>IF('5-4 支出'!D138="","",'5-4 支出'!D138)</f>
        <v/>
      </c>
      <c r="E138" s="119" t="str">
        <f>IF('5-4 支出'!E138="","",'5-4 支出'!E138)</f>
        <v/>
      </c>
      <c r="F138" s="112" t="str">
        <f>IF('5-4 支出'!F138="","",'5-4 支出'!F138)</f>
        <v/>
      </c>
      <c r="G138" s="112" t="str">
        <f>IF('5-4 支出'!G138="","",'5-4 支出'!G138)</f>
        <v/>
      </c>
      <c r="H138" s="112" t="str">
        <f>IF('5-4 支出'!H138="","",'5-4 支出'!H138)</f>
        <v/>
      </c>
      <c r="I138" s="112" t="str">
        <f>IF('5-4 支出'!I138="","",'5-4 支出'!I138)</f>
        <v/>
      </c>
      <c r="J138" s="112" t="str">
        <f>IF('5-4 支出'!J138="","",'5-4 支出'!J138)</f>
        <v/>
      </c>
      <c r="K138" s="114" t="str">
        <f t="shared" si="20"/>
        <v/>
      </c>
      <c r="L138" s="27"/>
    </row>
    <row r="139" spans="1:12" ht="18.75" customHeight="1">
      <c r="A139" s="26">
        <v>7</v>
      </c>
      <c r="B139" s="91"/>
      <c r="C139" s="70" t="str">
        <f t="shared" si="21"/>
        <v/>
      </c>
      <c r="D139" s="419" t="str">
        <f>IF('5-4 支出'!D139="","",'5-4 支出'!D139)</f>
        <v/>
      </c>
      <c r="E139" s="119" t="str">
        <f>IF('5-4 支出'!E139="","",'5-4 支出'!E139)</f>
        <v/>
      </c>
      <c r="F139" s="112" t="str">
        <f>IF('5-4 支出'!F139="","",'5-4 支出'!F139)</f>
        <v/>
      </c>
      <c r="G139" s="112" t="str">
        <f>IF('5-4 支出'!G139="","",'5-4 支出'!G139)</f>
        <v/>
      </c>
      <c r="H139" s="112" t="str">
        <f>IF('5-4 支出'!H139="","",'5-4 支出'!H139)</f>
        <v/>
      </c>
      <c r="I139" s="112" t="str">
        <f>IF('5-4 支出'!I139="","",'5-4 支出'!I139)</f>
        <v/>
      </c>
      <c r="J139" s="112" t="str">
        <f>IF('5-4 支出'!J139="","",'5-4 支出'!J139)</f>
        <v/>
      </c>
      <c r="K139" s="114" t="str">
        <f t="shared" si="20"/>
        <v/>
      </c>
      <c r="L139" s="27"/>
    </row>
    <row r="140" spans="1:12" ht="18.75" customHeight="1">
      <c r="A140" s="26">
        <v>8</v>
      </c>
      <c r="B140" s="91"/>
      <c r="C140" s="70" t="str">
        <f t="shared" si="21"/>
        <v/>
      </c>
      <c r="D140" s="419" t="str">
        <f>IF('5-4 支出'!D140="","",'5-4 支出'!D140)</f>
        <v/>
      </c>
      <c r="E140" s="119" t="str">
        <f>IF('5-4 支出'!E140="","",'5-4 支出'!E140)</f>
        <v/>
      </c>
      <c r="F140" s="112" t="str">
        <f>IF('5-4 支出'!F140="","",'5-4 支出'!F140)</f>
        <v/>
      </c>
      <c r="G140" s="112" t="str">
        <f>IF('5-4 支出'!G140="","",'5-4 支出'!G140)</f>
        <v/>
      </c>
      <c r="H140" s="112" t="str">
        <f>IF('5-4 支出'!H140="","",'5-4 支出'!H140)</f>
        <v/>
      </c>
      <c r="I140" s="112" t="str">
        <f>IF('5-4 支出'!I140="","",'5-4 支出'!I140)</f>
        <v/>
      </c>
      <c r="J140" s="112" t="str">
        <f>IF('5-4 支出'!J140="","",'5-4 支出'!J140)</f>
        <v/>
      </c>
      <c r="K140" s="114" t="str">
        <f t="shared" si="20"/>
        <v/>
      </c>
      <c r="L140" s="27"/>
    </row>
    <row r="141" spans="1:12" ht="18.75" customHeight="1">
      <c r="A141" s="26">
        <v>9</v>
      </c>
      <c r="B141" s="91"/>
      <c r="C141" s="70" t="str">
        <f t="shared" si="21"/>
        <v/>
      </c>
      <c r="D141" s="419" t="str">
        <f>IF('5-4 支出'!D141="","",'5-4 支出'!D141)</f>
        <v/>
      </c>
      <c r="E141" s="119" t="str">
        <f>IF('5-4 支出'!E141="","",'5-4 支出'!E141)</f>
        <v/>
      </c>
      <c r="F141" s="112" t="str">
        <f>IF('5-4 支出'!F141="","",'5-4 支出'!F141)</f>
        <v/>
      </c>
      <c r="G141" s="112" t="str">
        <f>IF('5-4 支出'!G141="","",'5-4 支出'!G141)</f>
        <v/>
      </c>
      <c r="H141" s="112" t="str">
        <f>IF('5-4 支出'!H141="","",'5-4 支出'!H141)</f>
        <v/>
      </c>
      <c r="I141" s="112" t="str">
        <f>IF('5-4 支出'!I141="","",'5-4 支出'!I141)</f>
        <v/>
      </c>
      <c r="J141" s="112" t="str">
        <f>IF('5-4 支出'!J141="","",'5-4 支出'!J141)</f>
        <v/>
      </c>
      <c r="K141" s="114" t="str">
        <f t="shared" si="20"/>
        <v/>
      </c>
      <c r="L141" s="27"/>
    </row>
    <row r="142" spans="1:12" ht="18.75" customHeight="1">
      <c r="A142" s="26">
        <v>10</v>
      </c>
      <c r="B142" s="91"/>
      <c r="C142" s="70" t="str">
        <f t="shared" si="21"/>
        <v/>
      </c>
      <c r="D142" s="419" t="str">
        <f>IF('5-4 支出'!D142="","",'5-4 支出'!D142)</f>
        <v/>
      </c>
      <c r="E142" s="119" t="str">
        <f>IF('5-4 支出'!E142="","",'5-4 支出'!E142)</f>
        <v/>
      </c>
      <c r="F142" s="112" t="str">
        <f>IF('5-4 支出'!F142="","",'5-4 支出'!F142)</f>
        <v/>
      </c>
      <c r="G142" s="112" t="str">
        <f>IF('5-4 支出'!G142="","",'5-4 支出'!G142)</f>
        <v/>
      </c>
      <c r="H142" s="112" t="str">
        <f>IF('5-4 支出'!H142="","",'5-4 支出'!H142)</f>
        <v/>
      </c>
      <c r="I142" s="112" t="str">
        <f>IF('5-4 支出'!I142="","",'5-4 支出'!I142)</f>
        <v/>
      </c>
      <c r="J142" s="112" t="str">
        <f>IF('5-4 支出'!J142="","",'5-4 支出'!J142)</f>
        <v/>
      </c>
      <c r="K142" s="114" t="str">
        <f t="shared" si="20"/>
        <v/>
      </c>
      <c r="L142" s="27"/>
    </row>
    <row r="143" spans="1:12" ht="18.75" customHeight="1">
      <c r="A143" s="26">
        <v>11</v>
      </c>
      <c r="B143" s="91"/>
      <c r="C143" s="70" t="str">
        <f t="shared" si="21"/>
        <v/>
      </c>
      <c r="D143" s="419" t="str">
        <f>IF('5-4 支出'!D143="","",'5-4 支出'!D143)</f>
        <v/>
      </c>
      <c r="E143" s="119" t="str">
        <f>IF('5-4 支出'!E143="","",'5-4 支出'!E143)</f>
        <v/>
      </c>
      <c r="F143" s="112" t="str">
        <f>IF('5-4 支出'!F143="","",'5-4 支出'!F143)</f>
        <v/>
      </c>
      <c r="G143" s="112" t="str">
        <f>IF('5-4 支出'!G143="","",'5-4 支出'!G143)</f>
        <v/>
      </c>
      <c r="H143" s="112" t="str">
        <f>IF('5-4 支出'!H143="","",'5-4 支出'!H143)</f>
        <v/>
      </c>
      <c r="I143" s="112" t="str">
        <f>IF('5-4 支出'!I143="","",'5-4 支出'!I143)</f>
        <v/>
      </c>
      <c r="J143" s="112" t="str">
        <f>IF('5-4 支出'!J143="","",'5-4 支出'!J143)</f>
        <v/>
      </c>
      <c r="K143" s="114" t="str">
        <f t="shared" si="20"/>
        <v/>
      </c>
      <c r="L143" s="27"/>
    </row>
    <row r="144" spans="1:12" ht="18.75" customHeight="1">
      <c r="A144" s="26">
        <v>12</v>
      </c>
      <c r="B144" s="91"/>
      <c r="C144" s="70" t="str">
        <f t="shared" si="21"/>
        <v/>
      </c>
      <c r="D144" s="419" t="str">
        <f>IF('5-4 支出'!D144="","",'5-4 支出'!D144)</f>
        <v/>
      </c>
      <c r="E144" s="119" t="str">
        <f>IF('5-4 支出'!E144="","",'5-4 支出'!E144)</f>
        <v/>
      </c>
      <c r="F144" s="112" t="str">
        <f>IF('5-4 支出'!F144="","",'5-4 支出'!F144)</f>
        <v/>
      </c>
      <c r="G144" s="112" t="str">
        <f>IF('5-4 支出'!G144="","",'5-4 支出'!G144)</f>
        <v/>
      </c>
      <c r="H144" s="112" t="str">
        <f>IF('5-4 支出'!H144="","",'5-4 支出'!H144)</f>
        <v/>
      </c>
      <c r="I144" s="112" t="str">
        <f>IF('5-4 支出'!I144="","",'5-4 支出'!I144)</f>
        <v/>
      </c>
      <c r="J144" s="112" t="str">
        <f>IF('5-4 支出'!J144="","",'5-4 支出'!J144)</f>
        <v/>
      </c>
      <c r="K144" s="114" t="str">
        <f>IF(ISNUMBER(F144),(PRODUCT(F144,G144,I144)),"")</f>
        <v/>
      </c>
      <c r="L144" s="27"/>
    </row>
    <row r="145" spans="1:12" ht="18.75" customHeight="1">
      <c r="A145" s="26">
        <v>13</v>
      </c>
      <c r="B145" s="91"/>
      <c r="C145" s="70" t="str">
        <f t="shared" si="21"/>
        <v/>
      </c>
      <c r="D145" s="419" t="str">
        <f>IF('5-4 支出'!D145="","",'5-4 支出'!D145)</f>
        <v/>
      </c>
      <c r="E145" s="119" t="str">
        <f>IF('5-4 支出'!E145="","",'5-4 支出'!E145)</f>
        <v/>
      </c>
      <c r="F145" s="112" t="str">
        <f>IF('5-4 支出'!F145="","",'5-4 支出'!F145)</f>
        <v/>
      </c>
      <c r="G145" s="112" t="str">
        <f>IF('5-4 支出'!G145="","",'5-4 支出'!G145)</f>
        <v/>
      </c>
      <c r="H145" s="112" t="str">
        <f>IF('5-4 支出'!H145="","",'5-4 支出'!H145)</f>
        <v/>
      </c>
      <c r="I145" s="112" t="str">
        <f>IF('5-4 支出'!I145="","",'5-4 支出'!I145)</f>
        <v/>
      </c>
      <c r="J145" s="112" t="str">
        <f>IF('5-4 支出'!J145="","",'5-4 支出'!J145)</f>
        <v/>
      </c>
      <c r="K145" s="114" t="str">
        <f>IF(ISNUMBER(F145),(PRODUCT(F145,G145,I145)),"")</f>
        <v/>
      </c>
      <c r="L145" s="27"/>
    </row>
    <row r="146" spans="1:12" ht="18.75" customHeight="1">
      <c r="A146" s="26">
        <v>14</v>
      </c>
      <c r="B146" s="91"/>
      <c r="C146" s="70" t="str">
        <f t="shared" si="21"/>
        <v/>
      </c>
      <c r="D146" s="419" t="str">
        <f>IF('5-4 支出'!D146="","",'5-4 支出'!D146)</f>
        <v/>
      </c>
      <c r="E146" s="119" t="str">
        <f>IF('5-4 支出'!E146="","",'5-4 支出'!E146)</f>
        <v/>
      </c>
      <c r="F146" s="112" t="str">
        <f>IF('5-4 支出'!F146="","",'5-4 支出'!F146)</f>
        <v/>
      </c>
      <c r="G146" s="112" t="str">
        <f>IF('5-4 支出'!G146="","",'5-4 支出'!G146)</f>
        <v/>
      </c>
      <c r="H146" s="112" t="str">
        <f>IF('5-4 支出'!H146="","",'5-4 支出'!H146)</f>
        <v/>
      </c>
      <c r="I146" s="112" t="str">
        <f>IF('5-4 支出'!I146="","",'5-4 支出'!I146)</f>
        <v/>
      </c>
      <c r="J146" s="112" t="str">
        <f>IF('5-4 支出'!J146="","",'5-4 支出'!J146)</f>
        <v/>
      </c>
      <c r="K146" s="114" t="str">
        <f>IF(ISNUMBER(F146),(PRODUCT(F146,G146,I146)),"")</f>
        <v/>
      </c>
      <c r="L146" s="27"/>
    </row>
    <row r="147" spans="1:12" ht="18.75" customHeight="1" thickBot="1">
      <c r="A147" s="26">
        <v>15</v>
      </c>
      <c r="B147" s="91"/>
      <c r="C147" s="70" t="str">
        <f t="shared" si="21"/>
        <v/>
      </c>
      <c r="D147" s="419" t="str">
        <f>IF('5-4 支出'!D147="","",'5-4 支出'!D147)</f>
        <v/>
      </c>
      <c r="E147" s="119" t="str">
        <f>IF('5-4 支出'!E147="","",'5-4 支出'!E147)</f>
        <v/>
      </c>
      <c r="F147" s="112" t="str">
        <f>IF('5-4 支出'!F147="","",'5-4 支出'!F147)</f>
        <v/>
      </c>
      <c r="G147" s="112" t="str">
        <f>IF('5-4 支出'!G147="","",'5-4 支出'!G147)</f>
        <v/>
      </c>
      <c r="H147" s="112" t="str">
        <f>IF('5-4 支出'!H147="","",'5-4 支出'!H147)</f>
        <v/>
      </c>
      <c r="I147" s="112" t="str">
        <f>IF('5-4 支出'!I147="","",'5-4 支出'!I147)</f>
        <v/>
      </c>
      <c r="J147" s="112" t="str">
        <f>IF('5-4 支出'!J147="","",'5-4 支出'!J147)</f>
        <v/>
      </c>
      <c r="K147" s="114" t="str">
        <f>IF(ISNUMBER(F147),(PRODUCT(F147,G147,I147)),"")</f>
        <v/>
      </c>
      <c r="L147" s="27"/>
    </row>
    <row r="148" spans="1:12" ht="23" thickBot="1">
      <c r="A148" s="48"/>
      <c r="B148" s="92"/>
      <c r="C148" s="64" t="s">
        <v>102</v>
      </c>
      <c r="D148" s="94" t="s">
        <v>97</v>
      </c>
      <c r="E148" s="53" t="s">
        <v>73</v>
      </c>
      <c r="F148" s="95" t="s">
        <v>66</v>
      </c>
      <c r="G148" s="96" t="s">
        <v>35</v>
      </c>
      <c r="H148" s="56" t="s">
        <v>59</v>
      </c>
      <c r="I148" s="55" t="s">
        <v>36</v>
      </c>
      <c r="J148" s="56" t="s">
        <v>60</v>
      </c>
      <c r="K148" s="54" t="s">
        <v>37</v>
      </c>
      <c r="L148" s="57" t="s">
        <v>93</v>
      </c>
    </row>
    <row r="149" spans="1:12" s="22" customFormat="1" ht="29">
      <c r="A149" s="26"/>
      <c r="B149" s="93"/>
      <c r="C149" s="63" t="s">
        <v>250</v>
      </c>
      <c r="D149" s="107"/>
      <c r="E149" s="59"/>
      <c r="F149" s="52"/>
      <c r="G149" s="52"/>
      <c r="H149" s="60"/>
      <c r="I149" s="60"/>
      <c r="J149" s="60"/>
      <c r="K149" s="62" t="str">
        <f t="shared" ref="K149" si="22">IF(ISNUMBER(F149),(PRODUCT(F149,G149,I149)),"")</f>
        <v/>
      </c>
      <c r="L149" s="65">
        <f>ROUNDDOWN((SUM(K150:K159)),-3)/1000</f>
        <v>0</v>
      </c>
    </row>
    <row r="150" spans="1:12">
      <c r="A150" s="26">
        <v>1</v>
      </c>
      <c r="B150" s="82"/>
      <c r="C150" s="71" t="s">
        <v>104</v>
      </c>
      <c r="D150" s="418" t="str">
        <f>IF('5-4 支出'!D150="","",'5-4 支出'!D150)</f>
        <v/>
      </c>
      <c r="E150" s="110" t="str">
        <f>IF('5-4 支出'!E150="","",'5-4 支出'!E150)</f>
        <v/>
      </c>
      <c r="F150" s="111" t="str">
        <f>IF('5-4 支出'!F150="","",'5-4 支出'!F150)</f>
        <v/>
      </c>
      <c r="G150" s="111" t="str">
        <f>IF('5-4 支出'!G150="","",'5-4 支出'!G150)</f>
        <v/>
      </c>
      <c r="H150" s="111" t="str">
        <f>IF('5-4 支出'!H150="","",'5-4 支出'!H150)</f>
        <v/>
      </c>
      <c r="I150" s="111" t="str">
        <f>IF('5-4 支出'!I150="","",'5-4 支出'!I150)</f>
        <v/>
      </c>
      <c r="J150" s="111" t="str">
        <f>IF('5-4 支出'!J150="","",'5-4 支出'!J150)</f>
        <v/>
      </c>
      <c r="K150" s="113" t="str">
        <f t="shared" si="20"/>
        <v/>
      </c>
      <c r="L150" s="347"/>
    </row>
    <row r="151" spans="1:12">
      <c r="A151" s="26">
        <v>2</v>
      </c>
      <c r="B151" s="82"/>
      <c r="C151" s="71" t="s">
        <v>104</v>
      </c>
      <c r="D151" s="419" t="str">
        <f>IF('5-4 支出'!D151="","",'5-4 支出'!D151)</f>
        <v/>
      </c>
      <c r="E151" s="119" t="str">
        <f>IF('5-4 支出'!E151="","",'5-4 支出'!E151)</f>
        <v/>
      </c>
      <c r="F151" s="112" t="str">
        <f>IF('5-4 支出'!F151="","",'5-4 支出'!F151)</f>
        <v/>
      </c>
      <c r="G151" s="112" t="str">
        <f>IF('5-4 支出'!G151="","",'5-4 支出'!G151)</f>
        <v/>
      </c>
      <c r="H151" s="112" t="str">
        <f>IF('5-4 支出'!H151="","",'5-4 支出'!H151)</f>
        <v/>
      </c>
      <c r="I151" s="112" t="str">
        <f>IF('5-4 支出'!I151="","",'5-4 支出'!I151)</f>
        <v/>
      </c>
      <c r="J151" s="112" t="str">
        <f>IF('5-4 支出'!J151="","",'5-4 支出'!J151)</f>
        <v/>
      </c>
      <c r="K151" s="114" t="str">
        <f t="shared" si="20"/>
        <v/>
      </c>
      <c r="L151" s="27"/>
    </row>
    <row r="152" spans="1:12">
      <c r="A152" s="26">
        <v>3</v>
      </c>
      <c r="B152" s="82"/>
      <c r="C152" s="71" t="s">
        <v>104</v>
      </c>
      <c r="D152" s="419" t="str">
        <f>IF('5-4 支出'!D152="","",'5-4 支出'!D152)</f>
        <v/>
      </c>
      <c r="E152" s="119" t="str">
        <f>IF('5-4 支出'!E152="","",'5-4 支出'!E152)</f>
        <v/>
      </c>
      <c r="F152" s="112" t="str">
        <f>IF('5-4 支出'!F152="","",'5-4 支出'!F152)</f>
        <v/>
      </c>
      <c r="G152" s="112" t="str">
        <f>IF('5-4 支出'!G152="","",'5-4 支出'!G152)</f>
        <v/>
      </c>
      <c r="H152" s="112" t="str">
        <f>IF('5-4 支出'!H152="","",'5-4 支出'!H152)</f>
        <v/>
      </c>
      <c r="I152" s="112" t="str">
        <f>IF('5-4 支出'!I152="","",'5-4 支出'!I152)</f>
        <v/>
      </c>
      <c r="J152" s="112" t="str">
        <f>IF('5-4 支出'!J152="","",'5-4 支出'!J152)</f>
        <v/>
      </c>
      <c r="K152" s="114" t="str">
        <f t="shared" si="20"/>
        <v/>
      </c>
      <c r="L152" s="265"/>
    </row>
    <row r="153" spans="1:12">
      <c r="A153" s="26">
        <v>4</v>
      </c>
      <c r="B153" s="82"/>
      <c r="C153" s="71" t="s">
        <v>104</v>
      </c>
      <c r="D153" s="419" t="str">
        <f>IF('5-4 支出'!D153="","",'5-4 支出'!D153)</f>
        <v/>
      </c>
      <c r="E153" s="119" t="str">
        <f>IF('5-4 支出'!E153="","",'5-4 支出'!E153)</f>
        <v/>
      </c>
      <c r="F153" s="112" t="str">
        <f>IF('5-4 支出'!F153="","",'5-4 支出'!F153)</f>
        <v/>
      </c>
      <c r="G153" s="112" t="str">
        <f>IF('5-4 支出'!G153="","",'5-4 支出'!G153)</f>
        <v/>
      </c>
      <c r="H153" s="112" t="str">
        <f>IF('5-4 支出'!H153="","",'5-4 支出'!H153)</f>
        <v/>
      </c>
      <c r="I153" s="112" t="str">
        <f>IF('5-4 支出'!I153="","",'5-4 支出'!I153)</f>
        <v/>
      </c>
      <c r="J153" s="112" t="str">
        <f>IF('5-4 支出'!J153="","",'5-4 支出'!J153)</f>
        <v/>
      </c>
      <c r="K153" s="114" t="str">
        <f t="shared" si="20"/>
        <v/>
      </c>
      <c r="L153" s="265"/>
    </row>
    <row r="154" spans="1:12">
      <c r="A154" s="26">
        <v>5</v>
      </c>
      <c r="B154" s="82"/>
      <c r="C154" s="71" t="str">
        <f t="shared" ref="C154:C159" si="23">IF(D154="","",".")</f>
        <v/>
      </c>
      <c r="D154" s="419" t="str">
        <f>IF('5-4 支出'!D154="","",'5-4 支出'!D154)</f>
        <v/>
      </c>
      <c r="E154" s="119" t="str">
        <f>IF('5-4 支出'!E154="","",'5-4 支出'!E154)</f>
        <v/>
      </c>
      <c r="F154" s="112" t="str">
        <f>IF('5-4 支出'!F154="","",'5-4 支出'!F154)</f>
        <v/>
      </c>
      <c r="G154" s="112" t="str">
        <f>IF('5-4 支出'!G154="","",'5-4 支出'!G154)</f>
        <v/>
      </c>
      <c r="H154" s="112" t="str">
        <f>IF('5-4 支出'!H154="","",'5-4 支出'!H154)</f>
        <v/>
      </c>
      <c r="I154" s="112" t="str">
        <f>IF('5-4 支出'!I154="","",'5-4 支出'!I154)</f>
        <v/>
      </c>
      <c r="J154" s="112" t="str">
        <f>IF('5-4 支出'!J154="","",'5-4 支出'!J154)</f>
        <v/>
      </c>
      <c r="K154" s="114" t="str">
        <f t="shared" si="20"/>
        <v/>
      </c>
      <c r="L154" s="27"/>
    </row>
    <row r="155" spans="1:12">
      <c r="A155" s="26">
        <v>6</v>
      </c>
      <c r="B155" s="82"/>
      <c r="C155" s="72" t="str">
        <f t="shared" si="23"/>
        <v/>
      </c>
      <c r="D155" s="419" t="str">
        <f>IF('5-4 支出'!D155="","",'5-4 支出'!D155)</f>
        <v/>
      </c>
      <c r="E155" s="119" t="str">
        <f>IF('5-4 支出'!E155="","",'5-4 支出'!E155)</f>
        <v/>
      </c>
      <c r="F155" s="112" t="str">
        <f>IF('5-4 支出'!F155="","",'5-4 支出'!F155)</f>
        <v/>
      </c>
      <c r="G155" s="112" t="str">
        <f>IF('5-4 支出'!G155="","",'5-4 支出'!G155)</f>
        <v/>
      </c>
      <c r="H155" s="112" t="str">
        <f>IF('5-4 支出'!H155="","",'5-4 支出'!H155)</f>
        <v/>
      </c>
      <c r="I155" s="112" t="str">
        <f>IF('5-4 支出'!I155="","",'5-4 支出'!I155)</f>
        <v/>
      </c>
      <c r="J155" s="112" t="str">
        <f>IF('5-4 支出'!J155="","",'5-4 支出'!J155)</f>
        <v/>
      </c>
      <c r="K155" s="114" t="str">
        <f t="shared" si="20"/>
        <v/>
      </c>
      <c r="L155" s="27"/>
    </row>
    <row r="156" spans="1:12">
      <c r="A156" s="26">
        <v>7</v>
      </c>
      <c r="B156" s="82"/>
      <c r="C156" s="72" t="str">
        <f t="shared" si="23"/>
        <v/>
      </c>
      <c r="D156" s="419" t="str">
        <f>IF('5-4 支出'!D156="","",'5-4 支出'!D156)</f>
        <v/>
      </c>
      <c r="E156" s="119" t="str">
        <f>IF('5-4 支出'!E156="","",'5-4 支出'!E156)</f>
        <v/>
      </c>
      <c r="F156" s="112" t="str">
        <f>IF('5-4 支出'!F156="","",'5-4 支出'!F156)</f>
        <v/>
      </c>
      <c r="G156" s="112" t="str">
        <f>IF('5-4 支出'!G156="","",'5-4 支出'!G156)</f>
        <v/>
      </c>
      <c r="H156" s="112" t="str">
        <f>IF('5-4 支出'!H156="","",'5-4 支出'!H156)</f>
        <v/>
      </c>
      <c r="I156" s="112" t="str">
        <f>IF('5-4 支出'!I156="","",'5-4 支出'!I156)</f>
        <v/>
      </c>
      <c r="J156" s="112" t="str">
        <f>IF('5-4 支出'!J156="","",'5-4 支出'!J156)</f>
        <v/>
      </c>
      <c r="K156" s="114" t="str">
        <f t="shared" si="20"/>
        <v/>
      </c>
      <c r="L156" s="27"/>
    </row>
    <row r="157" spans="1:12">
      <c r="A157" s="26">
        <v>8</v>
      </c>
      <c r="B157" s="82"/>
      <c r="C157" s="72" t="str">
        <f t="shared" si="23"/>
        <v/>
      </c>
      <c r="D157" s="419" t="str">
        <f>IF('5-4 支出'!D157="","",'5-4 支出'!D157)</f>
        <v/>
      </c>
      <c r="E157" s="119" t="str">
        <f>IF('5-4 支出'!E157="","",'5-4 支出'!E157)</f>
        <v/>
      </c>
      <c r="F157" s="112" t="str">
        <f>IF('5-4 支出'!F157="","",'5-4 支出'!F157)</f>
        <v/>
      </c>
      <c r="G157" s="112" t="str">
        <f>IF('5-4 支出'!G157="","",'5-4 支出'!G157)</f>
        <v/>
      </c>
      <c r="H157" s="112" t="str">
        <f>IF('5-4 支出'!H157="","",'5-4 支出'!H157)</f>
        <v/>
      </c>
      <c r="I157" s="112" t="str">
        <f>IF('5-4 支出'!I157="","",'5-4 支出'!I157)</f>
        <v/>
      </c>
      <c r="J157" s="112" t="str">
        <f>IF('5-4 支出'!J157="","",'5-4 支出'!J157)</f>
        <v/>
      </c>
      <c r="K157" s="114" t="str">
        <f t="shared" si="20"/>
        <v/>
      </c>
      <c r="L157" s="27"/>
    </row>
    <row r="158" spans="1:12">
      <c r="A158" s="26">
        <v>9</v>
      </c>
      <c r="B158" s="82"/>
      <c r="C158" s="72" t="str">
        <f t="shared" si="23"/>
        <v/>
      </c>
      <c r="D158" s="419" t="str">
        <f>IF('5-4 支出'!D158="","",'5-4 支出'!D158)</f>
        <v/>
      </c>
      <c r="E158" s="119" t="str">
        <f>IF('5-4 支出'!E158="","",'5-4 支出'!E158)</f>
        <v/>
      </c>
      <c r="F158" s="112" t="str">
        <f>IF('5-4 支出'!F158="","",'5-4 支出'!F158)</f>
        <v/>
      </c>
      <c r="G158" s="112" t="str">
        <f>IF('5-4 支出'!G158="","",'5-4 支出'!G158)</f>
        <v/>
      </c>
      <c r="H158" s="112" t="str">
        <f>IF('5-4 支出'!H158="","",'5-4 支出'!H158)</f>
        <v/>
      </c>
      <c r="I158" s="112" t="str">
        <f>IF('5-4 支出'!I158="","",'5-4 支出'!I158)</f>
        <v/>
      </c>
      <c r="J158" s="112" t="str">
        <f>IF('5-4 支出'!J158="","",'5-4 支出'!J158)</f>
        <v/>
      </c>
      <c r="K158" s="114" t="str">
        <f t="shared" si="20"/>
        <v/>
      </c>
      <c r="L158" s="27"/>
    </row>
    <row r="159" spans="1:12">
      <c r="A159" s="26">
        <v>10</v>
      </c>
      <c r="B159" s="82"/>
      <c r="C159" s="72" t="str">
        <f t="shared" si="23"/>
        <v/>
      </c>
      <c r="D159" s="419" t="str">
        <f>IF('5-4 支出'!D159="","",'5-4 支出'!D159)</f>
        <v/>
      </c>
      <c r="E159" s="119" t="str">
        <f>IF('5-4 支出'!E159="","",'5-4 支出'!E159)</f>
        <v/>
      </c>
      <c r="F159" s="112" t="str">
        <f>IF('5-4 支出'!F159="","",'5-4 支出'!F159)</f>
        <v/>
      </c>
      <c r="G159" s="112" t="str">
        <f>IF('5-4 支出'!G159="","",'5-4 支出'!G159)</f>
        <v/>
      </c>
      <c r="H159" s="112" t="str">
        <f>IF('5-4 支出'!H159="","",'5-4 支出'!H159)</f>
        <v/>
      </c>
      <c r="I159" s="112" t="str">
        <f>IF('5-4 支出'!I159="","",'5-4 支出'!I159)</f>
        <v/>
      </c>
      <c r="J159" s="112" t="str">
        <f>IF('5-4 支出'!J159="","",'5-4 支出'!J159)</f>
        <v/>
      </c>
      <c r="K159" s="114" t="str">
        <f t="shared" si="20"/>
        <v/>
      </c>
      <c r="L159" s="27"/>
    </row>
    <row r="160" spans="1:12" ht="7.5" customHeight="1">
      <c r="A160" s="26"/>
    </row>
  </sheetData>
  <sheetProtection autoFilter="0"/>
  <autoFilter ref="B12:L159" xr:uid="{00000000-0009-0000-0000-000008000000}"/>
  <mergeCells count="19">
    <mergeCell ref="N5:W10"/>
    <mergeCell ref="F8:G8"/>
    <mergeCell ref="H8:J8"/>
    <mergeCell ref="F9:G9"/>
    <mergeCell ref="H9:J9"/>
    <mergeCell ref="F10:G10"/>
    <mergeCell ref="H10:J10"/>
    <mergeCell ref="F5:G5"/>
    <mergeCell ref="H5:J5"/>
    <mergeCell ref="F6:G6"/>
    <mergeCell ref="H6:J6"/>
    <mergeCell ref="F7:G7"/>
    <mergeCell ref="H7:J7"/>
    <mergeCell ref="B2:D2"/>
    <mergeCell ref="E2:L2"/>
    <mergeCell ref="B3:D3"/>
    <mergeCell ref="E3:L3"/>
    <mergeCell ref="F4:G4"/>
    <mergeCell ref="H4:J4"/>
  </mergeCells>
  <phoneticPr fontId="23"/>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BC94-3870-4A8A-91CC-D58DAD68423A}">
  <sheetPr>
    <tabColor rgb="FFCCFF99"/>
  </sheetPr>
  <dimension ref="A1:N36"/>
  <sheetViews>
    <sheetView view="pageBreakPreview" zoomScale="70" zoomScaleNormal="100" zoomScaleSheetLayoutView="70" workbookViewId="0">
      <selection activeCell="D15" sqref="D15:H19"/>
    </sheetView>
  </sheetViews>
  <sheetFormatPr defaultColWidth="9" defaultRowHeight="13"/>
  <cols>
    <col min="1" max="1" width="4.58203125" style="440" customWidth="1"/>
    <col min="2" max="2" width="6.5" style="440" customWidth="1"/>
    <col min="3" max="3" width="26" style="440" customWidth="1"/>
    <col min="4" max="4" width="19.5" style="440" customWidth="1"/>
    <col min="5" max="5" width="17.6640625" style="440" customWidth="1"/>
    <col min="6" max="6" width="1.9140625" style="440" customWidth="1"/>
    <col min="7" max="7" width="10.5" style="440" customWidth="1"/>
    <col min="8" max="8" width="5.5" style="440" customWidth="1"/>
    <col min="9" max="9" width="10.5" style="440" customWidth="1"/>
    <col min="10" max="10" width="16.4140625" style="440" customWidth="1"/>
    <col min="11" max="11" width="13.9140625" style="440" customWidth="1"/>
    <col min="12" max="12" width="7.5" style="440" customWidth="1"/>
    <col min="13" max="13" width="60.58203125" style="440" customWidth="1"/>
    <col min="14" max="14" width="44.6640625" style="440" customWidth="1"/>
    <col min="15" max="16384" width="9" style="440"/>
  </cols>
  <sheetData>
    <row r="1" spans="1:14" ht="36.75" customHeight="1">
      <c r="A1" s="1075" t="s">
        <v>324</v>
      </c>
      <c r="B1" s="1075"/>
      <c r="C1" s="1075"/>
      <c r="D1" s="1075"/>
      <c r="E1" s="1075"/>
      <c r="F1" s="439"/>
      <c r="G1" s="439"/>
      <c r="H1" s="439"/>
      <c r="I1" s="439"/>
      <c r="J1" s="439"/>
      <c r="K1" s="439"/>
      <c r="L1" s="439"/>
      <c r="M1" s="1076" t="s">
        <v>325</v>
      </c>
      <c r="N1" s="1076"/>
    </row>
    <row r="2" spans="1:14" ht="15.75" customHeight="1">
      <c r="A2" s="441"/>
      <c r="B2" s="441"/>
      <c r="C2" s="441"/>
      <c r="D2" s="441"/>
      <c r="E2" s="439"/>
      <c r="F2" s="439"/>
      <c r="G2" s="439"/>
      <c r="H2" s="439"/>
      <c r="I2" s="439"/>
      <c r="J2" s="439"/>
      <c r="K2" s="439"/>
      <c r="L2" s="439"/>
      <c r="M2" s="1076"/>
      <c r="N2" s="1076"/>
    </row>
    <row r="3" spans="1:14" ht="31.5" customHeight="1">
      <c r="A3" s="442"/>
      <c r="C3" s="1077" t="s">
        <v>300</v>
      </c>
      <c r="D3" s="1077"/>
      <c r="E3" s="1077"/>
      <c r="F3" s="1077"/>
      <c r="G3" s="1077"/>
      <c r="H3" s="1077"/>
      <c r="I3" s="1077"/>
      <c r="J3" s="1077"/>
      <c r="K3" s="443"/>
      <c r="L3" s="442"/>
      <c r="M3" s="1076"/>
      <c r="N3" s="1076"/>
    </row>
    <row r="4" spans="1:14" ht="31.5" customHeight="1">
      <c r="A4" s="444"/>
      <c r="C4" s="1078" t="s">
        <v>326</v>
      </c>
      <c r="D4" s="1078"/>
      <c r="E4" s="1078"/>
      <c r="F4" s="1078"/>
      <c r="G4" s="1078"/>
      <c r="H4" s="1078"/>
      <c r="I4" s="1078"/>
      <c r="J4" s="1078"/>
      <c r="K4" s="445"/>
      <c r="L4" s="444"/>
      <c r="M4" s="1076"/>
      <c r="N4" s="1076"/>
    </row>
    <row r="5" spans="1:14" ht="33" customHeight="1">
      <c r="A5" s="444"/>
      <c r="C5" s="990" t="s">
        <v>323</v>
      </c>
      <c r="D5" s="990"/>
      <c r="E5" s="990"/>
      <c r="F5" s="990"/>
      <c r="G5" s="990"/>
      <c r="H5" s="990"/>
      <c r="I5" s="990"/>
      <c r="J5" s="990"/>
      <c r="K5" s="446"/>
      <c r="L5" s="444"/>
      <c r="M5" s="1076"/>
      <c r="N5" s="1076"/>
    </row>
    <row r="6" spans="1:14" ht="22.5" customHeight="1">
      <c r="A6" s="444"/>
      <c r="B6" s="444"/>
      <c r="C6" s="444"/>
      <c r="D6" s="444"/>
      <c r="E6" s="444"/>
      <c r="F6" s="444"/>
      <c r="G6" s="444"/>
      <c r="H6" s="444"/>
      <c r="I6" s="1079"/>
      <c r="J6" s="1079"/>
      <c r="K6" s="1079"/>
      <c r="L6" s="444"/>
      <c r="M6" s="1076"/>
      <c r="N6" s="1076"/>
    </row>
    <row r="7" spans="1:14" ht="30.75" customHeight="1">
      <c r="A7" s="439"/>
      <c r="B7" s="447"/>
      <c r="C7" s="447"/>
      <c r="D7" s="447"/>
      <c r="E7" s="447"/>
      <c r="F7" s="447"/>
      <c r="G7" s="447"/>
      <c r="H7" s="447"/>
      <c r="I7" s="448"/>
      <c r="J7" s="1080">
        <v>44743</v>
      </c>
      <c r="K7" s="1080"/>
      <c r="L7" s="447"/>
      <c r="M7" s="1076"/>
      <c r="N7" s="1076"/>
    </row>
    <row r="8" spans="1:14" ht="12.75" customHeight="1">
      <c r="A8" s="439"/>
      <c r="B8" s="447"/>
      <c r="C8" s="447"/>
      <c r="D8" s="447"/>
      <c r="E8" s="447"/>
      <c r="F8" s="447"/>
      <c r="G8" s="447"/>
      <c r="H8" s="447"/>
      <c r="I8" s="449"/>
      <c r="J8" s="449"/>
      <c r="K8" s="449"/>
      <c r="L8" s="447"/>
      <c r="M8" s="1076"/>
      <c r="N8" s="1076"/>
    </row>
    <row r="9" spans="1:14" ht="45" customHeight="1">
      <c r="A9" s="439"/>
      <c r="B9" s="1081" t="s">
        <v>303</v>
      </c>
      <c r="C9" s="1081"/>
      <c r="D9" s="1081"/>
      <c r="E9" s="1081"/>
      <c r="F9" s="1081"/>
      <c r="G9" s="1081"/>
      <c r="H9" s="1081"/>
      <c r="I9" s="1081"/>
      <c r="J9" s="1081"/>
      <c r="K9" s="1081"/>
      <c r="L9" s="447"/>
      <c r="M9" s="1076"/>
      <c r="N9" s="1076"/>
    </row>
    <row r="10" spans="1:14" ht="12.75" customHeight="1">
      <c r="A10" s="439"/>
      <c r="B10" s="439"/>
      <c r="C10" s="439"/>
      <c r="D10" s="439"/>
      <c r="E10" s="439"/>
      <c r="F10" s="439"/>
      <c r="G10" s="439"/>
      <c r="H10" s="439"/>
      <c r="I10" s="439"/>
      <c r="J10" s="447"/>
      <c r="K10" s="447"/>
      <c r="L10" s="447"/>
      <c r="M10" s="450"/>
      <c r="N10" s="450"/>
    </row>
    <row r="11" spans="1:14" ht="33.75" customHeight="1">
      <c r="A11" s="439"/>
      <c r="B11" s="439"/>
      <c r="C11" s="439"/>
      <c r="D11" s="439"/>
      <c r="E11" s="451" t="s">
        <v>304</v>
      </c>
      <c r="F11" s="452"/>
      <c r="G11" s="429">
        <f>'5-1 総表'!C13</f>
        <v>0</v>
      </c>
      <c r="H11" s="429" t="s">
        <v>91</v>
      </c>
      <c r="I11" s="429">
        <f>'5-1 総表'!E13</f>
        <v>0</v>
      </c>
      <c r="J11" s="429"/>
      <c r="K11" s="427"/>
      <c r="L11" s="429"/>
    </row>
    <row r="12" spans="1:14" ht="54.75" customHeight="1">
      <c r="A12" s="439"/>
      <c r="B12" s="439"/>
      <c r="C12" s="439"/>
      <c r="D12" s="439"/>
      <c r="E12" s="453" t="s">
        <v>305</v>
      </c>
      <c r="F12" s="452"/>
      <c r="G12" s="994" t="str">
        <f>'5-1 総表'!C15&amp;'5-1 総表'!D15&amp;'5-1 総表'!G15</f>
        <v>選択してください。00</v>
      </c>
      <c r="H12" s="994"/>
      <c r="I12" s="994"/>
      <c r="J12" s="994"/>
      <c r="K12" s="994"/>
      <c r="L12" s="994"/>
    </row>
    <row r="13" spans="1:14" ht="54.75" customHeight="1">
      <c r="A13" s="439"/>
      <c r="B13" s="439"/>
      <c r="C13" s="439"/>
      <c r="D13" s="439"/>
      <c r="E13" s="453" t="s">
        <v>306</v>
      </c>
      <c r="F13" s="452"/>
      <c r="G13" s="994">
        <f>'5-1 総表'!C17:J17</f>
        <v>0</v>
      </c>
      <c r="H13" s="994"/>
      <c r="I13" s="994"/>
      <c r="J13" s="994"/>
      <c r="K13" s="994"/>
      <c r="L13" s="994"/>
    </row>
    <row r="14" spans="1:14" ht="46.5" customHeight="1">
      <c r="A14" s="439"/>
      <c r="B14" s="439"/>
      <c r="C14" s="439"/>
      <c r="D14" s="439"/>
      <c r="E14" s="454" t="s">
        <v>307</v>
      </c>
      <c r="F14" s="452"/>
      <c r="G14" s="994">
        <f>'5-1 総表'!C18:J18</f>
        <v>0</v>
      </c>
      <c r="H14" s="994"/>
      <c r="I14" s="994"/>
      <c r="J14" s="994"/>
      <c r="K14" s="994"/>
      <c r="L14" s="994"/>
    </row>
    <row r="15" spans="1:14" ht="46.5" customHeight="1">
      <c r="A15" s="439"/>
      <c r="B15" s="439"/>
      <c r="C15" s="439"/>
      <c r="D15" s="439"/>
      <c r="E15" s="454" t="s">
        <v>308</v>
      </c>
      <c r="F15" s="452"/>
      <c r="G15" s="994">
        <f>'5-1 総表'!C19:J19</f>
        <v>0</v>
      </c>
      <c r="H15" s="994"/>
      <c r="I15" s="994"/>
      <c r="J15" s="432"/>
      <c r="K15" s="432"/>
      <c r="L15" s="432"/>
    </row>
    <row r="16" spans="1:14" ht="46.5" customHeight="1">
      <c r="A16" s="439"/>
      <c r="B16" s="439"/>
      <c r="C16" s="439"/>
      <c r="D16" s="439"/>
      <c r="E16" s="454"/>
      <c r="F16" s="452"/>
      <c r="G16" s="1083"/>
      <c r="H16" s="1083"/>
      <c r="I16" s="1083"/>
      <c r="J16" s="1083"/>
      <c r="K16" s="1083"/>
      <c r="L16" s="1083"/>
    </row>
    <row r="17" spans="1:12" ht="19.5" customHeight="1">
      <c r="A17" s="439"/>
      <c r="B17" s="439"/>
      <c r="C17" s="439"/>
      <c r="D17" s="439"/>
      <c r="E17" s="439"/>
      <c r="F17" s="439"/>
      <c r="G17" s="439"/>
      <c r="H17" s="439"/>
      <c r="I17" s="439"/>
      <c r="J17" s="447"/>
      <c r="K17" s="447"/>
      <c r="L17" s="447"/>
    </row>
    <row r="18" spans="1:12" ht="22.5" customHeight="1">
      <c r="A18" s="439"/>
      <c r="B18" s="455"/>
      <c r="C18" s="456">
        <f>'5-1 総表'!C11</f>
        <v>0</v>
      </c>
      <c r="D18" s="457">
        <f>'5-1 総表'!G11</f>
        <v>0</v>
      </c>
      <c r="E18" s="1081" t="s">
        <v>327</v>
      </c>
      <c r="F18" s="1081"/>
      <c r="G18" s="1081"/>
      <c r="H18" s="1081"/>
      <c r="I18" s="1081"/>
      <c r="J18" s="1081"/>
      <c r="K18" s="1081"/>
      <c r="L18" s="447"/>
    </row>
    <row r="19" spans="1:12" ht="42" customHeight="1">
      <c r="A19" s="439"/>
      <c r="B19" s="458"/>
      <c r="C19" s="1083" t="s">
        <v>328</v>
      </c>
      <c r="D19" s="1083"/>
      <c r="E19" s="1083"/>
      <c r="F19" s="1083"/>
      <c r="G19" s="1083"/>
      <c r="H19" s="1083"/>
      <c r="I19" s="1083"/>
      <c r="J19" s="1083"/>
      <c r="K19" s="1083"/>
      <c r="L19" s="447"/>
    </row>
    <row r="20" spans="1:12" ht="25.5" customHeight="1">
      <c r="A20" s="439"/>
      <c r="B20" s="458"/>
      <c r="C20" s="459"/>
      <c r="D20" s="458"/>
      <c r="E20" s="458"/>
      <c r="F20" s="458"/>
      <c r="G20" s="458"/>
      <c r="H20" s="458"/>
      <c r="I20" s="458"/>
      <c r="J20" s="458"/>
      <c r="K20" s="458"/>
      <c r="L20" s="447"/>
    </row>
    <row r="21" spans="1:12" ht="30.75" customHeight="1">
      <c r="A21" s="439"/>
      <c r="B21" s="1084" t="s">
        <v>311</v>
      </c>
      <c r="C21" s="1084"/>
      <c r="D21" s="1084"/>
      <c r="E21" s="1084"/>
      <c r="F21" s="1084"/>
      <c r="G21" s="1084"/>
      <c r="H21" s="1084"/>
      <c r="I21" s="1084"/>
      <c r="J21" s="1084"/>
      <c r="K21" s="1084"/>
      <c r="L21" s="447"/>
    </row>
    <row r="22" spans="1:12" ht="25.5" customHeight="1">
      <c r="A22" s="439"/>
      <c r="B22" s="460"/>
      <c r="C22" s="460"/>
      <c r="D22" s="460"/>
      <c r="E22" s="460"/>
      <c r="F22" s="460"/>
      <c r="G22" s="460"/>
      <c r="H22" s="460"/>
      <c r="I22" s="460"/>
      <c r="J22" s="460"/>
      <c r="K22" s="460"/>
      <c r="L22" s="447"/>
    </row>
    <row r="23" spans="1:12" ht="27" customHeight="1">
      <c r="A23" s="439"/>
      <c r="B23" s="1081" t="s">
        <v>329</v>
      </c>
      <c r="C23" s="1081"/>
      <c r="D23" s="1081"/>
      <c r="E23" s="1081"/>
      <c r="F23" s="439"/>
      <c r="G23" s="439"/>
      <c r="H23" s="439"/>
      <c r="I23" s="439"/>
      <c r="J23" s="439"/>
      <c r="K23" s="439"/>
      <c r="L23" s="439"/>
    </row>
    <row r="24" spans="1:12" ht="42.75" customHeight="1">
      <c r="B24" s="461" t="s">
        <v>330</v>
      </c>
      <c r="C24" s="1083">
        <f>'5-1 総表'!C29:J29</f>
        <v>0</v>
      </c>
      <c r="D24" s="1083"/>
      <c r="E24" s="1083"/>
      <c r="F24" s="1083"/>
      <c r="G24" s="1083"/>
      <c r="H24" s="1083"/>
      <c r="I24" s="1083"/>
      <c r="J24" s="1083"/>
      <c r="K24" s="1083"/>
    </row>
    <row r="25" spans="1:12" ht="27" customHeight="1">
      <c r="B25" s="461"/>
    </row>
    <row r="26" spans="1:12" ht="27" customHeight="1">
      <c r="B26" s="459" t="s">
        <v>331</v>
      </c>
      <c r="C26" s="462"/>
      <c r="D26" s="462"/>
      <c r="E26" s="463"/>
    </row>
    <row r="27" spans="1:12" ht="42.75" customHeight="1">
      <c r="B27" s="461" t="s">
        <v>330</v>
      </c>
      <c r="C27" s="1085">
        <v>44732</v>
      </c>
      <c r="D27" s="1085"/>
      <c r="E27" s="1085"/>
    </row>
    <row r="28" spans="1:12" ht="27" customHeight="1">
      <c r="B28" s="461" t="s">
        <v>330</v>
      </c>
    </row>
    <row r="29" spans="1:12" ht="27" customHeight="1">
      <c r="B29" s="459" t="s">
        <v>332</v>
      </c>
      <c r="C29" s="462"/>
      <c r="D29" s="462"/>
      <c r="E29" s="463"/>
    </row>
    <row r="30" spans="1:12" ht="30.75" customHeight="1">
      <c r="C30" s="1082" t="s">
        <v>333</v>
      </c>
      <c r="D30" s="1082"/>
      <c r="E30" s="1082"/>
      <c r="F30" s="1082"/>
      <c r="G30" s="1082"/>
      <c r="H30" s="1082"/>
      <c r="I30" s="1082"/>
      <c r="J30" s="1082"/>
      <c r="K30" s="1082"/>
    </row>
    <row r="31" spans="1:12" ht="30.75" customHeight="1">
      <c r="C31" s="1082"/>
      <c r="D31" s="1082"/>
      <c r="E31" s="1082"/>
      <c r="F31" s="1082"/>
      <c r="G31" s="1082"/>
      <c r="H31" s="1082"/>
      <c r="I31" s="1082"/>
      <c r="J31" s="1082"/>
      <c r="K31" s="1082"/>
    </row>
    <row r="32" spans="1:12" ht="30.75" customHeight="1">
      <c r="C32" s="1082"/>
      <c r="D32" s="1082"/>
      <c r="E32" s="1082"/>
      <c r="F32" s="1082"/>
      <c r="G32" s="1082"/>
      <c r="H32" s="1082"/>
      <c r="I32" s="1082"/>
      <c r="J32" s="1082"/>
      <c r="K32" s="1082"/>
    </row>
    <row r="33" spans="3:11" ht="30.75" customHeight="1">
      <c r="C33" s="1082"/>
      <c r="D33" s="1082"/>
      <c r="E33" s="1082"/>
      <c r="F33" s="1082"/>
      <c r="G33" s="1082"/>
      <c r="H33" s="1082"/>
      <c r="I33" s="1082"/>
      <c r="J33" s="1082"/>
      <c r="K33" s="1082"/>
    </row>
    <row r="34" spans="3:11" ht="30.75" customHeight="1">
      <c r="C34" s="1082"/>
      <c r="D34" s="1082"/>
      <c r="E34" s="1082"/>
      <c r="F34" s="1082"/>
      <c r="G34" s="1082"/>
      <c r="H34" s="1082"/>
      <c r="I34" s="1082"/>
      <c r="J34" s="1082"/>
      <c r="K34" s="1082"/>
    </row>
    <row r="35" spans="3:11" ht="30.75" customHeight="1">
      <c r="C35" s="1082"/>
      <c r="D35" s="1082"/>
      <c r="E35" s="1082"/>
      <c r="F35" s="1082"/>
      <c r="G35" s="1082"/>
      <c r="H35" s="1082"/>
      <c r="I35" s="1082"/>
      <c r="J35" s="1082"/>
      <c r="K35" s="1082"/>
    </row>
    <row r="36" spans="3:11" ht="30.75" customHeight="1">
      <c r="C36" s="1082"/>
      <c r="D36" s="1082"/>
      <c r="E36" s="1082"/>
      <c r="F36" s="1082"/>
      <c r="G36" s="1082"/>
      <c r="H36" s="1082"/>
      <c r="I36" s="1082"/>
      <c r="J36" s="1082"/>
      <c r="K36" s="1082"/>
    </row>
  </sheetData>
  <mergeCells count="20">
    <mergeCell ref="C30:K36"/>
    <mergeCell ref="G12:L12"/>
    <mergeCell ref="G13:L13"/>
    <mergeCell ref="G14:L14"/>
    <mergeCell ref="G15:I15"/>
    <mergeCell ref="G16:L16"/>
    <mergeCell ref="E18:K18"/>
    <mergeCell ref="C19:K19"/>
    <mergeCell ref="B21:K21"/>
    <mergeCell ref="B23:E23"/>
    <mergeCell ref="C24:K24"/>
    <mergeCell ref="C27:E27"/>
    <mergeCell ref="A1:E1"/>
    <mergeCell ref="M1:N9"/>
    <mergeCell ref="C3:J3"/>
    <mergeCell ref="C4:J4"/>
    <mergeCell ref="C5:J5"/>
    <mergeCell ref="I6:K6"/>
    <mergeCell ref="J7:K7"/>
    <mergeCell ref="B9:K9"/>
  </mergeCells>
  <phoneticPr fontId="23"/>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121D-2C5E-4A23-968B-33CA89764A20}">
  <sheetPr>
    <tabColor rgb="FF92D050"/>
  </sheetPr>
  <dimension ref="A1:N36"/>
  <sheetViews>
    <sheetView view="pageBreakPreview" zoomScale="70" zoomScaleNormal="100" zoomScaleSheetLayoutView="70" workbookViewId="0">
      <selection activeCell="D15" sqref="D15:H19"/>
    </sheetView>
  </sheetViews>
  <sheetFormatPr defaultColWidth="9" defaultRowHeight="13"/>
  <cols>
    <col min="1" max="1" width="4.58203125" style="440" customWidth="1"/>
    <col min="2" max="2" width="6.5" style="440" customWidth="1"/>
    <col min="3" max="3" width="26" style="440" customWidth="1"/>
    <col min="4" max="4" width="19.5" style="440" customWidth="1"/>
    <col min="5" max="5" width="17.6640625" style="440" customWidth="1"/>
    <col min="6" max="6" width="1.9140625" style="440" customWidth="1"/>
    <col min="7" max="7" width="10.5" style="440" customWidth="1"/>
    <col min="8" max="8" width="5.5" style="440" customWidth="1"/>
    <col min="9" max="9" width="10.5" style="440" customWidth="1"/>
    <col min="10" max="10" width="16.4140625" style="440" customWidth="1"/>
    <col min="11" max="11" width="13.9140625" style="440" customWidth="1"/>
    <col min="12" max="12" width="7.5" style="440" customWidth="1"/>
    <col min="13" max="13" width="60.58203125" style="440" customWidth="1"/>
    <col min="14" max="14" width="44.6640625" style="440" customWidth="1"/>
    <col min="15" max="16384" width="9" style="440"/>
  </cols>
  <sheetData>
    <row r="1" spans="1:14" ht="36.75" customHeight="1">
      <c r="A1" s="1075" t="s">
        <v>334</v>
      </c>
      <c r="B1" s="1075"/>
      <c r="C1" s="1075"/>
      <c r="D1" s="1075"/>
      <c r="E1" s="1075"/>
      <c r="F1" s="439"/>
      <c r="G1" s="439"/>
      <c r="H1" s="439"/>
      <c r="I1" s="439"/>
      <c r="J1" s="439"/>
      <c r="K1" s="439"/>
      <c r="L1" s="439"/>
      <c r="M1" s="1076" t="s">
        <v>335</v>
      </c>
      <c r="N1" s="1076"/>
    </row>
    <row r="2" spans="1:14" ht="15.75" customHeight="1">
      <c r="A2" s="441"/>
      <c r="B2" s="441"/>
      <c r="C2" s="441"/>
      <c r="D2" s="441"/>
      <c r="E2" s="439"/>
      <c r="F2" s="439"/>
      <c r="G2" s="439"/>
      <c r="H2" s="439"/>
      <c r="I2" s="439"/>
      <c r="J2" s="439"/>
      <c r="K2" s="439"/>
      <c r="L2" s="439"/>
      <c r="M2" s="1076"/>
      <c r="N2" s="1076"/>
    </row>
    <row r="3" spans="1:14" ht="31.5" customHeight="1">
      <c r="A3" s="442"/>
      <c r="C3" s="1077" t="s">
        <v>300</v>
      </c>
      <c r="D3" s="1077"/>
      <c r="E3" s="1077"/>
      <c r="F3" s="1077"/>
      <c r="G3" s="1077"/>
      <c r="H3" s="1077"/>
      <c r="I3" s="1077"/>
      <c r="J3" s="1077"/>
      <c r="K3" s="443"/>
      <c r="L3" s="442"/>
      <c r="M3" s="1076"/>
      <c r="N3" s="1076"/>
    </row>
    <row r="4" spans="1:14" ht="31.5" customHeight="1">
      <c r="A4" s="444"/>
      <c r="C4" s="1078" t="s">
        <v>336</v>
      </c>
      <c r="D4" s="1078"/>
      <c r="E4" s="1078"/>
      <c r="F4" s="1078"/>
      <c r="G4" s="1078"/>
      <c r="H4" s="1078"/>
      <c r="I4" s="1078"/>
      <c r="J4" s="1078"/>
      <c r="K4" s="445"/>
      <c r="L4" s="444"/>
      <c r="M4" s="1076"/>
      <c r="N4" s="1076"/>
    </row>
    <row r="5" spans="1:14" ht="33" customHeight="1">
      <c r="A5" s="444"/>
      <c r="C5" s="990" t="s">
        <v>323</v>
      </c>
      <c r="D5" s="990"/>
      <c r="E5" s="990"/>
      <c r="F5" s="990"/>
      <c r="G5" s="990"/>
      <c r="H5" s="990"/>
      <c r="I5" s="990"/>
      <c r="J5" s="990"/>
      <c r="K5" s="446"/>
      <c r="L5" s="444"/>
      <c r="M5" s="1076"/>
      <c r="N5" s="1076"/>
    </row>
    <row r="6" spans="1:14" ht="22.5" customHeight="1">
      <c r="A6" s="444"/>
      <c r="B6" s="444"/>
      <c r="C6" s="444"/>
      <c r="D6" s="444"/>
      <c r="E6" s="444"/>
      <c r="F6" s="444"/>
      <c r="G6" s="444"/>
      <c r="H6" s="444"/>
      <c r="I6" s="1079"/>
      <c r="J6" s="1079"/>
      <c r="K6" s="1079"/>
      <c r="L6" s="444"/>
      <c r="M6" s="1076"/>
      <c r="N6" s="1076"/>
    </row>
    <row r="7" spans="1:14" ht="30.75" customHeight="1">
      <c r="A7" s="439"/>
      <c r="B7" s="447"/>
      <c r="C7" s="447"/>
      <c r="D7" s="447"/>
      <c r="E7" s="447"/>
      <c r="F7" s="447"/>
      <c r="G7" s="447"/>
      <c r="H7" s="447"/>
      <c r="I7" s="448"/>
      <c r="J7" s="1080">
        <v>44743</v>
      </c>
      <c r="K7" s="1080"/>
      <c r="L7" s="447"/>
      <c r="M7" s="1076"/>
      <c r="N7" s="1076"/>
    </row>
    <row r="8" spans="1:14" ht="12.75" customHeight="1">
      <c r="A8" s="439"/>
      <c r="B8" s="447"/>
      <c r="C8" s="447"/>
      <c r="D8" s="447"/>
      <c r="E8" s="447"/>
      <c r="F8" s="447"/>
      <c r="G8" s="447"/>
      <c r="H8" s="447"/>
      <c r="I8" s="449"/>
      <c r="J8" s="449"/>
      <c r="K8" s="449"/>
      <c r="L8" s="447"/>
      <c r="M8" s="1076"/>
      <c r="N8" s="1076"/>
    </row>
    <row r="9" spans="1:14" ht="45" customHeight="1">
      <c r="A9" s="439"/>
      <c r="B9" s="1081" t="s">
        <v>303</v>
      </c>
      <c r="C9" s="1081"/>
      <c r="D9" s="1081"/>
      <c r="E9" s="1081"/>
      <c r="F9" s="1081"/>
      <c r="G9" s="1081"/>
      <c r="H9" s="1081"/>
      <c r="I9" s="1081"/>
      <c r="J9" s="1081"/>
      <c r="K9" s="1081"/>
      <c r="L9" s="447"/>
      <c r="M9" s="1076"/>
      <c r="N9" s="1076"/>
    </row>
    <row r="10" spans="1:14" ht="12.75" customHeight="1">
      <c r="A10" s="439"/>
      <c r="B10" s="439"/>
      <c r="C10" s="439"/>
      <c r="D10" s="439"/>
      <c r="E10" s="439"/>
      <c r="F10" s="439"/>
      <c r="G10" s="439"/>
      <c r="H10" s="439"/>
      <c r="I10" s="439"/>
      <c r="J10" s="447"/>
      <c r="K10" s="447"/>
      <c r="L10" s="447"/>
      <c r="M10" s="450"/>
      <c r="N10" s="450"/>
    </row>
    <row r="11" spans="1:14" ht="33.75" customHeight="1">
      <c r="A11" s="439"/>
      <c r="B11" s="439"/>
      <c r="C11" s="439"/>
      <c r="D11" s="439"/>
      <c r="E11" s="451" t="s">
        <v>304</v>
      </c>
      <c r="F11" s="452"/>
      <c r="G11" s="429">
        <f>'5-1 総表'!C13</f>
        <v>0</v>
      </c>
      <c r="H11" s="429" t="s">
        <v>91</v>
      </c>
      <c r="I11" s="429">
        <f>'5-1 総表'!E13</f>
        <v>0</v>
      </c>
      <c r="J11" s="429"/>
      <c r="K11" s="427"/>
      <c r="L11" s="429"/>
    </row>
    <row r="12" spans="1:14" ht="54.75" customHeight="1">
      <c r="A12" s="439"/>
      <c r="B12" s="439"/>
      <c r="C12" s="439"/>
      <c r="D12" s="439"/>
      <c r="E12" s="453" t="s">
        <v>305</v>
      </c>
      <c r="F12" s="452"/>
      <c r="G12" s="994" t="str">
        <f>'5-1 総表'!C15&amp;'5-1 総表'!D15&amp;'5-1 総表'!G15</f>
        <v>選択してください。00</v>
      </c>
      <c r="H12" s="994"/>
      <c r="I12" s="994"/>
      <c r="J12" s="994"/>
      <c r="K12" s="994"/>
      <c r="L12" s="994"/>
    </row>
    <row r="13" spans="1:14" ht="54.75" customHeight="1">
      <c r="A13" s="439"/>
      <c r="B13" s="439"/>
      <c r="C13" s="439"/>
      <c r="D13" s="439"/>
      <c r="E13" s="453" t="s">
        <v>306</v>
      </c>
      <c r="F13" s="452"/>
      <c r="G13" s="994">
        <f>'5-1 総表'!C17:J17</f>
        <v>0</v>
      </c>
      <c r="H13" s="994"/>
      <c r="I13" s="994"/>
      <c r="J13" s="994"/>
      <c r="K13" s="994"/>
      <c r="L13" s="994"/>
    </row>
    <row r="14" spans="1:14" ht="46.5" customHeight="1">
      <c r="A14" s="439"/>
      <c r="B14" s="439"/>
      <c r="C14" s="439"/>
      <c r="D14" s="439"/>
      <c r="E14" s="454" t="s">
        <v>307</v>
      </c>
      <c r="F14" s="452"/>
      <c r="G14" s="994">
        <f>'5-1 総表'!C18:J18</f>
        <v>0</v>
      </c>
      <c r="H14" s="994"/>
      <c r="I14" s="994"/>
      <c r="J14" s="994"/>
      <c r="K14" s="994"/>
      <c r="L14" s="994"/>
    </row>
    <row r="15" spans="1:14" ht="46.5" customHeight="1">
      <c r="A15" s="439"/>
      <c r="B15" s="439"/>
      <c r="C15" s="439"/>
      <c r="D15" s="439"/>
      <c r="E15" s="454" t="s">
        <v>308</v>
      </c>
      <c r="F15" s="452"/>
      <c r="G15" s="994">
        <f>'5-1 総表'!C19:J19</f>
        <v>0</v>
      </c>
      <c r="H15" s="994"/>
      <c r="I15" s="994"/>
      <c r="J15" s="432"/>
      <c r="K15" s="432"/>
      <c r="L15" s="432"/>
    </row>
    <row r="16" spans="1:14" ht="46.5" customHeight="1">
      <c r="A16" s="439"/>
      <c r="B16" s="439"/>
      <c r="C16" s="439"/>
      <c r="D16" s="439"/>
      <c r="E16" s="454"/>
      <c r="F16" s="452"/>
      <c r="G16" s="1083"/>
      <c r="H16" s="1083"/>
      <c r="I16" s="1083"/>
      <c r="J16" s="1083"/>
      <c r="K16" s="1083"/>
      <c r="L16" s="1083"/>
    </row>
    <row r="17" spans="1:13" ht="19.5" customHeight="1">
      <c r="A17" s="439"/>
      <c r="B17" s="439"/>
      <c r="C17" s="439"/>
      <c r="D17" s="439"/>
      <c r="E17" s="439"/>
      <c r="F17" s="439"/>
      <c r="G17" s="439"/>
      <c r="H17" s="439"/>
      <c r="I17" s="439"/>
      <c r="J17" s="447"/>
      <c r="K17" s="447"/>
      <c r="L17" s="447"/>
    </row>
    <row r="18" spans="1:13" ht="22.5" customHeight="1">
      <c r="A18" s="439"/>
      <c r="B18" s="455"/>
      <c r="C18" s="456">
        <f>'5-1 総表'!C11</f>
        <v>0</v>
      </c>
      <c r="D18" s="457">
        <f>'5-1 総表'!G11</f>
        <v>0</v>
      </c>
      <c r="E18" s="1086" t="s">
        <v>337</v>
      </c>
      <c r="F18" s="1086"/>
      <c r="G18" s="1086"/>
      <c r="H18" s="1086"/>
      <c r="I18" s="1086"/>
      <c r="J18" s="1086"/>
      <c r="K18" s="1086"/>
      <c r="L18" s="447"/>
      <c r="M18" s="464"/>
    </row>
    <row r="19" spans="1:13" ht="41.25" customHeight="1">
      <c r="A19" s="439"/>
      <c r="B19" s="458"/>
      <c r="C19" s="1083" t="s">
        <v>338</v>
      </c>
      <c r="D19" s="1083"/>
      <c r="E19" s="1083"/>
      <c r="F19" s="1083"/>
      <c r="G19" s="1083"/>
      <c r="H19" s="1083"/>
      <c r="I19" s="1083"/>
      <c r="J19" s="1083"/>
      <c r="K19" s="1083"/>
      <c r="L19" s="447"/>
    </row>
    <row r="20" spans="1:13" ht="25.5" customHeight="1">
      <c r="A20" s="439"/>
      <c r="B20" s="458"/>
      <c r="C20" s="459"/>
      <c r="D20" s="458"/>
      <c r="E20" s="458"/>
      <c r="F20" s="458"/>
      <c r="G20" s="458"/>
      <c r="H20" s="458"/>
      <c r="I20" s="458"/>
      <c r="J20" s="458"/>
      <c r="K20" s="458"/>
      <c r="L20" s="447"/>
    </row>
    <row r="21" spans="1:13" ht="30.75" customHeight="1">
      <c r="A21" s="439"/>
      <c r="B21" s="1084" t="s">
        <v>311</v>
      </c>
      <c r="C21" s="1084"/>
      <c r="D21" s="1084"/>
      <c r="E21" s="1084"/>
      <c r="F21" s="1084"/>
      <c r="G21" s="1084"/>
      <c r="H21" s="1084"/>
      <c r="I21" s="1084"/>
      <c r="J21" s="1084"/>
      <c r="K21" s="1084"/>
      <c r="L21" s="447"/>
    </row>
    <row r="22" spans="1:13" ht="25.5" customHeight="1">
      <c r="A22" s="439"/>
      <c r="B22" s="460"/>
      <c r="C22" s="460"/>
      <c r="D22" s="460"/>
      <c r="E22" s="460"/>
      <c r="F22" s="460"/>
      <c r="G22" s="460"/>
      <c r="H22" s="460"/>
      <c r="I22" s="460"/>
      <c r="J22" s="460"/>
      <c r="K22" s="460"/>
      <c r="L22" s="447"/>
    </row>
    <row r="23" spans="1:13" ht="27" customHeight="1">
      <c r="A23" s="439"/>
      <c r="B23" s="1081" t="s">
        <v>329</v>
      </c>
      <c r="C23" s="1081"/>
      <c r="D23" s="1081"/>
      <c r="E23" s="1081"/>
      <c r="F23" s="439"/>
      <c r="G23" s="439"/>
      <c r="H23" s="439"/>
      <c r="I23" s="439"/>
      <c r="J23" s="439"/>
      <c r="K23" s="439"/>
      <c r="L23" s="439"/>
    </row>
    <row r="24" spans="1:13" ht="42.75" customHeight="1">
      <c r="B24" s="461" t="s">
        <v>330</v>
      </c>
      <c r="C24" s="1083">
        <f>'5-1 総表'!C29:J29</f>
        <v>0</v>
      </c>
      <c r="D24" s="1083"/>
      <c r="E24" s="1083"/>
      <c r="F24" s="1083"/>
      <c r="G24" s="1083"/>
      <c r="H24" s="1083"/>
      <c r="I24" s="1083"/>
      <c r="J24" s="1083"/>
      <c r="K24" s="1083"/>
    </row>
    <row r="25" spans="1:13" ht="27" customHeight="1">
      <c r="B25" s="461"/>
    </row>
    <row r="26" spans="1:13" ht="27" customHeight="1">
      <c r="B26" s="459" t="s">
        <v>339</v>
      </c>
      <c r="C26" s="462"/>
      <c r="D26" s="462"/>
      <c r="E26" s="463"/>
    </row>
    <row r="27" spans="1:13" ht="82.5" customHeight="1">
      <c r="B27" s="461" t="s">
        <v>330</v>
      </c>
      <c r="C27" s="1087"/>
      <c r="D27" s="1087"/>
      <c r="E27" s="1087"/>
      <c r="F27" s="1087"/>
      <c r="G27" s="1087"/>
      <c r="H27" s="1087"/>
      <c r="I27" s="1087"/>
      <c r="J27" s="1087"/>
      <c r="K27" s="1087"/>
    </row>
    <row r="28" spans="1:13" ht="27" customHeight="1">
      <c r="B28" s="461" t="s">
        <v>330</v>
      </c>
    </row>
    <row r="29" spans="1:13" ht="27" customHeight="1">
      <c r="B29" s="459" t="s">
        <v>340</v>
      </c>
      <c r="C29" s="462"/>
      <c r="D29" s="462"/>
      <c r="E29" s="463"/>
    </row>
    <row r="30" spans="1:13" ht="30.75" customHeight="1">
      <c r="C30" s="1082" t="s">
        <v>333</v>
      </c>
      <c r="D30" s="1082"/>
      <c r="E30" s="1082"/>
      <c r="F30" s="1082"/>
      <c r="G30" s="1082"/>
      <c r="H30" s="1082"/>
      <c r="I30" s="1082"/>
      <c r="J30" s="1082"/>
      <c r="K30" s="1082"/>
    </row>
    <row r="31" spans="1:13" ht="30.75" customHeight="1">
      <c r="C31" s="1082"/>
      <c r="D31" s="1082"/>
      <c r="E31" s="1082"/>
      <c r="F31" s="1082"/>
      <c r="G31" s="1082"/>
      <c r="H31" s="1082"/>
      <c r="I31" s="1082"/>
      <c r="J31" s="1082"/>
      <c r="K31" s="1082"/>
    </row>
    <row r="32" spans="1:13" ht="30.75" customHeight="1">
      <c r="C32" s="1082"/>
      <c r="D32" s="1082"/>
      <c r="E32" s="1082"/>
      <c r="F32" s="1082"/>
      <c r="G32" s="1082"/>
      <c r="H32" s="1082"/>
      <c r="I32" s="1082"/>
      <c r="J32" s="1082"/>
      <c r="K32" s="1082"/>
    </row>
    <row r="33" spans="3:11" ht="30.75" customHeight="1">
      <c r="C33" s="1082"/>
      <c r="D33" s="1082"/>
      <c r="E33" s="1082"/>
      <c r="F33" s="1082"/>
      <c r="G33" s="1082"/>
      <c r="H33" s="1082"/>
      <c r="I33" s="1082"/>
      <c r="J33" s="1082"/>
      <c r="K33" s="1082"/>
    </row>
    <row r="34" spans="3:11" ht="30.75" customHeight="1">
      <c r="C34" s="1082"/>
      <c r="D34" s="1082"/>
      <c r="E34" s="1082"/>
      <c r="F34" s="1082"/>
      <c r="G34" s="1082"/>
      <c r="H34" s="1082"/>
      <c r="I34" s="1082"/>
      <c r="J34" s="1082"/>
      <c r="K34" s="1082"/>
    </row>
    <row r="35" spans="3:11" ht="30.75" customHeight="1">
      <c r="C35" s="1082"/>
      <c r="D35" s="1082"/>
      <c r="E35" s="1082"/>
      <c r="F35" s="1082"/>
      <c r="G35" s="1082"/>
      <c r="H35" s="1082"/>
      <c r="I35" s="1082"/>
      <c r="J35" s="1082"/>
      <c r="K35" s="1082"/>
    </row>
    <row r="36" spans="3:11" ht="30.75" customHeight="1">
      <c r="C36" s="1082"/>
      <c r="D36" s="1082"/>
      <c r="E36" s="1082"/>
      <c r="F36" s="1082"/>
      <c r="G36" s="1082"/>
      <c r="H36" s="1082"/>
      <c r="I36" s="1082"/>
      <c r="J36" s="1082"/>
      <c r="K36" s="1082"/>
    </row>
  </sheetData>
  <mergeCells count="20">
    <mergeCell ref="C30:K36"/>
    <mergeCell ref="G12:L12"/>
    <mergeCell ref="G13:L13"/>
    <mergeCell ref="G14:L14"/>
    <mergeCell ref="G15:I15"/>
    <mergeCell ref="G16:L16"/>
    <mergeCell ref="E18:K18"/>
    <mergeCell ref="C19:K19"/>
    <mergeCell ref="B21:K21"/>
    <mergeCell ref="B23:E23"/>
    <mergeCell ref="C24:K24"/>
    <mergeCell ref="C27:K27"/>
    <mergeCell ref="A1:E1"/>
    <mergeCell ref="M1:N9"/>
    <mergeCell ref="C3:J3"/>
    <mergeCell ref="C4:J4"/>
    <mergeCell ref="C5:J5"/>
    <mergeCell ref="I6:K6"/>
    <mergeCell ref="J7:K7"/>
    <mergeCell ref="B9:K9"/>
  </mergeCells>
  <phoneticPr fontId="23"/>
  <dataValidations count="1">
    <dataValidation type="list" allowBlank="1" showInputMessage="1" showErrorMessage="1" sqref="E18:K18" xr:uid="{AE1E31BB-1B53-4268-8C58-DAD1153954DF}">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51"/>
  <sheetViews>
    <sheetView view="pageBreakPreview" topLeftCell="A9" zoomScaleNormal="100" zoomScaleSheetLayoutView="100" workbookViewId="0">
      <selection activeCell="B23" sqref="B23:B24"/>
    </sheetView>
  </sheetViews>
  <sheetFormatPr defaultColWidth="9" defaultRowHeight="18"/>
  <cols>
    <col min="1" max="1" width="24.9140625" style="228" customWidth="1"/>
    <col min="2" max="2" width="25.1640625" style="228" bestFit="1" customWidth="1"/>
    <col min="3" max="3" width="64.58203125" style="228" bestFit="1" customWidth="1"/>
    <col min="4" max="4" width="9" style="228"/>
    <col min="5" max="23" width="9" style="229"/>
    <col min="24" max="16384" width="9" style="228"/>
  </cols>
  <sheetData>
    <row r="1" spans="1:3">
      <c r="A1" s="225" t="s">
        <v>192</v>
      </c>
      <c r="B1" s="226"/>
      <c r="C1" s="227"/>
    </row>
    <row r="2" spans="1:3">
      <c r="A2" s="230" t="s">
        <v>98</v>
      </c>
      <c r="B2" s="230" t="s">
        <v>58</v>
      </c>
      <c r="C2" s="231" t="s">
        <v>44</v>
      </c>
    </row>
    <row r="3" spans="1:3">
      <c r="A3" s="232" t="s">
        <v>116</v>
      </c>
      <c r="B3" s="233" t="s">
        <v>117</v>
      </c>
      <c r="C3" s="233"/>
    </row>
    <row r="4" spans="1:3">
      <c r="A4" s="232" t="s">
        <v>116</v>
      </c>
      <c r="B4" s="233" t="s">
        <v>118</v>
      </c>
      <c r="C4" s="233"/>
    </row>
    <row r="5" spans="1:3">
      <c r="A5" s="232" t="s">
        <v>116</v>
      </c>
      <c r="B5" s="233" t="s">
        <v>163</v>
      </c>
      <c r="C5" s="233"/>
    </row>
    <row r="6" spans="1:3">
      <c r="A6" s="232" t="s">
        <v>116</v>
      </c>
      <c r="B6" s="233" t="s">
        <v>119</v>
      </c>
      <c r="C6" s="233"/>
    </row>
    <row r="7" spans="1:3">
      <c r="A7" s="232" t="s">
        <v>116</v>
      </c>
      <c r="B7" s="234" t="s">
        <v>120</v>
      </c>
      <c r="C7" s="233"/>
    </row>
    <row r="8" spans="1:3">
      <c r="A8" s="232" t="s">
        <v>116</v>
      </c>
      <c r="B8" s="233" t="s">
        <v>121</v>
      </c>
      <c r="C8" s="233"/>
    </row>
    <row r="9" spans="1:3">
      <c r="A9" s="232" t="s">
        <v>116</v>
      </c>
      <c r="B9" s="234" t="s">
        <v>122</v>
      </c>
      <c r="C9" s="233"/>
    </row>
    <row r="10" spans="1:3">
      <c r="A10" s="232" t="s">
        <v>116</v>
      </c>
      <c r="B10" s="233" t="s">
        <v>123</v>
      </c>
      <c r="C10" s="233"/>
    </row>
    <row r="11" spans="1:3">
      <c r="A11" s="232" t="s">
        <v>116</v>
      </c>
      <c r="B11" s="233" t="s">
        <v>124</v>
      </c>
      <c r="C11" s="233"/>
    </row>
    <row r="12" spans="1:3">
      <c r="A12" s="232" t="s">
        <v>116</v>
      </c>
      <c r="B12" s="233" t="s">
        <v>33</v>
      </c>
      <c r="C12" s="233" t="s">
        <v>125</v>
      </c>
    </row>
    <row r="13" spans="1:3">
      <c r="A13" s="232" t="s">
        <v>116</v>
      </c>
      <c r="B13" s="233" t="s">
        <v>34</v>
      </c>
      <c r="C13" s="233" t="s">
        <v>125</v>
      </c>
    </row>
    <row r="14" spans="1:3">
      <c r="A14" s="235" t="s">
        <v>130</v>
      </c>
      <c r="B14" s="233" t="s">
        <v>126</v>
      </c>
      <c r="C14" s="233"/>
    </row>
    <row r="15" spans="1:3">
      <c r="A15" s="235" t="s">
        <v>130</v>
      </c>
      <c r="B15" s="233" t="s">
        <v>127</v>
      </c>
      <c r="C15" s="233"/>
    </row>
    <row r="16" spans="1:3">
      <c r="A16" s="235" t="s">
        <v>130</v>
      </c>
      <c r="B16" s="233" t="s">
        <v>164</v>
      </c>
      <c r="C16" s="233" t="s">
        <v>57</v>
      </c>
    </row>
    <row r="17" spans="1:23">
      <c r="A17" s="235" t="s">
        <v>130</v>
      </c>
      <c r="B17" s="233" t="s">
        <v>128</v>
      </c>
      <c r="C17" s="233"/>
    </row>
    <row r="18" spans="1:23">
      <c r="A18" s="235" t="s">
        <v>130</v>
      </c>
      <c r="B18" s="233" t="s">
        <v>129</v>
      </c>
      <c r="C18" s="233"/>
    </row>
    <row r="19" spans="1:23">
      <c r="A19" s="235" t="s">
        <v>130</v>
      </c>
      <c r="B19" s="233" t="s">
        <v>31</v>
      </c>
      <c r="C19" s="233" t="s">
        <v>57</v>
      </c>
    </row>
    <row r="20" spans="1:23">
      <c r="A20" s="235" t="s">
        <v>130</v>
      </c>
      <c r="B20" s="233" t="s">
        <v>32</v>
      </c>
      <c r="C20" s="233"/>
    </row>
    <row r="21" spans="1:23">
      <c r="A21" s="236" t="s">
        <v>165</v>
      </c>
      <c r="B21" s="234" t="s">
        <v>166</v>
      </c>
      <c r="C21" s="233" t="s">
        <v>131</v>
      </c>
    </row>
    <row r="22" spans="1:23">
      <c r="A22" s="236" t="s">
        <v>165</v>
      </c>
      <c r="B22" s="234" t="s">
        <v>167</v>
      </c>
      <c r="C22" s="233" t="s">
        <v>131</v>
      </c>
    </row>
    <row r="23" spans="1:23">
      <c r="A23" s="237" t="s">
        <v>190</v>
      </c>
      <c r="B23" s="234" t="s">
        <v>168</v>
      </c>
      <c r="C23" s="233" t="s">
        <v>131</v>
      </c>
    </row>
    <row r="24" spans="1:23">
      <c r="A24" s="237" t="s">
        <v>190</v>
      </c>
      <c r="B24" s="234" t="s">
        <v>169</v>
      </c>
      <c r="C24" s="233" t="s">
        <v>131</v>
      </c>
    </row>
    <row r="25" spans="1:23">
      <c r="A25" s="235" t="s">
        <v>170</v>
      </c>
      <c r="B25" s="233" t="s">
        <v>171</v>
      </c>
      <c r="C25" s="233"/>
    </row>
    <row r="26" spans="1:23">
      <c r="A26" s="236" t="s">
        <v>170</v>
      </c>
      <c r="B26" s="233" t="s">
        <v>172</v>
      </c>
      <c r="C26" s="233"/>
    </row>
    <row r="27" spans="1:23">
      <c r="A27" s="232" t="s">
        <v>132</v>
      </c>
      <c r="B27" s="233" t="s">
        <v>133</v>
      </c>
      <c r="C27" s="233"/>
    </row>
    <row r="28" spans="1:23">
      <c r="A28" s="232" t="s">
        <v>132</v>
      </c>
      <c r="B28" s="233" t="s">
        <v>136</v>
      </c>
      <c r="C28" s="234" t="s">
        <v>135</v>
      </c>
    </row>
    <row r="29" spans="1:23">
      <c r="A29" s="232" t="s">
        <v>132</v>
      </c>
      <c r="B29" s="233" t="s">
        <v>134</v>
      </c>
      <c r="C29" s="234" t="s">
        <v>200</v>
      </c>
    </row>
    <row r="30" spans="1:23">
      <c r="A30" s="235" t="s">
        <v>198</v>
      </c>
      <c r="B30" s="233" t="s">
        <v>173</v>
      </c>
      <c r="C30" s="234" t="s">
        <v>175</v>
      </c>
    </row>
    <row r="31" spans="1:23">
      <c r="A31" s="235" t="s">
        <v>198</v>
      </c>
      <c r="B31" s="233" t="s">
        <v>174</v>
      </c>
      <c r="C31" s="234" t="s">
        <v>175</v>
      </c>
    </row>
    <row r="32" spans="1:23">
      <c r="A32" s="235" t="s">
        <v>198</v>
      </c>
      <c r="B32" s="238" t="s">
        <v>61</v>
      </c>
      <c r="C32" s="239"/>
      <c r="T32" s="228"/>
      <c r="U32" s="228"/>
      <c r="V32" s="228"/>
      <c r="W32" s="228"/>
    </row>
    <row r="33" spans="1:23">
      <c r="A33" s="235" t="s">
        <v>198</v>
      </c>
      <c r="B33" s="238" t="s">
        <v>62</v>
      </c>
      <c r="C33" s="239"/>
      <c r="T33" s="228"/>
      <c r="U33" s="228"/>
      <c r="V33" s="228"/>
      <c r="W33" s="228"/>
    </row>
    <row r="34" spans="1:23">
      <c r="A34" s="235" t="s">
        <v>198</v>
      </c>
      <c r="B34" s="238" t="s">
        <v>63</v>
      </c>
      <c r="C34" s="239"/>
      <c r="T34" s="228"/>
      <c r="U34" s="228"/>
      <c r="V34" s="228"/>
      <c r="W34" s="228"/>
    </row>
    <row r="35" spans="1:23">
      <c r="A35" s="235" t="s">
        <v>137</v>
      </c>
      <c r="B35" s="240" t="s">
        <v>189</v>
      </c>
      <c r="C35" s="233"/>
    </row>
    <row r="36" spans="1:23">
      <c r="A36" s="235" t="s">
        <v>137</v>
      </c>
      <c r="B36" s="240" t="s">
        <v>191</v>
      </c>
      <c r="C36" s="233"/>
    </row>
    <row r="37" spans="1:23">
      <c r="A37" s="235" t="s">
        <v>137</v>
      </c>
      <c r="B37" s="233" t="s">
        <v>138</v>
      </c>
      <c r="C37" s="234" t="s">
        <v>176</v>
      </c>
    </row>
    <row r="38" spans="1:23">
      <c r="A38" s="235" t="s">
        <v>137</v>
      </c>
      <c r="B38" s="233" t="s">
        <v>139</v>
      </c>
      <c r="C38" s="233"/>
    </row>
    <row r="39" spans="1:23">
      <c r="A39" s="235" t="s">
        <v>137</v>
      </c>
      <c r="B39" s="233" t="s">
        <v>140</v>
      </c>
      <c r="C39" s="233" t="s">
        <v>141</v>
      </c>
    </row>
    <row r="40" spans="1:23">
      <c r="A40" s="235" t="s">
        <v>137</v>
      </c>
      <c r="B40" s="233" t="s">
        <v>177</v>
      </c>
      <c r="C40" s="233"/>
    </row>
    <row r="41" spans="1:23">
      <c r="A41" s="235" t="s">
        <v>137</v>
      </c>
      <c r="B41" s="234" t="s">
        <v>142</v>
      </c>
      <c r="C41" s="234" t="s">
        <v>178</v>
      </c>
    </row>
    <row r="42" spans="1:23">
      <c r="A42" s="235" t="s">
        <v>137</v>
      </c>
      <c r="B42" s="233" t="s">
        <v>143</v>
      </c>
      <c r="C42" s="234" t="s">
        <v>135</v>
      </c>
    </row>
    <row r="43" spans="1:23">
      <c r="A43" s="235" t="s">
        <v>137</v>
      </c>
      <c r="B43" s="233" t="s">
        <v>144</v>
      </c>
      <c r="C43" s="234" t="s">
        <v>135</v>
      </c>
    </row>
    <row r="44" spans="1:23">
      <c r="A44" s="235" t="s">
        <v>137</v>
      </c>
      <c r="B44" s="233" t="s">
        <v>145</v>
      </c>
      <c r="C44" s="234" t="s">
        <v>135</v>
      </c>
    </row>
    <row r="45" spans="1:23">
      <c r="A45" s="235" t="s">
        <v>137</v>
      </c>
      <c r="B45" s="233" t="s">
        <v>146</v>
      </c>
      <c r="C45" s="234" t="s">
        <v>135</v>
      </c>
    </row>
    <row r="46" spans="1:23">
      <c r="A46" s="235" t="s">
        <v>137</v>
      </c>
      <c r="B46" s="233" t="s">
        <v>179</v>
      </c>
      <c r="C46" s="234" t="s">
        <v>135</v>
      </c>
    </row>
    <row r="47" spans="1:23">
      <c r="A47" s="235" t="s">
        <v>193</v>
      </c>
      <c r="B47" s="234" t="s">
        <v>80</v>
      </c>
      <c r="C47" s="234" t="s">
        <v>81</v>
      </c>
    </row>
    <row r="48" spans="1:23">
      <c r="A48" s="235" t="s">
        <v>193</v>
      </c>
      <c r="B48" s="234" t="s">
        <v>82</v>
      </c>
      <c r="C48" s="234" t="s">
        <v>81</v>
      </c>
    </row>
    <row r="49" spans="1:3">
      <c r="A49" s="235" t="s">
        <v>193</v>
      </c>
      <c r="B49" s="234" t="s">
        <v>83</v>
      </c>
      <c r="C49" s="234" t="s">
        <v>84</v>
      </c>
    </row>
    <row r="50" spans="1:3">
      <c r="A50" s="235" t="s">
        <v>193</v>
      </c>
      <c r="B50" s="234" t="s">
        <v>85</v>
      </c>
      <c r="C50" s="234" t="s">
        <v>86</v>
      </c>
    </row>
    <row r="51" spans="1:3">
      <c r="A51" s="235" t="s">
        <v>193</v>
      </c>
      <c r="B51" s="234" t="s">
        <v>87</v>
      </c>
      <c r="C51" s="234" t="s">
        <v>88</v>
      </c>
    </row>
  </sheetData>
  <sheetProtection algorithmName="SHA-512" hashValue="jgypGybunElDIltMNNMt6po0/4HbLkMDUzdcP5StRIYHarfhxALs6bI28U/BICNEW+9jiBv9D0r9dlQfy+Nl0Q==" saltValue="ylBievwYRHf19NovJaQciw==" spinCount="100000" sheet="1" autoFilter="0"/>
  <autoFilter ref="A2:C51" xr:uid="{00000000-0009-0000-0000-000001000000}"/>
  <phoneticPr fontId="23"/>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CCFFFF"/>
    <pageSetUpPr fitToPage="1"/>
  </sheetPr>
  <dimension ref="A1:AJ49"/>
  <sheetViews>
    <sheetView tabSelected="1" view="pageBreakPreview" zoomScale="70" zoomScaleNormal="70" zoomScaleSheetLayoutView="70" workbookViewId="0">
      <selection activeCell="H1" sqref="H1"/>
    </sheetView>
  </sheetViews>
  <sheetFormatPr defaultColWidth="9" defaultRowHeight="18"/>
  <cols>
    <col min="1" max="1" width="5.58203125" style="120" customWidth="1"/>
    <col min="2" max="3" width="19.58203125" style="120" customWidth="1"/>
    <col min="4" max="4" width="3.08203125" style="120" customWidth="1"/>
    <col min="5" max="5" width="19.58203125" style="120" customWidth="1"/>
    <col min="6" max="6" width="8.58203125" style="120" customWidth="1"/>
    <col min="7" max="7" width="11.58203125" style="120" customWidth="1"/>
    <col min="8" max="8" width="25.6640625" style="120" customWidth="1"/>
    <col min="9" max="9" width="2.25" customWidth="1"/>
    <col min="24" max="16384" width="9" style="120"/>
  </cols>
  <sheetData>
    <row r="1" spans="1:31" s="319" customFormat="1" ht="35.4" customHeight="1">
      <c r="A1" s="601" t="s">
        <v>227</v>
      </c>
      <c r="B1" s="601"/>
      <c r="C1" s="601"/>
      <c r="F1" s="320"/>
      <c r="I1"/>
      <c r="J1" s="679" t="s">
        <v>345</v>
      </c>
      <c r="K1" s="679"/>
      <c r="L1"/>
      <c r="M1"/>
      <c r="N1" s="321"/>
      <c r="O1" s="322"/>
      <c r="P1" s="322"/>
      <c r="X1"/>
      <c r="Y1"/>
      <c r="Z1"/>
      <c r="AA1"/>
      <c r="AB1"/>
      <c r="AC1" s="321"/>
      <c r="AD1" s="322"/>
      <c r="AE1" s="322"/>
    </row>
    <row r="2" spans="1:31" s="324" customFormat="1" ht="26.5">
      <c r="A2" s="602" t="s">
        <v>228</v>
      </c>
      <c r="B2" s="602"/>
      <c r="C2" s="602"/>
      <c r="D2" s="602"/>
      <c r="E2" s="602"/>
      <c r="F2" s="602"/>
      <c r="G2" s="602"/>
      <c r="H2" s="602"/>
      <c r="I2"/>
      <c r="J2" s="679"/>
      <c r="K2" s="679"/>
      <c r="L2"/>
      <c r="M2"/>
      <c r="N2" s="321"/>
      <c r="O2" s="323"/>
      <c r="P2" s="322"/>
      <c r="X2"/>
      <c r="Y2"/>
      <c r="Z2"/>
      <c r="AA2"/>
      <c r="AB2"/>
      <c r="AC2" s="321"/>
      <c r="AD2" s="323"/>
      <c r="AE2" s="322"/>
    </row>
    <row r="3" spans="1:31" s="324" customFormat="1" ht="26.5">
      <c r="A3" s="602" t="s">
        <v>229</v>
      </c>
      <c r="B3" s="602"/>
      <c r="C3" s="602"/>
      <c r="D3" s="602"/>
      <c r="E3" s="602"/>
      <c r="F3" s="602"/>
      <c r="G3" s="602"/>
      <c r="H3" s="602"/>
      <c r="I3"/>
      <c r="J3" s="469" t="s">
        <v>346</v>
      </c>
      <c r="K3" s="470"/>
      <c r="L3"/>
      <c r="M3"/>
      <c r="N3" s="321"/>
      <c r="O3" s="323"/>
      <c r="X3"/>
      <c r="Y3"/>
      <c r="Z3"/>
      <c r="AA3"/>
      <c r="AB3"/>
      <c r="AC3" s="321"/>
      <c r="AD3" s="323"/>
    </row>
    <row r="4" spans="1:31" s="324" customFormat="1" ht="6.65" customHeight="1">
      <c r="A4" s="325"/>
      <c r="B4" s="325"/>
      <c r="C4" s="325"/>
      <c r="D4" s="325"/>
      <c r="E4" s="325"/>
      <c r="F4" s="325"/>
      <c r="G4" s="325"/>
      <c r="H4" s="326"/>
      <c r="I4"/>
      <c r="J4" s="469"/>
      <c r="K4" s="470"/>
      <c r="L4"/>
      <c r="M4"/>
      <c r="N4" s="321"/>
      <c r="X4"/>
      <c r="Y4"/>
      <c r="Z4"/>
      <c r="AA4"/>
      <c r="AB4"/>
      <c r="AC4" s="321"/>
    </row>
    <row r="5" spans="1:31" s="319" customFormat="1" ht="22.5">
      <c r="A5" s="603" t="s">
        <v>230</v>
      </c>
      <c r="B5" s="603"/>
      <c r="C5" s="603"/>
      <c r="D5" s="603"/>
      <c r="E5" s="603"/>
      <c r="F5" s="603"/>
      <c r="G5" s="603"/>
      <c r="H5" s="603"/>
      <c r="I5"/>
      <c r="J5" s="469" t="s">
        <v>347</v>
      </c>
      <c r="K5" s="470"/>
      <c r="L5"/>
      <c r="M5"/>
      <c r="N5" s="321"/>
      <c r="X5"/>
      <c r="Y5"/>
      <c r="Z5"/>
      <c r="AA5"/>
      <c r="AB5"/>
      <c r="AC5" s="321"/>
    </row>
    <row r="6" spans="1:31" s="319" customFormat="1" ht="8.25" customHeight="1">
      <c r="I6"/>
      <c r="J6"/>
      <c r="K6"/>
      <c r="L6"/>
      <c r="M6"/>
      <c r="N6" s="321"/>
      <c r="X6"/>
      <c r="Y6"/>
      <c r="Z6"/>
      <c r="AA6"/>
      <c r="AB6"/>
      <c r="AC6" s="321"/>
    </row>
    <row r="7" spans="1:31" s="319" customFormat="1" ht="29.25" customHeight="1" thickBot="1">
      <c r="A7" s="604" t="s">
        <v>231</v>
      </c>
      <c r="B7" s="604"/>
      <c r="C7" s="604"/>
      <c r="D7" s="604"/>
      <c r="E7" s="604"/>
      <c r="F7" s="604"/>
      <c r="G7" s="604"/>
      <c r="H7" s="604"/>
      <c r="I7"/>
      <c r="J7" s="471"/>
      <c r="K7" s="471"/>
      <c r="L7" s="471"/>
      <c r="M7" s="471"/>
      <c r="N7" s="472"/>
      <c r="O7" s="471"/>
      <c r="P7" s="471"/>
      <c r="Q7" s="473"/>
      <c r="R7" s="473"/>
      <c r="S7" s="473"/>
      <c r="T7" s="473"/>
      <c r="U7" s="473"/>
      <c r="X7"/>
      <c r="Y7"/>
      <c r="Z7"/>
      <c r="AA7"/>
      <c r="AB7"/>
      <c r="AC7" s="321"/>
      <c r="AD7"/>
      <c r="AE7"/>
    </row>
    <row r="8" spans="1:31" ht="30.75" customHeight="1" thickBot="1">
      <c r="A8" s="607" t="s">
        <v>65</v>
      </c>
      <c r="B8" s="608"/>
      <c r="C8" s="547"/>
      <c r="D8" s="548"/>
      <c r="E8" s="122" t="s">
        <v>54</v>
      </c>
      <c r="F8" s="613"/>
      <c r="G8" s="614"/>
      <c r="H8" s="615"/>
      <c r="J8" s="680" t="s">
        <v>348</v>
      </c>
      <c r="K8" s="680"/>
      <c r="L8" s="680"/>
      <c r="M8" s="680"/>
      <c r="N8" s="680"/>
      <c r="O8" s="680"/>
      <c r="P8" s="680"/>
      <c r="Q8" s="680"/>
      <c r="R8" s="680"/>
      <c r="S8" s="680"/>
      <c r="T8" s="680"/>
      <c r="U8" s="680"/>
      <c r="X8" s="123"/>
      <c r="Y8" s="123"/>
      <c r="Z8" s="123"/>
      <c r="AA8" s="123"/>
    </row>
    <row r="9" spans="1:31" ht="57.75" customHeight="1" thickBot="1">
      <c r="A9" s="607" t="s">
        <v>100</v>
      </c>
      <c r="B9" s="609"/>
      <c r="C9" s="610" t="s">
        <v>162</v>
      </c>
      <c r="D9" s="611"/>
      <c r="E9" s="611"/>
      <c r="F9" s="611"/>
      <c r="G9" s="611"/>
      <c r="H9" s="612"/>
      <c r="J9" s="474" t="s">
        <v>349</v>
      </c>
      <c r="K9" s="474"/>
      <c r="L9" s="474"/>
      <c r="M9" s="474"/>
      <c r="N9" s="474"/>
      <c r="O9" s="474"/>
      <c r="P9" s="474"/>
      <c r="Q9" s="474"/>
      <c r="R9" s="474"/>
      <c r="S9" s="474"/>
      <c r="T9" s="474"/>
      <c r="U9" s="474"/>
      <c r="X9" s="123"/>
      <c r="Y9" s="123"/>
      <c r="Z9" s="123"/>
      <c r="AA9" s="123"/>
    </row>
    <row r="10" spans="1:31" ht="32.15" customHeight="1">
      <c r="A10" s="549" t="s">
        <v>0</v>
      </c>
      <c r="B10" s="124" t="s">
        <v>5</v>
      </c>
      <c r="C10" s="1"/>
      <c r="D10" s="125" t="s">
        <v>6</v>
      </c>
      <c r="E10" s="2"/>
      <c r="F10" s="620"/>
      <c r="G10" s="621"/>
      <c r="H10" s="622"/>
      <c r="I10" s="327"/>
      <c r="J10" s="672" t="s">
        <v>350</v>
      </c>
      <c r="K10" s="672"/>
      <c r="L10" s="672"/>
      <c r="M10" s="672"/>
      <c r="N10" s="672"/>
      <c r="O10" s="672"/>
      <c r="P10" s="672"/>
      <c r="Q10" s="672"/>
      <c r="R10" s="672"/>
      <c r="S10" s="672"/>
      <c r="T10" s="672"/>
      <c r="U10" s="672"/>
      <c r="X10" s="126"/>
      <c r="Y10" s="126"/>
      <c r="Z10" s="126"/>
      <c r="AA10" s="126"/>
    </row>
    <row r="11" spans="1:31" ht="12" customHeight="1">
      <c r="A11" s="550"/>
      <c r="B11" s="605" t="s">
        <v>7</v>
      </c>
      <c r="C11" s="127" t="s">
        <v>55</v>
      </c>
      <c r="D11" s="554" t="s">
        <v>99</v>
      </c>
      <c r="E11" s="555"/>
      <c r="F11" s="568" t="s">
        <v>56</v>
      </c>
      <c r="G11" s="569"/>
      <c r="H11" s="570"/>
      <c r="I11" s="327"/>
      <c r="J11" s="681"/>
      <c r="K11" s="681"/>
      <c r="L11" s="681"/>
      <c r="M11" s="681"/>
      <c r="N11" s="681"/>
      <c r="O11" s="681"/>
      <c r="P11" s="681"/>
      <c r="Q11" s="681"/>
      <c r="R11" s="681"/>
      <c r="S11" s="681"/>
      <c r="T11" s="681"/>
      <c r="U11" s="681"/>
      <c r="X11" s="126"/>
      <c r="Y11" s="126"/>
      <c r="Z11" s="126"/>
      <c r="AA11" s="126"/>
    </row>
    <row r="12" spans="1:31" ht="40.5" customHeight="1">
      <c r="A12" s="550"/>
      <c r="B12" s="606"/>
      <c r="C12" s="3" t="s">
        <v>199</v>
      </c>
      <c r="D12" s="576"/>
      <c r="E12" s="581"/>
      <c r="F12" s="565"/>
      <c r="G12" s="566"/>
      <c r="H12" s="567"/>
      <c r="I12" s="327"/>
      <c r="J12" s="681"/>
      <c r="K12" s="681"/>
      <c r="L12" s="681"/>
      <c r="M12" s="681"/>
      <c r="N12" s="681"/>
      <c r="O12" s="681"/>
      <c r="P12" s="681"/>
      <c r="Q12" s="681"/>
      <c r="R12" s="681"/>
      <c r="S12" s="681"/>
      <c r="T12" s="681"/>
      <c r="U12" s="681"/>
      <c r="X12" s="126"/>
      <c r="Y12" s="126"/>
      <c r="Z12" s="126"/>
      <c r="AA12" s="126"/>
    </row>
    <row r="13" spans="1:31" ht="39.75" customHeight="1">
      <c r="A13" s="550"/>
      <c r="B13" s="128" t="s">
        <v>92</v>
      </c>
      <c r="C13" s="597"/>
      <c r="D13" s="598"/>
      <c r="E13" s="598"/>
      <c r="F13" s="598"/>
      <c r="G13" s="599"/>
      <c r="H13" s="600"/>
      <c r="I13" s="327"/>
      <c r="J13" s="681"/>
      <c r="K13" s="681"/>
      <c r="L13" s="681"/>
      <c r="M13" s="681"/>
      <c r="N13" s="681"/>
      <c r="O13" s="681"/>
      <c r="P13" s="681"/>
      <c r="Q13" s="681"/>
      <c r="R13" s="681"/>
      <c r="S13" s="681"/>
      <c r="T13" s="681"/>
      <c r="U13" s="681"/>
      <c r="X13" s="126"/>
      <c r="Y13" s="126"/>
      <c r="Z13" s="126"/>
      <c r="AA13" s="126"/>
    </row>
    <row r="14" spans="1:31" ht="39.75" customHeight="1">
      <c r="A14" s="550"/>
      <c r="B14" s="129" t="s">
        <v>75</v>
      </c>
      <c r="C14" s="597"/>
      <c r="D14" s="598"/>
      <c r="E14" s="598"/>
      <c r="F14" s="598"/>
      <c r="G14" s="599"/>
      <c r="H14" s="600"/>
      <c r="I14" s="327"/>
      <c r="J14" s="681"/>
      <c r="K14" s="681"/>
      <c r="L14" s="681"/>
      <c r="M14" s="681"/>
      <c r="N14" s="681"/>
      <c r="O14" s="681"/>
      <c r="P14" s="681"/>
      <c r="Q14" s="681"/>
      <c r="R14" s="681"/>
      <c r="S14" s="681"/>
      <c r="T14" s="681"/>
      <c r="U14" s="681"/>
      <c r="X14" s="126"/>
      <c r="Y14" s="126"/>
      <c r="Z14" s="126"/>
      <c r="AA14" s="126"/>
    </row>
    <row r="15" spans="1:31" ht="32.15" customHeight="1">
      <c r="A15" s="550"/>
      <c r="B15" s="129" t="s">
        <v>8</v>
      </c>
      <c r="C15" s="597"/>
      <c r="D15" s="598"/>
      <c r="E15" s="598"/>
      <c r="F15" s="598"/>
      <c r="G15" s="599"/>
      <c r="H15" s="600"/>
      <c r="I15" s="327"/>
      <c r="J15" s="681"/>
      <c r="K15" s="681"/>
      <c r="L15" s="681"/>
      <c r="M15" s="681"/>
      <c r="N15" s="681"/>
      <c r="O15" s="681"/>
      <c r="P15" s="681"/>
      <c r="Q15" s="681"/>
      <c r="R15" s="681"/>
      <c r="S15" s="681"/>
      <c r="T15" s="681"/>
      <c r="U15" s="681"/>
      <c r="X15" s="126"/>
      <c r="Y15" s="126"/>
      <c r="Z15" s="126"/>
      <c r="AA15" s="126"/>
    </row>
    <row r="16" spans="1:31" ht="32.15" customHeight="1">
      <c r="A16" s="550"/>
      <c r="B16" s="130" t="s">
        <v>9</v>
      </c>
      <c r="C16" s="619"/>
      <c r="D16" s="598"/>
      <c r="E16" s="598"/>
      <c r="F16" s="598"/>
      <c r="G16" s="599"/>
      <c r="H16" s="600"/>
      <c r="I16" s="327"/>
      <c r="J16" s="681"/>
      <c r="K16" s="681"/>
      <c r="L16" s="681"/>
      <c r="M16" s="681"/>
      <c r="N16" s="681"/>
      <c r="O16" s="681"/>
      <c r="P16" s="681"/>
      <c r="Q16" s="681"/>
      <c r="R16" s="681"/>
      <c r="S16" s="681"/>
      <c r="T16" s="681"/>
      <c r="U16" s="681"/>
      <c r="X16" s="126"/>
      <c r="Y16" s="126"/>
      <c r="Z16" s="126"/>
      <c r="AA16" s="126"/>
    </row>
    <row r="17" spans="1:36" ht="32.15" customHeight="1" thickBot="1">
      <c r="A17" s="551"/>
      <c r="B17" s="131" t="s">
        <v>106</v>
      </c>
      <c r="C17" s="616"/>
      <c r="D17" s="617"/>
      <c r="E17" s="617"/>
      <c r="F17" s="617"/>
      <c r="G17" s="617"/>
      <c r="H17" s="618"/>
      <c r="I17" s="327"/>
      <c r="J17" s="681"/>
      <c r="K17" s="681"/>
      <c r="L17" s="681"/>
      <c r="M17" s="681"/>
      <c r="N17" s="681"/>
      <c r="O17" s="681"/>
      <c r="P17" s="681"/>
      <c r="Q17" s="681"/>
      <c r="R17" s="681"/>
      <c r="S17" s="681"/>
      <c r="T17" s="681"/>
      <c r="U17" s="681"/>
      <c r="X17" s="126"/>
      <c r="Y17" s="126"/>
      <c r="Z17" s="126"/>
      <c r="AA17" s="126"/>
    </row>
    <row r="18" spans="1:36" ht="32.15" customHeight="1">
      <c r="A18" s="549" t="s">
        <v>90</v>
      </c>
      <c r="B18" s="132" t="s">
        <v>67</v>
      </c>
      <c r="C18" s="14"/>
      <c r="D18" s="133" t="s">
        <v>91</v>
      </c>
      <c r="E18" s="15"/>
      <c r="F18" s="590"/>
      <c r="G18" s="591"/>
      <c r="H18" s="592"/>
      <c r="J18" s="681"/>
      <c r="K18" s="681"/>
      <c r="L18" s="681"/>
      <c r="M18" s="681"/>
      <c r="N18" s="681"/>
      <c r="O18" s="681"/>
      <c r="P18" s="681"/>
      <c r="Q18" s="681"/>
      <c r="R18" s="681"/>
      <c r="S18" s="681"/>
      <c r="T18" s="681"/>
      <c r="U18" s="681"/>
    </row>
    <row r="19" spans="1:36" ht="9.75" customHeight="1">
      <c r="A19" s="550"/>
      <c r="B19" s="556" t="s">
        <v>68</v>
      </c>
      <c r="C19" s="127" t="s">
        <v>55</v>
      </c>
      <c r="D19" s="554" t="s">
        <v>99</v>
      </c>
      <c r="E19" s="555"/>
      <c r="F19" s="568" t="s">
        <v>56</v>
      </c>
      <c r="G19" s="569"/>
      <c r="H19" s="570"/>
      <c r="J19" s="681"/>
      <c r="K19" s="681"/>
      <c r="L19" s="681"/>
      <c r="M19" s="681"/>
      <c r="N19" s="681"/>
      <c r="O19" s="681"/>
      <c r="P19" s="681"/>
      <c r="Q19" s="681"/>
      <c r="R19" s="681"/>
      <c r="S19" s="681"/>
      <c r="T19" s="681"/>
      <c r="U19" s="681"/>
    </row>
    <row r="20" spans="1:36" ht="40.5" customHeight="1">
      <c r="A20" s="550"/>
      <c r="B20" s="557"/>
      <c r="C20" s="3" t="s">
        <v>199</v>
      </c>
      <c r="D20" s="576"/>
      <c r="E20" s="581"/>
      <c r="F20" s="565"/>
      <c r="G20" s="566"/>
      <c r="H20" s="567"/>
      <c r="J20" s="681"/>
      <c r="K20" s="681"/>
      <c r="L20" s="681"/>
      <c r="M20" s="681"/>
      <c r="N20" s="681"/>
      <c r="O20" s="681"/>
      <c r="P20" s="681"/>
      <c r="Q20" s="681"/>
      <c r="R20" s="681"/>
      <c r="S20" s="681"/>
      <c r="T20" s="681"/>
      <c r="U20" s="681"/>
    </row>
    <row r="21" spans="1:36" ht="32.15" customHeight="1">
      <c r="A21" s="550"/>
      <c r="B21" s="134" t="s">
        <v>89</v>
      </c>
      <c r="C21" s="593"/>
      <c r="D21" s="594"/>
      <c r="E21" s="594"/>
      <c r="F21" s="594"/>
      <c r="G21" s="595"/>
      <c r="H21" s="596"/>
      <c r="J21" s="681"/>
      <c r="K21" s="681"/>
      <c r="L21" s="681"/>
      <c r="M21" s="681"/>
      <c r="N21" s="681"/>
      <c r="O21" s="681"/>
      <c r="P21" s="681"/>
      <c r="Q21" s="681"/>
      <c r="R21" s="681"/>
      <c r="S21" s="681"/>
      <c r="T21" s="681"/>
      <c r="U21" s="681"/>
    </row>
    <row r="22" spans="1:36" ht="32.15" customHeight="1">
      <c r="A22" s="550"/>
      <c r="B22" s="135" t="s">
        <v>69</v>
      </c>
      <c r="C22" s="597"/>
      <c r="D22" s="598"/>
      <c r="E22" s="598"/>
      <c r="F22" s="598"/>
      <c r="G22" s="599"/>
      <c r="H22" s="600"/>
      <c r="J22" s="681"/>
      <c r="K22" s="681"/>
      <c r="L22" s="681"/>
      <c r="M22" s="681"/>
      <c r="N22" s="681"/>
      <c r="O22" s="681"/>
      <c r="P22" s="681"/>
      <c r="Q22" s="681"/>
      <c r="R22" s="681"/>
      <c r="S22" s="681"/>
      <c r="T22" s="681"/>
      <c r="U22" s="681"/>
    </row>
    <row r="23" spans="1:36" ht="32.15" customHeight="1">
      <c r="A23" s="550"/>
      <c r="B23" s="135" t="s">
        <v>70</v>
      </c>
      <c r="C23" s="571"/>
      <c r="D23" s="572"/>
      <c r="E23" s="572"/>
      <c r="F23" s="572"/>
      <c r="G23" s="572"/>
      <c r="H23" s="573"/>
      <c r="J23" s="681"/>
      <c r="K23" s="681"/>
      <c r="L23" s="681"/>
      <c r="M23" s="681"/>
      <c r="N23" s="681"/>
      <c r="O23" s="681"/>
      <c r="P23" s="681"/>
      <c r="Q23" s="681"/>
      <c r="R23" s="681"/>
      <c r="S23" s="681"/>
      <c r="T23" s="681"/>
      <c r="U23" s="681"/>
    </row>
    <row r="24" spans="1:36" ht="32.15" customHeight="1" thickBot="1">
      <c r="A24" s="551"/>
      <c r="B24" s="131" t="s">
        <v>71</v>
      </c>
      <c r="C24" s="587"/>
      <c r="D24" s="588"/>
      <c r="E24" s="588"/>
      <c r="F24" s="588"/>
      <c r="G24" s="588"/>
      <c r="H24" s="589"/>
      <c r="J24" s="682"/>
      <c r="K24" s="682"/>
      <c r="L24" s="682"/>
      <c r="M24" s="682"/>
      <c r="N24" s="682"/>
      <c r="O24" s="682"/>
      <c r="P24" s="682"/>
      <c r="Q24" s="682"/>
      <c r="R24" s="682"/>
      <c r="S24" s="682"/>
      <c r="T24" s="682"/>
      <c r="U24" s="682"/>
    </row>
    <row r="25" spans="1:36" ht="36" customHeight="1">
      <c r="A25" s="582" t="s">
        <v>246</v>
      </c>
      <c r="B25" s="136" t="s">
        <v>1</v>
      </c>
      <c r="C25" s="558"/>
      <c r="D25" s="559"/>
      <c r="E25" s="559"/>
      <c r="F25" s="559"/>
      <c r="G25" s="560"/>
      <c r="H25" s="561"/>
      <c r="I25" s="327"/>
      <c r="J25" s="672" t="s">
        <v>351</v>
      </c>
      <c r="K25" s="673"/>
      <c r="L25" s="673"/>
      <c r="M25" s="673"/>
      <c r="N25" s="673"/>
      <c r="O25" s="673"/>
      <c r="P25" s="673"/>
      <c r="Q25" s="673"/>
      <c r="R25" s="673"/>
      <c r="S25" s="673"/>
      <c r="T25" s="673"/>
      <c r="U25" s="673"/>
      <c r="X25" s="126"/>
      <c r="Y25" s="126"/>
      <c r="Z25" s="126"/>
      <c r="AA25" s="126"/>
    </row>
    <row r="26" spans="1:36" s="121" customFormat="1" ht="36" customHeight="1">
      <c r="A26" s="583"/>
      <c r="B26" s="137" t="s">
        <v>2</v>
      </c>
      <c r="C26" s="574"/>
      <c r="D26" s="575"/>
      <c r="E26" s="575"/>
      <c r="F26" s="575"/>
      <c r="G26" s="576"/>
      <c r="H26" s="577"/>
      <c r="I26" s="327"/>
      <c r="J26" s="674"/>
      <c r="K26" s="674"/>
      <c r="L26" s="674"/>
      <c r="M26" s="674"/>
      <c r="N26" s="674"/>
      <c r="O26" s="674"/>
      <c r="P26" s="674"/>
      <c r="Q26" s="674"/>
      <c r="R26" s="674"/>
      <c r="S26" s="674"/>
      <c r="T26" s="674"/>
      <c r="U26" s="674"/>
      <c r="V26" s="475"/>
      <c r="W26" s="475"/>
      <c r="X26" s="264"/>
      <c r="Y26" s="264"/>
      <c r="Z26" s="264"/>
      <c r="AA26" s="264"/>
    </row>
    <row r="27" spans="1:36" ht="37.5" customHeight="1">
      <c r="A27" s="583"/>
      <c r="B27" s="138" t="s">
        <v>3</v>
      </c>
      <c r="C27" s="4">
        <v>44652</v>
      </c>
      <c r="D27" s="139" t="s">
        <v>41</v>
      </c>
      <c r="E27" s="5"/>
      <c r="F27" s="562"/>
      <c r="G27" s="563"/>
      <c r="H27" s="564"/>
      <c r="J27" s="674"/>
      <c r="K27" s="674"/>
      <c r="L27" s="674"/>
      <c r="M27" s="674"/>
      <c r="N27" s="674"/>
      <c r="O27" s="674"/>
      <c r="P27" s="674"/>
      <c r="Q27" s="674"/>
      <c r="R27" s="674"/>
      <c r="S27" s="674"/>
      <c r="T27" s="674"/>
      <c r="U27" s="674"/>
    </row>
    <row r="28" spans="1:36" ht="32.15" customHeight="1">
      <c r="A28" s="583"/>
      <c r="B28" s="140" t="s">
        <v>110</v>
      </c>
      <c r="C28" s="578"/>
      <c r="D28" s="579"/>
      <c r="E28" s="579"/>
      <c r="F28" s="579"/>
      <c r="G28" s="579"/>
      <c r="H28" s="580"/>
      <c r="J28" s="674"/>
      <c r="K28" s="674"/>
      <c r="L28" s="674"/>
      <c r="M28" s="674"/>
      <c r="N28" s="674"/>
      <c r="O28" s="674"/>
      <c r="P28" s="674"/>
      <c r="Q28" s="674"/>
      <c r="R28" s="674"/>
      <c r="S28" s="674"/>
      <c r="T28" s="674"/>
      <c r="U28" s="674"/>
      <c r="X28" s="123"/>
      <c r="Y28" s="123"/>
      <c r="Z28" s="123"/>
      <c r="AA28" s="123"/>
    </row>
    <row r="29" spans="1:36" ht="12" customHeight="1">
      <c r="A29" s="583"/>
      <c r="B29" s="552" t="s">
        <v>113</v>
      </c>
      <c r="C29" s="127" t="s">
        <v>55</v>
      </c>
      <c r="D29" s="554" t="s">
        <v>99</v>
      </c>
      <c r="E29" s="555"/>
      <c r="F29" s="568" t="s">
        <v>56</v>
      </c>
      <c r="G29" s="569"/>
      <c r="H29" s="570"/>
      <c r="I29" s="327"/>
      <c r="J29" s="674"/>
      <c r="K29" s="674"/>
      <c r="L29" s="674"/>
      <c r="M29" s="674"/>
      <c r="N29" s="674"/>
      <c r="O29" s="674"/>
      <c r="P29" s="674"/>
      <c r="Q29" s="674"/>
      <c r="R29" s="674"/>
      <c r="S29" s="674"/>
      <c r="T29" s="674"/>
      <c r="U29" s="674"/>
      <c r="X29" s="126"/>
      <c r="Y29" s="126"/>
      <c r="Z29" s="126"/>
      <c r="AA29" s="126"/>
    </row>
    <row r="30" spans="1:36" ht="40.5" customHeight="1">
      <c r="A30" s="583"/>
      <c r="B30" s="553"/>
      <c r="C30" s="3" t="s">
        <v>199</v>
      </c>
      <c r="D30" s="576"/>
      <c r="E30" s="581"/>
      <c r="F30" s="565"/>
      <c r="G30" s="566"/>
      <c r="H30" s="567"/>
      <c r="I30" s="327"/>
      <c r="J30" s="675"/>
      <c r="K30" s="675"/>
      <c r="L30" s="675"/>
      <c r="M30" s="675"/>
      <c r="N30" s="675"/>
      <c r="O30" s="675"/>
      <c r="P30" s="675"/>
      <c r="Q30" s="675"/>
      <c r="R30" s="675"/>
      <c r="S30" s="675"/>
      <c r="T30" s="675"/>
      <c r="U30" s="675"/>
      <c r="X30" s="126"/>
      <c r="Y30" s="126"/>
      <c r="Z30" s="126"/>
      <c r="AA30" s="126"/>
    </row>
    <row r="31" spans="1:36" customFormat="1" ht="17.25" customHeight="1">
      <c r="A31" s="583"/>
      <c r="B31" s="623" t="s">
        <v>232</v>
      </c>
      <c r="C31" s="625" t="s">
        <v>233</v>
      </c>
      <c r="D31" s="626"/>
      <c r="E31" s="627" t="s">
        <v>194</v>
      </c>
      <c r="F31" s="628"/>
      <c r="G31" s="641" t="s">
        <v>234</v>
      </c>
      <c r="H31" s="642"/>
      <c r="I31" s="327"/>
      <c r="J31" s="672" t="s">
        <v>352</v>
      </c>
      <c r="K31" s="672"/>
      <c r="L31" s="672"/>
      <c r="M31" s="672"/>
      <c r="N31" s="672"/>
      <c r="O31" s="672"/>
      <c r="P31" s="672"/>
      <c r="Q31" s="672"/>
      <c r="R31" s="672"/>
      <c r="S31" s="672"/>
      <c r="T31" s="672"/>
      <c r="U31" s="672"/>
      <c r="X31" s="327"/>
      <c r="Y31" s="327"/>
      <c r="Z31" s="327"/>
      <c r="AA31" s="327"/>
      <c r="AC31" s="328"/>
      <c r="AD31" s="329"/>
      <c r="AE31" s="330"/>
      <c r="AF31" s="330"/>
      <c r="AG31" s="330"/>
      <c r="AH31" s="330"/>
      <c r="AI31" s="330"/>
      <c r="AJ31" s="330"/>
    </row>
    <row r="32" spans="1:36" customFormat="1" ht="37.5" customHeight="1">
      <c r="A32" s="583"/>
      <c r="B32" s="624"/>
      <c r="C32" s="643" t="s">
        <v>199</v>
      </c>
      <c r="D32" s="644"/>
      <c r="E32" s="645"/>
      <c r="F32" s="646"/>
      <c r="G32" s="647"/>
      <c r="H32" s="648"/>
      <c r="I32" s="327"/>
      <c r="J32" s="681"/>
      <c r="K32" s="681"/>
      <c r="L32" s="681"/>
      <c r="M32" s="681"/>
      <c r="N32" s="681"/>
      <c r="O32" s="681"/>
      <c r="P32" s="681"/>
      <c r="Q32" s="681"/>
      <c r="R32" s="681"/>
      <c r="S32" s="681"/>
      <c r="T32" s="681"/>
      <c r="U32" s="681"/>
      <c r="X32" s="327"/>
      <c r="Y32" s="327"/>
      <c r="Z32" s="327"/>
      <c r="AA32" s="327"/>
      <c r="AC32" s="328"/>
      <c r="AD32" s="329"/>
      <c r="AE32" s="330"/>
      <c r="AF32" s="330"/>
      <c r="AG32" s="330"/>
      <c r="AH32" s="330"/>
      <c r="AI32" s="330"/>
      <c r="AJ32" s="330"/>
    </row>
    <row r="33" spans="1:25" customFormat="1" ht="17.25" customHeight="1">
      <c r="A33" s="583"/>
      <c r="B33" s="653" t="s">
        <v>235</v>
      </c>
      <c r="C33" s="657" t="s">
        <v>236</v>
      </c>
      <c r="D33" s="658"/>
      <c r="E33" s="659"/>
      <c r="F33" s="660" t="s">
        <v>72</v>
      </c>
      <c r="G33" s="661"/>
      <c r="H33" s="662"/>
      <c r="J33" s="682"/>
      <c r="K33" s="682"/>
      <c r="L33" s="682"/>
      <c r="M33" s="682"/>
      <c r="N33" s="682"/>
      <c r="O33" s="682"/>
      <c r="P33" s="682"/>
      <c r="Q33" s="682"/>
      <c r="R33" s="682"/>
      <c r="S33" s="682"/>
      <c r="T33" s="682"/>
      <c r="U33" s="682"/>
    </row>
    <row r="34" spans="1:25" customFormat="1" ht="23" customHeight="1">
      <c r="A34" s="583"/>
      <c r="B34" s="654"/>
      <c r="C34" s="331" t="s">
        <v>10</v>
      </c>
      <c r="D34" s="629">
        <f>'1-3 収入'!E6</f>
        <v>0</v>
      </c>
      <c r="E34" s="630"/>
      <c r="F34" s="663" t="s">
        <v>237</v>
      </c>
      <c r="G34" s="666" t="str">
        <f>IF('1-4 支出'!E8="","",'1-4 支出'!E8)</f>
        <v/>
      </c>
      <c r="H34" s="669" t="str">
        <f>IF('1-4 支出'!F8="","",'1-4 支出'!F8)</f>
        <v>0</v>
      </c>
      <c r="J34" s="672" t="s">
        <v>353</v>
      </c>
      <c r="K34" s="673"/>
      <c r="L34" s="673"/>
      <c r="M34" s="673"/>
      <c r="N34" s="673"/>
      <c r="O34" s="673"/>
      <c r="P34" s="673"/>
      <c r="Q34" s="673"/>
      <c r="R34" s="673"/>
      <c r="S34" s="673"/>
      <c r="T34" s="673"/>
      <c r="U34" s="673"/>
    </row>
    <row r="35" spans="1:25" customFormat="1" ht="22.5" customHeight="1">
      <c r="A35" s="583"/>
      <c r="B35" s="654"/>
      <c r="C35" s="332" t="s">
        <v>11</v>
      </c>
      <c r="D35" s="585">
        <f>'1-3 収入'!E8</f>
        <v>0</v>
      </c>
      <c r="E35" s="586"/>
      <c r="F35" s="664"/>
      <c r="G35" s="667"/>
      <c r="H35" s="670"/>
      <c r="J35" s="674"/>
      <c r="K35" s="674"/>
      <c r="L35" s="674"/>
      <c r="M35" s="674"/>
      <c r="N35" s="674"/>
      <c r="O35" s="674"/>
      <c r="P35" s="674"/>
      <c r="Q35" s="674"/>
      <c r="R35" s="674"/>
      <c r="S35" s="674"/>
      <c r="T35" s="674"/>
      <c r="U35" s="674"/>
    </row>
    <row r="36" spans="1:25" customFormat="1" ht="22.5" customHeight="1">
      <c r="A36" s="583"/>
      <c r="B36" s="654"/>
      <c r="C36" s="333" t="s">
        <v>49</v>
      </c>
      <c r="D36" s="633">
        <f>'1-3 収入'!E9</f>
        <v>0</v>
      </c>
      <c r="E36" s="634"/>
      <c r="F36" s="665"/>
      <c r="G36" s="668"/>
      <c r="H36" s="671"/>
      <c r="J36" s="674"/>
      <c r="K36" s="674"/>
      <c r="L36" s="674"/>
      <c r="M36" s="674"/>
      <c r="N36" s="674"/>
      <c r="O36" s="674"/>
      <c r="P36" s="674"/>
      <c r="Q36" s="674"/>
      <c r="R36" s="674"/>
      <c r="S36" s="674"/>
      <c r="T36" s="674"/>
      <c r="U36" s="674"/>
    </row>
    <row r="37" spans="1:25" customFormat="1" ht="22.5" customHeight="1">
      <c r="A37" s="583"/>
      <c r="B37" s="654"/>
      <c r="C37" s="333" t="s">
        <v>50</v>
      </c>
      <c r="D37" s="633">
        <f>'1-3 収入'!E10</f>
        <v>0</v>
      </c>
      <c r="E37" s="634"/>
      <c r="F37" s="663" t="s">
        <v>238</v>
      </c>
      <c r="G37" s="666" t="str">
        <f>IF('1-4 支出'!E9="","",'1-4 支出'!E9)</f>
        <v/>
      </c>
      <c r="H37" s="669" t="str">
        <f>IF('1-4 支出'!F9="","",'1-4 支出'!F9)</f>
        <v>0</v>
      </c>
      <c r="J37" s="674"/>
      <c r="K37" s="674"/>
      <c r="L37" s="674"/>
      <c r="M37" s="674"/>
      <c r="N37" s="674"/>
      <c r="O37" s="674"/>
      <c r="P37" s="674"/>
      <c r="Q37" s="674"/>
      <c r="R37" s="674"/>
      <c r="S37" s="674"/>
      <c r="T37" s="674"/>
      <c r="U37" s="674"/>
    </row>
    <row r="38" spans="1:25" customFormat="1" ht="22.5" customHeight="1">
      <c r="A38" s="583"/>
      <c r="B38" s="654"/>
      <c r="C38" s="333" t="s">
        <v>239</v>
      </c>
      <c r="D38" s="633">
        <f>'1-3 収入'!E11</f>
        <v>0</v>
      </c>
      <c r="E38" s="634"/>
      <c r="F38" s="664"/>
      <c r="G38" s="667"/>
      <c r="H38" s="670"/>
      <c r="J38" s="674"/>
      <c r="K38" s="674"/>
      <c r="L38" s="674"/>
      <c r="M38" s="674"/>
      <c r="N38" s="674"/>
      <c r="O38" s="674"/>
      <c r="P38" s="674"/>
      <c r="Q38" s="674"/>
      <c r="R38" s="674"/>
      <c r="S38" s="674"/>
      <c r="T38" s="674"/>
      <c r="U38" s="674"/>
    </row>
    <row r="39" spans="1:25" customFormat="1" ht="22.5" customHeight="1">
      <c r="A39" s="583"/>
      <c r="B39" s="654"/>
      <c r="C39" s="333" t="s">
        <v>240</v>
      </c>
      <c r="D39" s="633">
        <f>'1-3 収入'!E12</f>
        <v>0</v>
      </c>
      <c r="E39" s="634"/>
      <c r="F39" s="664"/>
      <c r="G39" s="668"/>
      <c r="H39" s="671"/>
      <c r="J39" s="674"/>
      <c r="K39" s="674"/>
      <c r="L39" s="674"/>
      <c r="M39" s="674"/>
      <c r="N39" s="674"/>
      <c r="O39" s="674"/>
      <c r="P39" s="674"/>
      <c r="Q39" s="674"/>
      <c r="R39" s="674"/>
      <c r="S39" s="674"/>
      <c r="T39" s="674"/>
      <c r="U39" s="674"/>
    </row>
    <row r="40" spans="1:25" customFormat="1" ht="22.5" customHeight="1">
      <c r="A40" s="583"/>
      <c r="B40" s="654"/>
      <c r="C40" s="333" t="s">
        <v>241</v>
      </c>
      <c r="D40" s="633">
        <f>'1-3 収入'!E13</f>
        <v>0</v>
      </c>
      <c r="E40" s="634"/>
      <c r="F40" s="635" t="s">
        <v>242</v>
      </c>
      <c r="G40" s="638" t="str">
        <f>IF('1-4 支出'!E10="","",'1-4 支出'!E10)</f>
        <v/>
      </c>
      <c r="H40" s="669" t="str">
        <f>IF('1-4 支出'!F10="","",'1-4 支出'!F10)</f>
        <v>0</v>
      </c>
      <c r="J40" s="674"/>
      <c r="K40" s="674"/>
      <c r="L40" s="674"/>
      <c r="M40" s="674"/>
      <c r="N40" s="674"/>
      <c r="O40" s="674"/>
      <c r="P40" s="674"/>
      <c r="Q40" s="674"/>
      <c r="R40" s="674"/>
      <c r="S40" s="674"/>
      <c r="T40" s="674"/>
      <c r="U40" s="674"/>
    </row>
    <row r="41" spans="1:25" customFormat="1" ht="22.5" customHeight="1">
      <c r="A41" s="583"/>
      <c r="B41" s="654"/>
      <c r="C41" s="332" t="s">
        <v>243</v>
      </c>
      <c r="D41" s="585">
        <f>'1-3 収入'!E5</f>
        <v>0</v>
      </c>
      <c r="E41" s="586"/>
      <c r="F41" s="636"/>
      <c r="G41" s="639"/>
      <c r="H41" s="670"/>
      <c r="J41" s="674"/>
      <c r="K41" s="674"/>
      <c r="L41" s="674"/>
      <c r="M41" s="674"/>
      <c r="N41" s="674"/>
      <c r="O41" s="674"/>
      <c r="P41" s="674"/>
      <c r="Q41" s="674"/>
      <c r="R41" s="674"/>
      <c r="S41" s="674"/>
      <c r="T41" s="674"/>
      <c r="U41" s="674"/>
    </row>
    <row r="42" spans="1:25" customFormat="1" ht="22.5" customHeight="1">
      <c r="A42" s="583"/>
      <c r="B42" s="654"/>
      <c r="C42" s="333" t="s">
        <v>12</v>
      </c>
      <c r="D42" s="633">
        <f>H44-(D41+D43)</f>
        <v>0</v>
      </c>
      <c r="E42" s="634"/>
      <c r="F42" s="637"/>
      <c r="G42" s="640"/>
      <c r="H42" s="671"/>
      <c r="J42" s="674"/>
      <c r="K42" s="674"/>
      <c r="L42" s="674"/>
      <c r="M42" s="674"/>
      <c r="N42" s="674"/>
      <c r="O42" s="674"/>
      <c r="P42" s="674"/>
      <c r="Q42" s="674"/>
      <c r="R42" s="674"/>
      <c r="S42" s="674"/>
      <c r="T42" s="674"/>
      <c r="U42" s="674"/>
    </row>
    <row r="43" spans="1:25" customFormat="1" ht="22.5" customHeight="1">
      <c r="A43" s="583"/>
      <c r="B43" s="655"/>
      <c r="C43" s="334" t="s">
        <v>244</v>
      </c>
      <c r="D43" s="629">
        <f>IF(C32="選択してください。",0,MIN(H43,C32))</f>
        <v>0</v>
      </c>
      <c r="E43" s="630"/>
      <c r="F43" s="631" t="s">
        <v>194</v>
      </c>
      <c r="G43" s="632"/>
      <c r="H43" s="335">
        <f>'1-4 支出'!F6</f>
        <v>0</v>
      </c>
      <c r="J43" s="674"/>
      <c r="K43" s="674"/>
      <c r="L43" s="674"/>
      <c r="M43" s="674"/>
      <c r="N43" s="674"/>
      <c r="O43" s="674"/>
      <c r="P43" s="674"/>
      <c r="Q43" s="674"/>
      <c r="R43" s="674"/>
      <c r="S43" s="674"/>
      <c r="T43" s="674"/>
      <c r="U43" s="674"/>
    </row>
    <row r="44" spans="1:25" customFormat="1" ht="22.5" customHeight="1" thickBot="1">
      <c r="A44" s="584"/>
      <c r="B44" s="656"/>
      <c r="C44" s="336" t="s">
        <v>245</v>
      </c>
      <c r="D44" s="649">
        <f>SUM(D41:E43)</f>
        <v>0</v>
      </c>
      <c r="E44" s="650"/>
      <c r="F44" s="651" t="s">
        <v>188</v>
      </c>
      <c r="G44" s="652"/>
      <c r="H44" s="337">
        <f>'1-4 支出'!F5</f>
        <v>0</v>
      </c>
      <c r="J44" s="675"/>
      <c r="K44" s="675"/>
      <c r="L44" s="675"/>
      <c r="M44" s="675"/>
      <c r="N44" s="675"/>
      <c r="O44" s="675"/>
      <c r="P44" s="675"/>
      <c r="Q44" s="675"/>
      <c r="R44" s="675"/>
      <c r="S44" s="675"/>
      <c r="T44" s="675"/>
      <c r="U44" s="675"/>
    </row>
    <row r="45" spans="1:25" customFormat="1" ht="4.5" customHeight="1">
      <c r="A45" s="342"/>
      <c r="I45" s="327"/>
      <c r="J45" s="676" t="s">
        <v>354</v>
      </c>
      <c r="K45" s="676"/>
      <c r="L45" s="676"/>
      <c r="M45" s="676"/>
      <c r="N45" s="676"/>
      <c r="O45" s="676"/>
      <c r="P45" s="676"/>
      <c r="Q45" s="676"/>
      <c r="R45" s="676"/>
      <c r="S45" s="676"/>
      <c r="T45" s="676"/>
      <c r="U45" s="676"/>
      <c r="X45" s="327"/>
      <c r="Y45" s="327"/>
    </row>
    <row r="46" spans="1:25" customFormat="1">
      <c r="A46" s="338" t="str">
        <f>IF(AND(B47="",B48=""),"","※　下記の箇所で不備があります。提出前にご確認ください。")</f>
        <v>※　下記の箇所で不備があります。提出前にご確認ください。</v>
      </c>
      <c r="B46" s="338"/>
      <c r="F46" s="339"/>
      <c r="G46" s="339"/>
      <c r="I46" s="327"/>
      <c r="J46" s="677"/>
      <c r="K46" s="677"/>
      <c r="L46" s="677"/>
      <c r="M46" s="677"/>
      <c r="N46" s="677"/>
      <c r="O46" s="677"/>
      <c r="P46" s="677"/>
      <c r="Q46" s="677"/>
      <c r="R46" s="677"/>
      <c r="S46" s="677"/>
      <c r="T46" s="677"/>
      <c r="U46" s="677"/>
      <c r="X46" s="327"/>
      <c r="Y46" s="327"/>
    </row>
    <row r="47" spans="1:25" customFormat="1">
      <c r="A47" s="342"/>
      <c r="B47" s="338" t="str">
        <f>IF(OR(ISBLANK(C8),ISBLANK(C10),ISBLANK(E10),ISBLANK(C12),ISBLANK(D12),ISBLANK(F12),ISBLANK(C13),ISBLANK(C14),ISBLANK(C15),ISBLANK(C16),ISBLANK(C18),,ISBLANK(E18),ISBLANK(C20),ISBLANK(D20),ISBLANK(F20),ISBLANK(C22),ISBLANK(C23),ISBLANK(C24),ISBLANK(C25),ISBLANK(C26),ISBLANK(C27),ISBLANK(E27),ISBLANK(C28),ISBLANK(C30),ISBLANK(D30),ISBLANK(C32),ISBLANK(E32),ISBLANK(G32)),"総表　記入漏れがないかご確認ください。","")</f>
        <v>総表　記入漏れがないかご確認ください。</v>
      </c>
      <c r="F47" s="340"/>
      <c r="G47" s="340"/>
      <c r="H47" s="341"/>
      <c r="J47" s="677"/>
      <c r="K47" s="677"/>
      <c r="L47" s="677"/>
      <c r="M47" s="677"/>
      <c r="N47" s="677"/>
      <c r="O47" s="677"/>
      <c r="P47" s="677"/>
      <c r="Q47" s="677"/>
      <c r="R47" s="677"/>
      <c r="S47" s="677"/>
      <c r="T47" s="677"/>
      <c r="U47" s="677"/>
    </row>
    <row r="48" spans="1:25" customFormat="1">
      <c r="A48" s="342"/>
      <c r="B48" s="338" t="str">
        <f>IF('1-4 支出'!I7="","","支出　助成金算定基礎経費の選択を確認してください。")</f>
        <v/>
      </c>
      <c r="J48" s="678"/>
      <c r="K48" s="678"/>
      <c r="L48" s="678"/>
      <c r="M48" s="678"/>
      <c r="N48" s="678"/>
      <c r="O48" s="678"/>
      <c r="P48" s="678"/>
      <c r="Q48" s="678"/>
      <c r="R48" s="678"/>
      <c r="S48" s="678"/>
      <c r="T48" s="678"/>
      <c r="U48" s="678"/>
    </row>
    <row r="49" spans="2:2">
      <c r="B49" s="141"/>
    </row>
  </sheetData>
  <sheetProtection algorithmName="SHA-512" hashValue="p+eYR2YS3yqh9O65XSf1ngm5cwzgb7h5jrozUmMiWlaEsOtXJ7mWcX7M4u/5UlCMHfGXVtrW95ftzAlrOiK3rw==" saltValue="L4VeiAwGNqU7Fwn7AHl2gQ==" spinCount="100000" sheet="1" objects="1" scenarios="1"/>
  <mergeCells count="82">
    <mergeCell ref="J34:U44"/>
    <mergeCell ref="J45:U48"/>
    <mergeCell ref="J1:K2"/>
    <mergeCell ref="J8:U8"/>
    <mergeCell ref="J10:U24"/>
    <mergeCell ref="J25:U30"/>
    <mergeCell ref="J31:U33"/>
    <mergeCell ref="D44:E44"/>
    <mergeCell ref="F44:G44"/>
    <mergeCell ref="B33:B44"/>
    <mergeCell ref="C33:E33"/>
    <mergeCell ref="F33:H33"/>
    <mergeCell ref="D34:E34"/>
    <mergeCell ref="F34:F36"/>
    <mergeCell ref="G34:G36"/>
    <mergeCell ref="H34:H36"/>
    <mergeCell ref="D35:E35"/>
    <mergeCell ref="D36:E36"/>
    <mergeCell ref="F37:F39"/>
    <mergeCell ref="G37:G39"/>
    <mergeCell ref="H37:H39"/>
    <mergeCell ref="H40:H42"/>
    <mergeCell ref="B31:B32"/>
    <mergeCell ref="C31:D31"/>
    <mergeCell ref="E31:F31"/>
    <mergeCell ref="D43:E43"/>
    <mergeCell ref="F43:G43"/>
    <mergeCell ref="D42:E42"/>
    <mergeCell ref="F40:F42"/>
    <mergeCell ref="G40:G42"/>
    <mergeCell ref="D40:E40"/>
    <mergeCell ref="D37:E37"/>
    <mergeCell ref="G31:H31"/>
    <mergeCell ref="C32:D32"/>
    <mergeCell ref="E32:F32"/>
    <mergeCell ref="G32:H32"/>
    <mergeCell ref="D38:E38"/>
    <mergeCell ref="D39:E39"/>
    <mergeCell ref="B11:B12"/>
    <mergeCell ref="A8:B8"/>
    <mergeCell ref="A9:B9"/>
    <mergeCell ref="C9:H9"/>
    <mergeCell ref="D11:E11"/>
    <mergeCell ref="F11:H11"/>
    <mergeCell ref="A10:A17"/>
    <mergeCell ref="F8:H8"/>
    <mergeCell ref="C14:H14"/>
    <mergeCell ref="C15:H15"/>
    <mergeCell ref="C13:H13"/>
    <mergeCell ref="C17:H17"/>
    <mergeCell ref="D12:E12"/>
    <mergeCell ref="F12:H12"/>
    <mergeCell ref="C16:H16"/>
    <mergeCell ref="F10:H10"/>
    <mergeCell ref="A1:C1"/>
    <mergeCell ref="A2:H2"/>
    <mergeCell ref="A3:H3"/>
    <mergeCell ref="A5:H5"/>
    <mergeCell ref="A7:H7"/>
    <mergeCell ref="C24:H24"/>
    <mergeCell ref="D20:E20"/>
    <mergeCell ref="F20:H20"/>
    <mergeCell ref="F19:H19"/>
    <mergeCell ref="F18:H18"/>
    <mergeCell ref="C21:H21"/>
    <mergeCell ref="C22:H22"/>
    <mergeCell ref="C8:D8"/>
    <mergeCell ref="A18:A24"/>
    <mergeCell ref="B29:B30"/>
    <mergeCell ref="D29:E29"/>
    <mergeCell ref="B19:B20"/>
    <mergeCell ref="C25:H25"/>
    <mergeCell ref="F27:H27"/>
    <mergeCell ref="D19:E19"/>
    <mergeCell ref="F30:H30"/>
    <mergeCell ref="F29:H29"/>
    <mergeCell ref="C23:H23"/>
    <mergeCell ref="C26:H26"/>
    <mergeCell ref="C28:H28"/>
    <mergeCell ref="D30:E30"/>
    <mergeCell ref="A25:A44"/>
    <mergeCell ref="D41:E41"/>
  </mergeCells>
  <phoneticPr fontId="5"/>
  <dataValidations count="7">
    <dataValidation imeMode="halfAlpha" operator="greaterThanOrEqual" allowBlank="1" showInputMessage="1" showErrorMessage="1" sqref="C10:C11 E10 C18:C19 E18 C29" xr:uid="{00000000-0002-0000-0400-000001000000}"/>
    <dataValidation type="date" allowBlank="1" showInputMessage="1" showErrorMessage="1" sqref="C27 E27" xr:uid="{00000000-0002-0000-0400-000002000000}">
      <formula1>44652</formula1>
      <formula2>45016</formula2>
    </dataValidation>
    <dataValidation imeMode="fullKatakana" allowBlank="1" showInputMessage="1" showErrorMessage="1" sqref="C13:H13 C25:H25" xr:uid="{00000000-0002-0000-0400-000005000000}"/>
    <dataValidation type="list" allowBlank="1" showInputMessage="1" showErrorMessage="1" sqref="C32" xr:uid="{00000000-0002-0000-0400-000006000000}">
      <formula1>"選択してください。,200,500,1000,2000"</formula1>
    </dataValidation>
    <dataValidation type="list" allowBlank="1" showInputMessage="1" showErrorMessage="1" sqref="C20 C12 C30" xr:uid="{00000000-0002-0000-0400-000008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errorTitle="半角英数字で入力してください。" sqref="C23:H23 C17:H17" xr:uid="{00000000-0002-0000-0400-000009000000}">
      <formula1>LENB(C17)=LEN(C17)</formula1>
    </dataValidation>
    <dataValidation imeMode="disabled" allowBlank="1" showInputMessage="1" showErrorMessage="1" sqref="C24:H24" xr:uid="{00000000-0002-0000-0400-00000A000000}"/>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CCFFFF"/>
    <pageSetUpPr fitToPage="1"/>
  </sheetPr>
  <dimension ref="A1:Z80"/>
  <sheetViews>
    <sheetView view="pageBreakPreview" zoomScale="65" zoomScaleNormal="70" zoomScaleSheetLayoutView="65" zoomScalePageLayoutView="55" workbookViewId="0">
      <selection activeCell="H1" sqref="H1"/>
    </sheetView>
  </sheetViews>
  <sheetFormatPr defaultColWidth="9" defaultRowHeight="18"/>
  <cols>
    <col min="1" max="1" width="3.6640625" style="18" bestFit="1" customWidth="1"/>
    <col min="2" max="2" width="3.6640625" style="142" bestFit="1" customWidth="1"/>
    <col min="3" max="3" width="3.5" style="142" customWidth="1"/>
    <col min="4" max="4" width="21.1640625" style="142" customWidth="1"/>
    <col min="5" max="11" width="17.9140625" style="142" customWidth="1"/>
    <col min="12" max="12" width="21.6640625" style="142" customWidth="1"/>
    <col min="13" max="13" width="3.25" customWidth="1"/>
    <col min="26" max="16384" width="9" style="18"/>
  </cols>
  <sheetData>
    <row r="1" spans="1:25" ht="22.25" customHeight="1">
      <c r="A1" s="38"/>
      <c r="B1" s="142" t="s">
        <v>247</v>
      </c>
    </row>
    <row r="2" spans="1:25" s="16" customFormat="1" ht="22.5">
      <c r="A2" s="38"/>
      <c r="B2" s="694" t="s">
        <v>114</v>
      </c>
      <c r="C2" s="694"/>
      <c r="D2" s="694"/>
      <c r="E2" s="695">
        <f>'1-1 総表'!C14</f>
        <v>0</v>
      </c>
      <c r="F2" s="695"/>
      <c r="G2" s="695"/>
      <c r="H2" s="695"/>
      <c r="I2" s="695"/>
      <c r="J2" s="695"/>
      <c r="K2" s="695"/>
      <c r="L2" s="695"/>
      <c r="M2" s="480"/>
      <c r="N2"/>
      <c r="O2"/>
      <c r="P2"/>
      <c r="Q2"/>
      <c r="R2"/>
      <c r="S2"/>
      <c r="T2"/>
      <c r="U2"/>
      <c r="V2"/>
      <c r="W2"/>
      <c r="X2"/>
      <c r="Y2"/>
    </row>
    <row r="3" spans="1:25" s="16" customFormat="1" ht="23" thickBot="1">
      <c r="A3" s="38"/>
      <c r="B3" s="696" t="s">
        <v>76</v>
      </c>
      <c r="C3" s="696"/>
      <c r="D3" s="696"/>
      <c r="E3" s="697">
        <f>'1-1 総表'!C26</f>
        <v>0</v>
      </c>
      <c r="F3" s="697"/>
      <c r="G3" s="697"/>
      <c r="H3" s="697"/>
      <c r="I3" s="697"/>
      <c r="J3" s="697"/>
      <c r="K3" s="697"/>
      <c r="L3" s="697"/>
      <c r="M3" s="480"/>
      <c r="N3"/>
      <c r="O3"/>
      <c r="P3"/>
      <c r="Q3"/>
      <c r="R3"/>
      <c r="S3"/>
      <c r="T3"/>
      <c r="U3"/>
      <c r="V3"/>
      <c r="W3"/>
      <c r="X3"/>
      <c r="Y3"/>
    </row>
    <row r="4" spans="1:25" ht="18.75" customHeight="1">
      <c r="B4" s="709" t="s">
        <v>38</v>
      </c>
      <c r="C4" s="711" t="s">
        <v>108</v>
      </c>
      <c r="D4" s="711"/>
      <c r="E4" s="711"/>
      <c r="F4" s="711"/>
      <c r="G4" s="711"/>
      <c r="H4" s="711"/>
      <c r="I4" s="711"/>
      <c r="J4" s="711"/>
      <c r="K4" s="711"/>
      <c r="L4" s="712"/>
      <c r="M4" s="481"/>
      <c r="N4" s="732" t="s">
        <v>356</v>
      </c>
      <c r="O4" s="733"/>
      <c r="P4" s="733"/>
      <c r="Q4" s="733"/>
      <c r="R4" s="733"/>
      <c r="S4" s="733"/>
      <c r="T4" s="733"/>
      <c r="U4" s="733"/>
      <c r="V4" s="733"/>
      <c r="W4" s="733"/>
      <c r="X4" s="733"/>
      <c r="Y4" s="733"/>
    </row>
    <row r="5" spans="1:25" ht="24" customHeight="1">
      <c r="A5" s="18">
        <v>1</v>
      </c>
      <c r="B5" s="710"/>
      <c r="C5" s="713"/>
      <c r="D5" s="714"/>
      <c r="E5" s="714"/>
      <c r="F5" s="714"/>
      <c r="G5" s="714"/>
      <c r="H5" s="714"/>
      <c r="I5" s="714"/>
      <c r="J5" s="714"/>
      <c r="K5" s="714"/>
      <c r="L5" s="715"/>
      <c r="M5" s="482"/>
      <c r="N5" s="733"/>
      <c r="O5" s="733"/>
      <c r="P5" s="733"/>
      <c r="Q5" s="733"/>
      <c r="R5" s="733"/>
      <c r="S5" s="733"/>
      <c r="T5" s="733"/>
      <c r="U5" s="733"/>
      <c r="V5" s="733"/>
      <c r="W5" s="733"/>
      <c r="X5" s="733"/>
      <c r="Y5" s="733"/>
    </row>
    <row r="6" spans="1:25" ht="24" customHeight="1">
      <c r="A6" s="18">
        <v>2</v>
      </c>
      <c r="B6" s="710"/>
      <c r="C6" s="706"/>
      <c r="D6" s="707"/>
      <c r="E6" s="707"/>
      <c r="F6" s="707"/>
      <c r="G6" s="707"/>
      <c r="H6" s="707"/>
      <c r="I6" s="707"/>
      <c r="J6" s="707"/>
      <c r="K6" s="707"/>
      <c r="L6" s="708"/>
      <c r="M6" s="482"/>
      <c r="N6" s="733"/>
      <c r="O6" s="733"/>
      <c r="P6" s="733"/>
      <c r="Q6" s="733"/>
      <c r="R6" s="733"/>
      <c r="S6" s="733"/>
      <c r="T6" s="733"/>
      <c r="U6" s="733"/>
      <c r="V6" s="733"/>
      <c r="W6" s="733"/>
      <c r="X6" s="733"/>
      <c r="Y6" s="733"/>
    </row>
    <row r="7" spans="1:25" ht="24" customHeight="1">
      <c r="A7" s="18">
        <v>3</v>
      </c>
      <c r="B7" s="710"/>
      <c r="C7" s="706"/>
      <c r="D7" s="707"/>
      <c r="E7" s="707"/>
      <c r="F7" s="707"/>
      <c r="G7" s="707"/>
      <c r="H7" s="707"/>
      <c r="I7" s="707"/>
      <c r="J7" s="707"/>
      <c r="K7" s="707"/>
      <c r="L7" s="708"/>
      <c r="M7" s="482"/>
      <c r="N7" s="733"/>
      <c r="O7" s="733"/>
      <c r="P7" s="733"/>
      <c r="Q7" s="733"/>
      <c r="R7" s="733"/>
      <c r="S7" s="733"/>
      <c r="T7" s="733"/>
      <c r="U7" s="733"/>
      <c r="V7" s="733"/>
      <c r="W7" s="733"/>
      <c r="X7" s="733"/>
      <c r="Y7" s="733"/>
    </row>
    <row r="8" spans="1:25" ht="24" customHeight="1">
      <c r="A8" s="18">
        <v>4</v>
      </c>
      <c r="B8" s="710"/>
      <c r="C8" s="706"/>
      <c r="D8" s="707"/>
      <c r="E8" s="707"/>
      <c r="F8" s="707"/>
      <c r="G8" s="707"/>
      <c r="H8" s="707"/>
      <c r="I8" s="707"/>
      <c r="J8" s="707"/>
      <c r="K8" s="707"/>
      <c r="L8" s="708"/>
      <c r="M8" s="482"/>
      <c r="N8" s="733"/>
      <c r="O8" s="733"/>
      <c r="P8" s="733"/>
      <c r="Q8" s="733"/>
      <c r="R8" s="733"/>
      <c r="S8" s="733"/>
      <c r="T8" s="733"/>
      <c r="U8" s="733"/>
      <c r="V8" s="733"/>
      <c r="W8" s="733"/>
      <c r="X8" s="733"/>
      <c r="Y8" s="733"/>
    </row>
    <row r="9" spans="1:25" ht="24" customHeight="1">
      <c r="A9" s="18">
        <v>5</v>
      </c>
      <c r="B9" s="710"/>
      <c r="C9" s="706"/>
      <c r="D9" s="707"/>
      <c r="E9" s="707"/>
      <c r="F9" s="707"/>
      <c r="G9" s="707"/>
      <c r="H9" s="707"/>
      <c r="I9" s="707"/>
      <c r="J9" s="707"/>
      <c r="K9" s="707"/>
      <c r="L9" s="708"/>
      <c r="M9" s="482"/>
      <c r="N9" s="733"/>
      <c r="O9" s="733"/>
      <c r="P9" s="733"/>
      <c r="Q9" s="733"/>
      <c r="R9" s="733"/>
      <c r="S9" s="733"/>
      <c r="T9" s="733"/>
      <c r="U9" s="733"/>
      <c r="V9" s="733"/>
      <c r="W9" s="733"/>
      <c r="X9" s="733"/>
      <c r="Y9" s="733"/>
    </row>
    <row r="10" spans="1:25" ht="24" customHeight="1">
      <c r="A10" s="18">
        <v>6</v>
      </c>
      <c r="B10" s="710"/>
      <c r="C10" s="716"/>
      <c r="D10" s="717"/>
      <c r="E10" s="717"/>
      <c r="F10" s="717"/>
      <c r="G10" s="717"/>
      <c r="H10" s="717"/>
      <c r="I10" s="717"/>
      <c r="J10" s="717"/>
      <c r="K10" s="717"/>
      <c r="L10" s="718"/>
      <c r="M10" s="482"/>
      <c r="N10" s="733"/>
      <c r="O10" s="733"/>
      <c r="P10" s="733"/>
      <c r="Q10" s="733"/>
      <c r="R10" s="733"/>
      <c r="S10" s="733"/>
      <c r="T10" s="733"/>
      <c r="U10" s="733"/>
      <c r="V10" s="733"/>
      <c r="W10" s="733"/>
      <c r="X10" s="733"/>
      <c r="Y10" s="733"/>
    </row>
    <row r="11" spans="1:25">
      <c r="B11" s="710"/>
      <c r="C11" s="724" t="s">
        <v>109</v>
      </c>
      <c r="D11" s="724"/>
      <c r="E11" s="724"/>
      <c r="F11" s="724"/>
      <c r="G11" s="724"/>
      <c r="H11" s="724"/>
      <c r="I11" s="724"/>
      <c r="J11" s="724"/>
      <c r="K11" s="724"/>
      <c r="L11" s="725"/>
      <c r="M11" s="483"/>
      <c r="N11" s="733"/>
      <c r="O11" s="733"/>
      <c r="P11" s="733"/>
      <c r="Q11" s="733"/>
      <c r="R11" s="733"/>
      <c r="S11" s="733"/>
      <c r="T11" s="733"/>
      <c r="U11" s="733"/>
      <c r="V11" s="733"/>
      <c r="W11" s="733"/>
      <c r="X11" s="733"/>
      <c r="Y11" s="733"/>
    </row>
    <row r="12" spans="1:25" ht="24" customHeight="1">
      <c r="A12" s="18">
        <v>1</v>
      </c>
      <c r="B12" s="710"/>
      <c r="C12" s="713"/>
      <c r="D12" s="714"/>
      <c r="E12" s="714"/>
      <c r="F12" s="714"/>
      <c r="G12" s="714"/>
      <c r="H12" s="714"/>
      <c r="I12" s="714"/>
      <c r="J12" s="714"/>
      <c r="K12" s="714"/>
      <c r="L12" s="715"/>
      <c r="M12" s="482"/>
      <c r="N12" s="733"/>
      <c r="O12" s="733"/>
      <c r="P12" s="733"/>
      <c r="Q12" s="733"/>
      <c r="R12" s="733"/>
      <c r="S12" s="733"/>
      <c r="T12" s="733"/>
      <c r="U12" s="733"/>
      <c r="V12" s="733"/>
      <c r="W12" s="733"/>
      <c r="X12" s="733"/>
      <c r="Y12" s="733"/>
    </row>
    <row r="13" spans="1:25" ht="24" customHeight="1">
      <c r="A13" s="18">
        <v>2</v>
      </c>
      <c r="B13" s="710"/>
      <c r="C13" s="706"/>
      <c r="D13" s="707"/>
      <c r="E13" s="707"/>
      <c r="F13" s="707"/>
      <c r="G13" s="707"/>
      <c r="H13" s="707"/>
      <c r="I13" s="707"/>
      <c r="J13" s="707"/>
      <c r="K13" s="707"/>
      <c r="L13" s="708"/>
      <c r="M13" s="482"/>
      <c r="N13" s="733"/>
      <c r="O13" s="733"/>
      <c r="P13" s="733"/>
      <c r="Q13" s="733"/>
      <c r="R13" s="733"/>
      <c r="S13" s="733"/>
      <c r="T13" s="733"/>
      <c r="U13" s="733"/>
      <c r="V13" s="733"/>
      <c r="W13" s="733"/>
      <c r="X13" s="733"/>
      <c r="Y13" s="733"/>
    </row>
    <row r="14" spans="1:25" ht="24" customHeight="1">
      <c r="A14" s="18">
        <v>3</v>
      </c>
      <c r="B14" s="710"/>
      <c r="C14" s="706"/>
      <c r="D14" s="707"/>
      <c r="E14" s="707"/>
      <c r="F14" s="707"/>
      <c r="G14" s="707"/>
      <c r="H14" s="707"/>
      <c r="I14" s="707"/>
      <c r="J14" s="707"/>
      <c r="K14" s="707"/>
      <c r="L14" s="708"/>
      <c r="M14" s="482"/>
      <c r="N14" s="733"/>
      <c r="O14" s="733"/>
      <c r="P14" s="733"/>
      <c r="Q14" s="733"/>
      <c r="R14" s="733"/>
      <c r="S14" s="733"/>
      <c r="T14" s="733"/>
      <c r="U14" s="733"/>
      <c r="V14" s="733"/>
      <c r="W14" s="733"/>
      <c r="X14" s="733"/>
      <c r="Y14" s="733"/>
    </row>
    <row r="15" spans="1:25" ht="24" customHeight="1">
      <c r="A15" s="18">
        <v>4</v>
      </c>
      <c r="B15" s="710"/>
      <c r="C15" s="716"/>
      <c r="D15" s="717"/>
      <c r="E15" s="717"/>
      <c r="F15" s="717"/>
      <c r="G15" s="717"/>
      <c r="H15" s="717"/>
      <c r="I15" s="717"/>
      <c r="J15" s="717"/>
      <c r="K15" s="717"/>
      <c r="L15" s="718"/>
      <c r="M15" s="482"/>
      <c r="N15" s="733"/>
      <c r="O15" s="733"/>
      <c r="P15" s="733"/>
      <c r="Q15" s="733"/>
      <c r="R15" s="733"/>
      <c r="S15" s="733"/>
      <c r="T15" s="733"/>
      <c r="U15" s="733"/>
      <c r="V15" s="733"/>
      <c r="W15" s="733"/>
      <c r="X15" s="733"/>
      <c r="Y15" s="733"/>
    </row>
    <row r="16" spans="1:25" ht="18.75" customHeight="1">
      <c r="B16" s="710"/>
      <c r="C16" s="739" t="s">
        <v>150</v>
      </c>
      <c r="D16" s="740"/>
      <c r="E16" s="115" t="s">
        <v>151</v>
      </c>
      <c r="F16" s="726" t="s">
        <v>152</v>
      </c>
      <c r="G16" s="727"/>
      <c r="H16" s="727"/>
      <c r="I16" s="727"/>
      <c r="J16" s="727"/>
      <c r="K16" s="727"/>
      <c r="L16" s="728"/>
      <c r="M16" s="484"/>
      <c r="N16" s="489"/>
      <c r="O16" s="489"/>
      <c r="P16" s="489"/>
      <c r="Q16" s="489"/>
      <c r="R16" s="489"/>
      <c r="S16" s="489"/>
      <c r="T16" s="489"/>
      <c r="U16" s="489"/>
      <c r="V16" s="489"/>
      <c r="W16" s="489"/>
      <c r="X16" s="489"/>
      <c r="Y16" s="489"/>
    </row>
    <row r="17" spans="1:25" ht="18.75" customHeight="1">
      <c r="B17" s="710"/>
      <c r="C17" s="741"/>
      <c r="D17" s="742"/>
      <c r="E17" s="116" t="s">
        <v>151</v>
      </c>
      <c r="F17" s="729" t="s">
        <v>153</v>
      </c>
      <c r="G17" s="730"/>
      <c r="H17" s="730"/>
      <c r="I17" s="730"/>
      <c r="J17" s="730"/>
      <c r="K17" s="730"/>
      <c r="L17" s="731"/>
      <c r="M17" s="468"/>
      <c r="N17" s="489"/>
      <c r="O17" s="489"/>
      <c r="P17" s="489"/>
      <c r="Q17" s="489"/>
      <c r="R17" s="489"/>
      <c r="S17" s="489"/>
      <c r="T17" s="489"/>
      <c r="U17" s="489"/>
      <c r="V17" s="489"/>
      <c r="W17" s="489"/>
      <c r="X17" s="489"/>
      <c r="Y17" s="489"/>
    </row>
    <row r="18" spans="1:25" ht="20.5" customHeight="1">
      <c r="B18" s="710"/>
      <c r="C18" s="741"/>
      <c r="D18" s="742"/>
      <c r="E18" s="117" t="s">
        <v>151</v>
      </c>
      <c r="F18" s="729" t="s">
        <v>154</v>
      </c>
      <c r="G18" s="730"/>
      <c r="H18" s="730"/>
      <c r="I18" s="730"/>
      <c r="J18" s="730"/>
      <c r="K18" s="730"/>
      <c r="L18" s="731"/>
      <c r="M18" s="330"/>
      <c r="N18" s="489"/>
      <c r="O18" s="489"/>
      <c r="P18" s="489"/>
      <c r="Q18" s="489"/>
      <c r="R18" s="489"/>
      <c r="S18" s="489"/>
      <c r="T18" s="489"/>
      <c r="U18" s="489"/>
      <c r="V18" s="489"/>
      <c r="W18" s="489"/>
      <c r="X18" s="489"/>
      <c r="Y18" s="489"/>
    </row>
    <row r="19" spans="1:25" ht="18.75" customHeight="1">
      <c r="A19" s="18">
        <v>1</v>
      </c>
      <c r="B19" s="710"/>
      <c r="C19" s="743"/>
      <c r="D19" s="744"/>
      <c r="E19" s="118" t="s">
        <v>151</v>
      </c>
      <c r="F19" s="751" t="s">
        <v>155</v>
      </c>
      <c r="G19" s="752"/>
      <c r="H19" s="752"/>
      <c r="I19" s="752"/>
      <c r="J19" s="752"/>
      <c r="K19" s="752"/>
      <c r="L19" s="753"/>
      <c r="M19" s="481"/>
    </row>
    <row r="20" spans="1:25" ht="26.5">
      <c r="B20" s="710"/>
      <c r="C20" s="719" t="s">
        <v>39</v>
      </c>
      <c r="D20" s="720"/>
      <c r="E20" s="720"/>
      <c r="F20" s="720"/>
      <c r="G20" s="720"/>
      <c r="H20" s="721"/>
      <c r="I20" s="722" t="s">
        <v>110</v>
      </c>
      <c r="J20" s="722"/>
      <c r="K20" s="722"/>
      <c r="L20" s="723"/>
      <c r="M20" s="485"/>
      <c r="N20" s="487"/>
    </row>
    <row r="21" spans="1:25" ht="18.75" customHeight="1">
      <c r="A21" s="18">
        <v>1</v>
      </c>
      <c r="B21" s="710"/>
      <c r="C21" s="769"/>
      <c r="D21" s="770"/>
      <c r="E21" s="770"/>
      <c r="F21" s="770"/>
      <c r="G21" s="770"/>
      <c r="H21" s="771"/>
      <c r="I21" s="754">
        <f>'1-1 総表'!C28</f>
        <v>0</v>
      </c>
      <c r="J21" s="755"/>
      <c r="K21" s="755"/>
      <c r="L21" s="756"/>
      <c r="M21" s="485"/>
      <c r="N21" s="487" t="s">
        <v>357</v>
      </c>
    </row>
    <row r="22" spans="1:25">
      <c r="A22" s="18">
        <v>2</v>
      </c>
      <c r="B22" s="710"/>
      <c r="C22" s="772"/>
      <c r="D22" s="773"/>
      <c r="E22" s="773"/>
      <c r="F22" s="773"/>
      <c r="G22" s="773"/>
      <c r="H22" s="774"/>
      <c r="I22" s="757" t="str">
        <f>"（　"&amp;'1-1 総表'!C30&amp;'1-1 総表'!D30&amp;"　）"</f>
        <v>（　選択してください。　）</v>
      </c>
      <c r="J22" s="758"/>
      <c r="K22" s="758"/>
      <c r="L22" s="759"/>
      <c r="M22" s="485"/>
    </row>
    <row r="23" spans="1:25" ht="26.5">
      <c r="A23" s="18">
        <v>3</v>
      </c>
      <c r="B23" s="710"/>
      <c r="C23" s="775"/>
      <c r="D23" s="776"/>
      <c r="E23" s="776"/>
      <c r="F23" s="776"/>
      <c r="G23" s="776"/>
      <c r="H23" s="777"/>
      <c r="I23" s="700"/>
      <c r="J23" s="701"/>
      <c r="K23" s="701"/>
      <c r="L23" s="702"/>
      <c r="M23" s="485"/>
      <c r="N23" s="487"/>
    </row>
    <row r="24" spans="1:25" ht="24" customHeight="1">
      <c r="A24" s="18">
        <v>1</v>
      </c>
      <c r="B24" s="710"/>
      <c r="C24" s="698" t="s">
        <v>111</v>
      </c>
      <c r="D24" s="703"/>
      <c r="E24" s="704"/>
      <c r="F24" s="704"/>
      <c r="G24" s="704"/>
      <c r="H24" s="704"/>
      <c r="I24" s="704"/>
      <c r="J24" s="704"/>
      <c r="K24" s="704"/>
      <c r="L24" s="705"/>
      <c r="M24" s="485"/>
      <c r="N24" s="490"/>
      <c r="O24" s="490"/>
      <c r="P24" s="490"/>
      <c r="Q24" s="490"/>
      <c r="R24" s="490"/>
      <c r="S24" s="490"/>
      <c r="T24" s="490"/>
      <c r="U24" s="490"/>
      <c r="V24" s="490"/>
      <c r="W24" s="490"/>
      <c r="X24" s="490"/>
      <c r="Y24" s="490"/>
    </row>
    <row r="25" spans="1:25" ht="24" customHeight="1">
      <c r="A25" s="18">
        <v>2</v>
      </c>
      <c r="B25" s="710"/>
      <c r="C25" s="699"/>
      <c r="D25" s="706"/>
      <c r="E25" s="707"/>
      <c r="F25" s="707"/>
      <c r="G25" s="707"/>
      <c r="H25" s="707"/>
      <c r="I25" s="707"/>
      <c r="J25" s="707"/>
      <c r="K25" s="707"/>
      <c r="L25" s="708"/>
      <c r="M25" s="485"/>
      <c r="N25" s="734" t="s">
        <v>358</v>
      </c>
      <c r="O25" s="735"/>
      <c r="P25" s="735"/>
      <c r="Q25" s="735"/>
      <c r="R25" s="735"/>
      <c r="S25" s="735"/>
      <c r="T25" s="735"/>
      <c r="U25" s="735"/>
      <c r="V25" s="735"/>
      <c r="W25" s="735"/>
      <c r="X25" s="735"/>
      <c r="Y25" s="735"/>
    </row>
    <row r="26" spans="1:25" ht="24" customHeight="1">
      <c r="A26" s="18">
        <v>3</v>
      </c>
      <c r="B26" s="710"/>
      <c r="C26" s="699"/>
      <c r="D26" s="706"/>
      <c r="E26" s="707"/>
      <c r="F26" s="707"/>
      <c r="G26" s="707"/>
      <c r="H26" s="707"/>
      <c r="I26" s="707"/>
      <c r="J26" s="707"/>
      <c r="K26" s="707"/>
      <c r="L26" s="708"/>
      <c r="M26" s="481"/>
      <c r="N26" s="736"/>
      <c r="O26" s="736"/>
      <c r="P26" s="736"/>
      <c r="Q26" s="736"/>
      <c r="R26" s="736"/>
      <c r="S26" s="736"/>
      <c r="T26" s="736"/>
      <c r="U26" s="736"/>
      <c r="V26" s="736"/>
      <c r="W26" s="736"/>
      <c r="X26" s="736"/>
      <c r="Y26" s="736"/>
    </row>
    <row r="27" spans="1:25" ht="24" customHeight="1">
      <c r="A27" s="18">
        <v>4</v>
      </c>
      <c r="B27" s="710"/>
      <c r="C27" s="699"/>
      <c r="D27" s="706"/>
      <c r="E27" s="707"/>
      <c r="F27" s="707"/>
      <c r="G27" s="707"/>
      <c r="H27" s="707"/>
      <c r="I27" s="707"/>
      <c r="J27" s="707"/>
      <c r="K27" s="707"/>
      <c r="L27" s="708"/>
      <c r="M27" s="486"/>
      <c r="N27" s="736"/>
      <c r="O27" s="736"/>
      <c r="P27" s="736"/>
      <c r="Q27" s="736"/>
      <c r="R27" s="736"/>
      <c r="S27" s="736"/>
      <c r="T27" s="736"/>
      <c r="U27" s="736"/>
      <c r="V27" s="736"/>
      <c r="W27" s="736"/>
      <c r="X27" s="736"/>
      <c r="Y27" s="736"/>
    </row>
    <row r="28" spans="1:25" ht="24" customHeight="1">
      <c r="A28" s="18">
        <v>5</v>
      </c>
      <c r="B28" s="710"/>
      <c r="C28" s="699"/>
      <c r="D28" s="706"/>
      <c r="E28" s="707"/>
      <c r="F28" s="707"/>
      <c r="G28" s="707"/>
      <c r="H28" s="707"/>
      <c r="I28" s="707"/>
      <c r="J28" s="707"/>
      <c r="K28" s="707"/>
      <c r="L28" s="708"/>
      <c r="M28" s="481"/>
      <c r="N28" s="736"/>
      <c r="O28" s="736"/>
      <c r="P28" s="736"/>
      <c r="Q28" s="736"/>
      <c r="R28" s="736"/>
      <c r="S28" s="736"/>
      <c r="T28" s="736"/>
      <c r="U28" s="736"/>
      <c r="V28" s="736"/>
      <c r="W28" s="736"/>
      <c r="X28" s="736"/>
      <c r="Y28" s="736"/>
    </row>
    <row r="29" spans="1:25" ht="24" customHeight="1">
      <c r="A29" s="18">
        <v>6</v>
      </c>
      <c r="B29" s="710"/>
      <c r="C29" s="699"/>
      <c r="D29" s="706"/>
      <c r="E29" s="707"/>
      <c r="F29" s="707"/>
      <c r="G29" s="707"/>
      <c r="H29" s="707"/>
      <c r="I29" s="707"/>
      <c r="J29" s="707"/>
      <c r="K29" s="707"/>
      <c r="L29" s="708"/>
      <c r="M29" s="465"/>
      <c r="N29" s="736"/>
      <c r="O29" s="736"/>
      <c r="P29" s="736"/>
      <c r="Q29" s="736"/>
      <c r="R29" s="736"/>
      <c r="S29" s="736"/>
      <c r="T29" s="736"/>
      <c r="U29" s="736"/>
      <c r="V29" s="736"/>
      <c r="W29" s="736"/>
      <c r="X29" s="736"/>
      <c r="Y29" s="736"/>
    </row>
    <row r="30" spans="1:25" ht="24" customHeight="1">
      <c r="A30" s="18">
        <v>7</v>
      </c>
      <c r="B30" s="710"/>
      <c r="C30" s="699"/>
      <c r="D30" s="706"/>
      <c r="E30" s="707"/>
      <c r="F30" s="707"/>
      <c r="G30" s="707"/>
      <c r="H30" s="707"/>
      <c r="I30" s="707"/>
      <c r="J30" s="707"/>
      <c r="K30" s="707"/>
      <c r="L30" s="708"/>
      <c r="M30" s="482"/>
      <c r="N30" s="736"/>
      <c r="O30" s="736"/>
      <c r="P30" s="736"/>
      <c r="Q30" s="736"/>
      <c r="R30" s="736"/>
      <c r="S30" s="736"/>
      <c r="T30" s="736"/>
      <c r="U30" s="736"/>
      <c r="V30" s="736"/>
      <c r="W30" s="736"/>
      <c r="X30" s="736"/>
      <c r="Y30" s="736"/>
    </row>
    <row r="31" spans="1:25" ht="24" customHeight="1">
      <c r="A31" s="18">
        <v>8</v>
      </c>
      <c r="B31" s="710"/>
      <c r="C31" s="699"/>
      <c r="D31" s="706"/>
      <c r="E31" s="707"/>
      <c r="F31" s="707"/>
      <c r="G31" s="707"/>
      <c r="H31" s="707"/>
      <c r="I31" s="707"/>
      <c r="J31" s="707"/>
      <c r="K31" s="707"/>
      <c r="L31" s="708"/>
      <c r="M31" s="482"/>
      <c r="N31" s="736"/>
      <c r="O31" s="736"/>
      <c r="P31" s="736"/>
      <c r="Q31" s="736"/>
      <c r="R31" s="736"/>
      <c r="S31" s="736"/>
      <c r="T31" s="736"/>
      <c r="U31" s="736"/>
      <c r="V31" s="736"/>
      <c r="W31" s="736"/>
      <c r="X31" s="736"/>
      <c r="Y31" s="736"/>
    </row>
    <row r="32" spans="1:25" ht="24" customHeight="1">
      <c r="A32" s="18">
        <v>9</v>
      </c>
      <c r="B32" s="710"/>
      <c r="C32" s="699"/>
      <c r="D32" s="706"/>
      <c r="E32" s="707"/>
      <c r="F32" s="707"/>
      <c r="G32" s="707"/>
      <c r="H32" s="707"/>
      <c r="I32" s="707"/>
      <c r="J32" s="707"/>
      <c r="K32" s="707"/>
      <c r="L32" s="708"/>
      <c r="M32" s="482"/>
      <c r="N32" s="736"/>
      <c r="O32" s="736"/>
      <c r="P32" s="736"/>
      <c r="Q32" s="736"/>
      <c r="R32" s="736"/>
      <c r="S32" s="736"/>
      <c r="T32" s="736"/>
      <c r="U32" s="736"/>
      <c r="V32" s="736"/>
      <c r="W32" s="736"/>
      <c r="X32" s="736"/>
      <c r="Y32" s="736"/>
    </row>
    <row r="33" spans="1:25" ht="24" customHeight="1">
      <c r="A33" s="18">
        <v>10</v>
      </c>
      <c r="B33" s="710"/>
      <c r="C33" s="699"/>
      <c r="D33" s="706"/>
      <c r="E33" s="707"/>
      <c r="F33" s="707"/>
      <c r="G33" s="707"/>
      <c r="H33" s="707"/>
      <c r="I33" s="707"/>
      <c r="J33" s="707"/>
      <c r="K33" s="707"/>
      <c r="L33" s="708"/>
      <c r="M33" s="482"/>
      <c r="N33" s="736"/>
      <c r="O33" s="736"/>
      <c r="P33" s="736"/>
      <c r="Q33" s="736"/>
      <c r="R33" s="736"/>
      <c r="S33" s="736"/>
      <c r="T33" s="736"/>
      <c r="U33" s="736"/>
      <c r="V33" s="736"/>
      <c r="W33" s="736"/>
      <c r="X33" s="736"/>
      <c r="Y33" s="736"/>
    </row>
    <row r="34" spans="1:25" ht="24" customHeight="1">
      <c r="A34" s="18">
        <v>11</v>
      </c>
      <c r="B34" s="710"/>
      <c r="C34" s="699"/>
      <c r="D34" s="706"/>
      <c r="E34" s="707"/>
      <c r="F34" s="707"/>
      <c r="G34" s="707"/>
      <c r="H34" s="707"/>
      <c r="I34" s="707"/>
      <c r="J34" s="707"/>
      <c r="K34" s="707"/>
      <c r="L34" s="708"/>
      <c r="M34" s="482"/>
      <c r="N34" s="736"/>
      <c r="O34" s="736"/>
      <c r="P34" s="736"/>
      <c r="Q34" s="736"/>
      <c r="R34" s="736"/>
      <c r="S34" s="736"/>
      <c r="T34" s="736"/>
      <c r="U34" s="736"/>
      <c r="V34" s="736"/>
      <c r="W34" s="736"/>
      <c r="X34" s="736"/>
      <c r="Y34" s="736"/>
    </row>
    <row r="35" spans="1:25" ht="24" customHeight="1">
      <c r="A35" s="18">
        <v>12</v>
      </c>
      <c r="B35" s="710"/>
      <c r="C35" s="699"/>
      <c r="D35" s="706"/>
      <c r="E35" s="707"/>
      <c r="F35" s="707"/>
      <c r="G35" s="707"/>
      <c r="H35" s="707"/>
      <c r="I35" s="707"/>
      <c r="J35" s="707"/>
      <c r="K35" s="707"/>
      <c r="L35" s="708"/>
      <c r="M35" s="482"/>
      <c r="N35" s="736"/>
      <c r="O35" s="736"/>
      <c r="P35" s="736"/>
      <c r="Q35" s="736"/>
      <c r="R35" s="736"/>
      <c r="S35" s="736"/>
      <c r="T35" s="736"/>
      <c r="U35" s="736"/>
      <c r="V35" s="736"/>
      <c r="W35" s="736"/>
      <c r="X35" s="736"/>
      <c r="Y35" s="736"/>
    </row>
    <row r="36" spans="1:25" ht="24" customHeight="1">
      <c r="A36" s="18">
        <v>13</v>
      </c>
      <c r="B36" s="710"/>
      <c r="C36" s="699"/>
      <c r="D36" s="706"/>
      <c r="E36" s="707"/>
      <c r="F36" s="707"/>
      <c r="G36" s="707"/>
      <c r="H36" s="707"/>
      <c r="I36" s="707"/>
      <c r="J36" s="707"/>
      <c r="K36" s="707"/>
      <c r="L36" s="708"/>
      <c r="M36" s="482"/>
      <c r="N36" s="736"/>
      <c r="O36" s="736"/>
      <c r="P36" s="736"/>
      <c r="Q36" s="736"/>
      <c r="R36" s="736"/>
      <c r="S36" s="736"/>
      <c r="T36" s="736"/>
      <c r="U36" s="736"/>
      <c r="V36" s="736"/>
      <c r="W36" s="736"/>
      <c r="X36" s="736"/>
      <c r="Y36" s="736"/>
    </row>
    <row r="37" spans="1:25" ht="24" customHeight="1">
      <c r="A37" s="18">
        <v>14</v>
      </c>
      <c r="B37" s="710"/>
      <c r="C37" s="699"/>
      <c r="D37" s="706"/>
      <c r="E37" s="707"/>
      <c r="F37" s="707"/>
      <c r="G37" s="707"/>
      <c r="H37" s="707"/>
      <c r="I37" s="707"/>
      <c r="J37" s="707"/>
      <c r="K37" s="707"/>
      <c r="L37" s="708"/>
      <c r="M37" s="482"/>
      <c r="N37" s="736"/>
      <c r="O37" s="736"/>
      <c r="P37" s="736"/>
      <c r="Q37" s="736"/>
      <c r="R37" s="736"/>
      <c r="S37" s="736"/>
      <c r="T37" s="736"/>
      <c r="U37" s="736"/>
      <c r="V37" s="736"/>
      <c r="W37" s="736"/>
      <c r="X37" s="736"/>
      <c r="Y37" s="736"/>
    </row>
    <row r="38" spans="1:25" ht="24" customHeight="1">
      <c r="A38" s="18">
        <v>15</v>
      </c>
      <c r="B38" s="710"/>
      <c r="C38" s="699"/>
      <c r="D38" s="706"/>
      <c r="E38" s="707"/>
      <c r="F38" s="707"/>
      <c r="G38" s="707"/>
      <c r="H38" s="707"/>
      <c r="I38" s="707"/>
      <c r="J38" s="707"/>
      <c r="K38" s="707"/>
      <c r="L38" s="708"/>
      <c r="M38" s="482"/>
      <c r="N38" s="736"/>
      <c r="O38" s="736"/>
      <c r="P38" s="736"/>
      <c r="Q38" s="736"/>
      <c r="R38" s="736"/>
      <c r="S38" s="736"/>
      <c r="T38" s="736"/>
      <c r="U38" s="736"/>
      <c r="V38" s="736"/>
      <c r="W38" s="736"/>
      <c r="X38" s="736"/>
      <c r="Y38" s="736"/>
    </row>
    <row r="39" spans="1:25" ht="24" customHeight="1">
      <c r="A39" s="18">
        <v>16</v>
      </c>
      <c r="B39" s="710"/>
      <c r="C39" s="699"/>
      <c r="D39" s="706"/>
      <c r="E39" s="707"/>
      <c r="F39" s="707"/>
      <c r="G39" s="707"/>
      <c r="H39" s="707"/>
      <c r="I39" s="707"/>
      <c r="J39" s="707"/>
      <c r="K39" s="707"/>
      <c r="L39" s="708"/>
      <c r="M39" s="482"/>
      <c r="N39" s="736"/>
      <c r="O39" s="736"/>
      <c r="P39" s="736"/>
      <c r="Q39" s="736"/>
      <c r="R39" s="736"/>
      <c r="S39" s="736"/>
      <c r="T39" s="736"/>
      <c r="U39" s="736"/>
      <c r="V39" s="736"/>
      <c r="W39" s="736"/>
      <c r="X39" s="736"/>
      <c r="Y39" s="736"/>
    </row>
    <row r="40" spans="1:25" ht="24" customHeight="1">
      <c r="A40" s="18">
        <v>17</v>
      </c>
      <c r="B40" s="710"/>
      <c r="C40" s="699"/>
      <c r="D40" s="706"/>
      <c r="E40" s="707"/>
      <c r="F40" s="707"/>
      <c r="G40" s="707"/>
      <c r="H40" s="707"/>
      <c r="I40" s="707"/>
      <c r="J40" s="707"/>
      <c r="K40" s="707"/>
      <c r="L40" s="708"/>
      <c r="M40" s="482"/>
      <c r="N40" s="736"/>
      <c r="O40" s="736"/>
      <c r="P40" s="736"/>
      <c r="Q40" s="736"/>
      <c r="R40" s="736"/>
      <c r="S40" s="736"/>
      <c r="T40" s="736"/>
      <c r="U40" s="736"/>
      <c r="V40" s="736"/>
      <c r="W40" s="736"/>
      <c r="X40" s="736"/>
      <c r="Y40" s="736"/>
    </row>
    <row r="41" spans="1:25" ht="24" customHeight="1">
      <c r="A41" s="18">
        <v>18</v>
      </c>
      <c r="B41" s="710"/>
      <c r="C41" s="699"/>
      <c r="D41" s="706"/>
      <c r="E41" s="707"/>
      <c r="F41" s="707"/>
      <c r="G41" s="707"/>
      <c r="H41" s="707"/>
      <c r="I41" s="707"/>
      <c r="J41" s="707"/>
      <c r="K41" s="707"/>
      <c r="L41" s="708"/>
      <c r="M41" s="482"/>
      <c r="N41" s="736"/>
      <c r="O41" s="736"/>
      <c r="P41" s="736"/>
      <c r="Q41" s="736"/>
      <c r="R41" s="736"/>
      <c r="S41" s="736"/>
      <c r="T41" s="736"/>
      <c r="U41" s="736"/>
      <c r="V41" s="736"/>
      <c r="W41" s="736"/>
      <c r="X41" s="736"/>
      <c r="Y41" s="736"/>
    </row>
    <row r="42" spans="1:25" ht="24" customHeight="1">
      <c r="A42" s="18">
        <v>19</v>
      </c>
      <c r="B42" s="710"/>
      <c r="C42" s="699"/>
      <c r="D42" s="706"/>
      <c r="E42" s="707"/>
      <c r="F42" s="707"/>
      <c r="G42" s="707"/>
      <c r="H42" s="707"/>
      <c r="I42" s="707"/>
      <c r="J42" s="707"/>
      <c r="K42" s="707"/>
      <c r="L42" s="708"/>
      <c r="M42" s="482"/>
      <c r="N42" s="736"/>
      <c r="O42" s="736"/>
      <c r="P42" s="736"/>
      <c r="Q42" s="736"/>
      <c r="R42" s="736"/>
      <c r="S42" s="736"/>
      <c r="T42" s="736"/>
      <c r="U42" s="736"/>
      <c r="V42" s="736"/>
      <c r="W42" s="736"/>
      <c r="X42" s="736"/>
      <c r="Y42" s="736"/>
    </row>
    <row r="43" spans="1:25" ht="24" customHeight="1">
      <c r="A43" s="18">
        <v>20</v>
      </c>
      <c r="B43" s="710"/>
      <c r="C43" s="699"/>
      <c r="D43" s="706"/>
      <c r="E43" s="707"/>
      <c r="F43" s="707"/>
      <c r="G43" s="707"/>
      <c r="H43" s="707"/>
      <c r="I43" s="707"/>
      <c r="J43" s="707"/>
      <c r="K43" s="707"/>
      <c r="L43" s="708"/>
      <c r="M43" s="482"/>
      <c r="N43" s="736"/>
      <c r="O43" s="736"/>
      <c r="P43" s="736"/>
      <c r="Q43" s="736"/>
      <c r="R43" s="736"/>
      <c r="S43" s="736"/>
      <c r="T43" s="736"/>
      <c r="U43" s="736"/>
      <c r="V43" s="736"/>
      <c r="W43" s="736"/>
      <c r="X43" s="736"/>
      <c r="Y43" s="736"/>
    </row>
    <row r="44" spans="1:25" ht="24" customHeight="1">
      <c r="A44" s="18">
        <v>21</v>
      </c>
      <c r="B44" s="710"/>
      <c r="C44" s="699"/>
      <c r="D44" s="706"/>
      <c r="E44" s="707"/>
      <c r="F44" s="707"/>
      <c r="G44" s="707"/>
      <c r="H44" s="707"/>
      <c r="I44" s="707"/>
      <c r="J44" s="707"/>
      <c r="K44" s="707"/>
      <c r="L44" s="708"/>
      <c r="M44" s="482"/>
      <c r="N44" s="736"/>
      <c r="O44" s="736"/>
      <c r="P44" s="736"/>
      <c r="Q44" s="736"/>
      <c r="R44" s="736"/>
      <c r="S44" s="736"/>
      <c r="T44" s="736"/>
      <c r="U44" s="736"/>
      <c r="V44" s="736"/>
      <c r="W44" s="736"/>
      <c r="X44" s="736"/>
      <c r="Y44" s="736"/>
    </row>
    <row r="45" spans="1:25" ht="24" customHeight="1">
      <c r="A45" s="18">
        <v>22</v>
      </c>
      <c r="B45" s="710"/>
      <c r="C45" s="699"/>
      <c r="D45" s="706"/>
      <c r="E45" s="707"/>
      <c r="F45" s="707"/>
      <c r="G45" s="707"/>
      <c r="H45" s="707"/>
      <c r="I45" s="707"/>
      <c r="J45" s="707"/>
      <c r="K45" s="707"/>
      <c r="L45" s="708"/>
      <c r="M45" s="482"/>
      <c r="N45" s="736"/>
      <c r="O45" s="736"/>
      <c r="P45" s="736"/>
      <c r="Q45" s="736"/>
      <c r="R45" s="736"/>
      <c r="S45" s="736"/>
      <c r="T45" s="736"/>
      <c r="U45" s="736"/>
      <c r="V45" s="736"/>
      <c r="W45" s="736"/>
      <c r="X45" s="736"/>
      <c r="Y45" s="736"/>
    </row>
    <row r="46" spans="1:25" ht="24" customHeight="1">
      <c r="A46" s="18">
        <v>23</v>
      </c>
      <c r="B46" s="710"/>
      <c r="C46" s="699"/>
      <c r="D46" s="706"/>
      <c r="E46" s="707"/>
      <c r="F46" s="707"/>
      <c r="G46" s="707"/>
      <c r="H46" s="707"/>
      <c r="I46" s="707"/>
      <c r="J46" s="707"/>
      <c r="K46" s="707"/>
      <c r="L46" s="708"/>
      <c r="M46" s="482"/>
      <c r="N46" s="736"/>
      <c r="O46" s="736"/>
      <c r="P46" s="736"/>
      <c r="Q46" s="736"/>
      <c r="R46" s="736"/>
      <c r="S46" s="736"/>
      <c r="T46" s="736"/>
      <c r="U46" s="736"/>
      <c r="V46" s="736"/>
      <c r="W46" s="736"/>
      <c r="X46" s="736"/>
      <c r="Y46" s="736"/>
    </row>
    <row r="47" spans="1:25" ht="24" customHeight="1">
      <c r="A47" s="18">
        <v>24</v>
      </c>
      <c r="B47" s="710"/>
      <c r="C47" s="699"/>
      <c r="D47" s="706"/>
      <c r="E47" s="707"/>
      <c r="F47" s="707"/>
      <c r="G47" s="707"/>
      <c r="H47" s="707"/>
      <c r="I47" s="707"/>
      <c r="J47" s="707"/>
      <c r="K47" s="707"/>
      <c r="L47" s="708"/>
      <c r="M47" s="482"/>
      <c r="N47" s="736"/>
      <c r="O47" s="736"/>
      <c r="P47" s="736"/>
      <c r="Q47" s="736"/>
      <c r="R47" s="736"/>
      <c r="S47" s="736"/>
      <c r="T47" s="736"/>
      <c r="U47" s="736"/>
      <c r="V47" s="736"/>
      <c r="W47" s="736"/>
      <c r="X47" s="736"/>
      <c r="Y47" s="736"/>
    </row>
    <row r="48" spans="1:25" ht="24" customHeight="1">
      <c r="A48" s="18">
        <v>25</v>
      </c>
      <c r="B48" s="710"/>
      <c r="C48" s="699"/>
      <c r="D48" s="706"/>
      <c r="E48" s="707"/>
      <c r="F48" s="707"/>
      <c r="G48" s="707"/>
      <c r="H48" s="707"/>
      <c r="I48" s="707"/>
      <c r="J48" s="707"/>
      <c r="K48" s="707"/>
      <c r="L48" s="708"/>
      <c r="M48" s="482"/>
      <c r="N48" s="736"/>
      <c r="O48" s="736"/>
      <c r="P48" s="736"/>
      <c r="Q48" s="736"/>
      <c r="R48" s="736"/>
      <c r="S48" s="736"/>
      <c r="T48" s="736"/>
      <c r="U48" s="736"/>
      <c r="V48" s="736"/>
      <c r="W48" s="736"/>
      <c r="X48" s="736"/>
      <c r="Y48" s="736"/>
    </row>
    <row r="49" spans="1:26" ht="24" customHeight="1">
      <c r="A49" s="18">
        <v>26</v>
      </c>
      <c r="B49" s="710"/>
      <c r="C49" s="699"/>
      <c r="D49" s="706"/>
      <c r="E49" s="707"/>
      <c r="F49" s="707"/>
      <c r="G49" s="707"/>
      <c r="H49" s="707"/>
      <c r="I49" s="707"/>
      <c r="J49" s="707"/>
      <c r="K49" s="707"/>
      <c r="L49" s="708"/>
      <c r="M49" s="482"/>
      <c r="N49" s="736"/>
      <c r="O49" s="736"/>
      <c r="P49" s="736"/>
      <c r="Q49" s="736"/>
      <c r="R49" s="736"/>
      <c r="S49" s="736"/>
      <c r="T49" s="736"/>
      <c r="U49" s="736"/>
      <c r="V49" s="736"/>
      <c r="W49" s="736"/>
      <c r="X49" s="736"/>
      <c r="Y49" s="736"/>
    </row>
    <row r="50" spans="1:26" ht="24" customHeight="1">
      <c r="A50" s="18">
        <v>27</v>
      </c>
      <c r="B50" s="710"/>
      <c r="C50" s="699"/>
      <c r="D50" s="706"/>
      <c r="E50" s="707"/>
      <c r="F50" s="707"/>
      <c r="G50" s="707"/>
      <c r="H50" s="707"/>
      <c r="I50" s="707"/>
      <c r="J50" s="707"/>
      <c r="K50" s="707"/>
      <c r="L50" s="708"/>
      <c r="M50" s="482"/>
      <c r="N50" s="736"/>
      <c r="O50" s="736"/>
      <c r="P50" s="736"/>
      <c r="Q50" s="736"/>
      <c r="R50" s="736"/>
      <c r="S50" s="736"/>
      <c r="T50" s="736"/>
      <c r="U50" s="736"/>
      <c r="V50" s="736"/>
      <c r="W50" s="736"/>
      <c r="X50" s="736"/>
      <c r="Y50" s="736"/>
    </row>
    <row r="51" spans="1:26" ht="24" customHeight="1">
      <c r="A51" s="18">
        <v>28</v>
      </c>
      <c r="B51" s="710"/>
      <c r="C51" s="699"/>
      <c r="D51" s="706"/>
      <c r="E51" s="707"/>
      <c r="F51" s="707"/>
      <c r="G51" s="707"/>
      <c r="H51" s="707"/>
      <c r="I51" s="707"/>
      <c r="J51" s="707"/>
      <c r="K51" s="707"/>
      <c r="L51" s="708"/>
      <c r="M51" s="482"/>
      <c r="N51" s="736"/>
      <c r="O51" s="736"/>
      <c r="P51" s="736"/>
      <c r="Q51" s="736"/>
      <c r="R51" s="736"/>
      <c r="S51" s="736"/>
      <c r="T51" s="736"/>
      <c r="U51" s="736"/>
      <c r="V51" s="736"/>
      <c r="W51" s="736"/>
      <c r="X51" s="736"/>
      <c r="Y51" s="736"/>
    </row>
    <row r="52" spans="1:26" ht="24" customHeight="1">
      <c r="A52" s="18">
        <v>29</v>
      </c>
      <c r="B52" s="710"/>
      <c r="C52" s="699"/>
      <c r="D52" s="706"/>
      <c r="E52" s="707"/>
      <c r="F52" s="707"/>
      <c r="G52" s="707"/>
      <c r="H52" s="707"/>
      <c r="I52" s="707"/>
      <c r="J52" s="707"/>
      <c r="K52" s="707"/>
      <c r="L52" s="708"/>
      <c r="M52" s="482"/>
      <c r="N52" s="736"/>
      <c r="O52" s="736"/>
      <c r="P52" s="736"/>
      <c r="Q52" s="736"/>
      <c r="R52" s="736"/>
      <c r="S52" s="736"/>
      <c r="T52" s="736"/>
      <c r="U52" s="736"/>
      <c r="V52" s="736"/>
      <c r="W52" s="736"/>
      <c r="X52" s="736"/>
      <c r="Y52" s="736"/>
    </row>
    <row r="53" spans="1:26" ht="24" customHeight="1">
      <c r="A53" s="18">
        <v>30</v>
      </c>
      <c r="B53" s="710"/>
      <c r="C53" s="699"/>
      <c r="D53" s="706"/>
      <c r="E53" s="707"/>
      <c r="F53" s="707"/>
      <c r="G53" s="707"/>
      <c r="H53" s="707"/>
      <c r="I53" s="707"/>
      <c r="J53" s="707"/>
      <c r="K53" s="707"/>
      <c r="L53" s="708"/>
      <c r="M53" s="482"/>
      <c r="N53" s="736"/>
      <c r="O53" s="736"/>
      <c r="P53" s="736"/>
      <c r="Q53" s="736"/>
      <c r="R53" s="736"/>
      <c r="S53" s="736"/>
      <c r="T53" s="736"/>
      <c r="U53" s="736"/>
      <c r="V53" s="736"/>
      <c r="W53" s="736"/>
      <c r="X53" s="736"/>
      <c r="Y53" s="736"/>
    </row>
    <row r="54" spans="1:26" ht="24" customHeight="1">
      <c r="A54" s="18">
        <v>31</v>
      </c>
      <c r="B54" s="710"/>
      <c r="C54" s="699"/>
      <c r="D54" s="706"/>
      <c r="E54" s="707"/>
      <c r="F54" s="707"/>
      <c r="G54" s="707"/>
      <c r="H54" s="707"/>
      <c r="I54" s="707"/>
      <c r="J54" s="707"/>
      <c r="K54" s="707"/>
      <c r="L54" s="708"/>
      <c r="M54" s="482"/>
      <c r="N54" s="736"/>
      <c r="O54" s="736"/>
      <c r="P54" s="736"/>
      <c r="Q54" s="736"/>
      <c r="R54" s="736"/>
      <c r="S54" s="736"/>
      <c r="T54" s="736"/>
      <c r="U54" s="736"/>
      <c r="V54" s="736"/>
      <c r="W54" s="736"/>
      <c r="X54" s="736"/>
      <c r="Y54" s="736"/>
    </row>
    <row r="55" spans="1:26" ht="24" customHeight="1">
      <c r="A55" s="18">
        <v>32</v>
      </c>
      <c r="B55" s="710"/>
      <c r="C55" s="699"/>
      <c r="D55" s="706"/>
      <c r="E55" s="707"/>
      <c r="F55" s="707"/>
      <c r="G55" s="707"/>
      <c r="H55" s="707"/>
      <c r="I55" s="707"/>
      <c r="J55" s="707"/>
      <c r="K55" s="707"/>
      <c r="L55" s="708"/>
      <c r="M55" s="482"/>
      <c r="N55" s="736"/>
      <c r="O55" s="736"/>
      <c r="P55" s="736"/>
      <c r="Q55" s="736"/>
      <c r="R55" s="736"/>
      <c r="S55" s="736"/>
      <c r="T55" s="736"/>
      <c r="U55" s="736"/>
      <c r="V55" s="736"/>
      <c r="W55" s="736"/>
      <c r="X55" s="736"/>
      <c r="Y55" s="736"/>
    </row>
    <row r="56" spans="1:26" ht="24" customHeight="1">
      <c r="A56" s="18">
        <v>33</v>
      </c>
      <c r="B56" s="710"/>
      <c r="C56" s="699"/>
      <c r="D56" s="706"/>
      <c r="E56" s="707"/>
      <c r="F56" s="707"/>
      <c r="G56" s="707"/>
      <c r="H56" s="707"/>
      <c r="I56" s="707"/>
      <c r="J56" s="707"/>
      <c r="K56" s="707"/>
      <c r="L56" s="708"/>
      <c r="M56" s="482"/>
    </row>
    <row r="57" spans="1:26" ht="24" customHeight="1">
      <c r="A57" s="18">
        <v>34</v>
      </c>
      <c r="B57" s="710"/>
      <c r="C57" s="699"/>
      <c r="D57" s="706"/>
      <c r="E57" s="707"/>
      <c r="F57" s="707"/>
      <c r="G57" s="707"/>
      <c r="H57" s="707"/>
      <c r="I57" s="707"/>
      <c r="J57" s="707"/>
      <c r="K57" s="707"/>
      <c r="L57" s="708"/>
      <c r="M57" s="482"/>
    </row>
    <row r="58" spans="1:26" ht="24" customHeight="1">
      <c r="A58" s="18">
        <v>35</v>
      </c>
      <c r="B58" s="710"/>
      <c r="C58" s="699"/>
      <c r="D58" s="706"/>
      <c r="E58" s="707"/>
      <c r="F58" s="707"/>
      <c r="G58" s="707"/>
      <c r="H58" s="707"/>
      <c r="I58" s="707"/>
      <c r="J58" s="707"/>
      <c r="K58" s="707"/>
      <c r="L58" s="708"/>
      <c r="M58" s="482"/>
    </row>
    <row r="59" spans="1:26" ht="22.5">
      <c r="B59" s="710"/>
      <c r="C59" s="760" t="s">
        <v>156</v>
      </c>
      <c r="D59" s="761"/>
      <c r="E59" s="761"/>
      <c r="F59" s="761"/>
      <c r="G59" s="761"/>
      <c r="H59" s="761"/>
      <c r="I59" s="761"/>
      <c r="J59" s="761"/>
      <c r="K59" s="761"/>
      <c r="L59" s="762"/>
      <c r="M59" s="482"/>
    </row>
    <row r="60" spans="1:26" ht="24" customHeight="1">
      <c r="A60" s="18">
        <v>1</v>
      </c>
      <c r="B60" s="710"/>
      <c r="C60" s="763"/>
      <c r="D60" s="764"/>
      <c r="E60" s="764"/>
      <c r="F60" s="764"/>
      <c r="G60" s="764"/>
      <c r="H60" s="764"/>
      <c r="I60" s="764"/>
      <c r="J60" s="764"/>
      <c r="K60" s="764"/>
      <c r="L60" s="765"/>
      <c r="M60" s="482"/>
    </row>
    <row r="61" spans="1:26" ht="24" customHeight="1">
      <c r="A61" s="18">
        <v>2</v>
      </c>
      <c r="B61" s="710"/>
      <c r="C61" s="763"/>
      <c r="D61" s="764"/>
      <c r="E61" s="764"/>
      <c r="F61" s="764"/>
      <c r="G61" s="764"/>
      <c r="H61" s="764"/>
      <c r="I61" s="764"/>
      <c r="J61" s="764"/>
      <c r="K61" s="764"/>
      <c r="L61" s="765"/>
      <c r="M61" s="482"/>
      <c r="N61" s="488"/>
      <c r="O61" s="488"/>
      <c r="P61" s="488"/>
    </row>
    <row r="62" spans="1:26" ht="24" customHeight="1">
      <c r="A62" s="18">
        <v>3</v>
      </c>
      <c r="B62" s="710"/>
      <c r="C62" s="763"/>
      <c r="D62" s="764"/>
      <c r="E62" s="764"/>
      <c r="F62" s="764"/>
      <c r="G62" s="764"/>
      <c r="H62" s="764"/>
      <c r="I62" s="764"/>
      <c r="J62" s="764"/>
      <c r="K62" s="764"/>
      <c r="L62" s="765"/>
      <c r="M62" s="483"/>
      <c r="N62" s="488"/>
      <c r="O62" s="488"/>
      <c r="P62" s="488"/>
    </row>
    <row r="63" spans="1:26" ht="24" customHeight="1">
      <c r="A63" s="18">
        <v>4</v>
      </c>
      <c r="B63" s="710"/>
      <c r="C63" s="766"/>
      <c r="D63" s="767"/>
      <c r="E63" s="767"/>
      <c r="F63" s="767"/>
      <c r="G63" s="767"/>
      <c r="H63" s="767"/>
      <c r="I63" s="767"/>
      <c r="J63" s="767"/>
      <c r="K63" s="767"/>
      <c r="L63" s="768"/>
      <c r="M63" s="482"/>
      <c r="N63" s="488"/>
      <c r="O63" s="488"/>
      <c r="P63" s="488"/>
    </row>
    <row r="64" spans="1:26" customFormat="1" ht="22.5">
      <c r="B64" s="710"/>
      <c r="C64" s="476" t="s">
        <v>355</v>
      </c>
      <c r="D64" s="477"/>
      <c r="E64" s="477"/>
      <c r="F64" s="477"/>
      <c r="G64" s="477"/>
      <c r="H64" s="477"/>
      <c r="I64" s="477"/>
      <c r="J64" s="477"/>
      <c r="K64" s="477"/>
      <c r="L64" s="478"/>
      <c r="M64" s="482"/>
      <c r="N64" s="488"/>
      <c r="O64" s="488"/>
      <c r="P64" s="488"/>
      <c r="Z64" s="479"/>
    </row>
    <row r="65" spans="1:25" ht="24" customHeight="1">
      <c r="A65" s="18">
        <v>1</v>
      </c>
      <c r="B65" s="710"/>
      <c r="C65" s="763"/>
      <c r="D65" s="764"/>
      <c r="E65" s="764"/>
      <c r="F65" s="764"/>
      <c r="G65" s="764"/>
      <c r="H65" s="764"/>
      <c r="I65" s="764"/>
      <c r="J65" s="764"/>
      <c r="K65" s="764"/>
      <c r="L65" s="765"/>
      <c r="M65" s="482"/>
    </row>
    <row r="66" spans="1:25" ht="24" customHeight="1">
      <c r="A66" s="18">
        <v>2</v>
      </c>
      <c r="B66" s="710"/>
      <c r="C66" s="763"/>
      <c r="D66" s="764"/>
      <c r="E66" s="764"/>
      <c r="F66" s="764"/>
      <c r="G66" s="764"/>
      <c r="H66" s="764"/>
      <c r="I66" s="764"/>
      <c r="J66" s="764"/>
      <c r="K66" s="764"/>
      <c r="L66" s="765"/>
      <c r="M66" s="482"/>
    </row>
    <row r="67" spans="1:25" ht="24" customHeight="1">
      <c r="A67" s="18">
        <v>3</v>
      </c>
      <c r="B67" s="710"/>
      <c r="C67" s="763"/>
      <c r="D67" s="764"/>
      <c r="E67" s="764"/>
      <c r="F67" s="764"/>
      <c r="G67" s="764"/>
      <c r="H67" s="764"/>
      <c r="I67" s="764"/>
      <c r="J67" s="764"/>
      <c r="K67" s="764"/>
      <c r="L67" s="765"/>
      <c r="M67" s="483"/>
    </row>
    <row r="68" spans="1:25" ht="24" customHeight="1">
      <c r="A68" s="18">
        <v>4</v>
      </c>
      <c r="B68" s="710"/>
      <c r="C68" s="766"/>
      <c r="D68" s="767"/>
      <c r="E68" s="767"/>
      <c r="F68" s="767"/>
      <c r="G68" s="767"/>
      <c r="H68" s="767"/>
      <c r="I68" s="767"/>
      <c r="J68" s="767"/>
      <c r="K68" s="767"/>
      <c r="L68" s="768"/>
      <c r="M68" s="482"/>
    </row>
    <row r="69" spans="1:25" s="142" customFormat="1" ht="24" customHeight="1">
      <c r="A69" s="142">
        <v>1</v>
      </c>
      <c r="B69" s="745" t="s">
        <v>112</v>
      </c>
      <c r="C69" s="746"/>
      <c r="D69" s="747"/>
      <c r="E69" s="703"/>
      <c r="F69" s="704"/>
      <c r="G69" s="704"/>
      <c r="H69" s="704"/>
      <c r="I69" s="704"/>
      <c r="J69" s="704"/>
      <c r="K69" s="704"/>
      <c r="L69" s="705"/>
      <c r="M69" s="482"/>
      <c r="N69" s="737" t="s">
        <v>359</v>
      </c>
      <c r="O69" s="738"/>
      <c r="P69" s="738"/>
      <c r="Q69" s="738"/>
      <c r="R69" s="738"/>
      <c r="S69" s="738"/>
      <c r="T69" s="738"/>
      <c r="U69" s="738"/>
      <c r="V69" s="738"/>
      <c r="W69" s="738"/>
      <c r="X69" s="738"/>
      <c r="Y69" s="738"/>
    </row>
    <row r="70" spans="1:25" s="142" customFormat="1" ht="24" customHeight="1">
      <c r="A70" s="142">
        <v>2</v>
      </c>
      <c r="B70" s="748"/>
      <c r="C70" s="749"/>
      <c r="D70" s="750"/>
      <c r="E70" s="706"/>
      <c r="F70" s="707"/>
      <c r="G70" s="707"/>
      <c r="H70" s="707"/>
      <c r="I70" s="707"/>
      <c r="J70" s="707"/>
      <c r="K70" s="707"/>
      <c r="L70" s="708"/>
      <c r="M70" s="482"/>
      <c r="N70" s="736"/>
      <c r="O70" s="736"/>
      <c r="P70" s="736"/>
      <c r="Q70" s="736"/>
      <c r="R70" s="736"/>
      <c r="S70" s="736"/>
      <c r="T70" s="736"/>
      <c r="U70" s="736"/>
      <c r="V70" s="736"/>
      <c r="W70" s="736"/>
      <c r="X70" s="736"/>
      <c r="Y70" s="736"/>
    </row>
    <row r="71" spans="1:25" s="142" customFormat="1" ht="24" customHeight="1">
      <c r="A71" s="142">
        <v>3</v>
      </c>
      <c r="B71" s="748"/>
      <c r="C71" s="749"/>
      <c r="D71" s="750"/>
      <c r="E71" s="706"/>
      <c r="F71" s="707"/>
      <c r="G71" s="707"/>
      <c r="H71" s="707"/>
      <c r="I71" s="707"/>
      <c r="J71" s="707"/>
      <c r="K71" s="707"/>
      <c r="L71" s="708"/>
      <c r="M71" s="482"/>
      <c r="N71" s="736"/>
      <c r="O71" s="736"/>
      <c r="P71" s="736"/>
      <c r="Q71" s="736"/>
      <c r="R71" s="736"/>
      <c r="S71" s="736"/>
      <c r="T71" s="736"/>
      <c r="U71" s="736"/>
      <c r="V71" s="736"/>
      <c r="W71" s="736"/>
      <c r="X71" s="736"/>
      <c r="Y71" s="736"/>
    </row>
    <row r="72" spans="1:25" s="142" customFormat="1" ht="24" customHeight="1">
      <c r="A72" s="142">
        <v>4</v>
      </c>
      <c r="B72" s="748"/>
      <c r="C72" s="749"/>
      <c r="D72" s="750"/>
      <c r="E72" s="706"/>
      <c r="F72" s="707"/>
      <c r="G72" s="707"/>
      <c r="H72" s="707"/>
      <c r="I72" s="707"/>
      <c r="J72" s="707"/>
      <c r="K72" s="707"/>
      <c r="L72" s="708"/>
      <c r="M72" s="479"/>
      <c r="N72" s="736"/>
      <c r="O72" s="736"/>
      <c r="P72" s="736"/>
      <c r="Q72" s="736"/>
      <c r="R72" s="736"/>
      <c r="S72" s="736"/>
      <c r="T72" s="736"/>
      <c r="U72" s="736"/>
      <c r="V72" s="736"/>
      <c r="W72" s="736"/>
      <c r="X72" s="736"/>
      <c r="Y72" s="736"/>
    </row>
    <row r="73" spans="1:25" s="142" customFormat="1" ht="24" customHeight="1">
      <c r="A73" s="142">
        <v>5</v>
      </c>
      <c r="B73" s="748"/>
      <c r="C73" s="749"/>
      <c r="D73" s="750"/>
      <c r="E73" s="706"/>
      <c r="F73" s="707"/>
      <c r="G73" s="707"/>
      <c r="H73" s="707"/>
      <c r="I73" s="707"/>
      <c r="J73" s="707"/>
      <c r="K73" s="707"/>
      <c r="L73" s="708"/>
      <c r="M73" s="482"/>
      <c r="N73" s="733"/>
      <c r="O73" s="733"/>
      <c r="P73" s="733"/>
      <c r="Q73" s="733"/>
      <c r="R73" s="733"/>
      <c r="S73" s="733"/>
      <c r="T73" s="733"/>
      <c r="U73" s="733"/>
      <c r="V73" s="733"/>
      <c r="W73" s="733"/>
      <c r="X73" s="733"/>
      <c r="Y73" s="733"/>
    </row>
    <row r="74" spans="1:25" s="142" customFormat="1" ht="24" customHeight="1">
      <c r="A74" s="142">
        <v>6</v>
      </c>
      <c r="B74" s="748"/>
      <c r="C74" s="749"/>
      <c r="D74" s="750"/>
      <c r="E74" s="706"/>
      <c r="F74" s="707"/>
      <c r="G74" s="707"/>
      <c r="H74" s="707"/>
      <c r="I74" s="707"/>
      <c r="J74" s="707"/>
      <c r="K74" s="707"/>
      <c r="L74" s="708"/>
      <c r="M74" s="482"/>
      <c r="N74"/>
      <c r="O74"/>
      <c r="P74"/>
      <c r="Q74"/>
      <c r="R74"/>
      <c r="S74"/>
      <c r="T74"/>
      <c r="U74"/>
      <c r="V74"/>
      <c r="W74"/>
      <c r="X74"/>
      <c r="Y74"/>
    </row>
    <row r="75" spans="1:25" ht="23.25" customHeight="1">
      <c r="B75" s="686" t="s">
        <v>157</v>
      </c>
      <c r="C75" s="687"/>
      <c r="D75" s="688"/>
      <c r="E75" s="692" t="s">
        <v>158</v>
      </c>
      <c r="F75" s="687"/>
      <c r="G75" s="687" t="s">
        <v>159</v>
      </c>
      <c r="H75" s="687"/>
      <c r="I75" s="687" t="s">
        <v>160</v>
      </c>
      <c r="J75" s="687"/>
      <c r="K75" s="687" t="s">
        <v>161</v>
      </c>
      <c r="L75" s="693"/>
      <c r="M75" s="482"/>
    </row>
    <row r="76" spans="1:25" ht="24" customHeight="1">
      <c r="B76" s="689"/>
      <c r="C76" s="690"/>
      <c r="D76" s="691"/>
      <c r="E76" s="685"/>
      <c r="F76" s="683"/>
      <c r="G76" s="683"/>
      <c r="H76" s="683"/>
      <c r="I76" s="683"/>
      <c r="J76" s="683"/>
      <c r="K76" s="683"/>
      <c r="L76" s="684"/>
      <c r="M76" s="482"/>
    </row>
    <row r="77" spans="1:25" ht="24" customHeight="1">
      <c r="B77" s="689"/>
      <c r="C77" s="690"/>
      <c r="D77" s="691"/>
      <c r="E77" s="685"/>
      <c r="F77" s="683"/>
      <c r="G77" s="683"/>
      <c r="H77" s="683"/>
      <c r="I77" s="683"/>
      <c r="J77" s="683"/>
      <c r="K77" s="683"/>
      <c r="L77" s="684"/>
      <c r="M77" s="482"/>
    </row>
    <row r="78" spans="1:25" ht="24" customHeight="1">
      <c r="B78" s="689"/>
      <c r="C78" s="690"/>
      <c r="D78" s="691"/>
      <c r="E78" s="685"/>
      <c r="F78" s="683"/>
      <c r="G78" s="683"/>
      <c r="H78" s="683"/>
      <c r="I78" s="683"/>
      <c r="J78" s="683"/>
      <c r="K78" s="683"/>
      <c r="L78" s="684"/>
      <c r="M78" s="482"/>
    </row>
    <row r="79" spans="1:25" ht="22.5">
      <c r="M79" s="482"/>
    </row>
    <row r="80" spans="1:25" ht="22.5">
      <c r="M80" s="482"/>
    </row>
  </sheetData>
  <sheetProtection algorithmName="SHA-512" hashValue="gUXynFuDAY7gcBmTXUD8JKjR1J9gOx0s3A/TjQR29ukUVfzC0fewTAl0HRZ0BmTEhce07jhlxOSDezlU3Hku7Q==" saltValue="xsaHpPdsezfkPsOiYJcaYA==" spinCount="100000" sheet="1" objects="1" scenarios="1"/>
  <mergeCells count="47">
    <mergeCell ref="F17:L17"/>
    <mergeCell ref="N4:Y15"/>
    <mergeCell ref="N25:Y55"/>
    <mergeCell ref="N69:Y73"/>
    <mergeCell ref="C16:D19"/>
    <mergeCell ref="B69:D74"/>
    <mergeCell ref="E69:L74"/>
    <mergeCell ref="F18:L18"/>
    <mergeCell ref="F19:L19"/>
    <mergeCell ref="I21:L21"/>
    <mergeCell ref="I22:L22"/>
    <mergeCell ref="C59:L59"/>
    <mergeCell ref="C60:L63"/>
    <mergeCell ref="C65:L68"/>
    <mergeCell ref="C21:H23"/>
    <mergeCell ref="K77:L77"/>
    <mergeCell ref="B2:D2"/>
    <mergeCell ref="E2:L2"/>
    <mergeCell ref="B3:D3"/>
    <mergeCell ref="E3:L3"/>
    <mergeCell ref="C24:C58"/>
    <mergeCell ref="I23:L23"/>
    <mergeCell ref="D24:L58"/>
    <mergeCell ref="B4:B68"/>
    <mergeCell ref="C4:L4"/>
    <mergeCell ref="C5:L10"/>
    <mergeCell ref="C20:H20"/>
    <mergeCell ref="I20:L20"/>
    <mergeCell ref="C11:L11"/>
    <mergeCell ref="C12:L15"/>
    <mergeCell ref="F16:L16"/>
    <mergeCell ref="K76:L76"/>
    <mergeCell ref="E77:F77"/>
    <mergeCell ref="E78:F78"/>
    <mergeCell ref="B75:D78"/>
    <mergeCell ref="E76:F76"/>
    <mergeCell ref="G76:H76"/>
    <mergeCell ref="E75:F75"/>
    <mergeCell ref="G75:H75"/>
    <mergeCell ref="I75:J75"/>
    <mergeCell ref="K75:L75"/>
    <mergeCell ref="I76:J76"/>
    <mergeCell ref="G78:H78"/>
    <mergeCell ref="I78:J78"/>
    <mergeCell ref="K78:L78"/>
    <mergeCell ref="G77:H77"/>
    <mergeCell ref="I77:J77"/>
  </mergeCells>
  <phoneticPr fontId="23"/>
  <dataValidations count="4">
    <dataValidation type="list" operator="lessThanOrEqual" allowBlank="1" showInputMessage="1" showErrorMessage="1" sqref="E16:E19" xr:uid="{00000000-0002-0000-0600-000000000000}">
      <formula1>"ー,〇"</formula1>
    </dataValidation>
    <dataValidation type="textLength" operator="lessThanOrEqual" allowBlank="1" showInputMessage="1" showErrorMessage="1" errorTitle="字数超過" error="200字・4行以内でご記入ください。" sqref="C12:M15" xr:uid="{00000000-0002-0000-0600-000001000000}">
      <formula1>200</formula1>
    </dataValidation>
    <dataValidation type="textLength" operator="lessThanOrEqual" allowBlank="1" showInputMessage="1" showErrorMessage="1" errorTitle="字数超過" error="200字・4行以下で入力してください。" sqref="C60:L63 C65:L68 M63:M66 M68:M71 M73:M76" xr:uid="{00000000-0002-0000-0600-000002000000}">
      <formula1>200</formula1>
    </dataValidation>
    <dataValidation type="textLength" operator="lessThanOrEqual" allowBlank="1" showInputMessage="1" showErrorMessage="1" errorTitle="字数超過" error="300字・6行以内でご記入ください。" sqref="E69:L74 C5:M10 M17 M77:M80" xr:uid="{00000000-0002-0000-0600-000003000000}">
      <formula1>300</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FF"/>
    <pageSetUpPr fitToPage="1"/>
  </sheetPr>
  <dimension ref="A1:T78"/>
  <sheetViews>
    <sheetView view="pageBreakPreview" topLeftCell="A4" zoomScale="75" zoomScaleNormal="100" zoomScaleSheetLayoutView="75" workbookViewId="0">
      <selection activeCell="H74" sqref="H74"/>
    </sheetView>
  </sheetViews>
  <sheetFormatPr defaultColWidth="9" defaultRowHeight="18"/>
  <cols>
    <col min="1" max="2" width="6.9140625" style="143" customWidth="1"/>
    <col min="3" max="3" width="7.1640625" style="143" customWidth="1"/>
    <col min="4" max="4" width="39.5" style="241" customWidth="1"/>
    <col min="5" max="5" width="12" style="29" customWidth="1"/>
    <col min="6" max="6" width="3.5" style="29" bestFit="1" customWidth="1"/>
    <col min="7" max="7" width="11" style="29" customWidth="1"/>
    <col min="8" max="8" width="21.4140625" style="144" bestFit="1" customWidth="1"/>
    <col min="9" max="9" width="17.6640625" style="144" customWidth="1"/>
    <col min="10" max="10" width="2.4140625" style="29" customWidth="1"/>
    <col min="11" max="16384" width="9" style="29"/>
  </cols>
  <sheetData>
    <row r="1" spans="1:9">
      <c r="A1" s="83" t="s">
        <v>248</v>
      </c>
    </row>
    <row r="2" spans="1:9" s="16" customFormat="1" ht="18.75" customHeight="1">
      <c r="A2" s="694" t="s">
        <v>115</v>
      </c>
      <c r="B2" s="694"/>
      <c r="C2" s="695">
        <f>'1-1 総表'!C14</f>
        <v>0</v>
      </c>
      <c r="D2" s="695"/>
      <c r="E2" s="695"/>
      <c r="F2" s="695"/>
      <c r="G2" s="695"/>
      <c r="H2" s="695"/>
      <c r="I2" s="695"/>
    </row>
    <row r="3" spans="1:9" s="16" customFormat="1" ht="18.75" customHeight="1">
      <c r="A3" s="694" t="s">
        <v>76</v>
      </c>
      <c r="B3" s="694"/>
      <c r="C3" s="695">
        <f>'1-1 総表'!C26</f>
        <v>0</v>
      </c>
      <c r="D3" s="695"/>
      <c r="E3" s="695"/>
      <c r="F3" s="695"/>
      <c r="G3" s="695"/>
      <c r="H3" s="695"/>
      <c r="I3" s="695"/>
    </row>
    <row r="4" spans="1:9" ht="18.5" thickBot="1"/>
    <row r="5" spans="1:9" s="18" customFormat="1" ht="20.25" customHeight="1" thickBot="1">
      <c r="A5" s="145"/>
      <c r="B5" s="146" t="s">
        <v>45</v>
      </c>
      <c r="C5" s="147"/>
      <c r="D5" s="242"/>
      <c r="E5" s="819">
        <f>E6+E7</f>
        <v>0</v>
      </c>
      <c r="F5" s="819"/>
      <c r="G5" s="820"/>
      <c r="H5" s="148"/>
      <c r="I5" s="148"/>
    </row>
    <row r="6" spans="1:9" s="18" customFormat="1" ht="20.25" customHeight="1" thickBot="1">
      <c r="A6" s="145"/>
      <c r="B6" s="149"/>
      <c r="C6" s="821" t="s">
        <v>46</v>
      </c>
      <c r="D6" s="822"/>
      <c r="E6" s="828">
        <f>I17</f>
        <v>0</v>
      </c>
      <c r="F6" s="829"/>
      <c r="G6" s="830"/>
      <c r="H6" s="150"/>
      <c r="I6" s="150"/>
    </row>
    <row r="7" spans="1:9" s="18" customFormat="1" ht="20.25" customHeight="1" thickBot="1">
      <c r="A7" s="145"/>
      <c r="B7" s="149"/>
      <c r="C7" s="151" t="s">
        <v>47</v>
      </c>
      <c r="D7" s="243"/>
      <c r="E7" s="823">
        <f>SUM(E8:G13)</f>
        <v>0</v>
      </c>
      <c r="F7" s="823"/>
      <c r="G7" s="824"/>
      <c r="H7" s="150"/>
      <c r="I7" s="150"/>
    </row>
    <row r="8" spans="1:9" s="18" customFormat="1" ht="20.25" customHeight="1" thickBot="1">
      <c r="A8" s="145"/>
      <c r="B8" s="149"/>
      <c r="C8" s="152"/>
      <c r="D8" s="244" t="s">
        <v>48</v>
      </c>
      <c r="E8" s="825">
        <f>I38</f>
        <v>0</v>
      </c>
      <c r="F8" s="826"/>
      <c r="G8" s="827"/>
      <c r="H8" s="150"/>
      <c r="I8" s="150"/>
    </row>
    <row r="9" spans="1:9" s="18" customFormat="1" ht="19.5" customHeight="1">
      <c r="A9" s="145"/>
      <c r="B9" s="149"/>
      <c r="C9" s="152"/>
      <c r="D9" s="245" t="s">
        <v>49</v>
      </c>
      <c r="E9" s="813">
        <f>I44</f>
        <v>0</v>
      </c>
      <c r="F9" s="813"/>
      <c r="G9" s="814"/>
      <c r="H9" s="150"/>
      <c r="I9" s="150"/>
    </row>
    <row r="10" spans="1:9" s="18" customFormat="1" ht="19.5" customHeight="1">
      <c r="A10" s="145"/>
      <c r="B10" s="149"/>
      <c r="C10" s="152"/>
      <c r="D10" s="245" t="s">
        <v>50</v>
      </c>
      <c r="E10" s="815">
        <f>I50</f>
        <v>0</v>
      </c>
      <c r="F10" s="815"/>
      <c r="G10" s="816"/>
      <c r="H10" s="150"/>
      <c r="I10" s="150"/>
    </row>
    <row r="11" spans="1:9" s="18" customFormat="1" ht="19.5" customHeight="1">
      <c r="A11" s="145"/>
      <c r="B11" s="149"/>
      <c r="C11" s="152"/>
      <c r="D11" s="246" t="s">
        <v>51</v>
      </c>
      <c r="E11" s="815">
        <f>I56</f>
        <v>0</v>
      </c>
      <c r="F11" s="815"/>
      <c r="G11" s="816"/>
      <c r="H11" s="150"/>
      <c r="I11" s="150"/>
    </row>
    <row r="12" spans="1:9" s="18" customFormat="1" ht="19.5" customHeight="1">
      <c r="A12" s="145"/>
      <c r="B12" s="149"/>
      <c r="C12" s="152"/>
      <c r="D12" s="246" t="s">
        <v>52</v>
      </c>
      <c r="E12" s="815">
        <f>I62</f>
        <v>0</v>
      </c>
      <c r="F12" s="815"/>
      <c r="G12" s="816"/>
      <c r="H12" s="150"/>
      <c r="I12" s="150"/>
    </row>
    <row r="13" spans="1:9" s="18" customFormat="1" ht="20.25" customHeight="1" thickBot="1">
      <c r="A13" s="145"/>
      <c r="B13" s="153"/>
      <c r="C13" s="154"/>
      <c r="D13" s="247" t="s">
        <v>53</v>
      </c>
      <c r="E13" s="817">
        <f>I68</f>
        <v>0</v>
      </c>
      <c r="F13" s="817"/>
      <c r="G13" s="818"/>
      <c r="H13" s="150"/>
      <c r="I13" s="150"/>
    </row>
    <row r="14" spans="1:9" ht="18.5" thickBot="1"/>
    <row r="15" spans="1:9" s="159" customFormat="1" ht="18.5" thickBot="1">
      <c r="A15" s="155" t="s">
        <v>13</v>
      </c>
      <c r="B15" s="156" t="s">
        <v>14</v>
      </c>
      <c r="C15" s="156" t="s">
        <v>15</v>
      </c>
      <c r="D15" s="248" t="s">
        <v>16</v>
      </c>
      <c r="E15" s="812" t="s">
        <v>17</v>
      </c>
      <c r="F15" s="812"/>
      <c r="G15" s="812"/>
      <c r="H15" s="157" t="s">
        <v>40</v>
      </c>
      <c r="I15" s="158" t="s">
        <v>18</v>
      </c>
    </row>
    <row r="16" spans="1:9" ht="29.5" thickBot="1">
      <c r="A16" s="804" t="s">
        <v>42</v>
      </c>
      <c r="B16" s="805"/>
      <c r="C16" s="805"/>
      <c r="D16" s="805"/>
      <c r="E16" s="160"/>
      <c r="F16" s="160"/>
      <c r="G16" s="160"/>
      <c r="H16" s="161"/>
      <c r="I16" s="162">
        <f>SUM(I17,I38,I44,I50,I56,I62,I68)</f>
        <v>0</v>
      </c>
    </row>
    <row r="17" spans="1:20" ht="29.5" thickBot="1">
      <c r="A17" s="163" t="s">
        <v>96</v>
      </c>
      <c r="B17" s="164" t="s">
        <v>19</v>
      </c>
      <c r="C17" s="165"/>
      <c r="D17" s="249"/>
      <c r="E17" s="166"/>
      <c r="F17" s="166"/>
      <c r="G17" s="166"/>
      <c r="H17" s="167"/>
      <c r="I17" s="168">
        <f>SUM(I23)</f>
        <v>0</v>
      </c>
    </row>
    <row r="18" spans="1:20" ht="22.5">
      <c r="A18" s="163" t="s">
        <v>96</v>
      </c>
      <c r="B18" s="169"/>
      <c r="C18" s="170" t="s">
        <v>181</v>
      </c>
      <c r="D18" s="250"/>
      <c r="E18" s="171"/>
      <c r="F18" s="171"/>
      <c r="G18" s="171"/>
      <c r="H18" s="172"/>
      <c r="I18" s="173"/>
    </row>
    <row r="19" spans="1:20">
      <c r="A19" s="163" t="s">
        <v>96</v>
      </c>
      <c r="B19" s="174"/>
      <c r="C19" s="175"/>
      <c r="D19" s="251" t="s">
        <v>182</v>
      </c>
      <c r="E19" s="778">
        <f>'1-1 総表'!C28</f>
        <v>0</v>
      </c>
      <c r="F19" s="779"/>
      <c r="G19" s="779"/>
      <c r="H19" s="779"/>
      <c r="I19" s="176"/>
    </row>
    <row r="20" spans="1:20">
      <c r="A20" s="163" t="s">
        <v>96</v>
      </c>
      <c r="B20" s="174"/>
      <c r="C20" s="175"/>
      <c r="D20" s="252" t="s">
        <v>183</v>
      </c>
      <c r="E20" s="780"/>
      <c r="F20" s="781"/>
      <c r="G20" s="781"/>
      <c r="H20" s="177" t="s">
        <v>184</v>
      </c>
      <c r="I20" s="178"/>
    </row>
    <row r="21" spans="1:20" ht="22.5">
      <c r="A21" s="163" t="s">
        <v>96</v>
      </c>
      <c r="B21" s="174"/>
      <c r="C21" s="170" t="s">
        <v>19</v>
      </c>
      <c r="D21" s="253"/>
      <c r="E21" s="179"/>
      <c r="F21" s="179"/>
      <c r="G21" s="179"/>
      <c r="H21" s="180"/>
      <c r="I21" s="181"/>
    </row>
    <row r="22" spans="1:20">
      <c r="A22" s="163" t="s">
        <v>96</v>
      </c>
      <c r="B22" s="174"/>
      <c r="C22" s="182"/>
      <c r="D22" s="254" t="s">
        <v>64</v>
      </c>
      <c r="E22" s="183" t="s">
        <v>20</v>
      </c>
      <c r="F22" s="183" t="s">
        <v>21</v>
      </c>
      <c r="G22" s="183" t="s">
        <v>22</v>
      </c>
      <c r="H22" s="184" t="s">
        <v>23</v>
      </c>
      <c r="I22" s="185"/>
    </row>
    <row r="23" spans="1:20">
      <c r="A23" s="163" t="s">
        <v>96</v>
      </c>
      <c r="B23" s="174"/>
      <c r="C23" s="182"/>
      <c r="D23" s="255"/>
      <c r="E23" s="11"/>
      <c r="F23" s="186" t="str">
        <f>IF(E23="","","×")</f>
        <v/>
      </c>
      <c r="G23" s="11"/>
      <c r="H23" s="187">
        <f>E23*G23</f>
        <v>0</v>
      </c>
      <c r="I23" s="188">
        <f>ROUNDDOWN((SUM(H23:H28)),-3)/1000</f>
        <v>0</v>
      </c>
    </row>
    <row r="24" spans="1:20">
      <c r="A24" s="163" t="str">
        <f>IF(AND(D24="",E24=""),"",".")</f>
        <v/>
      </c>
      <c r="B24" s="174"/>
      <c r="C24" s="182"/>
      <c r="D24" s="256"/>
      <c r="E24" s="12"/>
      <c r="F24" s="189" t="str">
        <f t="shared" ref="F24:F27" si="0">IF(E24="","","×")</f>
        <v/>
      </c>
      <c r="G24" s="12"/>
      <c r="H24" s="190">
        <f t="shared" ref="H24:H28" si="1">E24*G24</f>
        <v>0</v>
      </c>
      <c r="I24" s="191"/>
    </row>
    <row r="25" spans="1:20">
      <c r="A25" s="163" t="str">
        <f t="shared" ref="A25:A27" si="2">IF(AND(D25="",E25=""),"",".")</f>
        <v/>
      </c>
      <c r="B25" s="174"/>
      <c r="C25" s="182"/>
      <c r="D25" s="256"/>
      <c r="E25" s="12"/>
      <c r="F25" s="189" t="str">
        <f t="shared" si="0"/>
        <v/>
      </c>
      <c r="G25" s="12"/>
      <c r="H25" s="190">
        <f t="shared" si="1"/>
        <v>0</v>
      </c>
      <c r="I25" s="191"/>
    </row>
    <row r="26" spans="1:20">
      <c r="A26" s="163" t="str">
        <f t="shared" si="2"/>
        <v/>
      </c>
      <c r="B26" s="174"/>
      <c r="C26" s="182"/>
      <c r="D26" s="256"/>
      <c r="E26" s="12"/>
      <c r="F26" s="189" t="str">
        <f t="shared" si="0"/>
        <v/>
      </c>
      <c r="G26" s="12"/>
      <c r="H26" s="190">
        <f t="shared" si="1"/>
        <v>0</v>
      </c>
      <c r="I26" s="191"/>
    </row>
    <row r="27" spans="1:20">
      <c r="A27" s="163" t="str">
        <f t="shared" si="2"/>
        <v/>
      </c>
      <c r="B27" s="174"/>
      <c r="C27" s="182"/>
      <c r="D27" s="256"/>
      <c r="E27" s="12"/>
      <c r="F27" s="189" t="str">
        <f t="shared" si="0"/>
        <v/>
      </c>
      <c r="G27" s="12"/>
      <c r="H27" s="190">
        <f t="shared" si="1"/>
        <v>0</v>
      </c>
      <c r="I27" s="191"/>
    </row>
    <row r="28" spans="1:20">
      <c r="A28" s="163" t="s">
        <v>96</v>
      </c>
      <c r="B28" s="174"/>
      <c r="C28" s="192"/>
      <c r="D28" s="257" t="s">
        <v>24</v>
      </c>
      <c r="E28" s="193">
        <v>0</v>
      </c>
      <c r="F28" s="194" t="s">
        <v>21</v>
      </c>
      <c r="G28" s="13"/>
      <c r="H28" s="195">
        <f t="shared" si="1"/>
        <v>0</v>
      </c>
      <c r="I28" s="196"/>
    </row>
    <row r="29" spans="1:20" ht="22.5">
      <c r="A29" s="163" t="s">
        <v>96</v>
      </c>
      <c r="B29" s="174"/>
      <c r="C29" s="197" t="s">
        <v>43</v>
      </c>
      <c r="D29" s="258"/>
      <c r="E29" s="198"/>
      <c r="F29" s="198"/>
      <c r="G29" s="198"/>
      <c r="H29" s="198"/>
      <c r="I29" s="181"/>
      <c r="K29" s="810" t="s">
        <v>360</v>
      </c>
      <c r="L29" s="810"/>
      <c r="M29" s="810"/>
      <c r="N29" s="810"/>
      <c r="O29" s="810"/>
      <c r="P29" s="810"/>
      <c r="Q29" s="810"/>
      <c r="R29" s="810"/>
      <c r="S29" s="810"/>
      <c r="T29" s="810"/>
    </row>
    <row r="30" spans="1:20">
      <c r="A30" s="163" t="s">
        <v>96</v>
      </c>
      <c r="B30" s="174"/>
      <c r="C30" s="182"/>
      <c r="D30" s="782"/>
      <c r="E30" s="783"/>
      <c r="F30" s="783"/>
      <c r="G30" s="783"/>
      <c r="H30" s="783"/>
      <c r="I30" s="784"/>
      <c r="K30" s="810"/>
      <c r="L30" s="810"/>
      <c r="M30" s="810"/>
      <c r="N30" s="810"/>
      <c r="O30" s="810"/>
      <c r="P30" s="810"/>
      <c r="Q30" s="810"/>
      <c r="R30" s="810"/>
      <c r="S30" s="810"/>
      <c r="T30" s="810"/>
    </row>
    <row r="31" spans="1:20">
      <c r="A31" s="163" t="s">
        <v>96</v>
      </c>
      <c r="B31" s="174"/>
      <c r="C31" s="182"/>
      <c r="D31" s="785"/>
      <c r="E31" s="786"/>
      <c r="F31" s="786"/>
      <c r="G31" s="786"/>
      <c r="H31" s="786"/>
      <c r="I31" s="787"/>
      <c r="K31" s="810"/>
      <c r="L31" s="810"/>
      <c r="M31" s="810"/>
      <c r="N31" s="810"/>
      <c r="O31" s="810"/>
      <c r="P31" s="810"/>
      <c r="Q31" s="810"/>
      <c r="R31" s="810"/>
      <c r="S31" s="810"/>
      <c r="T31" s="810"/>
    </row>
    <row r="32" spans="1:20">
      <c r="A32" s="163" t="s">
        <v>96</v>
      </c>
      <c r="B32" s="174"/>
      <c r="C32" s="182"/>
      <c r="D32" s="785"/>
      <c r="E32" s="786"/>
      <c r="F32" s="786"/>
      <c r="G32" s="786"/>
      <c r="H32" s="786"/>
      <c r="I32" s="787"/>
      <c r="K32" s="810"/>
      <c r="L32" s="810"/>
      <c r="M32" s="810"/>
      <c r="N32" s="810"/>
      <c r="O32" s="810"/>
      <c r="P32" s="810"/>
      <c r="Q32" s="810"/>
      <c r="R32" s="810"/>
      <c r="S32" s="810"/>
      <c r="T32" s="810"/>
    </row>
    <row r="33" spans="1:20">
      <c r="A33" s="163" t="s">
        <v>96</v>
      </c>
      <c r="B33" s="174"/>
      <c r="C33" s="182"/>
      <c r="D33" s="785"/>
      <c r="E33" s="786"/>
      <c r="F33" s="786"/>
      <c r="G33" s="786"/>
      <c r="H33" s="786"/>
      <c r="I33" s="787"/>
      <c r="K33" s="810"/>
      <c r="L33" s="810"/>
      <c r="M33" s="810"/>
      <c r="N33" s="810"/>
      <c r="O33" s="810"/>
      <c r="P33" s="810"/>
      <c r="Q33" s="810"/>
      <c r="R33" s="810"/>
      <c r="S33" s="810"/>
      <c r="T33" s="810"/>
    </row>
    <row r="34" spans="1:20">
      <c r="A34" s="163" t="s">
        <v>96</v>
      </c>
      <c r="B34" s="199"/>
      <c r="C34" s="200"/>
      <c r="D34" s="788"/>
      <c r="E34" s="789"/>
      <c r="F34" s="789"/>
      <c r="G34" s="789"/>
      <c r="H34" s="789"/>
      <c r="I34" s="790"/>
      <c r="K34" s="810"/>
      <c r="L34" s="810"/>
      <c r="M34" s="810"/>
      <c r="N34" s="810"/>
      <c r="O34" s="810"/>
      <c r="P34" s="810"/>
      <c r="Q34" s="810"/>
      <c r="R34" s="810"/>
      <c r="S34" s="810"/>
      <c r="T34" s="810"/>
    </row>
    <row r="35" spans="1:20" ht="29">
      <c r="A35" s="163" t="s">
        <v>96</v>
      </c>
      <c r="B35" s="201" t="s">
        <v>25</v>
      </c>
      <c r="C35" s="202"/>
      <c r="D35" s="259"/>
      <c r="E35" s="202"/>
      <c r="F35" s="203"/>
      <c r="G35" s="202"/>
      <c r="H35" s="204"/>
      <c r="I35" s="205"/>
      <c r="K35" s="811"/>
      <c r="L35" s="811"/>
      <c r="M35" s="811"/>
      <c r="N35" s="811"/>
      <c r="O35" s="811"/>
      <c r="P35" s="811"/>
      <c r="Q35" s="811"/>
      <c r="R35" s="811"/>
      <c r="S35" s="811"/>
      <c r="T35" s="811"/>
    </row>
    <row r="36" spans="1:20" s="211" customFormat="1" ht="13">
      <c r="A36" s="206"/>
      <c r="B36" s="207"/>
      <c r="C36" s="208" t="s">
        <v>15</v>
      </c>
      <c r="D36" s="260" t="s">
        <v>16</v>
      </c>
      <c r="E36" s="795" t="s">
        <v>17</v>
      </c>
      <c r="F36" s="796"/>
      <c r="G36" s="797"/>
      <c r="H36" s="209" t="s">
        <v>40</v>
      </c>
      <c r="I36" s="210" t="s">
        <v>18</v>
      </c>
    </row>
    <row r="37" spans="1:20" ht="22.5">
      <c r="A37" s="163" t="s">
        <v>96</v>
      </c>
      <c r="B37" s="212"/>
      <c r="C37" s="170" t="s">
        <v>4</v>
      </c>
      <c r="D37" s="261"/>
      <c r="E37" s="213"/>
      <c r="F37" s="214"/>
      <c r="G37" s="213"/>
      <c r="H37" s="215"/>
      <c r="I37" s="216"/>
    </row>
    <row r="38" spans="1:20">
      <c r="A38" s="163" t="s">
        <v>96</v>
      </c>
      <c r="B38" s="174"/>
      <c r="C38" s="182"/>
      <c r="D38" s="255"/>
      <c r="E38" s="791"/>
      <c r="F38" s="792"/>
      <c r="G38" s="792"/>
      <c r="H38" s="6"/>
      <c r="I38" s="793">
        <f>ROUNDDOWN((SUM(H38:H42)),-3)/1000</f>
        <v>0</v>
      </c>
    </row>
    <row r="39" spans="1:20">
      <c r="A39" s="163" t="str">
        <f>IF(AND(D39="",E39="",H39=""),"",".")</f>
        <v/>
      </c>
      <c r="B39" s="174"/>
      <c r="C39" s="182"/>
      <c r="D39" s="256"/>
      <c r="E39" s="798"/>
      <c r="F39" s="799"/>
      <c r="G39" s="800"/>
      <c r="H39" s="7"/>
      <c r="I39" s="794"/>
    </row>
    <row r="40" spans="1:20">
      <c r="A40" s="163" t="str">
        <f t="shared" ref="A40:A76" si="3">IF(AND(D40="",E40="",H40=""),"",".")</f>
        <v/>
      </c>
      <c r="B40" s="174"/>
      <c r="C40" s="182"/>
      <c r="D40" s="262"/>
      <c r="E40" s="798"/>
      <c r="F40" s="799"/>
      <c r="G40" s="800"/>
      <c r="H40" s="7"/>
      <c r="I40" s="794"/>
    </row>
    <row r="41" spans="1:20">
      <c r="A41" s="163" t="str">
        <f t="shared" si="3"/>
        <v/>
      </c>
      <c r="B41" s="174"/>
      <c r="C41" s="182"/>
      <c r="D41" s="262"/>
      <c r="E41" s="798"/>
      <c r="F41" s="799"/>
      <c r="G41" s="800"/>
      <c r="H41" s="7"/>
      <c r="I41" s="794"/>
    </row>
    <row r="42" spans="1:20">
      <c r="A42" s="163" t="str">
        <f t="shared" si="3"/>
        <v/>
      </c>
      <c r="B42" s="174"/>
      <c r="C42" s="182"/>
      <c r="D42" s="262"/>
      <c r="E42" s="798"/>
      <c r="F42" s="799"/>
      <c r="G42" s="800"/>
      <c r="H42" s="7"/>
      <c r="I42" s="794"/>
    </row>
    <row r="43" spans="1:20" ht="22.5">
      <c r="A43" s="163" t="s">
        <v>96</v>
      </c>
      <c r="B43" s="808"/>
      <c r="C43" s="197" t="s">
        <v>26</v>
      </c>
      <c r="D43" s="253"/>
      <c r="E43" s="266"/>
      <c r="F43" s="266"/>
      <c r="G43" s="266"/>
      <c r="H43" s="217"/>
      <c r="I43" s="216"/>
    </row>
    <row r="44" spans="1:20">
      <c r="A44" s="163" t="s">
        <v>96</v>
      </c>
      <c r="B44" s="808"/>
      <c r="C44" s="175"/>
      <c r="D44" s="255"/>
      <c r="E44" s="791"/>
      <c r="F44" s="792"/>
      <c r="G44" s="792"/>
      <c r="H44" s="8"/>
      <c r="I44" s="793">
        <f>ROUNDDOWN((SUM(H44:H48)),-3)/1000</f>
        <v>0</v>
      </c>
    </row>
    <row r="45" spans="1:20">
      <c r="A45" s="163" t="str">
        <f t="shared" si="3"/>
        <v/>
      </c>
      <c r="B45" s="808"/>
      <c r="C45" s="175"/>
      <c r="D45" s="262"/>
      <c r="E45" s="798"/>
      <c r="F45" s="799"/>
      <c r="G45" s="800"/>
      <c r="H45" s="9"/>
      <c r="I45" s="794"/>
    </row>
    <row r="46" spans="1:20">
      <c r="A46" s="163" t="str">
        <f t="shared" si="3"/>
        <v/>
      </c>
      <c r="B46" s="808"/>
      <c r="C46" s="175"/>
      <c r="D46" s="262"/>
      <c r="E46" s="798"/>
      <c r="F46" s="799"/>
      <c r="G46" s="800"/>
      <c r="H46" s="9"/>
      <c r="I46" s="794"/>
    </row>
    <row r="47" spans="1:20">
      <c r="A47" s="163" t="str">
        <f t="shared" si="3"/>
        <v/>
      </c>
      <c r="B47" s="808"/>
      <c r="C47" s="175"/>
      <c r="D47" s="262"/>
      <c r="E47" s="798"/>
      <c r="F47" s="799"/>
      <c r="G47" s="800"/>
      <c r="H47" s="9"/>
      <c r="I47" s="794"/>
    </row>
    <row r="48" spans="1:20">
      <c r="A48" s="163" t="str">
        <f t="shared" si="3"/>
        <v/>
      </c>
      <c r="B48" s="808"/>
      <c r="C48" s="175"/>
      <c r="D48" s="262"/>
      <c r="E48" s="798"/>
      <c r="F48" s="799"/>
      <c r="G48" s="800"/>
      <c r="H48" s="9"/>
      <c r="I48" s="794"/>
    </row>
    <row r="49" spans="1:9" ht="22.5">
      <c r="A49" s="163" t="s">
        <v>96</v>
      </c>
      <c r="B49" s="174"/>
      <c r="C49" s="197" t="s">
        <v>27</v>
      </c>
      <c r="D49" s="253"/>
      <c r="E49" s="266"/>
      <c r="F49" s="266"/>
      <c r="G49" s="266"/>
      <c r="H49" s="217"/>
      <c r="I49" s="218"/>
    </row>
    <row r="50" spans="1:9">
      <c r="A50" s="163" t="s">
        <v>96</v>
      </c>
      <c r="B50" s="174"/>
      <c r="C50" s="182"/>
      <c r="D50" s="255"/>
      <c r="E50" s="791"/>
      <c r="F50" s="792"/>
      <c r="G50" s="792"/>
      <c r="H50" s="8"/>
      <c r="I50" s="793">
        <f>ROUNDDOWN((SUM(H50:H54)),-3)/1000</f>
        <v>0</v>
      </c>
    </row>
    <row r="51" spans="1:9">
      <c r="A51" s="163" t="str">
        <f t="shared" si="3"/>
        <v/>
      </c>
      <c r="B51" s="174"/>
      <c r="C51" s="182"/>
      <c r="D51" s="262"/>
      <c r="E51" s="798"/>
      <c r="F51" s="799"/>
      <c r="G51" s="800"/>
      <c r="H51" s="9"/>
      <c r="I51" s="794"/>
    </row>
    <row r="52" spans="1:9">
      <c r="A52" s="163" t="str">
        <f t="shared" si="3"/>
        <v/>
      </c>
      <c r="B52" s="174"/>
      <c r="C52" s="182"/>
      <c r="D52" s="262"/>
      <c r="E52" s="798"/>
      <c r="F52" s="799"/>
      <c r="G52" s="800"/>
      <c r="H52" s="9"/>
      <c r="I52" s="794"/>
    </row>
    <row r="53" spans="1:9">
      <c r="A53" s="163" t="str">
        <f t="shared" si="3"/>
        <v/>
      </c>
      <c r="B53" s="174"/>
      <c r="C53" s="182"/>
      <c r="D53" s="262"/>
      <c r="E53" s="798"/>
      <c r="F53" s="799"/>
      <c r="G53" s="800"/>
      <c r="H53" s="9"/>
      <c r="I53" s="794"/>
    </row>
    <row r="54" spans="1:9">
      <c r="A54" s="163" t="str">
        <f t="shared" si="3"/>
        <v/>
      </c>
      <c r="B54" s="174"/>
      <c r="C54" s="182"/>
      <c r="D54" s="262"/>
      <c r="E54" s="798"/>
      <c r="F54" s="799"/>
      <c r="G54" s="800"/>
      <c r="H54" s="9"/>
      <c r="I54" s="794"/>
    </row>
    <row r="55" spans="1:9" ht="22.5">
      <c r="A55" s="163" t="s">
        <v>96</v>
      </c>
      <c r="B55" s="174"/>
      <c r="C55" s="197" t="s">
        <v>28</v>
      </c>
      <c r="D55" s="253"/>
      <c r="E55" s="809"/>
      <c r="F55" s="809"/>
      <c r="G55" s="809"/>
      <c r="H55" s="217"/>
      <c r="I55" s="181"/>
    </row>
    <row r="56" spans="1:9">
      <c r="A56" s="163" t="s">
        <v>96</v>
      </c>
      <c r="B56" s="174"/>
      <c r="C56" s="175"/>
      <c r="D56" s="255"/>
      <c r="E56" s="791"/>
      <c r="F56" s="792"/>
      <c r="G56" s="792"/>
      <c r="H56" s="8"/>
      <c r="I56" s="793">
        <f>ROUNDDOWN((SUM(H56:H60)),-3)/1000</f>
        <v>0</v>
      </c>
    </row>
    <row r="57" spans="1:9">
      <c r="A57" s="163" t="str">
        <f t="shared" si="3"/>
        <v/>
      </c>
      <c r="B57" s="174"/>
      <c r="C57" s="175"/>
      <c r="D57" s="262"/>
      <c r="E57" s="798"/>
      <c r="F57" s="799"/>
      <c r="G57" s="800"/>
      <c r="H57" s="9"/>
      <c r="I57" s="794"/>
    </row>
    <row r="58" spans="1:9">
      <c r="A58" s="163" t="str">
        <f t="shared" si="3"/>
        <v/>
      </c>
      <c r="B58" s="174"/>
      <c r="C58" s="175"/>
      <c r="D58" s="262"/>
      <c r="E58" s="798"/>
      <c r="F58" s="799"/>
      <c r="G58" s="800"/>
      <c r="H58" s="9"/>
      <c r="I58" s="794"/>
    </row>
    <row r="59" spans="1:9">
      <c r="A59" s="163" t="str">
        <f t="shared" si="3"/>
        <v/>
      </c>
      <c r="B59" s="174"/>
      <c r="C59" s="175"/>
      <c r="D59" s="262"/>
      <c r="E59" s="798"/>
      <c r="F59" s="799"/>
      <c r="G59" s="800"/>
      <c r="H59" s="9"/>
      <c r="I59" s="794"/>
    </row>
    <row r="60" spans="1:9">
      <c r="A60" s="163" t="str">
        <f t="shared" si="3"/>
        <v/>
      </c>
      <c r="B60" s="174"/>
      <c r="C60" s="175"/>
      <c r="D60" s="262"/>
      <c r="E60" s="798"/>
      <c r="F60" s="799"/>
      <c r="G60" s="800"/>
      <c r="H60" s="9"/>
      <c r="I60" s="794"/>
    </row>
    <row r="61" spans="1:9" ht="24" customHeight="1">
      <c r="A61" s="163" t="s">
        <v>96</v>
      </c>
      <c r="B61" s="174"/>
      <c r="C61" s="197" t="s">
        <v>29</v>
      </c>
      <c r="D61" s="253"/>
      <c r="E61" s="266"/>
      <c r="F61" s="266"/>
      <c r="G61" s="266"/>
      <c r="H61" s="217"/>
      <c r="I61" s="218"/>
    </row>
    <row r="62" spans="1:9" ht="18.75" customHeight="1">
      <c r="A62" s="163" t="s">
        <v>96</v>
      </c>
      <c r="B62" s="174"/>
      <c r="C62" s="807"/>
      <c r="D62" s="255"/>
      <c r="E62" s="791"/>
      <c r="F62" s="792"/>
      <c r="G62" s="792"/>
      <c r="H62" s="8"/>
      <c r="I62" s="793">
        <f>ROUNDDOWN((SUM(H62:H66)),-3)/1000</f>
        <v>0</v>
      </c>
    </row>
    <row r="63" spans="1:9" ht="18.75" customHeight="1">
      <c r="A63" s="163" t="str">
        <f t="shared" si="3"/>
        <v/>
      </c>
      <c r="B63" s="174"/>
      <c r="C63" s="807"/>
      <c r="D63" s="262"/>
      <c r="E63" s="798"/>
      <c r="F63" s="799"/>
      <c r="G63" s="800"/>
      <c r="H63" s="9"/>
      <c r="I63" s="794"/>
    </row>
    <row r="64" spans="1:9" ht="18.75" customHeight="1">
      <c r="A64" s="163" t="str">
        <f t="shared" si="3"/>
        <v/>
      </c>
      <c r="B64" s="174"/>
      <c r="C64" s="807"/>
      <c r="D64" s="262"/>
      <c r="E64" s="798"/>
      <c r="F64" s="799"/>
      <c r="G64" s="800"/>
      <c r="H64" s="9"/>
      <c r="I64" s="794"/>
    </row>
    <row r="65" spans="1:9" ht="18.75" customHeight="1">
      <c r="A65" s="163" t="str">
        <f t="shared" si="3"/>
        <v/>
      </c>
      <c r="B65" s="174"/>
      <c r="C65" s="807"/>
      <c r="D65" s="262"/>
      <c r="E65" s="798"/>
      <c r="F65" s="799"/>
      <c r="G65" s="800"/>
      <c r="H65" s="9"/>
      <c r="I65" s="794"/>
    </row>
    <row r="66" spans="1:9" ht="18.75" customHeight="1">
      <c r="A66" s="163" t="str">
        <f t="shared" si="3"/>
        <v/>
      </c>
      <c r="B66" s="174"/>
      <c r="C66" s="807"/>
      <c r="D66" s="262"/>
      <c r="E66" s="798"/>
      <c r="F66" s="799"/>
      <c r="G66" s="800"/>
      <c r="H66" s="9"/>
      <c r="I66" s="794"/>
    </row>
    <row r="67" spans="1:9" ht="22.5">
      <c r="A67" s="163" t="s">
        <v>96</v>
      </c>
      <c r="B67" s="174"/>
      <c r="C67" s="170" t="s">
        <v>30</v>
      </c>
      <c r="D67" s="253"/>
      <c r="E67" s="266"/>
      <c r="F67" s="266"/>
      <c r="G67" s="266"/>
      <c r="H67" s="217"/>
      <c r="I67" s="218"/>
    </row>
    <row r="68" spans="1:9">
      <c r="A68" s="163" t="s">
        <v>96</v>
      </c>
      <c r="B68" s="174"/>
      <c r="C68" s="175"/>
      <c r="D68" s="255"/>
      <c r="E68" s="791"/>
      <c r="F68" s="792"/>
      <c r="G68" s="792"/>
      <c r="H68" s="8"/>
      <c r="I68" s="793">
        <f>ROUNDDOWN((SUM(H68:H77)),-3)/1000</f>
        <v>0</v>
      </c>
    </row>
    <row r="69" spans="1:9">
      <c r="A69" s="163" t="str">
        <f t="shared" si="3"/>
        <v/>
      </c>
      <c r="B69" s="174"/>
      <c r="C69" s="175"/>
      <c r="D69" s="262"/>
      <c r="E69" s="798"/>
      <c r="F69" s="799"/>
      <c r="G69" s="800"/>
      <c r="H69" s="9"/>
      <c r="I69" s="794"/>
    </row>
    <row r="70" spans="1:9">
      <c r="A70" s="163" t="str">
        <f t="shared" si="3"/>
        <v/>
      </c>
      <c r="B70" s="174"/>
      <c r="C70" s="175"/>
      <c r="D70" s="262"/>
      <c r="E70" s="798"/>
      <c r="F70" s="799"/>
      <c r="G70" s="800"/>
      <c r="H70" s="9"/>
      <c r="I70" s="794"/>
    </row>
    <row r="71" spans="1:9">
      <c r="A71" s="163" t="str">
        <f t="shared" si="3"/>
        <v/>
      </c>
      <c r="B71" s="174"/>
      <c r="C71" s="175"/>
      <c r="D71" s="262"/>
      <c r="E71" s="798"/>
      <c r="F71" s="799"/>
      <c r="G71" s="800"/>
      <c r="H71" s="9"/>
      <c r="I71" s="794"/>
    </row>
    <row r="72" spans="1:9">
      <c r="A72" s="163" t="str">
        <f t="shared" si="3"/>
        <v/>
      </c>
      <c r="B72" s="174"/>
      <c r="C72" s="175"/>
      <c r="D72" s="262"/>
      <c r="E72" s="798"/>
      <c r="F72" s="799"/>
      <c r="G72" s="800"/>
      <c r="H72" s="9"/>
      <c r="I72" s="794"/>
    </row>
    <row r="73" spans="1:9">
      <c r="A73" s="163" t="str">
        <f t="shared" si="3"/>
        <v/>
      </c>
      <c r="B73" s="174"/>
      <c r="C73" s="175"/>
      <c r="D73" s="262"/>
      <c r="E73" s="798"/>
      <c r="F73" s="799"/>
      <c r="G73" s="800"/>
      <c r="H73" s="9"/>
      <c r="I73" s="794"/>
    </row>
    <row r="74" spans="1:9">
      <c r="A74" s="163" t="str">
        <f t="shared" si="3"/>
        <v/>
      </c>
      <c r="B74" s="174"/>
      <c r="C74" s="175"/>
      <c r="D74" s="262"/>
      <c r="E74" s="798"/>
      <c r="F74" s="799"/>
      <c r="G74" s="800"/>
      <c r="H74" s="9"/>
      <c r="I74" s="794"/>
    </row>
    <row r="75" spans="1:9">
      <c r="A75" s="163" t="str">
        <f t="shared" si="3"/>
        <v/>
      </c>
      <c r="B75" s="174"/>
      <c r="C75" s="175"/>
      <c r="D75" s="262"/>
      <c r="E75" s="798"/>
      <c r="F75" s="799"/>
      <c r="G75" s="800"/>
      <c r="H75" s="9"/>
      <c r="I75" s="794"/>
    </row>
    <row r="76" spans="1:9">
      <c r="A76" s="163" t="str">
        <f t="shared" si="3"/>
        <v/>
      </c>
      <c r="B76" s="174"/>
      <c r="C76" s="175"/>
      <c r="D76" s="262"/>
      <c r="E76" s="798"/>
      <c r="F76" s="799"/>
      <c r="G76" s="800"/>
      <c r="H76" s="9"/>
      <c r="I76" s="794"/>
    </row>
    <row r="77" spans="1:9">
      <c r="A77" s="163" t="s">
        <v>107</v>
      </c>
      <c r="B77" s="219"/>
      <c r="C77" s="220"/>
      <c r="D77" s="263"/>
      <c r="E77" s="801"/>
      <c r="F77" s="802"/>
      <c r="G77" s="803"/>
      <c r="H77" s="10"/>
      <c r="I77" s="806"/>
    </row>
    <row r="78" spans="1:9">
      <c r="A78" s="221"/>
    </row>
  </sheetData>
  <sheetProtection algorithmName="SHA-512" hashValue="zNF2fN68ZVBZXGDPIocVf4roW9YUP0svEx5Lq5SRqk/qpvJTyvbmuusK3t53HKwfYjyHr5qPvwbVePdaVtuMSg==" saltValue="RMV8XCLjt3m40GZOaCyXsQ==" spinCount="100000" sheet="1" autoFilter="0"/>
  <autoFilter ref="A15:I77" xr:uid="{00000000-0009-0000-0000-000007000000}">
    <filterColumn colId="4" showButton="0"/>
    <filterColumn colId="5" showButton="0"/>
  </autoFilter>
  <mergeCells count="65">
    <mergeCell ref="K29:T35"/>
    <mergeCell ref="A2:B2"/>
    <mergeCell ref="A3:B3"/>
    <mergeCell ref="C2:I2"/>
    <mergeCell ref="C3:I3"/>
    <mergeCell ref="E15:G15"/>
    <mergeCell ref="E9:G9"/>
    <mergeCell ref="E10:G10"/>
    <mergeCell ref="E11:G11"/>
    <mergeCell ref="E12:G12"/>
    <mergeCell ref="E13:G13"/>
    <mergeCell ref="E5:G5"/>
    <mergeCell ref="C6:D6"/>
    <mergeCell ref="E7:G7"/>
    <mergeCell ref="E8:G8"/>
    <mergeCell ref="E6:G6"/>
    <mergeCell ref="A16:D16"/>
    <mergeCell ref="E73:G73"/>
    <mergeCell ref="E74:G74"/>
    <mergeCell ref="I68:I77"/>
    <mergeCell ref="E64:G64"/>
    <mergeCell ref="E65:G65"/>
    <mergeCell ref="E66:G66"/>
    <mergeCell ref="C62:C66"/>
    <mergeCell ref="E62:G62"/>
    <mergeCell ref="I62:I66"/>
    <mergeCell ref="I56:I60"/>
    <mergeCell ref="E56:G56"/>
    <mergeCell ref="B43:B48"/>
    <mergeCell ref="E55:G55"/>
    <mergeCell ref="E50:G50"/>
    <mergeCell ref="E54:G54"/>
    <mergeCell ref="E76:G76"/>
    <mergeCell ref="E77:G77"/>
    <mergeCell ref="E68:G68"/>
    <mergeCell ref="E75:G75"/>
    <mergeCell ref="E63:G63"/>
    <mergeCell ref="I50:I54"/>
    <mergeCell ref="E69:G69"/>
    <mergeCell ref="E70:G70"/>
    <mergeCell ref="E71:G71"/>
    <mergeCell ref="E72:G72"/>
    <mergeCell ref="E51:G51"/>
    <mergeCell ref="E52:G52"/>
    <mergeCell ref="E57:G57"/>
    <mergeCell ref="E58:G58"/>
    <mergeCell ref="E53:G53"/>
    <mergeCell ref="E59:G59"/>
    <mergeCell ref="E60:G60"/>
    <mergeCell ref="I44:I48"/>
    <mergeCell ref="E45:G45"/>
    <mergeCell ref="E46:G46"/>
    <mergeCell ref="E47:G47"/>
    <mergeCell ref="E48:G48"/>
    <mergeCell ref="E44:G44"/>
    <mergeCell ref="E19:H19"/>
    <mergeCell ref="E20:G20"/>
    <mergeCell ref="D30:I34"/>
    <mergeCell ref="E38:G38"/>
    <mergeCell ref="I38:I42"/>
    <mergeCell ref="E36:G36"/>
    <mergeCell ref="E39:G39"/>
    <mergeCell ref="E40:G40"/>
    <mergeCell ref="E41:G41"/>
    <mergeCell ref="E42:G42"/>
  </mergeCells>
  <phoneticPr fontId="5"/>
  <dataValidations count="3">
    <dataValidation imeMode="halfAlpha" allowBlank="1" showInputMessage="1" showErrorMessage="1" sqref="I36 I78:I65499 I15:I19" xr:uid="{00000000-0002-0000-0700-000000000000}"/>
    <dataValidation type="whole" imeMode="off" operator="greaterThanOrEqual" allowBlank="1" showInputMessage="1" showErrorMessage="1" sqref="E23:E27" xr:uid="{00000000-0002-0000-0700-000001000000}">
      <formula1>0</formula1>
    </dataValidation>
    <dataValidation type="whole" operator="greaterThanOrEqual" allowBlank="1" showInputMessage="1" showErrorMessage="1" sqref="E20:G20 H38:H77" xr:uid="{00000000-0002-0000-0700-000002000000}">
      <formula1>0</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rowBreaks count="2" manualBreakCount="2">
    <brk id="34" max="8" man="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CCFFFF"/>
    <pageSetUpPr fitToPage="1"/>
  </sheetPr>
  <dimension ref="A1:W159"/>
  <sheetViews>
    <sheetView view="pageBreakPreview" zoomScale="75" zoomScaleNormal="85" zoomScaleSheetLayoutView="75" zoomScalePageLayoutView="55" workbookViewId="0">
      <selection activeCell="I5" sqref="I5"/>
    </sheetView>
  </sheetViews>
  <sheetFormatPr defaultColWidth="9" defaultRowHeight="18"/>
  <cols>
    <col min="1" max="1" width="3.4140625" style="16" customWidth="1"/>
    <col min="2" max="2" width="4" style="23" customWidth="1"/>
    <col min="3" max="3" width="4.08203125" style="16" customWidth="1"/>
    <col min="4" max="4" width="18.9140625" style="98" customWidth="1"/>
    <col min="5" max="5" width="40.6640625" style="24" customWidth="1"/>
    <col min="6" max="6" width="10.08203125" style="16" customWidth="1"/>
    <col min="7" max="7" width="9.08203125" style="16" customWidth="1"/>
    <col min="8" max="8" width="4.6640625" style="20" customWidth="1"/>
    <col min="9" max="9" width="9.08203125" style="20" customWidth="1"/>
    <col min="10" max="10" width="4.6640625" style="21" customWidth="1"/>
    <col min="11" max="11" width="12.6640625" style="20" customWidth="1"/>
    <col min="12" max="12" width="13.08203125" style="25" customWidth="1"/>
    <col min="13" max="13" width="2.6640625" customWidth="1"/>
    <col min="24" max="16384" width="9" style="16"/>
  </cols>
  <sheetData>
    <row r="1" spans="1:23">
      <c r="B1" s="16" t="s">
        <v>249</v>
      </c>
      <c r="C1" s="23"/>
      <c r="E1" s="16"/>
      <c r="F1" s="24"/>
      <c r="H1" s="16"/>
      <c r="J1" s="20"/>
      <c r="K1" s="21"/>
      <c r="L1" s="20"/>
    </row>
    <row r="2" spans="1:23">
      <c r="B2" s="694" t="s">
        <v>115</v>
      </c>
      <c r="C2" s="694"/>
      <c r="D2" s="694"/>
      <c r="E2" s="695">
        <f>'1-1 総表'!C14</f>
        <v>0</v>
      </c>
      <c r="F2" s="695"/>
      <c r="G2" s="695"/>
      <c r="H2" s="695"/>
      <c r="I2" s="695"/>
      <c r="J2" s="695"/>
      <c r="K2" s="695"/>
      <c r="L2" s="695"/>
    </row>
    <row r="3" spans="1:23">
      <c r="B3" s="694" t="s">
        <v>76</v>
      </c>
      <c r="C3" s="694"/>
      <c r="D3" s="694"/>
      <c r="E3" s="695">
        <f>'1-1 総表'!C26</f>
        <v>0</v>
      </c>
      <c r="F3" s="695"/>
      <c r="G3" s="695"/>
      <c r="H3" s="695"/>
      <c r="I3" s="695"/>
      <c r="J3" s="695"/>
      <c r="K3" s="695"/>
      <c r="L3" s="695"/>
      <c r="N3" s="672" t="s">
        <v>361</v>
      </c>
      <c r="O3" s="672"/>
      <c r="P3" s="672"/>
      <c r="Q3" s="672"/>
      <c r="R3" s="672"/>
      <c r="S3" s="672"/>
      <c r="T3" s="672"/>
      <c r="U3" s="672"/>
      <c r="V3" s="672"/>
      <c r="W3" s="672"/>
    </row>
    <row r="4" spans="1:23" s="17" customFormat="1" ht="18.5" thickBot="1">
      <c r="A4" s="79"/>
      <c r="B4" s="83"/>
      <c r="C4" s="73"/>
      <c r="D4" s="99"/>
      <c r="E4" s="73"/>
      <c r="F4" s="837" t="s">
        <v>103</v>
      </c>
      <c r="G4" s="837"/>
      <c r="H4" s="80"/>
      <c r="I4" s="81"/>
      <c r="J4" s="81"/>
      <c r="K4" s="81"/>
      <c r="L4" s="81"/>
      <c r="M4" s="491"/>
      <c r="N4" s="681"/>
      <c r="O4" s="681"/>
      <c r="P4" s="681"/>
      <c r="Q4" s="681"/>
      <c r="R4" s="681"/>
      <c r="S4" s="681"/>
      <c r="T4" s="681"/>
      <c r="U4" s="681"/>
      <c r="V4" s="681"/>
      <c r="W4" s="681"/>
    </row>
    <row r="5" spans="1:23" s="18" customFormat="1" ht="26.5">
      <c r="A5" s="74"/>
      <c r="B5" s="267" t="s">
        <v>187</v>
      </c>
      <c r="C5" s="75"/>
      <c r="D5" s="100"/>
      <c r="E5" s="76"/>
      <c r="F5" s="838">
        <f>SUM(L13,L30,L46,L63,L80,L97,L114,L131,L148)</f>
        <v>0</v>
      </c>
      <c r="G5" s="839"/>
      <c r="H5" s="36"/>
      <c r="M5"/>
      <c r="N5" s="681"/>
      <c r="O5" s="681"/>
      <c r="P5" s="681"/>
      <c r="Q5" s="681"/>
      <c r="R5" s="681"/>
      <c r="S5" s="681"/>
      <c r="T5" s="681"/>
      <c r="U5" s="681"/>
      <c r="V5" s="681"/>
      <c r="W5" s="681"/>
    </row>
    <row r="6" spans="1:23" s="18" customFormat="1" ht="22.5">
      <c r="A6" s="74"/>
      <c r="B6" s="84"/>
      <c r="C6" s="39" t="s">
        <v>195</v>
      </c>
      <c r="D6" s="101"/>
      <c r="E6" s="40"/>
      <c r="F6" s="840">
        <f>SUM(F8:F10)</f>
        <v>0</v>
      </c>
      <c r="G6" s="841"/>
      <c r="H6" s="36"/>
      <c r="M6"/>
      <c r="N6" s="682"/>
      <c r="O6" s="682"/>
      <c r="P6" s="682"/>
      <c r="Q6" s="682"/>
      <c r="R6" s="682"/>
      <c r="S6" s="682"/>
      <c r="T6" s="682"/>
      <c r="U6" s="682"/>
      <c r="V6" s="682"/>
      <c r="W6" s="682"/>
    </row>
    <row r="7" spans="1:23" s="18" customFormat="1" ht="22.5">
      <c r="A7" s="74"/>
      <c r="B7" s="85"/>
      <c r="C7" s="42"/>
      <c r="D7" s="102"/>
      <c r="E7" s="77" t="s">
        <v>94</v>
      </c>
      <c r="F7" s="842" t="s">
        <v>74</v>
      </c>
      <c r="G7" s="843"/>
      <c r="H7" s="43"/>
      <c r="I7" s="41" t="str">
        <f>IF(COUNTIF($E$8:$E$10,$E$8)&gt;1,"同じ項目が選択されています。",IF(COUNTIF($E$8:$E$10,$E$9)&gt;1,"同じ項目が選択されています。",IF(COUNTIF($E$8:$E$10,$E$10)&gt;1,"同じ項目が選択されています。","")))</f>
        <v/>
      </c>
      <c r="J7" s="43"/>
      <c r="K7" s="43"/>
      <c r="L7" s="43"/>
      <c r="M7"/>
      <c r="N7" s="490"/>
      <c r="O7" s="490"/>
      <c r="P7" s="490"/>
      <c r="Q7" s="490"/>
      <c r="R7" s="490"/>
      <c r="S7" s="490"/>
      <c r="T7" s="490"/>
      <c r="U7" s="490"/>
      <c r="V7" s="490"/>
      <c r="W7"/>
    </row>
    <row r="8" spans="1:23" ht="22.5">
      <c r="A8" s="74"/>
      <c r="B8" s="86"/>
      <c r="C8" s="44"/>
      <c r="D8" s="103" t="s">
        <v>77</v>
      </c>
      <c r="E8" s="222"/>
      <c r="F8" s="844" t="str">
        <f>IF(E8="謝金・旅費",$L$13,IF(E8="会場・設営・運搬費",$L$30,IF(E8="記録作成費",$L$46,IF(E8="資料等購入費",$L$63,IF(E8="原料費",$L$80,IF(E8="調査・資料等作成費",$L$97,IF(E8="記録・配信費",$L$114,IF(E8="宣伝・印刷費",$L$131,"0"))))))))</f>
        <v>0</v>
      </c>
      <c r="G8" s="845"/>
      <c r="H8" s="45"/>
      <c r="I8" s="41" t="str">
        <f>IF(I7="","","項目の選択を確認してください。")</f>
        <v/>
      </c>
      <c r="J8" s="45"/>
      <c r="K8" s="45"/>
      <c r="L8" s="45"/>
      <c r="N8" s="831" t="s">
        <v>362</v>
      </c>
      <c r="O8" s="831"/>
      <c r="P8" s="831"/>
      <c r="Q8" s="831"/>
      <c r="R8" s="831"/>
      <c r="S8" s="831"/>
      <c r="T8" s="831"/>
      <c r="U8" s="831"/>
      <c r="V8" s="831"/>
      <c r="W8" s="831"/>
    </row>
    <row r="9" spans="1:23" s="18" customFormat="1" ht="22.5">
      <c r="A9" s="74"/>
      <c r="B9" s="86"/>
      <c r="C9" s="44"/>
      <c r="D9" s="104" t="s">
        <v>79</v>
      </c>
      <c r="E9" s="223"/>
      <c r="F9" s="833" t="str">
        <f>IF(E9="謝金・旅費",$L$13,IF(E9="会場・設営・運搬費",$L$30,IF(E9="記録作成費",$L$46,IF(E9="資料等購入費",$L$63,IF(E9="原料費",$L$80,IF(E9="調査・資料等作成費",$L$97,IF(E9="記録・配信費",$L$114,IF(E9="宣伝・印刷費",$L$131,"0"))))))))</f>
        <v>0</v>
      </c>
      <c r="G9" s="834"/>
      <c r="H9" s="45"/>
      <c r="I9" s="41"/>
      <c r="J9" s="45"/>
      <c r="K9" s="45"/>
      <c r="L9" s="45"/>
      <c r="M9"/>
      <c r="N9" s="831"/>
      <c r="O9" s="831"/>
      <c r="P9" s="831"/>
      <c r="Q9" s="831"/>
      <c r="R9" s="831"/>
      <c r="S9" s="831"/>
      <c r="T9" s="831"/>
      <c r="U9" s="831"/>
      <c r="V9" s="831"/>
      <c r="W9" s="831"/>
    </row>
    <row r="10" spans="1:23" s="18" customFormat="1" ht="23" thickBot="1">
      <c r="A10" s="74"/>
      <c r="B10" s="87"/>
      <c r="C10" s="78"/>
      <c r="D10" s="105" t="s">
        <v>78</v>
      </c>
      <c r="E10" s="224"/>
      <c r="F10" s="835" t="str">
        <f>IF(E10="謝金・旅費",$L$13,IF(E10="会場・設営・運搬費",$L$30,IF(E10="記録作成費",$L$46,IF(E10="資料等購入費",$L$63,IF(E10="原料費",$L$80,IF(E10="調査・資料等作成費",$L$97,IF(E10="記録・配信費",$L$114,IF(E10="宣伝・印刷費",$L$131,"0"))))))))</f>
        <v>0</v>
      </c>
      <c r="G10" s="836"/>
      <c r="H10" s="37"/>
      <c r="J10" s="46"/>
      <c r="K10" s="47"/>
      <c r="L10" s="38"/>
      <c r="M10"/>
      <c r="N10" s="831"/>
      <c r="O10" s="831"/>
      <c r="P10" s="831"/>
      <c r="Q10" s="831"/>
      <c r="R10" s="831"/>
      <c r="S10" s="831"/>
      <c r="T10" s="831"/>
      <c r="U10" s="831"/>
      <c r="V10" s="831"/>
      <c r="W10" s="831"/>
    </row>
    <row r="11" spans="1:23" s="18" customFormat="1" ht="23" thickBot="1">
      <c r="A11" s="29"/>
      <c r="B11" s="88"/>
      <c r="C11" s="29"/>
      <c r="D11" s="106"/>
      <c r="E11" s="31"/>
      <c r="F11" s="30"/>
      <c r="G11" s="30"/>
      <c r="H11" s="19"/>
      <c r="I11" s="35"/>
      <c r="J11" s="33"/>
      <c r="K11" s="32"/>
      <c r="L11" s="34"/>
      <c r="M11" s="492"/>
      <c r="N11" s="831"/>
      <c r="O11" s="831"/>
      <c r="P11" s="831"/>
      <c r="Q11" s="831"/>
      <c r="R11" s="831"/>
      <c r="S11" s="831"/>
      <c r="T11" s="831"/>
      <c r="U11" s="831"/>
      <c r="V11" s="831"/>
      <c r="W11" s="831"/>
    </row>
    <row r="12" spans="1:23" s="35" customFormat="1" ht="24.75" customHeight="1" thickBot="1">
      <c r="A12" s="48" t="s">
        <v>95</v>
      </c>
      <c r="B12" s="90"/>
      <c r="C12" s="97" t="s">
        <v>105</v>
      </c>
      <c r="D12" s="94" t="s">
        <v>97</v>
      </c>
      <c r="E12" s="53" t="s">
        <v>73</v>
      </c>
      <c r="F12" s="95" t="s">
        <v>66</v>
      </c>
      <c r="G12" s="96" t="s">
        <v>35</v>
      </c>
      <c r="H12" s="56" t="s">
        <v>59</v>
      </c>
      <c r="I12" s="55" t="s">
        <v>36</v>
      </c>
      <c r="J12" s="56" t="s">
        <v>60</v>
      </c>
      <c r="K12" s="54" t="s">
        <v>37</v>
      </c>
      <c r="L12" s="57" t="s">
        <v>93</v>
      </c>
      <c r="M12" s="492"/>
      <c r="N12" s="831"/>
      <c r="O12" s="831"/>
      <c r="P12" s="831"/>
      <c r="Q12" s="831"/>
      <c r="R12" s="831"/>
      <c r="S12" s="831"/>
      <c r="T12" s="831"/>
      <c r="U12" s="831"/>
      <c r="V12" s="831"/>
      <c r="W12" s="831"/>
    </row>
    <row r="13" spans="1:23" s="22" customFormat="1" ht="29">
      <c r="A13" s="26"/>
      <c r="B13" s="50" t="str">
        <f>IF($E$8=C13,$D$8,IF($E$9=C13,$D$9,IF($E$10=C13,$D$10,"")))</f>
        <v/>
      </c>
      <c r="C13" s="51" t="s">
        <v>147</v>
      </c>
      <c r="D13" s="107"/>
      <c r="E13" s="59"/>
      <c r="F13" s="52"/>
      <c r="G13" s="52"/>
      <c r="H13" s="60"/>
      <c r="I13" s="60"/>
      <c r="J13" s="60"/>
      <c r="K13" s="62" t="str">
        <f t="shared" ref="K13:K28" si="0">IF(ISNUMBER(F13),(PRODUCT(F13,G13,I13)),"")</f>
        <v/>
      </c>
      <c r="L13" s="65">
        <f>ROUNDDOWN((SUM(K14:K28)),-3)/1000</f>
        <v>0</v>
      </c>
      <c r="M13" s="492"/>
      <c r="N13" s="831"/>
      <c r="O13" s="831"/>
      <c r="P13" s="831"/>
      <c r="Q13" s="831"/>
      <c r="R13" s="831"/>
      <c r="S13" s="831"/>
      <c r="T13" s="831"/>
      <c r="U13" s="831"/>
      <c r="V13" s="831"/>
      <c r="W13" s="831"/>
    </row>
    <row r="14" spans="1:23" ht="18.75" customHeight="1">
      <c r="A14" s="26">
        <v>1</v>
      </c>
      <c r="B14" s="91"/>
      <c r="C14" s="68" t="str">
        <f>IF(D14="","",".")</f>
        <v/>
      </c>
      <c r="D14" s="108"/>
      <c r="E14" s="110"/>
      <c r="F14" s="111"/>
      <c r="G14" s="111"/>
      <c r="H14" s="111"/>
      <c r="I14" s="111"/>
      <c r="J14" s="111"/>
      <c r="K14" s="113" t="str">
        <f t="shared" si="0"/>
        <v/>
      </c>
      <c r="L14" s="27"/>
      <c r="N14" s="831"/>
      <c r="O14" s="831"/>
      <c r="P14" s="831"/>
      <c r="Q14" s="831"/>
      <c r="R14" s="831"/>
      <c r="S14" s="831"/>
      <c r="T14" s="831"/>
      <c r="U14" s="831"/>
      <c r="V14" s="831"/>
      <c r="W14" s="831"/>
    </row>
    <row r="15" spans="1:23" ht="18.75" customHeight="1">
      <c r="A15" s="26">
        <v>2</v>
      </c>
      <c r="B15" s="91"/>
      <c r="C15" s="68" t="str">
        <f t="shared" ref="C15:C28" si="1">IF(D15="","",".")</f>
        <v/>
      </c>
      <c r="D15" s="109"/>
      <c r="E15" s="119"/>
      <c r="F15" s="112"/>
      <c r="G15" s="112"/>
      <c r="H15" s="112"/>
      <c r="I15" s="112"/>
      <c r="J15" s="112"/>
      <c r="K15" s="114" t="str">
        <f t="shared" si="0"/>
        <v/>
      </c>
      <c r="L15" s="27"/>
      <c r="M15" s="491"/>
      <c r="N15" s="831"/>
      <c r="O15" s="831"/>
      <c r="P15" s="831"/>
      <c r="Q15" s="831"/>
      <c r="R15" s="831"/>
      <c r="S15" s="831"/>
      <c r="T15" s="831"/>
      <c r="U15" s="831"/>
      <c r="V15" s="831"/>
      <c r="W15" s="831"/>
    </row>
    <row r="16" spans="1:23" ht="18.75" customHeight="1">
      <c r="A16" s="26">
        <v>3</v>
      </c>
      <c r="B16" s="91"/>
      <c r="C16" s="68" t="str">
        <f t="shared" si="1"/>
        <v/>
      </c>
      <c r="D16" s="109"/>
      <c r="E16" s="119"/>
      <c r="F16" s="112"/>
      <c r="G16" s="112"/>
      <c r="H16" s="112"/>
      <c r="I16" s="112"/>
      <c r="J16" s="112"/>
      <c r="K16" s="114" t="str">
        <f t="shared" si="0"/>
        <v/>
      </c>
      <c r="L16" s="27"/>
      <c r="N16" s="831"/>
      <c r="O16" s="831"/>
      <c r="P16" s="831"/>
      <c r="Q16" s="831"/>
      <c r="R16" s="831"/>
      <c r="S16" s="831"/>
      <c r="T16" s="831"/>
      <c r="U16" s="831"/>
      <c r="V16" s="831"/>
      <c r="W16" s="831"/>
    </row>
    <row r="17" spans="1:23" ht="18.75" customHeight="1">
      <c r="A17" s="26">
        <v>4</v>
      </c>
      <c r="B17" s="91"/>
      <c r="C17" s="68" t="str">
        <f t="shared" si="1"/>
        <v/>
      </c>
      <c r="D17" s="109"/>
      <c r="E17" s="119"/>
      <c r="F17" s="112"/>
      <c r="G17" s="112"/>
      <c r="H17" s="112"/>
      <c r="I17" s="112"/>
      <c r="J17" s="112"/>
      <c r="K17" s="114" t="str">
        <f t="shared" si="0"/>
        <v/>
      </c>
      <c r="L17" s="27"/>
      <c r="N17" s="831"/>
      <c r="O17" s="831"/>
      <c r="P17" s="831"/>
      <c r="Q17" s="831"/>
      <c r="R17" s="831"/>
      <c r="S17" s="831"/>
      <c r="T17" s="831"/>
      <c r="U17" s="831"/>
      <c r="V17" s="831"/>
      <c r="W17" s="831"/>
    </row>
    <row r="18" spans="1:23" ht="18.75" customHeight="1">
      <c r="A18" s="26">
        <v>5</v>
      </c>
      <c r="B18" s="91"/>
      <c r="C18" s="68" t="str">
        <f t="shared" si="1"/>
        <v/>
      </c>
      <c r="D18" s="109"/>
      <c r="E18" s="119"/>
      <c r="F18" s="112"/>
      <c r="G18" s="112"/>
      <c r="H18" s="112"/>
      <c r="I18" s="112"/>
      <c r="J18" s="112"/>
      <c r="K18" s="114" t="str">
        <f t="shared" si="0"/>
        <v/>
      </c>
      <c r="L18" s="27"/>
      <c r="N18" s="831"/>
      <c r="O18" s="831"/>
      <c r="P18" s="831"/>
      <c r="Q18" s="831"/>
      <c r="R18" s="831"/>
      <c r="S18" s="831"/>
      <c r="T18" s="831"/>
      <c r="U18" s="831"/>
      <c r="V18" s="831"/>
      <c r="W18" s="831"/>
    </row>
    <row r="19" spans="1:23" ht="18.75" customHeight="1">
      <c r="A19" s="26">
        <v>6</v>
      </c>
      <c r="B19" s="91"/>
      <c r="C19" s="68" t="str">
        <f t="shared" si="1"/>
        <v/>
      </c>
      <c r="D19" s="109"/>
      <c r="E19" s="119"/>
      <c r="F19" s="112"/>
      <c r="G19" s="112"/>
      <c r="H19" s="112"/>
      <c r="I19" s="112"/>
      <c r="J19" s="112"/>
      <c r="K19" s="114" t="str">
        <f t="shared" si="0"/>
        <v/>
      </c>
      <c r="L19" s="27"/>
      <c r="N19" s="831"/>
      <c r="O19" s="831"/>
      <c r="P19" s="831"/>
      <c r="Q19" s="831"/>
      <c r="R19" s="831"/>
      <c r="S19" s="831"/>
      <c r="T19" s="831"/>
      <c r="U19" s="831"/>
      <c r="V19" s="831"/>
      <c r="W19" s="831"/>
    </row>
    <row r="20" spans="1:23" ht="18.75" customHeight="1">
      <c r="A20" s="26">
        <v>7</v>
      </c>
      <c r="B20" s="91"/>
      <c r="C20" s="68" t="str">
        <f t="shared" si="1"/>
        <v/>
      </c>
      <c r="D20" s="109"/>
      <c r="E20" s="119"/>
      <c r="F20" s="112"/>
      <c r="G20" s="112"/>
      <c r="H20" s="112"/>
      <c r="I20" s="112"/>
      <c r="J20" s="112"/>
      <c r="K20" s="114" t="str">
        <f t="shared" si="0"/>
        <v/>
      </c>
      <c r="L20" s="27"/>
      <c r="N20" s="831"/>
      <c r="O20" s="831"/>
      <c r="P20" s="831"/>
      <c r="Q20" s="831"/>
      <c r="R20" s="831"/>
      <c r="S20" s="831"/>
      <c r="T20" s="831"/>
      <c r="U20" s="831"/>
      <c r="V20" s="831"/>
      <c r="W20" s="831"/>
    </row>
    <row r="21" spans="1:23" ht="18.75" customHeight="1">
      <c r="A21" s="26">
        <v>8</v>
      </c>
      <c r="B21" s="91"/>
      <c r="C21" s="68" t="str">
        <f t="shared" si="1"/>
        <v/>
      </c>
      <c r="D21" s="109"/>
      <c r="E21" s="119"/>
      <c r="F21" s="112"/>
      <c r="G21" s="112"/>
      <c r="H21" s="112"/>
      <c r="I21" s="112"/>
      <c r="J21" s="112"/>
      <c r="K21" s="114" t="str">
        <f t="shared" si="0"/>
        <v/>
      </c>
      <c r="L21" s="27"/>
      <c r="N21" s="831"/>
      <c r="O21" s="831"/>
      <c r="P21" s="831"/>
      <c r="Q21" s="831"/>
      <c r="R21" s="831"/>
      <c r="S21" s="831"/>
      <c r="T21" s="831"/>
      <c r="U21" s="831"/>
      <c r="V21" s="831"/>
      <c r="W21" s="831"/>
    </row>
    <row r="22" spans="1:23" ht="18.75" customHeight="1">
      <c r="A22" s="26">
        <v>9</v>
      </c>
      <c r="B22" s="91"/>
      <c r="C22" s="68" t="str">
        <f t="shared" si="1"/>
        <v/>
      </c>
      <c r="D22" s="109"/>
      <c r="E22" s="119"/>
      <c r="F22" s="112"/>
      <c r="G22" s="112"/>
      <c r="H22" s="112"/>
      <c r="I22" s="112"/>
      <c r="J22" s="112"/>
      <c r="K22" s="114" t="str">
        <f t="shared" si="0"/>
        <v/>
      </c>
      <c r="L22" s="27"/>
      <c r="N22" s="831"/>
      <c r="O22" s="831"/>
      <c r="P22" s="831"/>
      <c r="Q22" s="831"/>
      <c r="R22" s="831"/>
      <c r="S22" s="831"/>
      <c r="T22" s="831"/>
      <c r="U22" s="831"/>
      <c r="V22" s="831"/>
      <c r="W22" s="831"/>
    </row>
    <row r="23" spans="1:23" ht="18.75" customHeight="1">
      <c r="A23" s="26">
        <v>10</v>
      </c>
      <c r="B23" s="91"/>
      <c r="C23" s="68" t="str">
        <f t="shared" si="1"/>
        <v/>
      </c>
      <c r="D23" s="109"/>
      <c r="E23" s="119"/>
      <c r="F23" s="112"/>
      <c r="G23" s="112"/>
      <c r="H23" s="112"/>
      <c r="I23" s="112"/>
      <c r="J23" s="112"/>
      <c r="K23" s="114" t="str">
        <f t="shared" si="0"/>
        <v/>
      </c>
      <c r="L23" s="27"/>
      <c r="N23" s="831"/>
      <c r="O23" s="831"/>
      <c r="P23" s="831"/>
      <c r="Q23" s="831"/>
      <c r="R23" s="831"/>
      <c r="S23" s="831"/>
      <c r="T23" s="831"/>
      <c r="U23" s="831"/>
      <c r="V23" s="831"/>
      <c r="W23" s="831"/>
    </row>
    <row r="24" spans="1:23" ht="18.75" customHeight="1">
      <c r="A24" s="26">
        <v>11</v>
      </c>
      <c r="B24" s="91"/>
      <c r="C24" s="68" t="str">
        <f t="shared" si="1"/>
        <v/>
      </c>
      <c r="D24" s="109"/>
      <c r="E24" s="119"/>
      <c r="F24" s="112"/>
      <c r="G24" s="112"/>
      <c r="H24" s="112"/>
      <c r="I24" s="112"/>
      <c r="J24" s="112"/>
      <c r="K24" s="114" t="str">
        <f t="shared" si="0"/>
        <v/>
      </c>
      <c r="L24" s="27"/>
      <c r="N24" s="831"/>
      <c r="O24" s="831"/>
      <c r="P24" s="831"/>
      <c r="Q24" s="831"/>
      <c r="R24" s="831"/>
      <c r="S24" s="831"/>
      <c r="T24" s="831"/>
      <c r="U24" s="831"/>
      <c r="V24" s="831"/>
      <c r="W24" s="831"/>
    </row>
    <row r="25" spans="1:23" ht="18.75" customHeight="1">
      <c r="A25" s="26">
        <v>12</v>
      </c>
      <c r="B25" s="91"/>
      <c r="C25" s="68" t="str">
        <f t="shared" si="1"/>
        <v/>
      </c>
      <c r="D25" s="109"/>
      <c r="E25" s="119"/>
      <c r="F25" s="112"/>
      <c r="G25" s="112"/>
      <c r="H25" s="112"/>
      <c r="I25" s="112"/>
      <c r="J25" s="112"/>
      <c r="K25" s="114" t="str">
        <f t="shared" si="0"/>
        <v/>
      </c>
      <c r="L25" s="27"/>
      <c r="N25" s="831"/>
      <c r="O25" s="831"/>
      <c r="P25" s="831"/>
      <c r="Q25" s="831"/>
      <c r="R25" s="831"/>
      <c r="S25" s="831"/>
      <c r="T25" s="831"/>
      <c r="U25" s="831"/>
      <c r="V25" s="831"/>
      <c r="W25" s="831"/>
    </row>
    <row r="26" spans="1:23" ht="18.75" customHeight="1">
      <c r="A26" s="26">
        <v>13</v>
      </c>
      <c r="B26" s="91"/>
      <c r="C26" s="68" t="str">
        <f t="shared" si="1"/>
        <v/>
      </c>
      <c r="D26" s="109"/>
      <c r="E26" s="119"/>
      <c r="F26" s="112"/>
      <c r="G26" s="112"/>
      <c r="H26" s="112"/>
      <c r="I26" s="112"/>
      <c r="J26" s="112"/>
      <c r="K26" s="114" t="str">
        <f t="shared" si="0"/>
        <v/>
      </c>
      <c r="L26" s="27"/>
      <c r="N26" s="831"/>
      <c r="O26" s="831"/>
      <c r="P26" s="831"/>
      <c r="Q26" s="831"/>
      <c r="R26" s="831"/>
      <c r="S26" s="831"/>
      <c r="T26" s="831"/>
      <c r="U26" s="831"/>
      <c r="V26" s="831"/>
      <c r="W26" s="831"/>
    </row>
    <row r="27" spans="1:23" ht="18.75" customHeight="1">
      <c r="A27" s="26">
        <v>14</v>
      </c>
      <c r="B27" s="91"/>
      <c r="C27" s="68" t="str">
        <f t="shared" si="1"/>
        <v/>
      </c>
      <c r="D27" s="109"/>
      <c r="E27" s="119"/>
      <c r="F27" s="112"/>
      <c r="G27" s="112"/>
      <c r="H27" s="112"/>
      <c r="I27" s="112"/>
      <c r="J27" s="112"/>
      <c r="K27" s="114" t="str">
        <f t="shared" si="0"/>
        <v/>
      </c>
      <c r="L27" s="27"/>
      <c r="N27" s="831"/>
      <c r="O27" s="831"/>
      <c r="P27" s="831"/>
      <c r="Q27" s="831"/>
      <c r="R27" s="831"/>
      <c r="S27" s="831"/>
      <c r="T27" s="831"/>
      <c r="U27" s="831"/>
      <c r="V27" s="831"/>
      <c r="W27" s="831"/>
    </row>
    <row r="28" spans="1:23" ht="18.5" thickBot="1">
      <c r="A28" s="26">
        <v>15</v>
      </c>
      <c r="B28" s="91"/>
      <c r="C28" s="68" t="str">
        <f t="shared" si="1"/>
        <v/>
      </c>
      <c r="D28" s="109"/>
      <c r="E28" s="119"/>
      <c r="F28" s="112"/>
      <c r="G28" s="112"/>
      <c r="H28" s="112"/>
      <c r="I28" s="112"/>
      <c r="J28" s="112"/>
      <c r="K28" s="114" t="str">
        <f t="shared" si="0"/>
        <v/>
      </c>
      <c r="L28" s="27"/>
      <c r="N28" s="831"/>
      <c r="O28" s="831"/>
      <c r="P28" s="831"/>
      <c r="Q28" s="831"/>
      <c r="R28" s="831"/>
      <c r="S28" s="831"/>
      <c r="T28" s="831"/>
      <c r="U28" s="831"/>
      <c r="V28" s="831"/>
      <c r="W28" s="831"/>
    </row>
    <row r="29" spans="1:23" ht="23" thickBot="1">
      <c r="A29" s="48"/>
      <c r="B29" s="89"/>
      <c r="C29" s="64" t="s">
        <v>102</v>
      </c>
      <c r="D29" s="49" t="s">
        <v>101</v>
      </c>
      <c r="E29" s="53" t="s">
        <v>73</v>
      </c>
      <c r="F29" s="54" t="s">
        <v>66</v>
      </c>
      <c r="G29" s="55" t="s">
        <v>35</v>
      </c>
      <c r="H29" s="56" t="s">
        <v>59</v>
      </c>
      <c r="I29" s="55" t="s">
        <v>36</v>
      </c>
      <c r="J29" s="56" t="s">
        <v>60</v>
      </c>
      <c r="K29" s="54" t="s">
        <v>37</v>
      </c>
      <c r="L29" s="57" t="s">
        <v>93</v>
      </c>
      <c r="N29" s="831"/>
      <c r="O29" s="831"/>
      <c r="P29" s="831"/>
      <c r="Q29" s="831"/>
      <c r="R29" s="831"/>
      <c r="S29" s="831"/>
      <c r="T29" s="831"/>
      <c r="U29" s="831"/>
      <c r="V29" s="831"/>
      <c r="W29" s="831"/>
    </row>
    <row r="30" spans="1:23" s="22" customFormat="1" ht="26.5">
      <c r="A30" s="26"/>
      <c r="B30" s="50" t="str">
        <f>IF($E$8=C30,$D$8,IF($E$9=C30,$D$9,IF($E$10=C30,$D$10,"")))</f>
        <v/>
      </c>
      <c r="C30" s="67" t="s">
        <v>196</v>
      </c>
      <c r="D30" s="58"/>
      <c r="E30" s="59"/>
      <c r="F30" s="60"/>
      <c r="G30" s="60"/>
      <c r="H30" s="60"/>
      <c r="I30" s="60"/>
      <c r="J30" s="60"/>
      <c r="K30" s="61"/>
      <c r="L30" s="65">
        <f>ROUNDDOWN((SUM(K31:K44)),-3)/1000</f>
        <v>0</v>
      </c>
      <c r="M30" s="389"/>
      <c r="N30" s="389"/>
      <c r="O30" s="389"/>
      <c r="P30" s="389"/>
      <c r="Q30" s="389"/>
      <c r="R30" s="389"/>
      <c r="S30" s="389"/>
      <c r="T30" s="389"/>
      <c r="U30" s="389"/>
      <c r="V30" s="389"/>
      <c r="W30" s="389"/>
    </row>
    <row r="31" spans="1:23">
      <c r="A31" s="26">
        <v>1</v>
      </c>
      <c r="B31" s="91"/>
      <c r="C31" s="68" t="str">
        <f>IF(D31="","",".")</f>
        <v/>
      </c>
      <c r="D31" s="108"/>
      <c r="E31" s="110"/>
      <c r="F31" s="111"/>
      <c r="G31" s="111"/>
      <c r="H31" s="111"/>
      <c r="I31" s="111"/>
      <c r="J31" s="111"/>
      <c r="K31" s="113" t="str">
        <f t="shared" ref="K31:K41" si="2">IF(ISNUMBER(F31),(PRODUCT(F31,G31,I31)),"")</f>
        <v/>
      </c>
      <c r="L31" s="27"/>
    </row>
    <row r="32" spans="1:23">
      <c r="A32" s="26">
        <v>2</v>
      </c>
      <c r="B32" s="91"/>
      <c r="C32" s="68" t="str">
        <f t="shared" ref="C32:C44" si="3">IF(D32="","",".")</f>
        <v/>
      </c>
      <c r="D32" s="109"/>
      <c r="E32" s="119"/>
      <c r="F32" s="112"/>
      <c r="G32" s="112"/>
      <c r="H32" s="112"/>
      <c r="I32" s="112"/>
      <c r="J32" s="112"/>
      <c r="K32" s="114" t="str">
        <f t="shared" si="2"/>
        <v/>
      </c>
      <c r="L32" s="27"/>
    </row>
    <row r="33" spans="1:23">
      <c r="A33" s="26">
        <v>3</v>
      </c>
      <c r="B33" s="91"/>
      <c r="C33" s="68" t="str">
        <f t="shared" si="3"/>
        <v/>
      </c>
      <c r="D33" s="109"/>
      <c r="E33" s="119"/>
      <c r="F33" s="112"/>
      <c r="G33" s="112"/>
      <c r="H33" s="112"/>
      <c r="I33" s="112"/>
      <c r="J33" s="112"/>
      <c r="K33" s="114" t="str">
        <f t="shared" si="2"/>
        <v/>
      </c>
      <c r="L33" s="27"/>
    </row>
    <row r="34" spans="1:23">
      <c r="A34" s="26">
        <v>4</v>
      </c>
      <c r="B34" s="91"/>
      <c r="C34" s="68" t="str">
        <f t="shared" si="3"/>
        <v/>
      </c>
      <c r="D34" s="109"/>
      <c r="E34" s="119"/>
      <c r="F34" s="112"/>
      <c r="G34" s="112"/>
      <c r="H34" s="112"/>
      <c r="I34" s="112"/>
      <c r="J34" s="112"/>
      <c r="K34" s="114" t="str">
        <f t="shared" si="2"/>
        <v/>
      </c>
      <c r="L34" s="27"/>
    </row>
    <row r="35" spans="1:23">
      <c r="A35" s="26">
        <v>5</v>
      </c>
      <c r="B35" s="91"/>
      <c r="C35" s="68" t="str">
        <f t="shared" si="3"/>
        <v/>
      </c>
      <c r="D35" s="109"/>
      <c r="E35" s="119"/>
      <c r="F35" s="112"/>
      <c r="G35" s="112"/>
      <c r="H35" s="112"/>
      <c r="I35" s="112"/>
      <c r="J35" s="112"/>
      <c r="K35" s="114" t="str">
        <f t="shared" si="2"/>
        <v/>
      </c>
      <c r="L35" s="27"/>
    </row>
    <row r="36" spans="1:23">
      <c r="A36" s="26">
        <v>6</v>
      </c>
      <c r="B36" s="91"/>
      <c r="C36" s="68" t="str">
        <f t="shared" si="3"/>
        <v/>
      </c>
      <c r="D36" s="109"/>
      <c r="E36" s="119"/>
      <c r="F36" s="112"/>
      <c r="G36" s="112"/>
      <c r="H36" s="112"/>
      <c r="I36" s="112"/>
      <c r="J36" s="112"/>
      <c r="K36" s="114" t="str">
        <f t="shared" si="2"/>
        <v/>
      </c>
      <c r="L36" s="27"/>
    </row>
    <row r="37" spans="1:23">
      <c r="A37" s="26">
        <v>7</v>
      </c>
      <c r="B37" s="91"/>
      <c r="C37" s="68" t="str">
        <f t="shared" si="3"/>
        <v/>
      </c>
      <c r="D37" s="109"/>
      <c r="E37" s="119"/>
      <c r="F37" s="112"/>
      <c r="G37" s="112"/>
      <c r="H37" s="112"/>
      <c r="I37" s="112"/>
      <c r="J37" s="112"/>
      <c r="K37" s="114" t="str">
        <f t="shared" si="2"/>
        <v/>
      </c>
      <c r="L37" s="27"/>
    </row>
    <row r="38" spans="1:23">
      <c r="A38" s="26">
        <v>8</v>
      </c>
      <c r="B38" s="91"/>
      <c r="C38" s="68" t="str">
        <f t="shared" si="3"/>
        <v/>
      </c>
      <c r="D38" s="109"/>
      <c r="E38" s="119"/>
      <c r="F38" s="112"/>
      <c r="G38" s="112"/>
      <c r="H38" s="112"/>
      <c r="I38" s="112"/>
      <c r="J38" s="112"/>
      <c r="K38" s="114" t="str">
        <f t="shared" si="2"/>
        <v/>
      </c>
      <c r="L38" s="27"/>
    </row>
    <row r="39" spans="1:23">
      <c r="A39" s="26">
        <v>9</v>
      </c>
      <c r="B39" s="91"/>
      <c r="C39" s="68" t="str">
        <f t="shared" si="3"/>
        <v/>
      </c>
      <c r="D39" s="109"/>
      <c r="E39" s="119"/>
      <c r="F39" s="112"/>
      <c r="G39" s="112"/>
      <c r="H39" s="112"/>
      <c r="I39" s="112"/>
      <c r="J39" s="112"/>
      <c r="K39" s="114" t="str">
        <f t="shared" si="2"/>
        <v/>
      </c>
      <c r="L39" s="27"/>
    </row>
    <row r="40" spans="1:23">
      <c r="A40" s="26">
        <v>10</v>
      </c>
      <c r="B40" s="91"/>
      <c r="C40" s="68" t="str">
        <f t="shared" si="3"/>
        <v/>
      </c>
      <c r="D40" s="109"/>
      <c r="E40" s="119"/>
      <c r="F40" s="112"/>
      <c r="G40" s="112"/>
      <c r="H40" s="112"/>
      <c r="I40" s="112"/>
      <c r="J40" s="112"/>
      <c r="K40" s="114" t="str">
        <f t="shared" si="2"/>
        <v/>
      </c>
      <c r="L40" s="27"/>
    </row>
    <row r="41" spans="1:23">
      <c r="A41" s="26">
        <v>11</v>
      </c>
      <c r="B41" s="91"/>
      <c r="C41" s="68" t="str">
        <f t="shared" si="3"/>
        <v/>
      </c>
      <c r="D41" s="109"/>
      <c r="E41" s="119"/>
      <c r="F41" s="112"/>
      <c r="G41" s="112"/>
      <c r="H41" s="112"/>
      <c r="I41" s="112"/>
      <c r="J41" s="112"/>
      <c r="K41" s="114" t="str">
        <f t="shared" si="2"/>
        <v/>
      </c>
      <c r="L41" s="27"/>
    </row>
    <row r="42" spans="1:23">
      <c r="A42" s="26">
        <v>12</v>
      </c>
      <c r="B42" s="91"/>
      <c r="C42" s="68" t="str">
        <f t="shared" si="3"/>
        <v/>
      </c>
      <c r="D42" s="109"/>
      <c r="E42" s="119"/>
      <c r="F42" s="112"/>
      <c r="G42" s="112"/>
      <c r="H42" s="112"/>
      <c r="I42" s="112"/>
      <c r="J42" s="112"/>
      <c r="K42" s="114" t="str">
        <f>IF(ISNUMBER(F42),(PRODUCT(F42,G42,I42)),"")</f>
        <v/>
      </c>
      <c r="L42" s="27"/>
    </row>
    <row r="43" spans="1:23">
      <c r="A43" s="26">
        <v>13</v>
      </c>
      <c r="B43" s="91"/>
      <c r="C43" s="68" t="str">
        <f t="shared" si="3"/>
        <v/>
      </c>
      <c r="D43" s="109"/>
      <c r="E43" s="119"/>
      <c r="F43" s="112"/>
      <c r="G43" s="112"/>
      <c r="H43" s="112"/>
      <c r="I43" s="112"/>
      <c r="J43" s="112"/>
      <c r="K43" s="114" t="str">
        <f>IF(ISNUMBER(F43),(PRODUCT(F43,G43,I43)),"")</f>
        <v/>
      </c>
      <c r="L43" s="27"/>
    </row>
    <row r="44" spans="1:23" ht="18.5" thickBot="1">
      <c r="A44" s="26">
        <v>14</v>
      </c>
      <c r="B44" s="91"/>
      <c r="C44" s="68" t="str">
        <f t="shared" si="3"/>
        <v/>
      </c>
      <c r="D44" s="109"/>
      <c r="E44" s="119"/>
      <c r="F44" s="112"/>
      <c r="G44" s="112"/>
      <c r="H44" s="112"/>
      <c r="I44" s="112"/>
      <c r="J44" s="112"/>
      <c r="K44" s="114" t="str">
        <f>IF(ISNUMBER(F44),(PRODUCT(F44,G44,I44)),"")</f>
        <v/>
      </c>
      <c r="L44" s="27"/>
    </row>
    <row r="45" spans="1:23" ht="23" thickBot="1">
      <c r="A45" s="48"/>
      <c r="B45" s="89"/>
      <c r="C45" s="64" t="s">
        <v>102</v>
      </c>
      <c r="D45" s="49" t="s">
        <v>101</v>
      </c>
      <c r="E45" s="53" t="s">
        <v>73</v>
      </c>
      <c r="F45" s="54" t="s">
        <v>66</v>
      </c>
      <c r="G45" s="55" t="s">
        <v>35</v>
      </c>
      <c r="H45" s="56" t="s">
        <v>59</v>
      </c>
      <c r="I45" s="55" t="s">
        <v>36</v>
      </c>
      <c r="J45" s="56" t="s">
        <v>60</v>
      </c>
      <c r="K45" s="54" t="s">
        <v>37</v>
      </c>
      <c r="L45" s="57" t="s">
        <v>93</v>
      </c>
    </row>
    <row r="46" spans="1:23" s="22" customFormat="1" ht="26.5">
      <c r="A46" s="26"/>
      <c r="B46" s="50" t="str">
        <f>IF($E$8=C46,$D$8,IF($E$9=C46,$D$9,IF($E$10=C46,$D$10,"")))</f>
        <v/>
      </c>
      <c r="C46" s="67" t="s">
        <v>186</v>
      </c>
      <c r="D46" s="58"/>
      <c r="E46" s="59"/>
      <c r="F46" s="346"/>
      <c r="G46" s="346"/>
      <c r="H46" s="346"/>
      <c r="I46" s="346"/>
      <c r="J46" s="346"/>
      <c r="K46" s="344"/>
      <c r="L46" s="65">
        <f>ROUNDDOWN((SUM(K47:K61)),-3)/1000</f>
        <v>0</v>
      </c>
      <c r="M46" s="493"/>
      <c r="N46" s="493"/>
      <c r="O46"/>
      <c r="P46"/>
      <c r="Q46"/>
      <c r="R46"/>
      <c r="S46"/>
      <c r="T46"/>
      <c r="U46"/>
      <c r="V46"/>
      <c r="W46"/>
    </row>
    <row r="47" spans="1:23">
      <c r="A47" s="26">
        <v>1</v>
      </c>
      <c r="B47" s="91"/>
      <c r="C47" s="69" t="str">
        <f>IF(D47="","",".")</f>
        <v/>
      </c>
      <c r="D47" s="108"/>
      <c r="E47" s="110"/>
      <c r="F47" s="345"/>
      <c r="G47" s="345"/>
      <c r="H47" s="345"/>
      <c r="I47" s="345"/>
      <c r="J47" s="345"/>
      <c r="K47" s="113" t="str">
        <f>IF(ISNUMBER(F47),(PRODUCT(F47,G47,I47)),"")</f>
        <v/>
      </c>
      <c r="L47" s="27"/>
      <c r="M47" s="494"/>
      <c r="N47" s="832" t="s">
        <v>363</v>
      </c>
      <c r="O47" s="832"/>
      <c r="P47" s="832"/>
      <c r="Q47" s="832"/>
      <c r="R47" s="832"/>
      <c r="S47" s="832"/>
      <c r="T47" s="832"/>
      <c r="U47" s="832"/>
      <c r="V47" s="832"/>
      <c r="W47" s="832"/>
    </row>
    <row r="48" spans="1:23">
      <c r="A48" s="26">
        <v>2</v>
      </c>
      <c r="B48" s="91"/>
      <c r="C48" s="69" t="str">
        <f>IF(D48="","",".")</f>
        <v/>
      </c>
      <c r="D48" s="109"/>
      <c r="E48" s="119"/>
      <c r="F48" s="112"/>
      <c r="G48" s="112"/>
      <c r="H48" s="112"/>
      <c r="I48" s="112"/>
      <c r="J48" s="112"/>
      <c r="K48" s="114" t="str">
        <f>IF(ISNUMBER(F48),(PRODUCT(F48,G48,I48)),"")</f>
        <v/>
      </c>
      <c r="L48" s="27"/>
      <c r="M48" s="494"/>
      <c r="N48" s="832"/>
      <c r="O48" s="832"/>
      <c r="P48" s="832"/>
      <c r="Q48" s="832"/>
      <c r="R48" s="832"/>
      <c r="S48" s="832"/>
      <c r="T48" s="832"/>
      <c r="U48" s="832"/>
      <c r="V48" s="832"/>
      <c r="W48" s="832"/>
    </row>
    <row r="49" spans="1:23">
      <c r="A49" s="26">
        <v>3</v>
      </c>
      <c r="B49" s="91"/>
      <c r="C49" s="69" t="str">
        <f t="shared" ref="C49:C61" si="4">IF(D49="","",".")</f>
        <v/>
      </c>
      <c r="D49" s="109"/>
      <c r="E49" s="119"/>
      <c r="F49" s="112"/>
      <c r="G49" s="112"/>
      <c r="H49" s="112"/>
      <c r="I49" s="112"/>
      <c r="J49" s="112"/>
      <c r="K49" s="114" t="str">
        <f>IF(ISNUMBER(F49),(PRODUCT(F49,G49,I49)),"")</f>
        <v/>
      </c>
      <c r="L49" s="27"/>
      <c r="M49" s="494"/>
      <c r="N49" s="832"/>
      <c r="O49" s="832"/>
      <c r="P49" s="832"/>
      <c r="Q49" s="832"/>
      <c r="R49" s="832"/>
      <c r="S49" s="832"/>
      <c r="T49" s="832"/>
      <c r="U49" s="832"/>
      <c r="V49" s="832"/>
      <c r="W49" s="832"/>
    </row>
    <row r="50" spans="1:23">
      <c r="A50" s="26">
        <v>4</v>
      </c>
      <c r="B50" s="91"/>
      <c r="C50" s="69" t="str">
        <f t="shared" si="4"/>
        <v/>
      </c>
      <c r="D50" s="109"/>
      <c r="E50" s="119"/>
      <c r="F50" s="112"/>
      <c r="G50" s="112"/>
      <c r="H50" s="112"/>
      <c r="I50" s="112"/>
      <c r="J50" s="112"/>
      <c r="K50" s="114" t="str">
        <f t="shared" ref="K50:K56" si="5">IF(ISNUMBER(F50),(PRODUCT(F50,G50,I50)),"")</f>
        <v/>
      </c>
      <c r="L50" s="27"/>
      <c r="M50" s="493"/>
      <c r="N50" s="832"/>
      <c r="O50" s="832"/>
      <c r="P50" s="832"/>
      <c r="Q50" s="832"/>
      <c r="R50" s="832"/>
      <c r="S50" s="832"/>
      <c r="T50" s="832"/>
      <c r="U50" s="832"/>
      <c r="V50" s="832"/>
      <c r="W50" s="832"/>
    </row>
    <row r="51" spans="1:23">
      <c r="A51" s="26">
        <v>5</v>
      </c>
      <c r="B51" s="91"/>
      <c r="C51" s="69" t="str">
        <f t="shared" si="4"/>
        <v/>
      </c>
      <c r="D51" s="109"/>
      <c r="E51" s="119"/>
      <c r="F51" s="112"/>
      <c r="G51" s="112"/>
      <c r="H51" s="112"/>
      <c r="I51" s="112"/>
      <c r="J51" s="112"/>
      <c r="K51" s="114" t="str">
        <f t="shared" si="5"/>
        <v/>
      </c>
      <c r="L51" s="27"/>
      <c r="M51" s="493"/>
    </row>
    <row r="52" spans="1:23">
      <c r="A52" s="26">
        <v>6</v>
      </c>
      <c r="B52" s="91"/>
      <c r="C52" s="69" t="str">
        <f t="shared" si="4"/>
        <v/>
      </c>
      <c r="D52" s="109"/>
      <c r="E52" s="119"/>
      <c r="F52" s="112"/>
      <c r="G52" s="112"/>
      <c r="H52" s="112"/>
      <c r="I52" s="112"/>
      <c r="J52" s="112"/>
      <c r="K52" s="114" t="str">
        <f t="shared" si="5"/>
        <v/>
      </c>
      <c r="L52" s="27"/>
    </row>
    <row r="53" spans="1:23">
      <c r="A53" s="26">
        <v>7</v>
      </c>
      <c r="B53" s="91"/>
      <c r="C53" s="69" t="str">
        <f t="shared" si="4"/>
        <v/>
      </c>
      <c r="D53" s="109"/>
      <c r="E53" s="119"/>
      <c r="F53" s="112"/>
      <c r="G53" s="112"/>
      <c r="H53" s="112"/>
      <c r="I53" s="112"/>
      <c r="J53" s="112"/>
      <c r="K53" s="114" t="str">
        <f t="shared" si="5"/>
        <v/>
      </c>
      <c r="L53" s="27"/>
    </row>
    <row r="54" spans="1:23">
      <c r="A54" s="26">
        <v>8</v>
      </c>
      <c r="B54" s="91"/>
      <c r="C54" s="69" t="str">
        <f t="shared" si="4"/>
        <v/>
      </c>
      <c r="D54" s="109"/>
      <c r="E54" s="119"/>
      <c r="F54" s="112"/>
      <c r="G54" s="112"/>
      <c r="H54" s="112"/>
      <c r="I54" s="112"/>
      <c r="J54" s="112"/>
      <c r="K54" s="114" t="str">
        <f t="shared" si="5"/>
        <v/>
      </c>
      <c r="L54" s="27"/>
    </row>
    <row r="55" spans="1:23">
      <c r="A55" s="26">
        <v>9</v>
      </c>
      <c r="B55" s="91"/>
      <c r="C55" s="69" t="str">
        <f t="shared" si="4"/>
        <v/>
      </c>
      <c r="D55" s="109"/>
      <c r="E55" s="119"/>
      <c r="F55" s="112"/>
      <c r="G55" s="112"/>
      <c r="H55" s="112"/>
      <c r="I55" s="112"/>
      <c r="J55" s="112"/>
      <c r="K55" s="114" t="str">
        <f t="shared" si="5"/>
        <v/>
      </c>
      <c r="L55" s="27"/>
    </row>
    <row r="56" spans="1:23">
      <c r="A56" s="26">
        <v>10</v>
      </c>
      <c r="B56" s="91"/>
      <c r="C56" s="69" t="str">
        <f t="shared" si="4"/>
        <v/>
      </c>
      <c r="D56" s="109"/>
      <c r="E56" s="119"/>
      <c r="F56" s="112"/>
      <c r="G56" s="112"/>
      <c r="H56" s="112"/>
      <c r="I56" s="112"/>
      <c r="J56" s="112"/>
      <c r="K56" s="114" t="str">
        <f t="shared" si="5"/>
        <v/>
      </c>
      <c r="L56" s="27"/>
    </row>
    <row r="57" spans="1:23">
      <c r="A57" s="26">
        <v>11</v>
      </c>
      <c r="B57" s="91"/>
      <c r="C57" s="69" t="str">
        <f t="shared" si="4"/>
        <v/>
      </c>
      <c r="D57" s="109"/>
      <c r="E57" s="119"/>
      <c r="F57" s="112"/>
      <c r="G57" s="112"/>
      <c r="H57" s="112"/>
      <c r="I57" s="112"/>
      <c r="J57" s="112"/>
      <c r="K57" s="114" t="str">
        <f>IF(ISNUMBER(F57),(PRODUCT(F57,G57,I57)),"")</f>
        <v/>
      </c>
      <c r="L57" s="27"/>
    </row>
    <row r="58" spans="1:23">
      <c r="A58" s="26">
        <v>12</v>
      </c>
      <c r="B58" s="91"/>
      <c r="C58" s="69" t="str">
        <f t="shared" si="4"/>
        <v/>
      </c>
      <c r="D58" s="109"/>
      <c r="E58" s="119"/>
      <c r="F58" s="112"/>
      <c r="G58" s="112"/>
      <c r="H58" s="112"/>
      <c r="I58" s="112"/>
      <c r="J58" s="112"/>
      <c r="K58" s="114" t="str">
        <f>IF(ISNUMBER(F58),(PRODUCT(F58,G58,I58)),"")</f>
        <v/>
      </c>
      <c r="L58" s="27"/>
    </row>
    <row r="59" spans="1:23">
      <c r="A59" s="26">
        <v>13</v>
      </c>
      <c r="B59" s="91"/>
      <c r="C59" s="69" t="str">
        <f t="shared" si="4"/>
        <v/>
      </c>
      <c r="D59" s="109"/>
      <c r="E59" s="119"/>
      <c r="F59" s="112"/>
      <c r="G59" s="112"/>
      <c r="H59" s="112"/>
      <c r="I59" s="112"/>
      <c r="J59" s="112"/>
      <c r="K59" s="114" t="str">
        <f>IF(ISNUMBER(F59),(PRODUCT(F59,G59,I59)),"")</f>
        <v/>
      </c>
      <c r="L59" s="27"/>
    </row>
    <row r="60" spans="1:23">
      <c r="A60" s="26">
        <v>14</v>
      </c>
      <c r="B60" s="91"/>
      <c r="C60" s="69" t="str">
        <f t="shared" si="4"/>
        <v/>
      </c>
      <c r="D60" s="109"/>
      <c r="E60" s="119"/>
      <c r="F60" s="112"/>
      <c r="G60" s="112"/>
      <c r="H60" s="112"/>
      <c r="I60" s="112"/>
      <c r="J60" s="112"/>
      <c r="K60" s="114" t="str">
        <f>IF(ISNUMBER(F60),(PRODUCT(F60,G60,I60)),"")</f>
        <v/>
      </c>
      <c r="L60" s="27"/>
    </row>
    <row r="61" spans="1:23" ht="18.5" thickBot="1">
      <c r="A61" s="26">
        <v>15</v>
      </c>
      <c r="B61" s="91"/>
      <c r="C61" s="69" t="str">
        <f t="shared" si="4"/>
        <v/>
      </c>
      <c r="D61" s="109"/>
      <c r="E61" s="119"/>
      <c r="F61" s="112"/>
      <c r="G61" s="112"/>
      <c r="H61" s="112"/>
      <c r="I61" s="112"/>
      <c r="J61" s="112"/>
      <c r="K61" s="114" t="str">
        <f>IF(ISNUMBER(F61),(PRODUCT(F61,G61,I61)),"")</f>
        <v/>
      </c>
      <c r="L61" s="27"/>
    </row>
    <row r="62" spans="1:23" ht="23" thickBot="1">
      <c r="A62" s="48"/>
      <c r="B62" s="89"/>
      <c r="C62" s="64" t="s">
        <v>102</v>
      </c>
      <c r="D62" s="49" t="s">
        <v>101</v>
      </c>
      <c r="E62" s="53" t="s">
        <v>73</v>
      </c>
      <c r="F62" s="54" t="s">
        <v>66</v>
      </c>
      <c r="G62" s="55" t="s">
        <v>35</v>
      </c>
      <c r="H62" s="56" t="s">
        <v>59</v>
      </c>
      <c r="I62" s="55" t="s">
        <v>36</v>
      </c>
      <c r="J62" s="56" t="s">
        <v>60</v>
      </c>
      <c r="K62" s="54" t="s">
        <v>37</v>
      </c>
      <c r="L62" s="57" t="s">
        <v>93</v>
      </c>
    </row>
    <row r="63" spans="1:23" s="22" customFormat="1" ht="26.5">
      <c r="A63" s="26"/>
      <c r="B63" s="50" t="str">
        <f>IF($E$8=C63,$D$8,IF($E$9=C63,$D$9,IF($E$10=C63,$D$10,"")))</f>
        <v/>
      </c>
      <c r="C63" s="67" t="s">
        <v>180</v>
      </c>
      <c r="D63" s="58"/>
      <c r="E63" s="59"/>
      <c r="F63" s="343"/>
      <c r="G63" s="343"/>
      <c r="H63" s="343"/>
      <c r="I63" s="343"/>
      <c r="J63" s="343"/>
      <c r="K63" s="344"/>
      <c r="L63" s="65">
        <f>ROUNDDOWN((SUM(K64:K78)),-3)/1000</f>
        <v>0</v>
      </c>
      <c r="M63"/>
      <c r="N63"/>
      <c r="O63"/>
      <c r="P63"/>
      <c r="Q63"/>
      <c r="R63"/>
      <c r="S63"/>
      <c r="T63"/>
      <c r="U63"/>
      <c r="V63"/>
      <c r="W63"/>
    </row>
    <row r="64" spans="1:23">
      <c r="A64" s="26">
        <v>1</v>
      </c>
      <c r="B64" s="91"/>
      <c r="C64" s="69" t="str">
        <f>IF(D64="","",".")</f>
        <v/>
      </c>
      <c r="D64" s="108"/>
      <c r="E64" s="110"/>
      <c r="F64" s="111"/>
      <c r="G64" s="111"/>
      <c r="H64" s="111"/>
      <c r="I64" s="111"/>
      <c r="J64" s="111"/>
      <c r="K64" s="113" t="str">
        <f>IF(ISNUMBER(F64),(PRODUCT(F64,G64,I64)),"")</f>
        <v/>
      </c>
      <c r="L64" s="27"/>
      <c r="M64" s="495"/>
      <c r="N64" s="493"/>
      <c r="O64" s="389"/>
      <c r="P64" s="389"/>
      <c r="Q64" s="389"/>
      <c r="R64" s="389"/>
      <c r="S64" s="389"/>
      <c r="T64" s="389"/>
      <c r="U64" s="389"/>
      <c r="V64" s="389"/>
      <c r="W64" s="389"/>
    </row>
    <row r="65" spans="1:23">
      <c r="A65" s="26">
        <v>2</v>
      </c>
      <c r="B65" s="91"/>
      <c r="C65" s="69" t="str">
        <f>IF(D65="","",".")</f>
        <v/>
      </c>
      <c r="D65" s="109"/>
      <c r="E65" s="119"/>
      <c r="F65" s="112"/>
      <c r="G65" s="112"/>
      <c r="H65" s="112"/>
      <c r="I65" s="112"/>
      <c r="J65" s="112"/>
      <c r="K65" s="114" t="str">
        <f>IF(ISNUMBER(F65),(PRODUCT(F65,G65,I65)),"")</f>
        <v/>
      </c>
      <c r="L65" s="27"/>
      <c r="M65" s="493"/>
    </row>
    <row r="66" spans="1:23">
      <c r="A66" s="26">
        <v>3</v>
      </c>
      <c r="B66" s="91"/>
      <c r="C66" s="69" t="str">
        <f t="shared" ref="C66:C78" si="6">IF(D66="","",".")</f>
        <v/>
      </c>
      <c r="D66" s="109"/>
      <c r="E66" s="119"/>
      <c r="F66" s="112"/>
      <c r="G66" s="112"/>
      <c r="H66" s="112"/>
      <c r="I66" s="112"/>
      <c r="J66" s="112"/>
      <c r="K66" s="114" t="str">
        <f>IF(ISNUMBER(F66),(PRODUCT(F66,G66,I66)),"")</f>
        <v/>
      </c>
      <c r="L66" s="27"/>
      <c r="M66" s="493"/>
    </row>
    <row r="67" spans="1:23">
      <c r="A67" s="26">
        <v>4</v>
      </c>
      <c r="B67" s="91"/>
      <c r="C67" s="69" t="str">
        <f t="shared" si="6"/>
        <v/>
      </c>
      <c r="D67" s="109"/>
      <c r="E67" s="119"/>
      <c r="F67" s="112"/>
      <c r="G67" s="112"/>
      <c r="H67" s="112"/>
      <c r="I67" s="112"/>
      <c r="J67" s="112"/>
      <c r="K67" s="114" t="str">
        <f t="shared" ref="K67:K73" si="7">IF(ISNUMBER(F67),(PRODUCT(F67,G67,I67)),"")</f>
        <v/>
      </c>
      <c r="L67" s="27"/>
      <c r="M67" s="493"/>
    </row>
    <row r="68" spans="1:23">
      <c r="A68" s="26">
        <v>5</v>
      </c>
      <c r="B68" s="91"/>
      <c r="C68" s="69" t="str">
        <f t="shared" si="6"/>
        <v/>
      </c>
      <c r="D68" s="109"/>
      <c r="E68" s="119"/>
      <c r="F68" s="112"/>
      <c r="G68" s="112"/>
      <c r="H68" s="112"/>
      <c r="I68" s="112"/>
      <c r="J68" s="112"/>
      <c r="K68" s="114" t="str">
        <f t="shared" si="7"/>
        <v/>
      </c>
      <c r="L68" s="27"/>
      <c r="M68" s="493"/>
    </row>
    <row r="69" spans="1:23">
      <c r="A69" s="26">
        <v>6</v>
      </c>
      <c r="B69" s="91"/>
      <c r="C69" s="69" t="str">
        <f t="shared" si="6"/>
        <v/>
      </c>
      <c r="D69" s="109"/>
      <c r="E69" s="119"/>
      <c r="F69" s="112"/>
      <c r="G69" s="112"/>
      <c r="H69" s="112"/>
      <c r="I69" s="112"/>
      <c r="J69" s="112"/>
      <c r="K69" s="114" t="str">
        <f t="shared" si="7"/>
        <v/>
      </c>
      <c r="L69" s="27"/>
    </row>
    <row r="70" spans="1:23">
      <c r="A70" s="26">
        <v>7</v>
      </c>
      <c r="B70" s="91"/>
      <c r="C70" s="69" t="str">
        <f t="shared" si="6"/>
        <v/>
      </c>
      <c r="D70" s="109"/>
      <c r="E70" s="119"/>
      <c r="F70" s="112"/>
      <c r="G70" s="112"/>
      <c r="H70" s="112"/>
      <c r="I70" s="112"/>
      <c r="J70" s="112"/>
      <c r="K70" s="114" t="str">
        <f t="shared" si="7"/>
        <v/>
      </c>
      <c r="L70" s="27"/>
    </row>
    <row r="71" spans="1:23">
      <c r="A71" s="26">
        <v>8</v>
      </c>
      <c r="B71" s="91"/>
      <c r="C71" s="69" t="str">
        <f t="shared" si="6"/>
        <v/>
      </c>
      <c r="D71" s="109"/>
      <c r="E71" s="119"/>
      <c r="F71" s="112"/>
      <c r="G71" s="112"/>
      <c r="H71" s="112"/>
      <c r="I71" s="112"/>
      <c r="J71" s="112"/>
      <c r="K71" s="114" t="str">
        <f t="shared" si="7"/>
        <v/>
      </c>
      <c r="L71" s="27"/>
    </row>
    <row r="72" spans="1:23">
      <c r="A72" s="26">
        <v>9</v>
      </c>
      <c r="B72" s="91"/>
      <c r="C72" s="69" t="str">
        <f t="shared" si="6"/>
        <v/>
      </c>
      <c r="D72" s="109"/>
      <c r="E72" s="119"/>
      <c r="F72" s="112"/>
      <c r="G72" s="112"/>
      <c r="H72" s="112"/>
      <c r="I72" s="112"/>
      <c r="J72" s="112"/>
      <c r="K72" s="114" t="str">
        <f t="shared" si="7"/>
        <v/>
      </c>
      <c r="L72" s="27"/>
    </row>
    <row r="73" spans="1:23">
      <c r="A73" s="26">
        <v>10</v>
      </c>
      <c r="B73" s="91"/>
      <c r="C73" s="69" t="str">
        <f t="shared" si="6"/>
        <v/>
      </c>
      <c r="D73" s="109"/>
      <c r="E73" s="119"/>
      <c r="F73" s="112"/>
      <c r="G73" s="112"/>
      <c r="H73" s="112"/>
      <c r="I73" s="112"/>
      <c r="J73" s="112"/>
      <c r="K73" s="114" t="str">
        <f t="shared" si="7"/>
        <v/>
      </c>
      <c r="L73" s="27"/>
    </row>
    <row r="74" spans="1:23">
      <c r="A74" s="26">
        <v>11</v>
      </c>
      <c r="B74" s="91"/>
      <c r="C74" s="69" t="str">
        <f t="shared" si="6"/>
        <v/>
      </c>
      <c r="D74" s="109"/>
      <c r="E74" s="119"/>
      <c r="F74" s="112"/>
      <c r="G74" s="112"/>
      <c r="H74" s="112"/>
      <c r="I74" s="112"/>
      <c r="J74" s="112"/>
      <c r="K74" s="114" t="str">
        <f>IF(ISNUMBER(F74),(PRODUCT(F74,G74,I74)),"")</f>
        <v/>
      </c>
      <c r="L74" s="27"/>
    </row>
    <row r="75" spans="1:23">
      <c r="A75" s="26">
        <v>12</v>
      </c>
      <c r="B75" s="91"/>
      <c r="C75" s="69" t="str">
        <f t="shared" si="6"/>
        <v/>
      </c>
      <c r="D75" s="109"/>
      <c r="E75" s="119"/>
      <c r="F75" s="112"/>
      <c r="G75" s="112"/>
      <c r="H75" s="112"/>
      <c r="I75" s="112"/>
      <c r="J75" s="112"/>
      <c r="K75" s="114" t="str">
        <f>IF(ISNUMBER(F75),(PRODUCT(F75,G75,I75)),"")</f>
        <v/>
      </c>
      <c r="L75" s="27"/>
    </row>
    <row r="76" spans="1:23">
      <c r="A76" s="26">
        <v>13</v>
      </c>
      <c r="B76" s="91"/>
      <c r="C76" s="69" t="str">
        <f t="shared" si="6"/>
        <v/>
      </c>
      <c r="D76" s="109"/>
      <c r="E76" s="119"/>
      <c r="F76" s="112"/>
      <c r="G76" s="112"/>
      <c r="H76" s="112"/>
      <c r="I76" s="112"/>
      <c r="J76" s="112"/>
      <c r="K76" s="114" t="str">
        <f>IF(ISNUMBER(F76),(PRODUCT(F76,G76,I76)),"")</f>
        <v/>
      </c>
      <c r="L76" s="27"/>
    </row>
    <row r="77" spans="1:23">
      <c r="A77" s="26">
        <v>14</v>
      </c>
      <c r="B77" s="91"/>
      <c r="C77" s="69" t="str">
        <f t="shared" si="6"/>
        <v/>
      </c>
      <c r="D77" s="109"/>
      <c r="E77" s="119"/>
      <c r="F77" s="112"/>
      <c r="G77" s="112"/>
      <c r="H77" s="112"/>
      <c r="I77" s="112"/>
      <c r="J77" s="112"/>
      <c r="K77" s="114" t="str">
        <f>IF(ISNUMBER(F77),(PRODUCT(F77,G77,I77)),"")</f>
        <v/>
      </c>
      <c r="L77" s="27"/>
    </row>
    <row r="78" spans="1:23" ht="18.5" thickBot="1">
      <c r="A78" s="26">
        <v>15</v>
      </c>
      <c r="B78" s="91"/>
      <c r="C78" s="69" t="str">
        <f t="shared" si="6"/>
        <v/>
      </c>
      <c r="D78" s="109"/>
      <c r="E78" s="119"/>
      <c r="F78" s="112"/>
      <c r="G78" s="112"/>
      <c r="H78" s="112"/>
      <c r="I78" s="112"/>
      <c r="J78" s="112"/>
      <c r="K78" s="114" t="str">
        <f>IF(ISNUMBER(F78),(PRODUCT(F78,G78,I78)),"")</f>
        <v/>
      </c>
      <c r="L78" s="27"/>
    </row>
    <row r="79" spans="1:23" ht="23" thickBot="1">
      <c r="A79" s="48"/>
      <c r="B79" s="89"/>
      <c r="C79" s="64" t="s">
        <v>102</v>
      </c>
      <c r="D79" s="49" t="s">
        <v>101</v>
      </c>
      <c r="E79" s="53" t="s">
        <v>73</v>
      </c>
      <c r="F79" s="54" t="s">
        <v>66</v>
      </c>
      <c r="G79" s="55" t="s">
        <v>35</v>
      </c>
      <c r="H79" s="56" t="s">
        <v>59</v>
      </c>
      <c r="I79" s="55" t="s">
        <v>36</v>
      </c>
      <c r="J79" s="56" t="s">
        <v>60</v>
      </c>
      <c r="K79" s="54" t="s">
        <v>37</v>
      </c>
      <c r="L79" s="57" t="s">
        <v>93</v>
      </c>
    </row>
    <row r="80" spans="1:23" s="22" customFormat="1" ht="25.5" customHeight="1">
      <c r="A80" s="26"/>
      <c r="B80" s="50" t="str">
        <f>IF($E$8=C80,$D$8,IF($E$9=C80,$D$9,IF($E$10=C80,$D$10,"")))</f>
        <v/>
      </c>
      <c r="C80" s="67" t="s">
        <v>185</v>
      </c>
      <c r="D80" s="58"/>
      <c r="E80" s="59"/>
      <c r="F80" s="60"/>
      <c r="G80" s="60"/>
      <c r="H80" s="60"/>
      <c r="I80" s="60"/>
      <c r="J80" s="60"/>
      <c r="K80" s="62"/>
      <c r="L80" s="65">
        <f>ROUNDDOWN((SUM(K81:K95)),-3)/1000</f>
        <v>0</v>
      </c>
      <c r="M80"/>
      <c r="N80"/>
      <c r="O80"/>
      <c r="P80"/>
      <c r="Q80"/>
      <c r="R80"/>
      <c r="S80"/>
      <c r="T80"/>
      <c r="U80"/>
      <c r="V80"/>
      <c r="W80"/>
    </row>
    <row r="81" spans="1:23">
      <c r="A81" s="26">
        <v>1</v>
      </c>
      <c r="B81" s="91"/>
      <c r="C81" s="69" t="str">
        <f>IF(D81="","",".")</f>
        <v/>
      </c>
      <c r="D81" s="108"/>
      <c r="E81" s="110"/>
      <c r="F81" s="111"/>
      <c r="G81" s="111"/>
      <c r="H81" s="111"/>
      <c r="I81" s="111"/>
      <c r="J81" s="111"/>
      <c r="K81" s="113" t="str">
        <f>IF(ISNUMBER(F81),(PRODUCT(F81,G81,I81)),"")</f>
        <v/>
      </c>
      <c r="L81" s="27"/>
      <c r="M81" s="389"/>
      <c r="N81" s="389"/>
      <c r="O81" s="389"/>
      <c r="P81" s="389"/>
      <c r="Q81" s="389"/>
      <c r="R81" s="389"/>
      <c r="S81" s="389"/>
      <c r="T81" s="389"/>
      <c r="U81" s="389"/>
      <c r="V81" s="389"/>
      <c r="W81" s="389"/>
    </row>
    <row r="82" spans="1:23">
      <c r="A82" s="26">
        <v>2</v>
      </c>
      <c r="B82" s="91"/>
      <c r="C82" s="69" t="str">
        <f>IF(D82="","",".")</f>
        <v/>
      </c>
      <c r="D82" s="109"/>
      <c r="E82" s="119"/>
      <c r="F82" s="112"/>
      <c r="G82" s="112"/>
      <c r="H82" s="112"/>
      <c r="I82" s="112"/>
      <c r="J82" s="112"/>
      <c r="K82" s="114" t="str">
        <f>IF(ISNUMBER(F82),(PRODUCT(F82,G82,I82)),"")</f>
        <v/>
      </c>
      <c r="L82" s="27"/>
      <c r="M82" s="493"/>
    </row>
    <row r="83" spans="1:23">
      <c r="A83" s="26">
        <v>3</v>
      </c>
      <c r="B83" s="91"/>
      <c r="C83" s="69" t="str">
        <f t="shared" ref="C83:C95" si="8">IF(D83="","",".")</f>
        <v/>
      </c>
      <c r="D83" s="109"/>
      <c r="E83" s="119"/>
      <c r="F83" s="112"/>
      <c r="G83" s="112"/>
      <c r="H83" s="112"/>
      <c r="I83" s="112"/>
      <c r="J83" s="112"/>
      <c r="K83" s="114" t="str">
        <f>IF(ISNUMBER(F83),(PRODUCT(F83,G83,I83)),"")</f>
        <v/>
      </c>
      <c r="L83" s="27"/>
      <c r="M83" s="493"/>
    </row>
    <row r="84" spans="1:23">
      <c r="A84" s="26">
        <v>4</v>
      </c>
      <c r="B84" s="91"/>
      <c r="C84" s="69" t="str">
        <f t="shared" si="8"/>
        <v/>
      </c>
      <c r="D84" s="109"/>
      <c r="E84" s="119"/>
      <c r="F84" s="112"/>
      <c r="G84" s="112"/>
      <c r="H84" s="112"/>
      <c r="I84" s="112"/>
      <c r="J84" s="112"/>
      <c r="K84" s="114" t="str">
        <f t="shared" ref="K84:K90" si="9">IF(ISNUMBER(F84),(PRODUCT(F84,G84,I84)),"")</f>
        <v/>
      </c>
      <c r="L84" s="27"/>
      <c r="M84" s="493"/>
    </row>
    <row r="85" spans="1:23">
      <c r="A85" s="26">
        <v>5</v>
      </c>
      <c r="B85" s="91"/>
      <c r="C85" s="69" t="str">
        <f t="shared" si="8"/>
        <v/>
      </c>
      <c r="D85" s="109"/>
      <c r="E85" s="119"/>
      <c r="F85" s="112"/>
      <c r="G85" s="112"/>
      <c r="H85" s="112"/>
      <c r="I85" s="112"/>
      <c r="J85" s="112"/>
      <c r="K85" s="114" t="str">
        <f t="shared" si="9"/>
        <v/>
      </c>
      <c r="L85" s="27"/>
      <c r="M85" s="493"/>
    </row>
    <row r="86" spans="1:23">
      <c r="A86" s="26">
        <v>6</v>
      </c>
      <c r="B86" s="91"/>
      <c r="C86" s="69" t="str">
        <f t="shared" si="8"/>
        <v/>
      </c>
      <c r="D86" s="109"/>
      <c r="E86" s="119"/>
      <c r="F86" s="112"/>
      <c r="G86" s="112"/>
      <c r="H86" s="112"/>
      <c r="I86" s="112"/>
      <c r="J86" s="112"/>
      <c r="K86" s="114" t="str">
        <f t="shared" si="9"/>
        <v/>
      </c>
      <c r="L86" s="27"/>
    </row>
    <row r="87" spans="1:23">
      <c r="A87" s="26">
        <v>7</v>
      </c>
      <c r="B87" s="91"/>
      <c r="C87" s="69" t="str">
        <f t="shared" si="8"/>
        <v/>
      </c>
      <c r="D87" s="109"/>
      <c r="E87" s="119"/>
      <c r="F87" s="112"/>
      <c r="G87" s="112"/>
      <c r="H87" s="112"/>
      <c r="I87" s="112"/>
      <c r="J87" s="112"/>
      <c r="K87" s="114" t="str">
        <f t="shared" si="9"/>
        <v/>
      </c>
      <c r="L87" s="27"/>
    </row>
    <row r="88" spans="1:23">
      <c r="A88" s="26">
        <v>8</v>
      </c>
      <c r="B88" s="91"/>
      <c r="C88" s="69" t="str">
        <f t="shared" si="8"/>
        <v/>
      </c>
      <c r="D88" s="109"/>
      <c r="E88" s="119"/>
      <c r="F88" s="112"/>
      <c r="G88" s="112"/>
      <c r="H88" s="112"/>
      <c r="I88" s="112"/>
      <c r="J88" s="112"/>
      <c r="K88" s="114" t="str">
        <f t="shared" si="9"/>
        <v/>
      </c>
      <c r="L88" s="27"/>
    </row>
    <row r="89" spans="1:23">
      <c r="A89" s="26">
        <v>9</v>
      </c>
      <c r="B89" s="91"/>
      <c r="C89" s="69" t="str">
        <f t="shared" si="8"/>
        <v/>
      </c>
      <c r="D89" s="109"/>
      <c r="E89" s="119"/>
      <c r="F89" s="112"/>
      <c r="G89" s="112"/>
      <c r="H89" s="112"/>
      <c r="I89" s="112"/>
      <c r="J89" s="112"/>
      <c r="K89" s="114" t="str">
        <f t="shared" si="9"/>
        <v/>
      </c>
      <c r="L89" s="27"/>
    </row>
    <row r="90" spans="1:23">
      <c r="A90" s="26">
        <v>10</v>
      </c>
      <c r="B90" s="91"/>
      <c r="C90" s="69" t="str">
        <f t="shared" si="8"/>
        <v/>
      </c>
      <c r="D90" s="109"/>
      <c r="E90" s="119"/>
      <c r="F90" s="112"/>
      <c r="G90" s="112"/>
      <c r="H90" s="112"/>
      <c r="I90" s="112"/>
      <c r="J90" s="112"/>
      <c r="K90" s="114" t="str">
        <f t="shared" si="9"/>
        <v/>
      </c>
      <c r="L90" s="27"/>
    </row>
    <row r="91" spans="1:23">
      <c r="A91" s="26">
        <v>11</v>
      </c>
      <c r="B91" s="91"/>
      <c r="C91" s="69" t="str">
        <f t="shared" si="8"/>
        <v/>
      </c>
      <c r="D91" s="109"/>
      <c r="E91" s="119"/>
      <c r="F91" s="112"/>
      <c r="G91" s="112"/>
      <c r="H91" s="112"/>
      <c r="I91" s="112"/>
      <c r="J91" s="112"/>
      <c r="K91" s="114" t="str">
        <f>IF(ISNUMBER(F91),(PRODUCT(F91,G91,I91)),"")</f>
        <v/>
      </c>
      <c r="L91" s="27"/>
    </row>
    <row r="92" spans="1:23">
      <c r="A92" s="26">
        <v>12</v>
      </c>
      <c r="B92" s="91"/>
      <c r="C92" s="69" t="str">
        <f t="shared" si="8"/>
        <v/>
      </c>
      <c r="D92" s="109"/>
      <c r="E92" s="119"/>
      <c r="F92" s="112"/>
      <c r="G92" s="112"/>
      <c r="H92" s="112"/>
      <c r="I92" s="112"/>
      <c r="J92" s="112"/>
      <c r="K92" s="114" t="str">
        <f>IF(ISNUMBER(F92),(PRODUCT(F92,G92,I92)),"")</f>
        <v/>
      </c>
      <c r="L92" s="27"/>
    </row>
    <row r="93" spans="1:23">
      <c r="A93" s="26">
        <v>13</v>
      </c>
      <c r="B93" s="91"/>
      <c r="C93" s="69" t="str">
        <f t="shared" si="8"/>
        <v/>
      </c>
      <c r="D93" s="109"/>
      <c r="E93" s="119"/>
      <c r="F93" s="112"/>
      <c r="G93" s="112"/>
      <c r="H93" s="112"/>
      <c r="I93" s="112"/>
      <c r="J93" s="112"/>
      <c r="K93" s="114" t="str">
        <f>IF(ISNUMBER(F93),(PRODUCT(F93,G93,I93)),"")</f>
        <v/>
      </c>
      <c r="L93" s="27"/>
    </row>
    <row r="94" spans="1:23">
      <c r="A94" s="26">
        <v>14</v>
      </c>
      <c r="B94" s="91"/>
      <c r="C94" s="69" t="str">
        <f t="shared" si="8"/>
        <v/>
      </c>
      <c r="D94" s="109"/>
      <c r="E94" s="119"/>
      <c r="F94" s="112"/>
      <c r="G94" s="112"/>
      <c r="H94" s="112"/>
      <c r="I94" s="112"/>
      <c r="J94" s="112"/>
      <c r="K94" s="114" t="str">
        <f>IF(ISNUMBER(F94),(PRODUCT(F94,G94,I94)),"")</f>
        <v/>
      </c>
      <c r="L94" s="27"/>
    </row>
    <row r="95" spans="1:23" ht="18.5" thickBot="1">
      <c r="A95" s="26">
        <v>15</v>
      </c>
      <c r="B95" s="91"/>
      <c r="C95" s="69" t="str">
        <f t="shared" si="8"/>
        <v/>
      </c>
      <c r="D95" s="109"/>
      <c r="E95" s="119"/>
      <c r="F95" s="112"/>
      <c r="G95" s="112"/>
      <c r="H95" s="112"/>
      <c r="I95" s="112"/>
      <c r="J95" s="112"/>
      <c r="K95" s="114" t="str">
        <f>IF(ISNUMBER(F95),(PRODUCT(F95,G95,I95)),"")</f>
        <v/>
      </c>
      <c r="L95" s="27"/>
    </row>
    <row r="96" spans="1:23" ht="23" thickBot="1">
      <c r="A96" s="48"/>
      <c r="B96" s="89"/>
      <c r="C96" s="64" t="s">
        <v>102</v>
      </c>
      <c r="D96" s="49" t="s">
        <v>101</v>
      </c>
      <c r="E96" s="53" t="s">
        <v>73</v>
      </c>
      <c r="F96" s="54" t="s">
        <v>66</v>
      </c>
      <c r="G96" s="55" t="s">
        <v>35</v>
      </c>
      <c r="H96" s="56" t="s">
        <v>59</v>
      </c>
      <c r="I96" s="55" t="s">
        <v>36</v>
      </c>
      <c r="J96" s="56" t="s">
        <v>60</v>
      </c>
      <c r="K96" s="54" t="s">
        <v>37</v>
      </c>
      <c r="L96" s="57" t="s">
        <v>93</v>
      </c>
    </row>
    <row r="97" spans="1:23" s="22" customFormat="1" ht="25.5" customHeight="1">
      <c r="A97" s="26"/>
      <c r="B97" s="50" t="str">
        <f>IF($E$8=C97,$D$8,IF($E$9=C97,$D$9,IF($E$10=C97,$D$10,"")))</f>
        <v/>
      </c>
      <c r="C97" s="67" t="s">
        <v>148</v>
      </c>
      <c r="D97" s="58"/>
      <c r="E97" s="59"/>
      <c r="F97" s="60"/>
      <c r="G97" s="60"/>
      <c r="H97" s="60"/>
      <c r="I97" s="60"/>
      <c r="J97" s="60"/>
      <c r="K97" s="62"/>
      <c r="L97" s="65">
        <f>ROUNDDOWN((SUM(K98:K112)),-3)/1000</f>
        <v>0</v>
      </c>
      <c r="M97"/>
      <c r="N97"/>
      <c r="O97"/>
      <c r="P97"/>
      <c r="Q97"/>
      <c r="R97"/>
      <c r="S97"/>
      <c r="T97"/>
      <c r="U97"/>
      <c r="V97"/>
      <c r="W97"/>
    </row>
    <row r="98" spans="1:23">
      <c r="A98" s="26">
        <v>1</v>
      </c>
      <c r="B98" s="91"/>
      <c r="C98" s="69" t="str">
        <f>IF(D98="","",".")</f>
        <v/>
      </c>
      <c r="D98" s="108"/>
      <c r="E98" s="110"/>
      <c r="F98" s="111"/>
      <c r="G98" s="111"/>
      <c r="H98" s="111"/>
      <c r="I98" s="111"/>
      <c r="J98" s="111"/>
      <c r="K98" s="113" t="str">
        <f t="shared" ref="K98:K128" si="10">IF(ISNUMBER(F98),(PRODUCT(F98,G98,I98)),"")</f>
        <v/>
      </c>
      <c r="L98" s="27"/>
      <c r="M98" s="389"/>
      <c r="N98" s="389"/>
      <c r="O98" s="389"/>
      <c r="P98" s="389"/>
      <c r="Q98" s="389"/>
      <c r="R98" s="389"/>
      <c r="S98" s="389"/>
      <c r="T98" s="389"/>
      <c r="U98" s="389"/>
      <c r="V98" s="389"/>
      <c r="W98" s="389"/>
    </row>
    <row r="99" spans="1:23">
      <c r="A99" s="26">
        <v>2</v>
      </c>
      <c r="B99" s="91"/>
      <c r="C99" s="69" t="str">
        <f t="shared" ref="C99:C112" si="11">IF(D99="","",".")</f>
        <v/>
      </c>
      <c r="D99" s="109"/>
      <c r="E99" s="119"/>
      <c r="F99" s="112"/>
      <c r="G99" s="112"/>
      <c r="H99" s="112"/>
      <c r="I99" s="112"/>
      <c r="J99" s="112"/>
      <c r="K99" s="114" t="str">
        <f t="shared" si="10"/>
        <v/>
      </c>
      <c r="L99" s="27"/>
      <c r="M99" s="496"/>
      <c r="N99" s="496"/>
    </row>
    <row r="100" spans="1:23">
      <c r="A100" s="26">
        <v>3</v>
      </c>
      <c r="B100" s="91"/>
      <c r="C100" s="69" t="str">
        <f t="shared" si="11"/>
        <v/>
      </c>
      <c r="D100" s="109"/>
      <c r="E100" s="119"/>
      <c r="F100" s="112"/>
      <c r="G100" s="112"/>
      <c r="H100" s="112"/>
      <c r="I100" s="112"/>
      <c r="J100" s="112"/>
      <c r="K100" s="114" t="str">
        <f t="shared" si="10"/>
        <v/>
      </c>
      <c r="L100" s="27"/>
      <c r="M100" s="496"/>
      <c r="N100" s="496"/>
    </row>
    <row r="101" spans="1:23">
      <c r="A101" s="26">
        <v>4</v>
      </c>
      <c r="B101" s="91"/>
      <c r="C101" s="69" t="str">
        <f t="shared" si="11"/>
        <v/>
      </c>
      <c r="D101" s="109"/>
      <c r="E101" s="119"/>
      <c r="F101" s="112"/>
      <c r="G101" s="112"/>
      <c r="H101" s="112"/>
      <c r="I101" s="112"/>
      <c r="J101" s="112"/>
      <c r="K101" s="114" t="str">
        <f t="shared" si="10"/>
        <v/>
      </c>
      <c r="L101" s="27"/>
      <c r="M101" s="496"/>
      <c r="N101" s="496"/>
    </row>
    <row r="102" spans="1:23">
      <c r="A102" s="26">
        <v>5</v>
      </c>
      <c r="B102" s="91"/>
      <c r="C102" s="69" t="str">
        <f t="shared" si="11"/>
        <v/>
      </c>
      <c r="D102" s="109"/>
      <c r="E102" s="119"/>
      <c r="F102" s="112"/>
      <c r="G102" s="112"/>
      <c r="H102" s="112"/>
      <c r="I102" s="112"/>
      <c r="J102" s="112"/>
      <c r="K102" s="114" t="str">
        <f t="shared" si="10"/>
        <v/>
      </c>
      <c r="L102" s="27"/>
      <c r="M102" s="496"/>
      <c r="N102" s="496"/>
    </row>
    <row r="103" spans="1:23">
      <c r="A103" s="26">
        <v>6</v>
      </c>
      <c r="B103" s="91"/>
      <c r="C103" s="69" t="str">
        <f t="shared" si="11"/>
        <v/>
      </c>
      <c r="D103" s="109"/>
      <c r="E103" s="119"/>
      <c r="F103" s="112"/>
      <c r="G103" s="112"/>
      <c r="H103" s="112"/>
      <c r="I103" s="112"/>
      <c r="J103" s="112"/>
      <c r="K103" s="114" t="str">
        <f t="shared" si="10"/>
        <v/>
      </c>
      <c r="L103" s="27"/>
      <c r="M103" s="496"/>
      <c r="N103" s="496"/>
    </row>
    <row r="104" spans="1:23">
      <c r="A104" s="26">
        <v>7</v>
      </c>
      <c r="B104" s="91"/>
      <c r="C104" s="69" t="str">
        <f t="shared" si="11"/>
        <v/>
      </c>
      <c r="D104" s="109"/>
      <c r="E104" s="119"/>
      <c r="F104" s="112"/>
      <c r="G104" s="112"/>
      <c r="H104" s="112"/>
      <c r="I104" s="112"/>
      <c r="J104" s="112"/>
      <c r="K104" s="114" t="str">
        <f t="shared" si="10"/>
        <v/>
      </c>
      <c r="L104" s="27"/>
      <c r="M104" s="493"/>
      <c r="N104" s="493"/>
    </row>
    <row r="105" spans="1:23">
      <c r="A105" s="26">
        <v>8</v>
      </c>
      <c r="B105" s="91"/>
      <c r="C105" s="69" t="str">
        <f t="shared" si="11"/>
        <v/>
      </c>
      <c r="D105" s="109"/>
      <c r="E105" s="119"/>
      <c r="F105" s="112"/>
      <c r="G105" s="112"/>
      <c r="H105" s="112"/>
      <c r="I105" s="112"/>
      <c r="J105" s="112"/>
      <c r="K105" s="114" t="str">
        <f t="shared" si="10"/>
        <v/>
      </c>
      <c r="L105" s="27"/>
      <c r="M105" s="493"/>
      <c r="N105" s="493"/>
    </row>
    <row r="106" spans="1:23">
      <c r="A106" s="26">
        <v>9</v>
      </c>
      <c r="B106" s="91"/>
      <c r="C106" s="69" t="str">
        <f t="shared" si="11"/>
        <v/>
      </c>
      <c r="D106" s="109"/>
      <c r="E106" s="119"/>
      <c r="F106" s="112"/>
      <c r="G106" s="112"/>
      <c r="H106" s="112"/>
      <c r="I106" s="112"/>
      <c r="J106" s="112"/>
      <c r="K106" s="114" t="str">
        <f t="shared" si="10"/>
        <v/>
      </c>
      <c r="L106" s="27"/>
      <c r="M106" s="493"/>
      <c r="N106" s="493"/>
    </row>
    <row r="107" spans="1:23">
      <c r="A107" s="26">
        <v>10</v>
      </c>
      <c r="B107" s="91"/>
      <c r="C107" s="69" t="str">
        <f t="shared" si="11"/>
        <v/>
      </c>
      <c r="D107" s="109"/>
      <c r="E107" s="119"/>
      <c r="F107" s="112"/>
      <c r="G107" s="112"/>
      <c r="H107" s="112"/>
      <c r="I107" s="112"/>
      <c r="J107" s="112"/>
      <c r="K107" s="114" t="str">
        <f t="shared" si="10"/>
        <v/>
      </c>
      <c r="L107" s="27"/>
    </row>
    <row r="108" spans="1:23">
      <c r="A108" s="26">
        <v>11</v>
      </c>
      <c r="B108" s="91"/>
      <c r="C108" s="69" t="str">
        <f t="shared" si="11"/>
        <v/>
      </c>
      <c r="D108" s="109"/>
      <c r="E108" s="119"/>
      <c r="F108" s="112"/>
      <c r="G108" s="112"/>
      <c r="H108" s="112"/>
      <c r="I108" s="112"/>
      <c r="J108" s="112"/>
      <c r="K108" s="114" t="str">
        <f>IF(ISNUMBER(F108),(PRODUCT(F108,G108,I108)),"")</f>
        <v/>
      </c>
      <c r="L108" s="27"/>
    </row>
    <row r="109" spans="1:23">
      <c r="A109" s="26">
        <v>12</v>
      </c>
      <c r="B109" s="91"/>
      <c r="C109" s="69" t="str">
        <f t="shared" si="11"/>
        <v/>
      </c>
      <c r="D109" s="109"/>
      <c r="E109" s="119"/>
      <c r="F109" s="112"/>
      <c r="G109" s="112"/>
      <c r="H109" s="112"/>
      <c r="I109" s="112"/>
      <c r="J109" s="112"/>
      <c r="K109" s="114" t="str">
        <f>IF(ISNUMBER(F109),(PRODUCT(F109,G109,I109)),"")</f>
        <v/>
      </c>
      <c r="L109" s="27"/>
    </row>
    <row r="110" spans="1:23">
      <c r="A110" s="26">
        <v>13</v>
      </c>
      <c r="B110" s="91"/>
      <c r="C110" s="69" t="str">
        <f t="shared" si="11"/>
        <v/>
      </c>
      <c r="D110" s="109"/>
      <c r="E110" s="119"/>
      <c r="F110" s="112"/>
      <c r="G110" s="112"/>
      <c r="H110" s="112"/>
      <c r="I110" s="112"/>
      <c r="J110" s="112"/>
      <c r="K110" s="114" t="str">
        <f>IF(ISNUMBER(F110),(PRODUCT(F110,G110,I110)),"")</f>
        <v/>
      </c>
      <c r="L110" s="27"/>
    </row>
    <row r="111" spans="1:23">
      <c r="A111" s="26">
        <v>14</v>
      </c>
      <c r="B111" s="91"/>
      <c r="C111" s="69" t="str">
        <f t="shared" si="11"/>
        <v/>
      </c>
      <c r="D111" s="109"/>
      <c r="E111" s="119"/>
      <c r="F111" s="112"/>
      <c r="G111" s="112"/>
      <c r="H111" s="112"/>
      <c r="I111" s="112"/>
      <c r="J111" s="112"/>
      <c r="K111" s="114" t="str">
        <f>IF(ISNUMBER(F111),(PRODUCT(F111,G111,I111)),"")</f>
        <v/>
      </c>
      <c r="L111" s="27"/>
    </row>
    <row r="112" spans="1:23" ht="18.5" thickBot="1">
      <c r="A112" s="26">
        <v>15</v>
      </c>
      <c r="B112" s="91"/>
      <c r="C112" s="69" t="str">
        <f t="shared" si="11"/>
        <v/>
      </c>
      <c r="D112" s="109"/>
      <c r="E112" s="119"/>
      <c r="F112" s="112"/>
      <c r="G112" s="112"/>
      <c r="H112" s="112"/>
      <c r="I112" s="112"/>
      <c r="J112" s="112"/>
      <c r="K112" s="114" t="str">
        <f>IF(ISNUMBER(F112),(PRODUCT(F112,G112,I112)),"")</f>
        <v/>
      </c>
      <c r="L112" s="27"/>
    </row>
    <row r="113" spans="1:23" ht="24.75" customHeight="1" thickBot="1">
      <c r="A113" s="48"/>
      <c r="B113" s="89"/>
      <c r="C113" s="64" t="s">
        <v>102</v>
      </c>
      <c r="D113" s="49" t="s">
        <v>101</v>
      </c>
      <c r="E113" s="53" t="s">
        <v>73</v>
      </c>
      <c r="F113" s="54" t="s">
        <v>66</v>
      </c>
      <c r="G113" s="55" t="s">
        <v>35</v>
      </c>
      <c r="H113" s="56" t="s">
        <v>59</v>
      </c>
      <c r="I113" s="55" t="s">
        <v>36</v>
      </c>
      <c r="J113" s="56" t="s">
        <v>60</v>
      </c>
      <c r="K113" s="54" t="s">
        <v>37</v>
      </c>
      <c r="L113" s="57" t="s">
        <v>93</v>
      </c>
    </row>
    <row r="114" spans="1:23" s="22" customFormat="1" ht="25.5" customHeight="1">
      <c r="A114" s="26"/>
      <c r="B114" s="50" t="str">
        <f>IF($E$8=C114,$D$8,IF($E$9=C114,$D$9,IF($E$10=C114,$D$10,"")))</f>
        <v/>
      </c>
      <c r="C114" s="66" t="s">
        <v>197</v>
      </c>
      <c r="D114" s="58"/>
      <c r="E114" s="59"/>
      <c r="F114" s="60"/>
      <c r="G114" s="60"/>
      <c r="H114" s="60"/>
      <c r="I114" s="60"/>
      <c r="J114" s="60"/>
      <c r="K114" s="61"/>
      <c r="L114" s="65">
        <f>ROUNDDOWN((SUM(K115:K129)),-3)/1000</f>
        <v>0</v>
      </c>
      <c r="M114"/>
      <c r="N114"/>
      <c r="O114"/>
      <c r="P114"/>
      <c r="Q114"/>
      <c r="R114"/>
      <c r="S114"/>
      <c r="T114"/>
      <c r="U114"/>
      <c r="V114"/>
      <c r="W114"/>
    </row>
    <row r="115" spans="1:23" ht="18.75" customHeight="1">
      <c r="A115" s="26">
        <v>1</v>
      </c>
      <c r="B115" s="91"/>
      <c r="C115" s="70" t="str">
        <f>IF(D115="","",".")</f>
        <v/>
      </c>
      <c r="D115" s="108"/>
      <c r="E115" s="110"/>
      <c r="F115" s="111"/>
      <c r="G115" s="111"/>
      <c r="H115" s="111"/>
      <c r="I115" s="111"/>
      <c r="J115" s="111"/>
      <c r="K115" s="113" t="str">
        <f t="shared" si="10"/>
        <v/>
      </c>
      <c r="L115" s="27"/>
      <c r="M115" s="389"/>
      <c r="N115" s="389"/>
      <c r="O115" s="389"/>
      <c r="P115" s="389"/>
      <c r="Q115" s="389"/>
      <c r="R115" s="389"/>
      <c r="S115" s="389"/>
      <c r="T115" s="389"/>
      <c r="U115" s="389"/>
      <c r="V115" s="389"/>
      <c r="W115" s="389"/>
    </row>
    <row r="116" spans="1:23" ht="18.75" customHeight="1">
      <c r="A116" s="26">
        <v>2</v>
      </c>
      <c r="B116" s="91"/>
      <c r="C116" s="70" t="str">
        <f t="shared" ref="C116:C129" si="12">IF(D116="","",".")</f>
        <v/>
      </c>
      <c r="D116" s="109"/>
      <c r="E116" s="119"/>
      <c r="F116" s="112"/>
      <c r="G116" s="112"/>
      <c r="H116" s="112"/>
      <c r="I116" s="112"/>
      <c r="J116" s="112"/>
      <c r="K116" s="114" t="str">
        <f t="shared" si="10"/>
        <v/>
      </c>
      <c r="L116" s="27"/>
    </row>
    <row r="117" spans="1:23" ht="18.75" customHeight="1">
      <c r="A117" s="26">
        <v>3</v>
      </c>
      <c r="B117" s="91"/>
      <c r="C117" s="70" t="str">
        <f t="shared" si="12"/>
        <v/>
      </c>
      <c r="D117" s="109"/>
      <c r="E117" s="119"/>
      <c r="F117" s="112"/>
      <c r="G117" s="112"/>
      <c r="H117" s="112"/>
      <c r="I117" s="112"/>
      <c r="J117" s="112"/>
      <c r="K117" s="114" t="str">
        <f t="shared" si="10"/>
        <v/>
      </c>
      <c r="L117" s="27"/>
    </row>
    <row r="118" spans="1:23" ht="18.75" customHeight="1">
      <c r="A118" s="26">
        <v>4</v>
      </c>
      <c r="B118" s="91"/>
      <c r="C118" s="70" t="str">
        <f t="shared" si="12"/>
        <v/>
      </c>
      <c r="D118" s="109"/>
      <c r="E118" s="119"/>
      <c r="F118" s="112"/>
      <c r="G118" s="112"/>
      <c r="H118" s="112"/>
      <c r="I118" s="112"/>
      <c r="J118" s="112"/>
      <c r="K118" s="114" t="str">
        <f t="shared" si="10"/>
        <v/>
      </c>
      <c r="L118" s="27"/>
    </row>
    <row r="119" spans="1:23" ht="18.75" customHeight="1">
      <c r="A119" s="26">
        <v>5</v>
      </c>
      <c r="B119" s="91"/>
      <c r="C119" s="70" t="str">
        <f t="shared" si="12"/>
        <v/>
      </c>
      <c r="D119" s="109"/>
      <c r="E119" s="119"/>
      <c r="F119" s="112"/>
      <c r="G119" s="112"/>
      <c r="H119" s="112"/>
      <c r="I119" s="112"/>
      <c r="J119" s="112"/>
      <c r="K119" s="114" t="str">
        <f t="shared" si="10"/>
        <v/>
      </c>
      <c r="L119" s="27"/>
    </row>
    <row r="120" spans="1:23" ht="18.75" customHeight="1">
      <c r="A120" s="26">
        <v>6</v>
      </c>
      <c r="B120" s="91"/>
      <c r="C120" s="70" t="str">
        <f t="shared" si="12"/>
        <v/>
      </c>
      <c r="D120" s="109"/>
      <c r="E120" s="119"/>
      <c r="F120" s="112"/>
      <c r="G120" s="112"/>
      <c r="H120" s="112"/>
      <c r="I120" s="112"/>
      <c r="J120" s="112"/>
      <c r="K120" s="114" t="str">
        <f t="shared" si="10"/>
        <v/>
      </c>
      <c r="L120" s="27"/>
    </row>
    <row r="121" spans="1:23" ht="18.75" customHeight="1">
      <c r="A121" s="26">
        <v>7</v>
      </c>
      <c r="B121" s="91"/>
      <c r="C121" s="70" t="str">
        <f t="shared" si="12"/>
        <v/>
      </c>
      <c r="D121" s="109"/>
      <c r="E121" s="119"/>
      <c r="F121" s="112"/>
      <c r="G121" s="112"/>
      <c r="H121" s="112"/>
      <c r="I121" s="112"/>
      <c r="J121" s="112"/>
      <c r="K121" s="114" t="str">
        <f t="shared" si="10"/>
        <v/>
      </c>
      <c r="L121" s="27"/>
    </row>
    <row r="122" spans="1:23" ht="18.75" customHeight="1">
      <c r="A122" s="26">
        <v>8</v>
      </c>
      <c r="B122" s="91"/>
      <c r="C122" s="70" t="str">
        <f t="shared" si="12"/>
        <v/>
      </c>
      <c r="D122" s="109"/>
      <c r="E122" s="119"/>
      <c r="F122" s="112"/>
      <c r="G122" s="112"/>
      <c r="H122" s="112"/>
      <c r="I122" s="112"/>
      <c r="J122" s="112"/>
      <c r="K122" s="114" t="str">
        <f t="shared" si="10"/>
        <v/>
      </c>
      <c r="L122" s="27"/>
    </row>
    <row r="123" spans="1:23" ht="18.75" customHeight="1">
      <c r="A123" s="26">
        <v>9</v>
      </c>
      <c r="B123" s="91"/>
      <c r="C123" s="70" t="str">
        <f t="shared" si="12"/>
        <v/>
      </c>
      <c r="D123" s="109"/>
      <c r="E123" s="119"/>
      <c r="F123" s="112"/>
      <c r="G123" s="112"/>
      <c r="H123" s="112"/>
      <c r="I123" s="112"/>
      <c r="J123" s="112"/>
      <c r="K123" s="114" t="str">
        <f t="shared" si="10"/>
        <v/>
      </c>
      <c r="L123" s="27"/>
    </row>
    <row r="124" spans="1:23" ht="18.75" customHeight="1">
      <c r="A124" s="26">
        <v>10</v>
      </c>
      <c r="B124" s="91"/>
      <c r="C124" s="70" t="str">
        <f t="shared" si="12"/>
        <v/>
      </c>
      <c r="D124" s="109"/>
      <c r="E124" s="119"/>
      <c r="F124" s="112"/>
      <c r="G124" s="112"/>
      <c r="H124" s="112"/>
      <c r="I124" s="112"/>
      <c r="J124" s="112"/>
      <c r="K124" s="114" t="str">
        <f t="shared" si="10"/>
        <v/>
      </c>
      <c r="L124" s="27"/>
    </row>
    <row r="125" spans="1:23" ht="18.75" customHeight="1">
      <c r="A125" s="26">
        <v>11</v>
      </c>
      <c r="B125" s="91"/>
      <c r="C125" s="70" t="str">
        <f t="shared" si="12"/>
        <v/>
      </c>
      <c r="D125" s="109"/>
      <c r="E125" s="119"/>
      <c r="F125" s="112"/>
      <c r="G125" s="112"/>
      <c r="H125" s="112"/>
      <c r="I125" s="112"/>
      <c r="J125" s="112"/>
      <c r="K125" s="114" t="str">
        <f t="shared" si="10"/>
        <v/>
      </c>
      <c r="L125" s="27"/>
    </row>
    <row r="126" spans="1:23" ht="18.75" customHeight="1">
      <c r="A126" s="26">
        <v>12</v>
      </c>
      <c r="B126" s="91"/>
      <c r="C126" s="70" t="str">
        <f t="shared" si="12"/>
        <v/>
      </c>
      <c r="D126" s="109"/>
      <c r="E126" s="119"/>
      <c r="F126" s="112"/>
      <c r="G126" s="112"/>
      <c r="H126" s="112"/>
      <c r="I126" s="112"/>
      <c r="J126" s="112"/>
      <c r="K126" s="114" t="str">
        <f t="shared" si="10"/>
        <v/>
      </c>
      <c r="L126" s="28"/>
    </row>
    <row r="127" spans="1:23" ht="18.75" customHeight="1">
      <c r="A127" s="26">
        <v>13</v>
      </c>
      <c r="B127" s="91"/>
      <c r="C127" s="70" t="str">
        <f t="shared" si="12"/>
        <v/>
      </c>
      <c r="D127" s="109"/>
      <c r="E127" s="119"/>
      <c r="F127" s="112"/>
      <c r="G127" s="112"/>
      <c r="H127" s="112"/>
      <c r="I127" s="112"/>
      <c r="J127" s="112"/>
      <c r="K127" s="114" t="str">
        <f t="shared" si="10"/>
        <v/>
      </c>
      <c r="L127" s="28"/>
    </row>
    <row r="128" spans="1:23" ht="18.75" customHeight="1">
      <c r="A128" s="26">
        <v>14</v>
      </c>
      <c r="B128" s="91"/>
      <c r="C128" s="70" t="str">
        <f t="shared" si="12"/>
        <v/>
      </c>
      <c r="D128" s="109"/>
      <c r="E128" s="119"/>
      <c r="F128" s="112"/>
      <c r="G128" s="112"/>
      <c r="H128" s="112"/>
      <c r="I128" s="112"/>
      <c r="J128" s="112"/>
      <c r="K128" s="114" t="str">
        <f t="shared" si="10"/>
        <v/>
      </c>
      <c r="L128" s="28"/>
    </row>
    <row r="129" spans="1:23" ht="18.75" customHeight="1" thickBot="1">
      <c r="A129" s="26">
        <v>15</v>
      </c>
      <c r="B129" s="91"/>
      <c r="C129" s="70" t="str">
        <f t="shared" si="12"/>
        <v/>
      </c>
      <c r="D129" s="109"/>
      <c r="E129" s="119"/>
      <c r="F129" s="112"/>
      <c r="G129" s="112"/>
      <c r="H129" s="112"/>
      <c r="I129" s="112"/>
      <c r="J129" s="112"/>
      <c r="K129" s="114" t="str">
        <f>IF(ISNUMBER(F129),(PRODUCT(F129,G129,I129)),"")</f>
        <v/>
      </c>
      <c r="L129" s="27"/>
    </row>
    <row r="130" spans="1:23" ht="24.75" customHeight="1" thickBot="1">
      <c r="A130" s="48"/>
      <c r="B130" s="89"/>
      <c r="C130" s="64" t="s">
        <v>102</v>
      </c>
      <c r="D130" s="49" t="s">
        <v>101</v>
      </c>
      <c r="E130" s="53" t="s">
        <v>73</v>
      </c>
      <c r="F130" s="54" t="s">
        <v>66</v>
      </c>
      <c r="G130" s="55" t="s">
        <v>35</v>
      </c>
      <c r="H130" s="56" t="s">
        <v>59</v>
      </c>
      <c r="I130" s="55" t="s">
        <v>36</v>
      </c>
      <c r="J130" s="56" t="s">
        <v>60</v>
      </c>
      <c r="K130" s="54" t="s">
        <v>37</v>
      </c>
      <c r="L130" s="57" t="s">
        <v>93</v>
      </c>
    </row>
    <row r="131" spans="1:23" s="22" customFormat="1" ht="25.5" customHeight="1">
      <c r="A131" s="26"/>
      <c r="B131" s="50" t="str">
        <f>IF($E$8=C131,$D$8,IF($E$9=C131,$D$9,IF($E$10=C131,$D$10,"")))</f>
        <v/>
      </c>
      <c r="C131" s="66" t="s">
        <v>149</v>
      </c>
      <c r="D131" s="58"/>
      <c r="E131" s="59"/>
      <c r="F131" s="60"/>
      <c r="G131" s="60"/>
      <c r="H131" s="60"/>
      <c r="I131" s="60"/>
      <c r="J131" s="60"/>
      <c r="K131" s="61"/>
      <c r="L131" s="65">
        <f>ROUNDDOWN((SUM(K132:K146)),-3)/1000</f>
        <v>0</v>
      </c>
      <c r="M131"/>
      <c r="N131"/>
      <c r="O131"/>
      <c r="P131"/>
      <c r="Q131"/>
      <c r="R131"/>
      <c r="S131"/>
      <c r="T131"/>
      <c r="U131"/>
      <c r="V131"/>
      <c r="W131"/>
    </row>
    <row r="132" spans="1:23" ht="18.75" customHeight="1">
      <c r="A132" s="26">
        <v>1</v>
      </c>
      <c r="B132" s="91"/>
      <c r="C132" s="70" t="str">
        <f>IF(D132="","",".")</f>
        <v/>
      </c>
      <c r="D132" s="108"/>
      <c r="E132" s="110"/>
      <c r="F132" s="111"/>
      <c r="G132" s="111"/>
      <c r="H132" s="111"/>
      <c r="I132" s="111"/>
      <c r="J132" s="111"/>
      <c r="K132" s="113" t="str">
        <f t="shared" ref="K132:K158" si="13">IF(ISNUMBER(F132),(PRODUCT(F132,G132,I132)),"")</f>
        <v/>
      </c>
      <c r="L132" s="27"/>
      <c r="M132" s="389"/>
      <c r="N132" s="389"/>
      <c r="O132" s="389"/>
      <c r="P132" s="389"/>
      <c r="Q132" s="389"/>
      <c r="R132" s="389"/>
      <c r="S132" s="389"/>
      <c r="T132" s="389"/>
      <c r="U132" s="389"/>
      <c r="V132" s="389"/>
      <c r="W132" s="389"/>
    </row>
    <row r="133" spans="1:23" ht="18.75" customHeight="1">
      <c r="A133" s="26">
        <v>2</v>
      </c>
      <c r="B133" s="91"/>
      <c r="C133" s="70" t="str">
        <f t="shared" ref="C133:C146" si="14">IF(D133="","",".")</f>
        <v/>
      </c>
      <c r="D133" s="109"/>
      <c r="E133" s="119"/>
      <c r="F133" s="112"/>
      <c r="G133" s="112"/>
      <c r="H133" s="112"/>
      <c r="I133" s="112"/>
      <c r="J133" s="112"/>
      <c r="K133" s="114" t="str">
        <f t="shared" si="13"/>
        <v/>
      </c>
      <c r="L133" s="27"/>
    </row>
    <row r="134" spans="1:23" ht="18.75" customHeight="1">
      <c r="A134" s="26">
        <v>3</v>
      </c>
      <c r="B134" s="91"/>
      <c r="C134" s="70" t="str">
        <f t="shared" si="14"/>
        <v/>
      </c>
      <c r="D134" s="109"/>
      <c r="E134" s="119"/>
      <c r="F134" s="112"/>
      <c r="G134" s="112"/>
      <c r="H134" s="112"/>
      <c r="I134" s="112"/>
      <c r="J134" s="112"/>
      <c r="K134" s="114" t="str">
        <f t="shared" si="13"/>
        <v/>
      </c>
      <c r="L134" s="27"/>
    </row>
    <row r="135" spans="1:23" ht="18.75" customHeight="1">
      <c r="A135" s="26">
        <v>4</v>
      </c>
      <c r="B135" s="91"/>
      <c r="C135" s="70" t="str">
        <f t="shared" si="14"/>
        <v/>
      </c>
      <c r="D135" s="109"/>
      <c r="E135" s="119"/>
      <c r="F135" s="112"/>
      <c r="G135" s="112"/>
      <c r="H135" s="112"/>
      <c r="I135" s="112"/>
      <c r="J135" s="112"/>
      <c r="K135" s="114" t="str">
        <f t="shared" si="13"/>
        <v/>
      </c>
      <c r="L135" s="27"/>
    </row>
    <row r="136" spans="1:23" ht="18.75" customHeight="1">
      <c r="A136" s="26">
        <v>5</v>
      </c>
      <c r="B136" s="91"/>
      <c r="C136" s="70" t="str">
        <f t="shared" si="14"/>
        <v/>
      </c>
      <c r="D136" s="109"/>
      <c r="E136" s="119"/>
      <c r="F136" s="112"/>
      <c r="G136" s="112"/>
      <c r="H136" s="112"/>
      <c r="I136" s="112"/>
      <c r="J136" s="112"/>
      <c r="K136" s="114" t="str">
        <f t="shared" si="13"/>
        <v/>
      </c>
      <c r="L136" s="27"/>
    </row>
    <row r="137" spans="1:23" ht="18.75" customHeight="1">
      <c r="A137" s="26">
        <v>6</v>
      </c>
      <c r="B137" s="91"/>
      <c r="C137" s="70" t="str">
        <f t="shared" si="14"/>
        <v/>
      </c>
      <c r="D137" s="109"/>
      <c r="E137" s="119"/>
      <c r="F137" s="112"/>
      <c r="G137" s="112"/>
      <c r="H137" s="112"/>
      <c r="I137" s="112"/>
      <c r="J137" s="112"/>
      <c r="K137" s="114" t="str">
        <f t="shared" si="13"/>
        <v/>
      </c>
      <c r="L137" s="27"/>
    </row>
    <row r="138" spans="1:23" ht="18.75" customHeight="1">
      <c r="A138" s="26">
        <v>7</v>
      </c>
      <c r="B138" s="91"/>
      <c r="C138" s="70" t="str">
        <f t="shared" si="14"/>
        <v/>
      </c>
      <c r="D138" s="109"/>
      <c r="E138" s="119"/>
      <c r="F138" s="112"/>
      <c r="G138" s="112"/>
      <c r="H138" s="112"/>
      <c r="I138" s="112"/>
      <c r="J138" s="112"/>
      <c r="K138" s="114" t="str">
        <f t="shared" si="13"/>
        <v/>
      </c>
      <c r="L138" s="27"/>
    </row>
    <row r="139" spans="1:23" ht="18.75" customHeight="1">
      <c r="A139" s="26">
        <v>8</v>
      </c>
      <c r="B139" s="91"/>
      <c r="C139" s="70" t="str">
        <f t="shared" si="14"/>
        <v/>
      </c>
      <c r="D139" s="109"/>
      <c r="E139" s="119"/>
      <c r="F139" s="112"/>
      <c r="G139" s="112"/>
      <c r="H139" s="112"/>
      <c r="I139" s="112"/>
      <c r="J139" s="112"/>
      <c r="K139" s="114" t="str">
        <f t="shared" si="13"/>
        <v/>
      </c>
      <c r="L139" s="27"/>
    </row>
    <row r="140" spans="1:23" ht="18.75" customHeight="1">
      <c r="A140" s="26">
        <v>9</v>
      </c>
      <c r="B140" s="91"/>
      <c r="C140" s="70" t="str">
        <f t="shared" si="14"/>
        <v/>
      </c>
      <c r="D140" s="109"/>
      <c r="E140" s="119"/>
      <c r="F140" s="112"/>
      <c r="G140" s="112"/>
      <c r="H140" s="112"/>
      <c r="I140" s="112"/>
      <c r="J140" s="112"/>
      <c r="K140" s="114" t="str">
        <f t="shared" si="13"/>
        <v/>
      </c>
      <c r="L140" s="27"/>
    </row>
    <row r="141" spans="1:23" ht="18.75" customHeight="1">
      <c r="A141" s="26">
        <v>10</v>
      </c>
      <c r="B141" s="91"/>
      <c r="C141" s="70" t="str">
        <f t="shared" si="14"/>
        <v/>
      </c>
      <c r="D141" s="109"/>
      <c r="E141" s="119"/>
      <c r="F141" s="112"/>
      <c r="G141" s="112"/>
      <c r="H141" s="112"/>
      <c r="I141" s="112"/>
      <c r="J141" s="112"/>
      <c r="K141" s="114" t="str">
        <f t="shared" si="13"/>
        <v/>
      </c>
      <c r="L141" s="27"/>
    </row>
    <row r="142" spans="1:23" ht="18.75" customHeight="1">
      <c r="A142" s="26">
        <v>11</v>
      </c>
      <c r="B142" s="91"/>
      <c r="C142" s="70" t="str">
        <f t="shared" si="14"/>
        <v/>
      </c>
      <c r="D142" s="109"/>
      <c r="E142" s="119"/>
      <c r="F142" s="112"/>
      <c r="G142" s="112"/>
      <c r="H142" s="112"/>
      <c r="I142" s="112"/>
      <c r="J142" s="112"/>
      <c r="K142" s="114" t="str">
        <f t="shared" si="13"/>
        <v/>
      </c>
      <c r="L142" s="27"/>
    </row>
    <row r="143" spans="1:23" ht="18.75" customHeight="1">
      <c r="A143" s="26">
        <v>12</v>
      </c>
      <c r="B143" s="91"/>
      <c r="C143" s="70" t="str">
        <f t="shared" si="14"/>
        <v/>
      </c>
      <c r="D143" s="109"/>
      <c r="E143" s="119"/>
      <c r="F143" s="112"/>
      <c r="G143" s="112"/>
      <c r="H143" s="112"/>
      <c r="I143" s="112"/>
      <c r="J143" s="112"/>
      <c r="K143" s="114" t="str">
        <f>IF(ISNUMBER(F143),(PRODUCT(F143,G143,I143)),"")</f>
        <v/>
      </c>
      <c r="L143" s="27"/>
    </row>
    <row r="144" spans="1:23" ht="18.75" customHeight="1">
      <c r="A144" s="26">
        <v>13</v>
      </c>
      <c r="B144" s="91"/>
      <c r="C144" s="70" t="str">
        <f t="shared" si="14"/>
        <v/>
      </c>
      <c r="D144" s="109"/>
      <c r="E144" s="119"/>
      <c r="F144" s="112"/>
      <c r="G144" s="112"/>
      <c r="H144" s="112"/>
      <c r="I144" s="112"/>
      <c r="J144" s="112"/>
      <c r="K144" s="114" t="str">
        <f>IF(ISNUMBER(F144),(PRODUCT(F144,G144,I144)),"")</f>
        <v/>
      </c>
      <c r="L144" s="27"/>
    </row>
    <row r="145" spans="1:23" ht="18.75" customHeight="1">
      <c r="A145" s="26">
        <v>14</v>
      </c>
      <c r="B145" s="91"/>
      <c r="C145" s="70" t="str">
        <f t="shared" si="14"/>
        <v/>
      </c>
      <c r="D145" s="109"/>
      <c r="E145" s="119"/>
      <c r="F145" s="112"/>
      <c r="G145" s="112"/>
      <c r="H145" s="112"/>
      <c r="I145" s="112"/>
      <c r="J145" s="112"/>
      <c r="K145" s="114" t="str">
        <f>IF(ISNUMBER(F145),(PRODUCT(F145,G145,I145)),"")</f>
        <v/>
      </c>
      <c r="L145" s="27"/>
    </row>
    <row r="146" spans="1:23" ht="18.75" customHeight="1" thickBot="1">
      <c r="A146" s="26">
        <v>15</v>
      </c>
      <c r="B146" s="91"/>
      <c r="C146" s="70" t="str">
        <f t="shared" si="14"/>
        <v/>
      </c>
      <c r="D146" s="109"/>
      <c r="E146" s="119"/>
      <c r="F146" s="112"/>
      <c r="G146" s="112"/>
      <c r="H146" s="112"/>
      <c r="I146" s="112"/>
      <c r="J146" s="112"/>
      <c r="K146" s="114" t="str">
        <f>IF(ISNUMBER(F146),(PRODUCT(F146,G146,I146)),"")</f>
        <v/>
      </c>
      <c r="L146" s="27"/>
    </row>
    <row r="147" spans="1:23" ht="23" thickBot="1">
      <c r="A147" s="48"/>
      <c r="B147" s="92"/>
      <c r="C147" s="64" t="s">
        <v>102</v>
      </c>
      <c r="D147" s="49" t="s">
        <v>101</v>
      </c>
      <c r="E147" s="53" t="s">
        <v>73</v>
      </c>
      <c r="F147" s="54" t="s">
        <v>66</v>
      </c>
      <c r="G147" s="55" t="s">
        <v>35</v>
      </c>
      <c r="H147" s="56" t="s">
        <v>59</v>
      </c>
      <c r="I147" s="55" t="s">
        <v>36</v>
      </c>
      <c r="J147" s="56" t="s">
        <v>60</v>
      </c>
      <c r="K147" s="54" t="s">
        <v>37</v>
      </c>
      <c r="L147" s="57" t="s">
        <v>93</v>
      </c>
    </row>
    <row r="148" spans="1:23" s="22" customFormat="1" ht="29">
      <c r="A148" s="26"/>
      <c r="B148" s="93"/>
      <c r="C148" s="63" t="s">
        <v>250</v>
      </c>
      <c r="D148" s="58"/>
      <c r="E148" s="59"/>
      <c r="F148" s="60"/>
      <c r="G148" s="60"/>
      <c r="H148" s="60"/>
      <c r="I148" s="60"/>
      <c r="J148" s="60"/>
      <c r="K148" s="62"/>
      <c r="L148" s="65">
        <f>ROUNDDOWN((SUM(K149:K158)),-3)/1000</f>
        <v>0</v>
      </c>
      <c r="M148"/>
      <c r="N148"/>
      <c r="O148"/>
      <c r="P148"/>
      <c r="Q148"/>
      <c r="R148"/>
      <c r="S148"/>
      <c r="T148"/>
      <c r="U148"/>
      <c r="V148"/>
      <c r="W148"/>
    </row>
    <row r="149" spans="1:23">
      <c r="A149" s="26">
        <v>1</v>
      </c>
      <c r="B149" s="82"/>
      <c r="C149" s="71" t="s">
        <v>104</v>
      </c>
      <c r="D149" s="108"/>
      <c r="E149" s="110"/>
      <c r="F149" s="111"/>
      <c r="G149" s="111"/>
      <c r="H149" s="111"/>
      <c r="I149" s="111"/>
      <c r="J149" s="111"/>
      <c r="K149" s="113" t="str">
        <f t="shared" si="13"/>
        <v/>
      </c>
      <c r="L149" s="347"/>
    </row>
    <row r="150" spans="1:23">
      <c r="A150" s="26">
        <v>2</v>
      </c>
      <c r="B150" s="82"/>
      <c r="C150" s="71" t="s">
        <v>104</v>
      </c>
      <c r="D150" s="109"/>
      <c r="E150" s="119"/>
      <c r="F150" s="112"/>
      <c r="G150" s="112"/>
      <c r="H150" s="112"/>
      <c r="I150" s="112"/>
      <c r="J150" s="112"/>
      <c r="K150" s="114" t="str">
        <f t="shared" si="13"/>
        <v/>
      </c>
      <c r="L150" s="27"/>
    </row>
    <row r="151" spans="1:23">
      <c r="A151" s="26">
        <v>3</v>
      </c>
      <c r="B151" s="82"/>
      <c r="C151" s="71" t="s">
        <v>104</v>
      </c>
      <c r="D151" s="109"/>
      <c r="E151" s="119"/>
      <c r="F151" s="112"/>
      <c r="G151" s="112"/>
      <c r="H151" s="112"/>
      <c r="I151" s="112"/>
      <c r="J151" s="112"/>
      <c r="K151" s="114" t="str">
        <f t="shared" si="13"/>
        <v/>
      </c>
      <c r="L151" s="265"/>
    </row>
    <row r="152" spans="1:23">
      <c r="A152" s="26">
        <v>4</v>
      </c>
      <c r="B152" s="82"/>
      <c r="C152" s="71" t="s">
        <v>104</v>
      </c>
      <c r="D152" s="109"/>
      <c r="E152" s="119"/>
      <c r="F152" s="112"/>
      <c r="G152" s="112"/>
      <c r="H152" s="112"/>
      <c r="I152" s="112"/>
      <c r="J152" s="112"/>
      <c r="K152" s="114" t="str">
        <f t="shared" si="13"/>
        <v/>
      </c>
      <c r="L152" s="265"/>
    </row>
    <row r="153" spans="1:23">
      <c r="A153" s="26">
        <v>5</v>
      </c>
      <c r="B153" s="82"/>
      <c r="C153" s="71" t="str">
        <f t="shared" ref="C153:C158" si="15">IF(D153="","",".")</f>
        <v/>
      </c>
      <c r="D153" s="109"/>
      <c r="E153" s="119"/>
      <c r="F153" s="112"/>
      <c r="G153" s="112"/>
      <c r="H153" s="112"/>
      <c r="I153" s="112"/>
      <c r="J153" s="112"/>
      <c r="K153" s="114" t="str">
        <f t="shared" si="13"/>
        <v/>
      </c>
      <c r="L153" s="27"/>
    </row>
    <row r="154" spans="1:23">
      <c r="A154" s="26">
        <v>6</v>
      </c>
      <c r="B154" s="82"/>
      <c r="C154" s="72" t="str">
        <f t="shared" si="15"/>
        <v/>
      </c>
      <c r="D154" s="109"/>
      <c r="E154" s="119"/>
      <c r="F154" s="112"/>
      <c r="G154" s="112"/>
      <c r="H154" s="112"/>
      <c r="I154" s="112"/>
      <c r="J154" s="112"/>
      <c r="K154" s="114" t="str">
        <f t="shared" si="13"/>
        <v/>
      </c>
      <c r="L154" s="27"/>
    </row>
    <row r="155" spans="1:23">
      <c r="A155" s="26">
        <v>7</v>
      </c>
      <c r="B155" s="82"/>
      <c r="C155" s="72" t="str">
        <f t="shared" si="15"/>
        <v/>
      </c>
      <c r="D155" s="109"/>
      <c r="E155" s="119"/>
      <c r="F155" s="112"/>
      <c r="G155" s="112"/>
      <c r="H155" s="112"/>
      <c r="I155" s="112"/>
      <c r="J155" s="112"/>
      <c r="K155" s="114" t="str">
        <f t="shared" si="13"/>
        <v/>
      </c>
      <c r="L155" s="27"/>
    </row>
    <row r="156" spans="1:23">
      <c r="A156" s="26">
        <v>8</v>
      </c>
      <c r="B156" s="82"/>
      <c r="C156" s="72" t="str">
        <f t="shared" si="15"/>
        <v/>
      </c>
      <c r="D156" s="109"/>
      <c r="E156" s="119"/>
      <c r="F156" s="112"/>
      <c r="G156" s="112"/>
      <c r="H156" s="112"/>
      <c r="I156" s="112"/>
      <c r="J156" s="112"/>
      <c r="K156" s="114" t="str">
        <f t="shared" si="13"/>
        <v/>
      </c>
      <c r="L156" s="27"/>
    </row>
    <row r="157" spans="1:23">
      <c r="A157" s="26">
        <v>9</v>
      </c>
      <c r="B157" s="82"/>
      <c r="C157" s="72" t="str">
        <f t="shared" si="15"/>
        <v/>
      </c>
      <c r="D157" s="109"/>
      <c r="E157" s="119"/>
      <c r="F157" s="112"/>
      <c r="G157" s="112"/>
      <c r="H157" s="112"/>
      <c r="I157" s="112"/>
      <c r="J157" s="112"/>
      <c r="K157" s="114" t="str">
        <f t="shared" si="13"/>
        <v/>
      </c>
      <c r="L157" s="27"/>
    </row>
    <row r="158" spans="1:23">
      <c r="A158" s="26">
        <v>10</v>
      </c>
      <c r="B158" s="82"/>
      <c r="C158" s="72" t="str">
        <f t="shared" si="15"/>
        <v/>
      </c>
      <c r="D158" s="109"/>
      <c r="E158" s="119"/>
      <c r="F158" s="112"/>
      <c r="G158" s="112"/>
      <c r="H158" s="112"/>
      <c r="I158" s="112"/>
      <c r="J158" s="112"/>
      <c r="K158" s="114" t="str">
        <f t="shared" si="13"/>
        <v/>
      </c>
      <c r="L158" s="27"/>
    </row>
    <row r="159" spans="1:23" ht="7.5" customHeight="1">
      <c r="A159" s="26"/>
    </row>
  </sheetData>
  <sheetProtection algorithmName="SHA-512" hashValue="wl7kOfxIW8OOE6wtiwEz+EHmzTW0g4loXFDRZCqvcduhLapTZ5x11uMkt6it3U0zamuOv+U73hLmanB+Ij1Q/Q==" saltValue="cO3hwgJhJ9cjrWEfsRO/HQ==" spinCount="100000" sheet="1" autoFilter="0"/>
  <autoFilter ref="B12:L158" xr:uid="{00000000-0009-0000-0000-000008000000}"/>
  <sortState xmlns:xlrd2="http://schemas.microsoft.com/office/spreadsheetml/2017/richdata2" caseSensitive="1" ref="B235:L239">
    <sortCondition ref="C235:C239" customList="①,②,③,ー,／,　"/>
    <sortCondition ref="D235:D239" customList="出演費,音楽費,文芸費,舞台費,運搬費,謝金,旅費,通信費,宣伝費,印刷費,記録・配信費,感染症対策経費"/>
    <sortCondition ref="E235:E239"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N3:W6"/>
    <mergeCell ref="N8:W29"/>
    <mergeCell ref="N47:W50"/>
    <mergeCell ref="B2:D2"/>
    <mergeCell ref="B3:D3"/>
    <mergeCell ref="E2:L2"/>
    <mergeCell ref="E3:L3"/>
    <mergeCell ref="F9:G9"/>
    <mergeCell ref="F10:G10"/>
    <mergeCell ref="F4:G4"/>
    <mergeCell ref="F5:G5"/>
    <mergeCell ref="F6:G6"/>
    <mergeCell ref="F7:G7"/>
    <mergeCell ref="F8:G8"/>
  </mergeCells>
  <phoneticPr fontId="23"/>
  <dataValidations count="16">
    <dataValidation type="list" allowBlank="1" showInputMessage="1" showErrorMessage="1" sqref="E8:E10" xr:uid="{00000000-0002-0000-0800-000000000000}">
      <formula1>"謝金・旅費,会場・設営・運搬費,記録作成費,資料等購入費,原料費,調査・資料等作成費,記録・配信費,宣伝・印刷費"</formula1>
    </dataValidation>
    <dataValidation type="list" allowBlank="1" showInputMessage="1" showErrorMessage="1" sqref="D14:D28" xr:uid="{00000000-0002-0000-0800-000001000000}">
      <formula1>"講師謝金,原稿執筆謝金,編集謝金,会場整理謝金,託児謝金,駐車場整理謝金,医師・看護師謝金,手話通訳謝金,要約筆記謝金,交通費,宿泊費"</formula1>
    </dataValidation>
    <dataValidation type="list" allowBlank="1" showInputMessage="1" showErrorMessage="1" sqref="D31:D44" xr:uid="{00000000-0002-0000-0800-000002000000}">
      <formula1>"会場使用料,付帯設備使用料,器具・機材借料,会場設営費,会場撤去費,字幕費・音声ガイド費,道具運搬費"</formula1>
    </dataValidation>
    <dataValidation type="list" allowBlank="1" showInputMessage="1" showErrorMessage="1" sqref="D98:D112" xr:uid="{00000000-0002-0000-0800-000003000000}">
      <formula1>"調査委託費,資料印刷費,報告書印刷費"</formula1>
    </dataValidation>
    <dataValidation type="list" allowBlank="1" showInputMessage="1" showErrorMessage="1" sqref="D115:D129" xr:uid="{00000000-0002-0000-0800-000004000000}">
      <formula1>"録画費,写真費,配信用録音録画・編集費,配信用機材借料,配信用サイト作成・利用料"</formula1>
    </dataValidation>
    <dataValidation type="list" allowBlank="1" showInputMessage="1" showErrorMessage="1" sqref="D132:D146" xr:uid="{00000000-0002-0000-08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49:D158" xr:uid="{00000000-0002-0000-0800-000006000000}">
      <formula1>"感染症予防用品購入費,消毒関係消耗品購入費,消毒作業費,感染症対策機材購入・借用費,検査費"</formula1>
    </dataValidation>
    <dataValidation imeMode="halfAlpha" allowBlank="1" showInputMessage="1" showErrorMessage="1" sqref="K159:K65573 H159:I65573" xr:uid="{00000000-0002-0000-0800-000007000000}"/>
    <dataValidation type="textLength" operator="lessThanOrEqual" allowBlank="1" showInputMessage="1" showErrorMessage="1" errorTitle="文字数超過" error="30字以下で入力してください。" sqref="F159:G65573" xr:uid="{00000000-0002-0000-0800-000008000000}">
      <formula1>30</formula1>
    </dataValidation>
    <dataValidation type="custom" showInputMessage="1" showErrorMessage="1" errorTitle="細目未選択" error="細目を選択し入力してください。" sqref="E13:E29 E31:E45 E47:E62 E64:E79 E81:E96 E98:E113 E115:E130 E132:E147 E149:E158" xr:uid="{00000000-0002-0000-0800-000009000000}">
      <formula1>D13&lt;&gt;""</formula1>
    </dataValidation>
    <dataValidation type="custom" imeMode="halfAlpha" operator="greaterThanOrEqual" showInputMessage="1" showErrorMessage="1" errorTitle="細目未選択" error="細目を選択し入力してください。" sqref="F13:F29 F31:F45 F47:F62 F64:F79 F81:F96 F98:F113 F115:F130 F132:F147 F149:F158" xr:uid="{00000000-0002-0000-0800-00000A000000}">
      <formula1>D13&lt;&gt;""</formula1>
    </dataValidation>
    <dataValidation type="custom" imeMode="halfAlpha" operator="greaterThanOrEqual" showInputMessage="1" showErrorMessage="1" errorTitle="単価未入力。" error="単価を入力してから記入してください。" sqref="G13:G29 G31:G45 G47:G62 G64:G79 G81:G96 G98:G113 G115:G130 G132:G147 G149:G158" xr:uid="{00000000-0002-0000-0800-00000B000000}">
      <formula1>F13&lt;&gt;""</formula1>
    </dataValidation>
    <dataValidation type="custom" imeMode="halfAlpha" operator="greaterThanOrEqual" showInputMessage="1" showErrorMessage="1" errorTitle="単価未入力。" error="単価を入力してから記入してください。" sqref="I13:I29 I31:I45 I47:I62 I64:I79 I81:I96 I98:I113 I115:I130 I132:I147 I149:I158" xr:uid="{00000000-0002-0000-0800-00000C000000}">
      <formula1>F13&lt;&gt;""</formula1>
    </dataValidation>
    <dataValidation type="list" allowBlank="1" showInputMessage="1" showErrorMessage="1" sqref="D81:D95" xr:uid="{00000000-0002-0000-0800-00000D000000}">
      <formula1>"原材料費,資材費"</formula1>
    </dataValidation>
    <dataValidation type="list" allowBlank="1" showInputMessage="1" showErrorMessage="1" sqref="D47:D61" xr:uid="{D3C445A1-DA55-41B7-B0EB-C191482556BB}">
      <formula1>"記録媒体作成費,編集費"</formula1>
    </dataValidation>
    <dataValidation type="list" allowBlank="1" showInputMessage="1" showErrorMessage="1" sqref="D64:D78" xr:uid="{4ACE42F5-0FE4-4C6A-BAF3-096A55B36FB7}">
      <formula1>"道具等購入費,資料等購入費"</formula1>
    </dataValidation>
  </dataValidations>
  <printOptions horizontalCentered="1"/>
  <pageMargins left="0.70866141732283472" right="0.70866141732283472" top="0.35433070866141736" bottom="0.35433070866141736" header="0.31496062992125984" footer="0.31496062992125984"/>
  <pageSetup paperSize="9" scale="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BC50-A425-40A9-BD82-90526F9C675F}">
  <sheetPr>
    <tabColor rgb="FFCCFFFF"/>
    <pageSetUpPr fitToPage="1"/>
  </sheetPr>
  <dimension ref="B1:T166"/>
  <sheetViews>
    <sheetView view="pageBreakPreview" zoomScale="85" zoomScaleNormal="70" zoomScaleSheetLayoutView="85" workbookViewId="0">
      <selection activeCell="I1" sqref="I1"/>
    </sheetView>
  </sheetViews>
  <sheetFormatPr defaultColWidth="9" defaultRowHeight="26.5"/>
  <cols>
    <col min="1" max="1" width="2.9140625" style="360" customWidth="1"/>
    <col min="2" max="2" width="5.1640625" style="368" customWidth="1"/>
    <col min="3" max="3" width="12.08203125" style="360" customWidth="1"/>
    <col min="4" max="4" width="18.6640625" style="360" customWidth="1"/>
    <col min="5" max="6" width="20" style="360" customWidth="1"/>
    <col min="7" max="7" width="12.08203125" style="360" customWidth="1"/>
    <col min="8" max="8" width="17.58203125" style="360" customWidth="1"/>
    <col min="9" max="9" width="2.9140625" style="360" customWidth="1"/>
    <col min="10" max="10" width="2.83203125" style="360" customWidth="1"/>
    <col min="11" max="16384" width="9" style="360"/>
  </cols>
  <sheetData>
    <row r="1" spans="2:20" s="350" customFormat="1">
      <c r="B1" s="847" t="s">
        <v>228</v>
      </c>
      <c r="C1" s="847"/>
      <c r="D1" s="847"/>
      <c r="E1" s="847"/>
      <c r="F1" s="847"/>
      <c r="G1" s="847"/>
      <c r="H1" s="847"/>
      <c r="I1" s="348"/>
      <c r="J1" s="348"/>
      <c r="K1" s="324"/>
      <c r="L1" s="324"/>
      <c r="M1" s="324"/>
      <c r="N1" s="324"/>
      <c r="O1" s="324"/>
      <c r="P1" s="324"/>
      <c r="Q1" s="324"/>
      <c r="R1" s="324"/>
      <c r="S1" s="324"/>
      <c r="T1" s="324"/>
    </row>
    <row r="2" spans="2:20" s="350" customFormat="1" ht="26.25" customHeight="1">
      <c r="B2" s="847" t="s">
        <v>252</v>
      </c>
      <c r="C2" s="847"/>
      <c r="D2" s="847"/>
      <c r="E2" s="847"/>
      <c r="F2" s="847"/>
      <c r="G2" s="847"/>
      <c r="H2" s="847"/>
      <c r="I2" s="348"/>
      <c r="J2" s="348"/>
      <c r="K2" s="497"/>
      <c r="L2" s="497"/>
      <c r="M2" s="497"/>
      <c r="N2" s="497"/>
      <c r="O2" s="497"/>
      <c r="P2" s="497"/>
      <c r="Q2" s="497"/>
      <c r="R2" s="497"/>
      <c r="S2" s="497"/>
      <c r="T2" s="497"/>
    </row>
    <row r="3" spans="2:20" s="350" customFormat="1" ht="6" customHeight="1">
      <c r="E3" s="352"/>
      <c r="F3" s="353"/>
      <c r="I3" s="348"/>
      <c r="J3" s="348"/>
      <c r="K3" s="498"/>
      <c r="L3" s="498"/>
      <c r="M3" s="498"/>
      <c r="N3" s="498"/>
      <c r="O3" s="498"/>
      <c r="P3" s="498"/>
      <c r="Q3" s="498"/>
      <c r="R3" s="498"/>
      <c r="S3" s="498"/>
      <c r="T3" s="498"/>
    </row>
    <row r="4" spans="2:20" s="350" customFormat="1" ht="15" customHeight="1">
      <c r="H4" s="848">
        <f>'1-1 総表'!C8</f>
        <v>0</v>
      </c>
      <c r="I4" s="848"/>
      <c r="J4" s="467"/>
      <c r="K4" s="856" t="s">
        <v>364</v>
      </c>
      <c r="L4" s="856"/>
      <c r="M4" s="856"/>
      <c r="N4" s="856"/>
      <c r="O4" s="856"/>
      <c r="P4" s="856"/>
      <c r="Q4" s="856"/>
      <c r="R4" s="856"/>
      <c r="S4" s="856"/>
      <c r="T4" s="856"/>
    </row>
    <row r="5" spans="2:20" s="350" customFormat="1" ht="15" customHeight="1">
      <c r="B5" s="355" t="s">
        <v>254</v>
      </c>
      <c r="K5" s="857" t="s">
        <v>365</v>
      </c>
      <c r="L5" s="857"/>
      <c r="M5" s="857"/>
      <c r="N5" s="857"/>
      <c r="O5" s="857"/>
      <c r="P5" s="857"/>
      <c r="Q5" s="857"/>
      <c r="R5" s="857"/>
      <c r="S5" s="857"/>
      <c r="T5" s="857"/>
    </row>
    <row r="6" spans="2:20" s="350" customFormat="1" ht="15" customHeight="1">
      <c r="K6" s="858"/>
      <c r="L6" s="858"/>
      <c r="M6" s="858"/>
      <c r="N6" s="858"/>
      <c r="O6" s="858"/>
      <c r="P6" s="858"/>
      <c r="Q6" s="858"/>
      <c r="R6" s="858"/>
      <c r="S6" s="858"/>
      <c r="T6" s="858"/>
    </row>
    <row r="7" spans="2:20" s="355" customFormat="1" ht="18" customHeight="1">
      <c r="E7" s="356" t="s">
        <v>255</v>
      </c>
      <c r="F7" s="846">
        <f>'1-1 総表'!C14</f>
        <v>0</v>
      </c>
      <c r="G7" s="846"/>
      <c r="H7" s="846"/>
      <c r="I7" s="846"/>
      <c r="J7" s="466"/>
      <c r="K7" s="858"/>
      <c r="L7" s="858"/>
      <c r="M7" s="858"/>
      <c r="N7" s="858"/>
      <c r="O7" s="858"/>
      <c r="P7" s="858"/>
      <c r="Q7" s="858"/>
      <c r="R7" s="858"/>
      <c r="S7" s="858"/>
      <c r="T7" s="858"/>
    </row>
    <row r="8" spans="2:20" s="355" customFormat="1" ht="31.25" customHeight="1">
      <c r="E8" s="356" t="s">
        <v>256</v>
      </c>
      <c r="F8" s="846">
        <f>'1-1 総表'!C15</f>
        <v>0</v>
      </c>
      <c r="G8" s="846"/>
      <c r="H8" s="846"/>
      <c r="I8" s="846"/>
      <c r="J8" s="466"/>
      <c r="K8" s="858"/>
      <c r="L8" s="858"/>
      <c r="M8" s="858"/>
      <c r="N8" s="858"/>
      <c r="O8" s="858"/>
      <c r="P8" s="858"/>
      <c r="Q8" s="858"/>
      <c r="R8" s="858"/>
      <c r="S8" s="858"/>
      <c r="T8" s="858"/>
    </row>
    <row r="9" spans="2:20" s="355" customFormat="1" ht="18" customHeight="1">
      <c r="E9" s="356" t="s">
        <v>257</v>
      </c>
      <c r="F9" s="846">
        <f>'1-1 総表'!C16</f>
        <v>0</v>
      </c>
      <c r="G9" s="846"/>
      <c r="H9" s="846"/>
      <c r="I9" s="846"/>
      <c r="J9" s="466"/>
      <c r="K9" s="858"/>
      <c r="L9" s="858"/>
      <c r="M9" s="858"/>
      <c r="N9" s="858"/>
      <c r="O9" s="858"/>
      <c r="P9" s="858"/>
      <c r="Q9" s="858"/>
      <c r="R9" s="858"/>
      <c r="S9" s="858"/>
      <c r="T9" s="858"/>
    </row>
    <row r="10" spans="2:20" ht="7.25" customHeight="1">
      <c r="B10" s="357"/>
      <c r="C10" s="358"/>
      <c r="D10" s="358"/>
      <c r="E10" s="358"/>
      <c r="F10" s="358"/>
      <c r="G10" s="358"/>
      <c r="H10" s="359"/>
      <c r="K10" s="858"/>
      <c r="L10" s="858"/>
      <c r="M10" s="858"/>
      <c r="N10" s="858"/>
      <c r="O10" s="858"/>
      <c r="P10" s="858"/>
      <c r="Q10" s="858"/>
      <c r="R10" s="858"/>
      <c r="S10" s="858"/>
      <c r="T10" s="858"/>
    </row>
    <row r="11" spans="2:20" ht="27" customHeight="1">
      <c r="B11" s="849" t="s">
        <v>258</v>
      </c>
      <c r="C11" s="849"/>
      <c r="D11" s="850">
        <f>'1-1 総表'!C26</f>
        <v>0</v>
      </c>
      <c r="E11" s="850"/>
      <c r="F11" s="850"/>
      <c r="G11" s="850"/>
      <c r="H11" s="850"/>
      <c r="K11" s="859"/>
      <c r="L11" s="859"/>
      <c r="M11" s="859"/>
      <c r="N11" s="859"/>
      <c r="O11" s="859"/>
      <c r="P11" s="859"/>
      <c r="Q11" s="859"/>
      <c r="R11" s="859"/>
      <c r="S11" s="859"/>
      <c r="T11" s="859"/>
    </row>
    <row r="12" spans="2:20" ht="7.25" customHeight="1">
      <c r="B12" s="851"/>
      <c r="C12" s="851"/>
      <c r="D12" s="852"/>
      <c r="E12" s="852"/>
      <c r="F12" s="852"/>
      <c r="G12" s="852"/>
      <c r="H12" s="852"/>
      <c r="K12" s="860" t="s">
        <v>366</v>
      </c>
      <c r="L12" s="860"/>
      <c r="M12" s="860"/>
      <c r="N12" s="860"/>
      <c r="O12" s="860"/>
      <c r="P12" s="860"/>
      <c r="Q12" s="860"/>
      <c r="R12" s="860"/>
      <c r="S12" s="860"/>
      <c r="T12" s="860"/>
    </row>
    <row r="13" spans="2:20" ht="6.65" customHeight="1">
      <c r="B13" s="357"/>
      <c r="C13" s="358"/>
      <c r="D13" s="358"/>
      <c r="E13" s="358"/>
      <c r="F13" s="358"/>
      <c r="G13" s="361"/>
      <c r="H13" s="358"/>
      <c r="K13" s="861"/>
      <c r="L13" s="861"/>
      <c r="M13" s="861"/>
      <c r="N13" s="861"/>
      <c r="O13" s="861"/>
      <c r="P13" s="861"/>
      <c r="Q13" s="861"/>
      <c r="R13" s="861"/>
      <c r="S13" s="861"/>
      <c r="T13" s="861"/>
    </row>
    <row r="14" spans="2:20" ht="27" customHeight="1">
      <c r="B14" s="853">
        <v>1</v>
      </c>
      <c r="C14" s="362" t="s">
        <v>259</v>
      </c>
      <c r="D14" s="854"/>
      <c r="E14" s="854"/>
      <c r="F14" s="854"/>
      <c r="G14" s="854"/>
      <c r="H14" s="854"/>
      <c r="K14" s="861"/>
      <c r="L14" s="861"/>
      <c r="M14" s="861"/>
      <c r="N14" s="861"/>
      <c r="O14" s="861"/>
      <c r="P14" s="861"/>
      <c r="Q14" s="861"/>
      <c r="R14" s="861"/>
      <c r="S14" s="861"/>
      <c r="T14" s="861"/>
    </row>
    <row r="15" spans="2:20" ht="14.25" customHeight="1">
      <c r="B15" s="853"/>
      <c r="C15" s="855" t="s">
        <v>260</v>
      </c>
      <c r="D15" s="854"/>
      <c r="E15" s="854"/>
      <c r="F15" s="854"/>
      <c r="G15" s="854"/>
      <c r="H15" s="854"/>
      <c r="K15" s="861"/>
      <c r="L15" s="861"/>
      <c r="M15" s="861"/>
      <c r="N15" s="861"/>
      <c r="O15" s="861"/>
      <c r="P15" s="861"/>
      <c r="Q15" s="861"/>
      <c r="R15" s="861"/>
      <c r="S15" s="861"/>
      <c r="T15" s="861"/>
    </row>
    <row r="16" spans="2:20" ht="14.25" customHeight="1">
      <c r="B16" s="853"/>
      <c r="C16" s="855"/>
      <c r="D16" s="854"/>
      <c r="E16" s="854"/>
      <c r="F16" s="854"/>
      <c r="G16" s="854"/>
      <c r="H16" s="854"/>
      <c r="K16" s="861"/>
      <c r="L16" s="861"/>
      <c r="M16" s="861"/>
      <c r="N16" s="861"/>
      <c r="O16" s="861"/>
      <c r="P16" s="861"/>
      <c r="Q16" s="861"/>
      <c r="R16" s="861"/>
      <c r="S16" s="861"/>
      <c r="T16" s="861"/>
    </row>
    <row r="17" spans="2:20" ht="14.25" customHeight="1">
      <c r="B17" s="853"/>
      <c r="C17" s="855"/>
      <c r="D17" s="854"/>
      <c r="E17" s="854"/>
      <c r="F17" s="854"/>
      <c r="G17" s="854"/>
      <c r="H17" s="854"/>
      <c r="K17" s="861"/>
      <c r="L17" s="861"/>
      <c r="M17" s="861"/>
      <c r="N17" s="861"/>
      <c r="O17" s="861"/>
      <c r="P17" s="861"/>
      <c r="Q17" s="861"/>
      <c r="R17" s="861"/>
      <c r="S17" s="861"/>
      <c r="T17" s="861"/>
    </row>
    <row r="18" spans="2:20" ht="14.25" customHeight="1">
      <c r="B18" s="853"/>
      <c r="C18" s="855"/>
      <c r="D18" s="854"/>
      <c r="E18" s="854"/>
      <c r="F18" s="854"/>
      <c r="G18" s="854"/>
      <c r="H18" s="854"/>
      <c r="K18" s="861"/>
      <c r="L18" s="861"/>
      <c r="M18" s="861"/>
      <c r="N18" s="861"/>
      <c r="O18" s="861"/>
      <c r="P18" s="861"/>
      <c r="Q18" s="861"/>
      <c r="R18" s="861"/>
      <c r="S18" s="861"/>
      <c r="T18" s="861"/>
    </row>
    <row r="19" spans="2:20" ht="14.25" customHeight="1">
      <c r="B19" s="853"/>
      <c r="C19" s="855"/>
      <c r="D19" s="854"/>
      <c r="E19" s="854"/>
      <c r="F19" s="854"/>
      <c r="G19" s="854"/>
      <c r="H19" s="854"/>
      <c r="K19" s="861"/>
      <c r="L19" s="861"/>
      <c r="M19" s="861"/>
      <c r="N19" s="861"/>
      <c r="O19" s="861"/>
      <c r="P19" s="861"/>
      <c r="Q19" s="861"/>
      <c r="R19" s="861"/>
      <c r="S19" s="861"/>
      <c r="T19" s="861"/>
    </row>
    <row r="20" spans="2:20" ht="14.25" customHeight="1">
      <c r="B20" s="853"/>
      <c r="C20" s="855" t="s">
        <v>261</v>
      </c>
      <c r="D20" s="854"/>
      <c r="E20" s="854"/>
      <c r="F20" s="854"/>
      <c r="G20" s="854"/>
      <c r="H20" s="854"/>
      <c r="K20" s="861"/>
      <c r="L20" s="861"/>
      <c r="M20" s="861"/>
      <c r="N20" s="861"/>
      <c r="O20" s="861"/>
      <c r="P20" s="861"/>
      <c r="Q20" s="861"/>
      <c r="R20" s="861"/>
      <c r="S20" s="861"/>
      <c r="T20" s="861"/>
    </row>
    <row r="21" spans="2:20" ht="14.25" customHeight="1">
      <c r="B21" s="853"/>
      <c r="C21" s="855"/>
      <c r="D21" s="854"/>
      <c r="E21" s="854"/>
      <c r="F21" s="854"/>
      <c r="G21" s="854"/>
      <c r="H21" s="854"/>
      <c r="K21" s="861"/>
      <c r="L21" s="861"/>
      <c r="M21" s="861"/>
      <c r="N21" s="861"/>
      <c r="O21" s="861"/>
      <c r="P21" s="861"/>
      <c r="Q21" s="861"/>
      <c r="R21" s="861"/>
      <c r="S21" s="861"/>
      <c r="T21" s="861"/>
    </row>
    <row r="22" spans="2:20" ht="14.25" customHeight="1">
      <c r="B22" s="853"/>
      <c r="C22" s="855"/>
      <c r="D22" s="854"/>
      <c r="E22" s="854"/>
      <c r="F22" s="854"/>
      <c r="G22" s="854"/>
      <c r="H22" s="854"/>
      <c r="K22" s="861"/>
      <c r="L22" s="861"/>
      <c r="M22" s="861"/>
      <c r="N22" s="861"/>
      <c r="O22" s="861"/>
      <c r="P22" s="861"/>
      <c r="Q22" s="861"/>
      <c r="R22" s="861"/>
      <c r="S22" s="861"/>
      <c r="T22" s="861"/>
    </row>
    <row r="23" spans="2:20" ht="14.25" customHeight="1">
      <c r="B23" s="853"/>
      <c r="C23" s="855"/>
      <c r="D23" s="854"/>
      <c r="E23" s="854"/>
      <c r="F23" s="854"/>
      <c r="G23" s="854"/>
      <c r="H23" s="854"/>
      <c r="K23" s="861"/>
      <c r="L23" s="861"/>
      <c r="M23" s="861"/>
      <c r="N23" s="861"/>
      <c r="O23" s="861"/>
      <c r="P23" s="861"/>
      <c r="Q23" s="861"/>
      <c r="R23" s="861"/>
      <c r="S23" s="861"/>
      <c r="T23" s="861"/>
    </row>
    <row r="24" spans="2:20" ht="14.25" customHeight="1">
      <c r="B24" s="853"/>
      <c r="C24" s="855"/>
      <c r="D24" s="854"/>
      <c r="E24" s="854"/>
      <c r="F24" s="854"/>
      <c r="G24" s="854"/>
      <c r="H24" s="854"/>
      <c r="K24" s="861"/>
      <c r="L24" s="861"/>
      <c r="M24" s="861"/>
      <c r="N24" s="861"/>
      <c r="O24" s="861"/>
      <c r="P24" s="861"/>
      <c r="Q24" s="861"/>
      <c r="R24" s="861"/>
      <c r="S24" s="861"/>
      <c r="T24" s="861"/>
    </row>
    <row r="25" spans="2:20" ht="14.25" customHeight="1">
      <c r="B25" s="853"/>
      <c r="C25" s="855" t="s">
        <v>262</v>
      </c>
      <c r="D25" s="854"/>
      <c r="E25" s="854"/>
      <c r="F25" s="854"/>
      <c r="G25" s="854"/>
      <c r="H25" s="854"/>
      <c r="K25" s="861"/>
      <c r="L25" s="861"/>
      <c r="M25" s="861"/>
      <c r="N25" s="861"/>
      <c r="O25" s="861"/>
      <c r="P25" s="861"/>
      <c r="Q25" s="861"/>
      <c r="R25" s="861"/>
      <c r="S25" s="861"/>
      <c r="T25" s="861"/>
    </row>
    <row r="26" spans="2:20" ht="14.25" customHeight="1">
      <c r="B26" s="853"/>
      <c r="C26" s="855"/>
      <c r="D26" s="854"/>
      <c r="E26" s="854"/>
      <c r="F26" s="854"/>
      <c r="G26" s="854"/>
      <c r="H26" s="854"/>
      <c r="K26" s="861"/>
      <c r="L26" s="861"/>
      <c r="M26" s="861"/>
      <c r="N26" s="861"/>
      <c r="O26" s="861"/>
      <c r="P26" s="861"/>
      <c r="Q26" s="861"/>
      <c r="R26" s="861"/>
      <c r="S26" s="861"/>
      <c r="T26" s="861"/>
    </row>
    <row r="27" spans="2:20" ht="14.25" customHeight="1">
      <c r="B27" s="853"/>
      <c r="C27" s="855"/>
      <c r="D27" s="854"/>
      <c r="E27" s="854"/>
      <c r="F27" s="854"/>
      <c r="G27" s="854"/>
      <c r="H27" s="854"/>
      <c r="K27" s="861"/>
      <c r="L27" s="861"/>
      <c r="M27" s="861"/>
      <c r="N27" s="861"/>
      <c r="O27" s="861"/>
      <c r="P27" s="861"/>
      <c r="Q27" s="861"/>
      <c r="R27" s="861"/>
      <c r="S27" s="861"/>
      <c r="T27" s="861"/>
    </row>
    <row r="28" spans="2:20" ht="14.25" customHeight="1">
      <c r="B28" s="853"/>
      <c r="C28" s="855"/>
      <c r="D28" s="854"/>
      <c r="E28" s="854"/>
      <c r="F28" s="854"/>
      <c r="G28" s="854"/>
      <c r="H28" s="854"/>
      <c r="K28" s="861"/>
      <c r="L28" s="861"/>
      <c r="M28" s="861"/>
      <c r="N28" s="861"/>
      <c r="O28" s="861"/>
      <c r="P28" s="861"/>
      <c r="Q28" s="861"/>
      <c r="R28" s="861"/>
      <c r="S28" s="861"/>
      <c r="T28" s="861"/>
    </row>
    <row r="29" spans="2:20" ht="14.25" customHeight="1">
      <c r="B29" s="853"/>
      <c r="C29" s="855"/>
      <c r="D29" s="854"/>
      <c r="E29" s="854"/>
      <c r="F29" s="854"/>
      <c r="G29" s="854"/>
      <c r="H29" s="854"/>
      <c r="K29" s="861"/>
      <c r="L29" s="861"/>
      <c r="M29" s="861"/>
      <c r="N29" s="861"/>
      <c r="O29" s="861"/>
      <c r="P29" s="861"/>
      <c r="Q29" s="861"/>
      <c r="R29" s="861"/>
      <c r="S29" s="861"/>
      <c r="T29" s="861"/>
    </row>
    <row r="30" spans="2:20" ht="4.25" customHeight="1">
      <c r="B30" s="364"/>
      <c r="C30" s="365"/>
      <c r="D30" s="529"/>
      <c r="E30" s="529"/>
      <c r="F30" s="529"/>
      <c r="G30" s="529"/>
      <c r="H30" s="529"/>
      <c r="K30" s="861"/>
      <c r="L30" s="861"/>
      <c r="M30" s="861"/>
      <c r="N30" s="861"/>
      <c r="O30" s="861"/>
      <c r="P30" s="861"/>
      <c r="Q30" s="861"/>
      <c r="R30" s="861"/>
      <c r="S30" s="861"/>
      <c r="T30" s="861"/>
    </row>
    <row r="31" spans="2:20" ht="27" customHeight="1">
      <c r="B31" s="853">
        <v>2</v>
      </c>
      <c r="C31" s="362" t="s">
        <v>259</v>
      </c>
      <c r="D31" s="854"/>
      <c r="E31" s="854"/>
      <c r="F31" s="854"/>
      <c r="G31" s="854"/>
      <c r="H31" s="854"/>
      <c r="K31" s="861"/>
      <c r="L31" s="861"/>
      <c r="M31" s="861"/>
      <c r="N31" s="861"/>
      <c r="O31" s="861"/>
      <c r="P31" s="861"/>
      <c r="Q31" s="861"/>
      <c r="R31" s="861"/>
      <c r="S31" s="861"/>
      <c r="T31" s="861"/>
    </row>
    <row r="32" spans="2:20" ht="14.25" customHeight="1">
      <c r="B32" s="853"/>
      <c r="C32" s="855" t="s">
        <v>260</v>
      </c>
      <c r="D32" s="854"/>
      <c r="E32" s="854"/>
      <c r="F32" s="854"/>
      <c r="G32" s="854"/>
      <c r="H32" s="854"/>
      <c r="K32" s="861"/>
      <c r="L32" s="861"/>
      <c r="M32" s="861"/>
      <c r="N32" s="861"/>
      <c r="O32" s="861"/>
      <c r="P32" s="861"/>
      <c r="Q32" s="861"/>
      <c r="R32" s="861"/>
      <c r="S32" s="861"/>
      <c r="T32" s="861"/>
    </row>
    <row r="33" spans="2:20" ht="14.25" customHeight="1">
      <c r="B33" s="853"/>
      <c r="C33" s="855"/>
      <c r="D33" s="854"/>
      <c r="E33" s="854"/>
      <c r="F33" s="854"/>
      <c r="G33" s="854"/>
      <c r="H33" s="854"/>
      <c r="K33" s="861"/>
      <c r="L33" s="861"/>
      <c r="M33" s="861"/>
      <c r="N33" s="861"/>
      <c r="O33" s="861"/>
      <c r="P33" s="861"/>
      <c r="Q33" s="861"/>
      <c r="R33" s="861"/>
      <c r="S33" s="861"/>
      <c r="T33" s="861"/>
    </row>
    <row r="34" spans="2:20" ht="14.25" customHeight="1">
      <c r="B34" s="853"/>
      <c r="C34" s="855"/>
      <c r="D34" s="854"/>
      <c r="E34" s="854"/>
      <c r="F34" s="854"/>
      <c r="G34" s="854"/>
      <c r="H34" s="854"/>
      <c r="K34" s="861"/>
      <c r="L34" s="861"/>
      <c r="M34" s="861"/>
      <c r="N34" s="861"/>
      <c r="O34" s="861"/>
      <c r="P34" s="861"/>
      <c r="Q34" s="861"/>
      <c r="R34" s="861"/>
      <c r="S34" s="861"/>
      <c r="T34" s="861"/>
    </row>
    <row r="35" spans="2:20" ht="14.25" customHeight="1">
      <c r="B35" s="853"/>
      <c r="C35" s="855"/>
      <c r="D35" s="854"/>
      <c r="E35" s="854"/>
      <c r="F35" s="854"/>
      <c r="G35" s="854"/>
      <c r="H35" s="854"/>
      <c r="K35" s="861"/>
      <c r="L35" s="861"/>
      <c r="M35" s="861"/>
      <c r="N35" s="861"/>
      <c r="O35" s="861"/>
      <c r="P35" s="861"/>
      <c r="Q35" s="861"/>
      <c r="R35" s="861"/>
      <c r="S35" s="861"/>
      <c r="T35" s="861"/>
    </row>
    <row r="36" spans="2:20" ht="14.25" customHeight="1">
      <c r="B36" s="853"/>
      <c r="C36" s="855"/>
      <c r="D36" s="854"/>
      <c r="E36" s="854"/>
      <c r="F36" s="854"/>
      <c r="G36" s="854"/>
      <c r="H36" s="854"/>
      <c r="K36" s="861"/>
      <c r="L36" s="861"/>
      <c r="M36" s="861"/>
      <c r="N36" s="861"/>
      <c r="O36" s="861"/>
      <c r="P36" s="861"/>
      <c r="Q36" s="861"/>
      <c r="R36" s="861"/>
      <c r="S36" s="861"/>
      <c r="T36" s="861"/>
    </row>
    <row r="37" spans="2:20" ht="14.25" customHeight="1">
      <c r="B37" s="853"/>
      <c r="C37" s="855" t="s">
        <v>261</v>
      </c>
      <c r="D37" s="854"/>
      <c r="E37" s="854"/>
      <c r="F37" s="854"/>
      <c r="G37" s="854"/>
      <c r="H37" s="854"/>
      <c r="K37" s="861"/>
      <c r="L37" s="861"/>
      <c r="M37" s="861"/>
      <c r="N37" s="861"/>
      <c r="O37" s="861"/>
      <c r="P37" s="861"/>
      <c r="Q37" s="861"/>
      <c r="R37" s="861"/>
      <c r="S37" s="861"/>
      <c r="T37" s="861"/>
    </row>
    <row r="38" spans="2:20" ht="14.25" customHeight="1">
      <c r="B38" s="853"/>
      <c r="C38" s="855"/>
      <c r="D38" s="854"/>
      <c r="E38" s="854"/>
      <c r="F38" s="854"/>
      <c r="G38" s="854"/>
      <c r="H38" s="854"/>
      <c r="K38" s="861"/>
      <c r="L38" s="861"/>
      <c r="M38" s="861"/>
      <c r="N38" s="861"/>
      <c r="O38" s="861"/>
      <c r="P38" s="861"/>
      <c r="Q38" s="861"/>
      <c r="R38" s="861"/>
      <c r="S38" s="861"/>
      <c r="T38" s="861"/>
    </row>
    <row r="39" spans="2:20" ht="14.25" customHeight="1">
      <c r="B39" s="853"/>
      <c r="C39" s="855"/>
      <c r="D39" s="854"/>
      <c r="E39" s="854"/>
      <c r="F39" s="854"/>
      <c r="G39" s="854"/>
      <c r="H39" s="854"/>
      <c r="K39" s="861"/>
      <c r="L39" s="861"/>
      <c r="M39" s="861"/>
      <c r="N39" s="861"/>
      <c r="O39" s="861"/>
      <c r="P39" s="861"/>
      <c r="Q39" s="861"/>
      <c r="R39" s="861"/>
      <c r="S39" s="861"/>
      <c r="T39" s="861"/>
    </row>
    <row r="40" spans="2:20" ht="14.25" customHeight="1">
      <c r="B40" s="853"/>
      <c r="C40" s="855"/>
      <c r="D40" s="854"/>
      <c r="E40" s="854"/>
      <c r="F40" s="854"/>
      <c r="G40" s="854"/>
      <c r="H40" s="854"/>
      <c r="K40" s="861"/>
      <c r="L40" s="861"/>
      <c r="M40" s="861"/>
      <c r="N40" s="861"/>
      <c r="O40" s="861"/>
      <c r="P40" s="861"/>
      <c r="Q40" s="861"/>
      <c r="R40" s="861"/>
      <c r="S40" s="861"/>
      <c r="T40" s="861"/>
    </row>
    <row r="41" spans="2:20" ht="14.25" customHeight="1">
      <c r="B41" s="853"/>
      <c r="C41" s="855"/>
      <c r="D41" s="854"/>
      <c r="E41" s="854"/>
      <c r="F41" s="854"/>
      <c r="G41" s="854"/>
      <c r="H41" s="854"/>
      <c r="K41" s="861"/>
      <c r="L41" s="861"/>
      <c r="M41" s="861"/>
      <c r="N41" s="861"/>
      <c r="O41" s="861"/>
      <c r="P41" s="861"/>
      <c r="Q41" s="861"/>
      <c r="R41" s="861"/>
      <c r="S41" s="861"/>
      <c r="T41" s="861"/>
    </row>
    <row r="42" spans="2:20" ht="14.25" customHeight="1">
      <c r="B42" s="853"/>
      <c r="C42" s="855" t="s">
        <v>262</v>
      </c>
      <c r="D42" s="854"/>
      <c r="E42" s="854"/>
      <c r="F42" s="854"/>
      <c r="G42" s="854"/>
      <c r="H42" s="854"/>
    </row>
    <row r="43" spans="2:20" ht="14.25" customHeight="1">
      <c r="B43" s="853"/>
      <c r="C43" s="855"/>
      <c r="D43" s="854"/>
      <c r="E43" s="854"/>
      <c r="F43" s="854"/>
      <c r="G43" s="854"/>
      <c r="H43" s="854"/>
    </row>
    <row r="44" spans="2:20" ht="14.25" customHeight="1">
      <c r="B44" s="853"/>
      <c r="C44" s="855"/>
      <c r="D44" s="854"/>
      <c r="E44" s="854"/>
      <c r="F44" s="854"/>
      <c r="G44" s="854"/>
      <c r="H44" s="854"/>
    </row>
    <row r="45" spans="2:20" ht="14.25" customHeight="1">
      <c r="B45" s="853"/>
      <c r="C45" s="855"/>
      <c r="D45" s="854"/>
      <c r="E45" s="854"/>
      <c r="F45" s="854"/>
      <c r="G45" s="854"/>
      <c r="H45" s="854"/>
    </row>
    <row r="46" spans="2:20" ht="14.25" customHeight="1">
      <c r="B46" s="853"/>
      <c r="C46" s="855"/>
      <c r="D46" s="854"/>
      <c r="E46" s="854"/>
      <c r="F46" s="854"/>
      <c r="G46" s="854"/>
      <c r="H46" s="854"/>
    </row>
    <row r="47" spans="2:20" ht="4.25" customHeight="1">
      <c r="B47" s="364"/>
      <c r="C47" s="365"/>
      <c r="D47" s="529"/>
      <c r="E47" s="529"/>
      <c r="F47" s="529"/>
      <c r="G47" s="529"/>
      <c r="H47" s="529"/>
    </row>
    <row r="48" spans="2:20" ht="27" customHeight="1">
      <c r="B48" s="853">
        <v>3</v>
      </c>
      <c r="C48" s="362" t="s">
        <v>259</v>
      </c>
      <c r="D48" s="854"/>
      <c r="E48" s="854"/>
      <c r="F48" s="854"/>
      <c r="G48" s="854"/>
      <c r="H48" s="854"/>
    </row>
    <row r="49" spans="2:8" ht="14.25" customHeight="1">
      <c r="B49" s="853"/>
      <c r="C49" s="855" t="s">
        <v>260</v>
      </c>
      <c r="D49" s="854"/>
      <c r="E49" s="854"/>
      <c r="F49" s="854"/>
      <c r="G49" s="854"/>
      <c r="H49" s="854"/>
    </row>
    <row r="50" spans="2:8" ht="14.25" customHeight="1">
      <c r="B50" s="853"/>
      <c r="C50" s="855"/>
      <c r="D50" s="854"/>
      <c r="E50" s="854"/>
      <c r="F50" s="854"/>
      <c r="G50" s="854"/>
      <c r="H50" s="854"/>
    </row>
    <row r="51" spans="2:8" ht="14.25" customHeight="1">
      <c r="B51" s="853"/>
      <c r="C51" s="855"/>
      <c r="D51" s="854"/>
      <c r="E51" s="854"/>
      <c r="F51" s="854"/>
      <c r="G51" s="854"/>
      <c r="H51" s="854"/>
    </row>
    <row r="52" spans="2:8" ht="14.25" customHeight="1">
      <c r="B52" s="853"/>
      <c r="C52" s="855"/>
      <c r="D52" s="854"/>
      <c r="E52" s="854"/>
      <c r="F52" s="854"/>
      <c r="G52" s="854"/>
      <c r="H52" s="854"/>
    </row>
    <row r="53" spans="2:8" ht="14.25" customHeight="1">
      <c r="B53" s="853"/>
      <c r="C53" s="855"/>
      <c r="D53" s="854"/>
      <c r="E53" s="854"/>
      <c r="F53" s="854"/>
      <c r="G53" s="854"/>
      <c r="H53" s="854"/>
    </row>
    <row r="54" spans="2:8" ht="14.25" customHeight="1">
      <c r="B54" s="853"/>
      <c r="C54" s="855" t="s">
        <v>261</v>
      </c>
      <c r="D54" s="854"/>
      <c r="E54" s="854"/>
      <c r="F54" s="854"/>
      <c r="G54" s="854"/>
      <c r="H54" s="854"/>
    </row>
    <row r="55" spans="2:8" ht="14.25" customHeight="1">
      <c r="B55" s="853"/>
      <c r="C55" s="855"/>
      <c r="D55" s="854"/>
      <c r="E55" s="854"/>
      <c r="F55" s="854"/>
      <c r="G55" s="854"/>
      <c r="H55" s="854"/>
    </row>
    <row r="56" spans="2:8" ht="14.25" customHeight="1">
      <c r="B56" s="853"/>
      <c r="C56" s="855"/>
      <c r="D56" s="854"/>
      <c r="E56" s="854"/>
      <c r="F56" s="854"/>
      <c r="G56" s="854"/>
      <c r="H56" s="854"/>
    </row>
    <row r="57" spans="2:8" ht="14.25" customHeight="1">
      <c r="B57" s="853"/>
      <c r="C57" s="855"/>
      <c r="D57" s="854"/>
      <c r="E57" s="854"/>
      <c r="F57" s="854"/>
      <c r="G57" s="854"/>
      <c r="H57" s="854"/>
    </row>
    <row r="58" spans="2:8" ht="14.25" customHeight="1">
      <c r="B58" s="853"/>
      <c r="C58" s="855"/>
      <c r="D58" s="854"/>
      <c r="E58" s="854"/>
      <c r="F58" s="854"/>
      <c r="G58" s="854"/>
      <c r="H58" s="854"/>
    </row>
    <row r="59" spans="2:8" ht="14.25" customHeight="1">
      <c r="B59" s="853"/>
      <c r="C59" s="855" t="s">
        <v>262</v>
      </c>
      <c r="D59" s="854"/>
      <c r="E59" s="854"/>
      <c r="F59" s="854"/>
      <c r="G59" s="854"/>
      <c r="H59" s="854"/>
    </row>
    <row r="60" spans="2:8" ht="14.25" customHeight="1">
      <c r="B60" s="853"/>
      <c r="C60" s="855"/>
      <c r="D60" s="854"/>
      <c r="E60" s="854"/>
      <c r="F60" s="854"/>
      <c r="G60" s="854"/>
      <c r="H60" s="854"/>
    </row>
    <row r="61" spans="2:8" ht="14.25" customHeight="1">
      <c r="B61" s="853"/>
      <c r="C61" s="855"/>
      <c r="D61" s="854"/>
      <c r="E61" s="854"/>
      <c r="F61" s="854"/>
      <c r="G61" s="854"/>
      <c r="H61" s="854"/>
    </row>
    <row r="62" spans="2:8" ht="14.25" customHeight="1">
      <c r="B62" s="853"/>
      <c r="C62" s="855"/>
      <c r="D62" s="854"/>
      <c r="E62" s="854"/>
      <c r="F62" s="854"/>
      <c r="G62" s="854"/>
      <c r="H62" s="854"/>
    </row>
    <row r="63" spans="2:8" ht="14.25" customHeight="1">
      <c r="B63" s="853"/>
      <c r="C63" s="855"/>
      <c r="D63" s="854"/>
      <c r="E63" s="854"/>
      <c r="F63" s="854"/>
      <c r="G63" s="854"/>
      <c r="H63" s="854"/>
    </row>
    <row r="64" spans="2:8" ht="4.25" customHeight="1">
      <c r="B64" s="364"/>
      <c r="C64" s="365"/>
      <c r="D64" s="529"/>
      <c r="E64" s="529"/>
      <c r="F64" s="529"/>
      <c r="G64" s="529"/>
      <c r="H64" s="529"/>
    </row>
    <row r="65" spans="2:8" ht="27" customHeight="1">
      <c r="B65" s="853">
        <v>4</v>
      </c>
      <c r="C65" s="362" t="s">
        <v>259</v>
      </c>
      <c r="D65" s="854"/>
      <c r="E65" s="854"/>
      <c r="F65" s="854"/>
      <c r="G65" s="854"/>
      <c r="H65" s="854"/>
    </row>
    <row r="66" spans="2:8" ht="14.25" customHeight="1">
      <c r="B66" s="853"/>
      <c r="C66" s="855" t="s">
        <v>260</v>
      </c>
      <c r="D66" s="854"/>
      <c r="E66" s="854"/>
      <c r="F66" s="854"/>
      <c r="G66" s="854"/>
      <c r="H66" s="854"/>
    </row>
    <row r="67" spans="2:8" ht="14.25" customHeight="1">
      <c r="B67" s="853"/>
      <c r="C67" s="855"/>
      <c r="D67" s="854"/>
      <c r="E67" s="854"/>
      <c r="F67" s="854"/>
      <c r="G67" s="854"/>
      <c r="H67" s="854"/>
    </row>
    <row r="68" spans="2:8" ht="14.25" customHeight="1">
      <c r="B68" s="853"/>
      <c r="C68" s="855"/>
      <c r="D68" s="854"/>
      <c r="E68" s="854"/>
      <c r="F68" s="854"/>
      <c r="G68" s="854"/>
      <c r="H68" s="854"/>
    </row>
    <row r="69" spans="2:8" ht="14.25" customHeight="1">
      <c r="B69" s="853"/>
      <c r="C69" s="855"/>
      <c r="D69" s="854"/>
      <c r="E69" s="854"/>
      <c r="F69" s="854"/>
      <c r="G69" s="854"/>
      <c r="H69" s="854"/>
    </row>
    <row r="70" spans="2:8" ht="14.25" customHeight="1">
      <c r="B70" s="853"/>
      <c r="C70" s="855"/>
      <c r="D70" s="854"/>
      <c r="E70" s="854"/>
      <c r="F70" s="854"/>
      <c r="G70" s="854"/>
      <c r="H70" s="854"/>
    </row>
    <row r="71" spans="2:8" ht="14.25" customHeight="1">
      <c r="B71" s="853"/>
      <c r="C71" s="855" t="s">
        <v>261</v>
      </c>
      <c r="D71" s="854"/>
      <c r="E71" s="854"/>
      <c r="F71" s="854"/>
      <c r="G71" s="854"/>
      <c r="H71" s="854"/>
    </row>
    <row r="72" spans="2:8" ht="14.25" customHeight="1">
      <c r="B72" s="853"/>
      <c r="C72" s="855"/>
      <c r="D72" s="854"/>
      <c r="E72" s="854"/>
      <c r="F72" s="854"/>
      <c r="G72" s="854"/>
      <c r="H72" s="854"/>
    </row>
    <row r="73" spans="2:8" ht="14.25" customHeight="1">
      <c r="B73" s="853"/>
      <c r="C73" s="855"/>
      <c r="D73" s="854"/>
      <c r="E73" s="854"/>
      <c r="F73" s="854"/>
      <c r="G73" s="854"/>
      <c r="H73" s="854"/>
    </row>
    <row r="74" spans="2:8" ht="14.25" customHeight="1">
      <c r="B74" s="853"/>
      <c r="C74" s="855"/>
      <c r="D74" s="854"/>
      <c r="E74" s="854"/>
      <c r="F74" s="854"/>
      <c r="G74" s="854"/>
      <c r="H74" s="854"/>
    </row>
    <row r="75" spans="2:8" ht="14.25" customHeight="1">
      <c r="B75" s="853"/>
      <c r="C75" s="855"/>
      <c r="D75" s="854"/>
      <c r="E75" s="854"/>
      <c r="F75" s="854"/>
      <c r="G75" s="854"/>
      <c r="H75" s="854"/>
    </row>
    <row r="76" spans="2:8" ht="14.25" customHeight="1">
      <c r="B76" s="853"/>
      <c r="C76" s="855" t="s">
        <v>262</v>
      </c>
      <c r="D76" s="854"/>
      <c r="E76" s="854"/>
      <c r="F76" s="854"/>
      <c r="G76" s="854"/>
      <c r="H76" s="854"/>
    </row>
    <row r="77" spans="2:8" ht="14.25" customHeight="1">
      <c r="B77" s="853"/>
      <c r="C77" s="855"/>
      <c r="D77" s="854"/>
      <c r="E77" s="854"/>
      <c r="F77" s="854"/>
      <c r="G77" s="854"/>
      <c r="H77" s="854"/>
    </row>
    <row r="78" spans="2:8" ht="14.25" customHeight="1">
      <c r="B78" s="853"/>
      <c r="C78" s="855"/>
      <c r="D78" s="854"/>
      <c r="E78" s="854"/>
      <c r="F78" s="854"/>
      <c r="G78" s="854"/>
      <c r="H78" s="854"/>
    </row>
    <row r="79" spans="2:8" ht="14.25" customHeight="1">
      <c r="B79" s="853"/>
      <c r="C79" s="855"/>
      <c r="D79" s="854"/>
      <c r="E79" s="854"/>
      <c r="F79" s="854"/>
      <c r="G79" s="854"/>
      <c r="H79" s="854"/>
    </row>
    <row r="80" spans="2:8" ht="14" customHeight="1">
      <c r="B80" s="853"/>
      <c r="C80" s="855"/>
      <c r="D80" s="854"/>
      <c r="E80" s="854"/>
      <c r="F80" s="854"/>
      <c r="G80" s="854"/>
      <c r="H80" s="854"/>
    </row>
    <row r="81" spans="2:8" ht="4.25" customHeight="1">
      <c r="B81" s="364"/>
      <c r="C81" s="365"/>
      <c r="D81" s="529"/>
      <c r="E81" s="529"/>
      <c r="F81" s="529"/>
      <c r="G81" s="529"/>
      <c r="H81" s="529"/>
    </row>
    <row r="82" spans="2:8" ht="27" customHeight="1">
      <c r="B82" s="853">
        <v>5</v>
      </c>
      <c r="C82" s="362" t="s">
        <v>259</v>
      </c>
      <c r="D82" s="854"/>
      <c r="E82" s="854"/>
      <c r="F82" s="854"/>
      <c r="G82" s="854"/>
      <c r="H82" s="854"/>
    </row>
    <row r="83" spans="2:8" ht="14.25" customHeight="1">
      <c r="B83" s="853"/>
      <c r="C83" s="855" t="s">
        <v>260</v>
      </c>
      <c r="D83" s="854"/>
      <c r="E83" s="854"/>
      <c r="F83" s="854"/>
      <c r="G83" s="854"/>
      <c r="H83" s="854"/>
    </row>
    <row r="84" spans="2:8" ht="14.25" customHeight="1">
      <c r="B84" s="853"/>
      <c r="C84" s="855"/>
      <c r="D84" s="854"/>
      <c r="E84" s="854"/>
      <c r="F84" s="854"/>
      <c r="G84" s="854"/>
      <c r="H84" s="854"/>
    </row>
    <row r="85" spans="2:8" ht="14.25" customHeight="1">
      <c r="B85" s="853"/>
      <c r="C85" s="855"/>
      <c r="D85" s="854"/>
      <c r="E85" s="854"/>
      <c r="F85" s="854"/>
      <c r="G85" s="854"/>
      <c r="H85" s="854"/>
    </row>
    <row r="86" spans="2:8" ht="14.25" customHeight="1">
      <c r="B86" s="853"/>
      <c r="C86" s="855"/>
      <c r="D86" s="854"/>
      <c r="E86" s="854"/>
      <c r="F86" s="854"/>
      <c r="G86" s="854"/>
      <c r="H86" s="854"/>
    </row>
    <row r="87" spans="2:8" ht="14.25" customHeight="1">
      <c r="B87" s="853"/>
      <c r="C87" s="855"/>
      <c r="D87" s="854"/>
      <c r="E87" s="854"/>
      <c r="F87" s="854"/>
      <c r="G87" s="854"/>
      <c r="H87" s="854"/>
    </row>
    <row r="88" spans="2:8" ht="14.25" customHeight="1">
      <c r="B88" s="853"/>
      <c r="C88" s="855" t="s">
        <v>261</v>
      </c>
      <c r="D88" s="854"/>
      <c r="E88" s="854"/>
      <c r="F88" s="854"/>
      <c r="G88" s="854"/>
      <c r="H88" s="854"/>
    </row>
    <row r="89" spans="2:8" ht="14.25" customHeight="1">
      <c r="B89" s="853"/>
      <c r="C89" s="855"/>
      <c r="D89" s="854"/>
      <c r="E89" s="854"/>
      <c r="F89" s="854"/>
      <c r="G89" s="854"/>
      <c r="H89" s="854"/>
    </row>
    <row r="90" spans="2:8" ht="14.25" customHeight="1">
      <c r="B90" s="853"/>
      <c r="C90" s="855"/>
      <c r="D90" s="854"/>
      <c r="E90" s="854"/>
      <c r="F90" s="854"/>
      <c r="G90" s="854"/>
      <c r="H90" s="854"/>
    </row>
    <row r="91" spans="2:8" ht="14.25" customHeight="1">
      <c r="B91" s="853"/>
      <c r="C91" s="855"/>
      <c r="D91" s="854"/>
      <c r="E91" s="854"/>
      <c r="F91" s="854"/>
      <c r="G91" s="854"/>
      <c r="H91" s="854"/>
    </row>
    <row r="92" spans="2:8" ht="14.25" customHeight="1">
      <c r="B92" s="853"/>
      <c r="C92" s="855"/>
      <c r="D92" s="854"/>
      <c r="E92" s="854"/>
      <c r="F92" s="854"/>
      <c r="G92" s="854"/>
      <c r="H92" s="854"/>
    </row>
    <row r="93" spans="2:8" ht="14.25" customHeight="1">
      <c r="B93" s="853"/>
      <c r="C93" s="855" t="s">
        <v>262</v>
      </c>
      <c r="D93" s="854"/>
      <c r="E93" s="854"/>
      <c r="F93" s="854"/>
      <c r="G93" s="854"/>
      <c r="H93" s="854"/>
    </row>
    <row r="94" spans="2:8" ht="14.25" customHeight="1">
      <c r="B94" s="853"/>
      <c r="C94" s="855"/>
      <c r="D94" s="854"/>
      <c r="E94" s="854"/>
      <c r="F94" s="854"/>
      <c r="G94" s="854"/>
      <c r="H94" s="854"/>
    </row>
    <row r="95" spans="2:8" ht="14.25" customHeight="1">
      <c r="B95" s="853"/>
      <c r="C95" s="855"/>
      <c r="D95" s="854"/>
      <c r="E95" s="854"/>
      <c r="F95" s="854"/>
      <c r="G95" s="854"/>
      <c r="H95" s="854"/>
    </row>
    <row r="96" spans="2:8" ht="14.25" customHeight="1">
      <c r="B96" s="853"/>
      <c r="C96" s="855"/>
      <c r="D96" s="854"/>
      <c r="E96" s="854"/>
      <c r="F96" s="854"/>
      <c r="G96" s="854"/>
      <c r="H96" s="854"/>
    </row>
    <row r="97" spans="2:8" ht="6.65" customHeight="1">
      <c r="B97" s="357"/>
      <c r="C97" s="367"/>
      <c r="D97" s="530"/>
      <c r="E97" s="530"/>
      <c r="F97" s="530"/>
      <c r="G97" s="530"/>
      <c r="H97" s="530"/>
    </row>
    <row r="98" spans="2:8" ht="27" customHeight="1">
      <c r="B98" s="853">
        <v>6</v>
      </c>
      <c r="C98" s="362" t="s">
        <v>259</v>
      </c>
      <c r="D98" s="854"/>
      <c r="E98" s="854"/>
      <c r="F98" s="854"/>
      <c r="G98" s="854"/>
      <c r="H98" s="854"/>
    </row>
    <row r="99" spans="2:8" ht="14.25" customHeight="1">
      <c r="B99" s="853"/>
      <c r="C99" s="855" t="s">
        <v>260</v>
      </c>
      <c r="D99" s="854"/>
      <c r="E99" s="854"/>
      <c r="F99" s="854"/>
      <c r="G99" s="854"/>
      <c r="H99" s="854"/>
    </row>
    <row r="100" spans="2:8" ht="14.25" customHeight="1">
      <c r="B100" s="853"/>
      <c r="C100" s="855"/>
      <c r="D100" s="854"/>
      <c r="E100" s="854"/>
      <c r="F100" s="854"/>
      <c r="G100" s="854"/>
      <c r="H100" s="854"/>
    </row>
    <row r="101" spans="2:8" ht="14.25" customHeight="1">
      <c r="B101" s="853"/>
      <c r="C101" s="855"/>
      <c r="D101" s="854"/>
      <c r="E101" s="854"/>
      <c r="F101" s="854"/>
      <c r="G101" s="854"/>
      <c r="H101" s="854"/>
    </row>
    <row r="102" spans="2:8" ht="14.25" customHeight="1">
      <c r="B102" s="853"/>
      <c r="C102" s="855"/>
      <c r="D102" s="854"/>
      <c r="E102" s="854"/>
      <c r="F102" s="854"/>
      <c r="G102" s="854"/>
      <c r="H102" s="854"/>
    </row>
    <row r="103" spans="2:8" ht="14.25" customHeight="1">
      <c r="B103" s="853"/>
      <c r="C103" s="855"/>
      <c r="D103" s="854"/>
      <c r="E103" s="854"/>
      <c r="F103" s="854"/>
      <c r="G103" s="854"/>
      <c r="H103" s="854"/>
    </row>
    <row r="104" spans="2:8" ht="14.25" customHeight="1">
      <c r="B104" s="853"/>
      <c r="C104" s="855" t="s">
        <v>261</v>
      </c>
      <c r="D104" s="854"/>
      <c r="E104" s="854"/>
      <c r="F104" s="854"/>
      <c r="G104" s="854"/>
      <c r="H104" s="854"/>
    </row>
    <row r="105" spans="2:8" ht="14.25" customHeight="1">
      <c r="B105" s="853"/>
      <c r="C105" s="855"/>
      <c r="D105" s="854"/>
      <c r="E105" s="854"/>
      <c r="F105" s="854"/>
      <c r="G105" s="854"/>
      <c r="H105" s="854"/>
    </row>
    <row r="106" spans="2:8" ht="14.25" customHeight="1">
      <c r="B106" s="853"/>
      <c r="C106" s="855"/>
      <c r="D106" s="854"/>
      <c r="E106" s="854"/>
      <c r="F106" s="854"/>
      <c r="G106" s="854"/>
      <c r="H106" s="854"/>
    </row>
    <row r="107" spans="2:8" ht="14.25" customHeight="1">
      <c r="B107" s="853"/>
      <c r="C107" s="855"/>
      <c r="D107" s="854"/>
      <c r="E107" s="854"/>
      <c r="F107" s="854"/>
      <c r="G107" s="854"/>
      <c r="H107" s="854"/>
    </row>
    <row r="108" spans="2:8" ht="14.25" customHeight="1">
      <c r="B108" s="853"/>
      <c r="C108" s="855"/>
      <c r="D108" s="854"/>
      <c r="E108" s="854"/>
      <c r="F108" s="854"/>
      <c r="G108" s="854"/>
      <c r="H108" s="854"/>
    </row>
    <row r="109" spans="2:8" ht="14.25" customHeight="1">
      <c r="B109" s="853"/>
      <c r="C109" s="855" t="s">
        <v>262</v>
      </c>
      <c r="D109" s="854"/>
      <c r="E109" s="854"/>
      <c r="F109" s="854"/>
      <c r="G109" s="854"/>
      <c r="H109" s="854"/>
    </row>
    <row r="110" spans="2:8" ht="14.25" customHeight="1">
      <c r="B110" s="853"/>
      <c r="C110" s="855"/>
      <c r="D110" s="854"/>
      <c r="E110" s="854"/>
      <c r="F110" s="854"/>
      <c r="G110" s="854"/>
      <c r="H110" s="854"/>
    </row>
    <row r="111" spans="2:8" ht="14.25" customHeight="1">
      <c r="B111" s="853"/>
      <c r="C111" s="855"/>
      <c r="D111" s="854"/>
      <c r="E111" s="854"/>
      <c r="F111" s="854"/>
      <c r="G111" s="854"/>
      <c r="H111" s="854"/>
    </row>
    <row r="112" spans="2:8" ht="14.25" customHeight="1">
      <c r="B112" s="853"/>
      <c r="C112" s="855"/>
      <c r="D112" s="854"/>
      <c r="E112" s="854"/>
      <c r="F112" s="854"/>
      <c r="G112" s="854"/>
      <c r="H112" s="854"/>
    </row>
    <row r="113" spans="2:8" ht="14.25" customHeight="1">
      <c r="B113" s="853"/>
      <c r="C113" s="855"/>
      <c r="D113" s="854"/>
      <c r="E113" s="854"/>
      <c r="F113" s="854"/>
      <c r="G113" s="854"/>
      <c r="H113" s="854"/>
    </row>
    <row r="114" spans="2:8" ht="4.25" customHeight="1">
      <c r="B114" s="364"/>
      <c r="C114" s="365"/>
      <c r="D114" s="529"/>
      <c r="E114" s="529"/>
      <c r="F114" s="529"/>
      <c r="G114" s="529"/>
      <c r="H114" s="529"/>
    </row>
    <row r="115" spans="2:8" ht="27" customHeight="1">
      <c r="B115" s="853">
        <v>7</v>
      </c>
      <c r="C115" s="362" t="s">
        <v>259</v>
      </c>
      <c r="D115" s="854"/>
      <c r="E115" s="854"/>
      <c r="F115" s="854"/>
      <c r="G115" s="854"/>
      <c r="H115" s="854"/>
    </row>
    <row r="116" spans="2:8" ht="14.25" customHeight="1">
      <c r="B116" s="853"/>
      <c r="C116" s="855" t="s">
        <v>260</v>
      </c>
      <c r="D116" s="854"/>
      <c r="E116" s="854"/>
      <c r="F116" s="854"/>
      <c r="G116" s="854"/>
      <c r="H116" s="854"/>
    </row>
    <row r="117" spans="2:8" ht="14.25" customHeight="1">
      <c r="B117" s="853"/>
      <c r="C117" s="855"/>
      <c r="D117" s="854"/>
      <c r="E117" s="854"/>
      <c r="F117" s="854"/>
      <c r="G117" s="854"/>
      <c r="H117" s="854"/>
    </row>
    <row r="118" spans="2:8" ht="14.25" customHeight="1">
      <c r="B118" s="853"/>
      <c r="C118" s="855"/>
      <c r="D118" s="854"/>
      <c r="E118" s="854"/>
      <c r="F118" s="854"/>
      <c r="G118" s="854"/>
      <c r="H118" s="854"/>
    </row>
    <row r="119" spans="2:8" ht="14.25" customHeight="1">
      <c r="B119" s="853"/>
      <c r="C119" s="855"/>
      <c r="D119" s="854"/>
      <c r="E119" s="854"/>
      <c r="F119" s="854"/>
      <c r="G119" s="854"/>
      <c r="H119" s="854"/>
    </row>
    <row r="120" spans="2:8" ht="14.25" customHeight="1">
      <c r="B120" s="853"/>
      <c r="C120" s="855"/>
      <c r="D120" s="854"/>
      <c r="E120" s="854"/>
      <c r="F120" s="854"/>
      <c r="G120" s="854"/>
      <c r="H120" s="854"/>
    </row>
    <row r="121" spans="2:8" ht="14.25" customHeight="1">
      <c r="B121" s="853"/>
      <c r="C121" s="855" t="s">
        <v>261</v>
      </c>
      <c r="D121" s="854"/>
      <c r="E121" s="854"/>
      <c r="F121" s="854"/>
      <c r="G121" s="854"/>
      <c r="H121" s="854"/>
    </row>
    <row r="122" spans="2:8" ht="14.25" customHeight="1">
      <c r="B122" s="853"/>
      <c r="C122" s="855"/>
      <c r="D122" s="854"/>
      <c r="E122" s="854"/>
      <c r="F122" s="854"/>
      <c r="G122" s="854"/>
      <c r="H122" s="854"/>
    </row>
    <row r="123" spans="2:8" ht="14.25" customHeight="1">
      <c r="B123" s="853"/>
      <c r="C123" s="855"/>
      <c r="D123" s="854"/>
      <c r="E123" s="854"/>
      <c r="F123" s="854"/>
      <c r="G123" s="854"/>
      <c r="H123" s="854"/>
    </row>
    <row r="124" spans="2:8" ht="14.25" customHeight="1">
      <c r="B124" s="853"/>
      <c r="C124" s="855"/>
      <c r="D124" s="854"/>
      <c r="E124" s="854"/>
      <c r="F124" s="854"/>
      <c r="G124" s="854"/>
      <c r="H124" s="854"/>
    </row>
    <row r="125" spans="2:8" ht="14.25" customHeight="1">
      <c r="B125" s="853"/>
      <c r="C125" s="855"/>
      <c r="D125" s="854"/>
      <c r="E125" s="854"/>
      <c r="F125" s="854"/>
      <c r="G125" s="854"/>
      <c r="H125" s="854"/>
    </row>
    <row r="126" spans="2:8" ht="14.25" customHeight="1">
      <c r="B126" s="853"/>
      <c r="C126" s="855" t="s">
        <v>262</v>
      </c>
      <c r="D126" s="854"/>
      <c r="E126" s="854"/>
      <c r="F126" s="854"/>
      <c r="G126" s="854"/>
      <c r="H126" s="854"/>
    </row>
    <row r="127" spans="2:8" ht="14.25" customHeight="1">
      <c r="B127" s="853"/>
      <c r="C127" s="855"/>
      <c r="D127" s="854"/>
      <c r="E127" s="854"/>
      <c r="F127" s="854"/>
      <c r="G127" s="854"/>
      <c r="H127" s="854"/>
    </row>
    <row r="128" spans="2:8" ht="14.25" customHeight="1">
      <c r="B128" s="853"/>
      <c r="C128" s="855"/>
      <c r="D128" s="854"/>
      <c r="E128" s="854"/>
      <c r="F128" s="854"/>
      <c r="G128" s="854"/>
      <c r="H128" s="854"/>
    </row>
    <row r="129" spans="2:8" ht="14.25" customHeight="1">
      <c r="B129" s="853"/>
      <c r="C129" s="855"/>
      <c r="D129" s="854"/>
      <c r="E129" s="854"/>
      <c r="F129" s="854"/>
      <c r="G129" s="854"/>
      <c r="H129" s="854"/>
    </row>
    <row r="130" spans="2:8" ht="14.25" customHeight="1">
      <c r="B130" s="853"/>
      <c r="C130" s="855"/>
      <c r="D130" s="854"/>
      <c r="E130" s="854"/>
      <c r="F130" s="854"/>
      <c r="G130" s="854"/>
      <c r="H130" s="854"/>
    </row>
    <row r="131" spans="2:8" ht="4.25" customHeight="1">
      <c r="B131" s="364"/>
      <c r="C131" s="365"/>
      <c r="D131" s="366"/>
      <c r="E131" s="366"/>
      <c r="F131" s="366"/>
      <c r="G131" s="366"/>
      <c r="H131" s="366"/>
    </row>
    <row r="132" spans="2:8">
      <c r="C132" s="369"/>
    </row>
    <row r="133" spans="2:8">
      <c r="C133" s="369"/>
    </row>
    <row r="134" spans="2:8">
      <c r="C134" s="369"/>
    </row>
    <row r="135" spans="2:8">
      <c r="C135" s="369"/>
    </row>
    <row r="136" spans="2:8">
      <c r="C136" s="369"/>
    </row>
    <row r="137" spans="2:8">
      <c r="C137" s="369"/>
    </row>
    <row r="138" spans="2:8">
      <c r="C138" s="369"/>
    </row>
    <row r="139" spans="2:8">
      <c r="C139" s="369"/>
    </row>
    <row r="140" spans="2:8">
      <c r="C140" s="369"/>
    </row>
    <row r="141" spans="2:8">
      <c r="C141" s="369"/>
    </row>
    <row r="142" spans="2:8">
      <c r="C142" s="369"/>
    </row>
    <row r="143" spans="2:8">
      <c r="C143" s="369"/>
    </row>
    <row r="144" spans="2:8">
      <c r="C144" s="369"/>
    </row>
    <row r="145" spans="3:3">
      <c r="C145" s="369"/>
    </row>
    <row r="146" spans="3:3">
      <c r="C146" s="369"/>
    </row>
    <row r="147" spans="3:3">
      <c r="C147" s="369"/>
    </row>
    <row r="148" spans="3:3">
      <c r="C148" s="369"/>
    </row>
    <row r="149" spans="3:3">
      <c r="C149" s="369"/>
    </row>
    <row r="150" spans="3:3">
      <c r="C150" s="369"/>
    </row>
    <row r="151" spans="3:3">
      <c r="C151" s="369"/>
    </row>
    <row r="152" spans="3:3">
      <c r="C152" s="369"/>
    </row>
    <row r="153" spans="3:3">
      <c r="C153" s="369"/>
    </row>
    <row r="154" spans="3:3">
      <c r="C154" s="369"/>
    </row>
    <row r="155" spans="3:3">
      <c r="C155" s="369"/>
    </row>
    <row r="156" spans="3:3">
      <c r="C156" s="369"/>
    </row>
    <row r="157" spans="3:3">
      <c r="C157" s="369"/>
    </row>
    <row r="158" spans="3:3">
      <c r="C158" s="369"/>
    </row>
    <row r="159" spans="3:3">
      <c r="C159" s="369"/>
    </row>
    <row r="160" spans="3:3">
      <c r="C160" s="369"/>
    </row>
    <row r="161" spans="3:3">
      <c r="C161" s="369"/>
    </row>
    <row r="162" spans="3:3">
      <c r="C162" s="369"/>
    </row>
    <row r="163" spans="3:3">
      <c r="C163" s="369"/>
    </row>
    <row r="164" spans="3:3">
      <c r="C164" s="369"/>
    </row>
    <row r="165" spans="3:3">
      <c r="C165" s="369"/>
    </row>
    <row r="166" spans="3:3">
      <c r="C166" s="369"/>
    </row>
  </sheetData>
  <sheetProtection algorithmName="SHA-512" hashValue="HSfaWojV2zoI8GeM/DntwjEzIgdXFHU+VMeMaZy6sADfoAXL4sPiFSjmgaTtQDTDM8hMAPyda0/RWcv8v2a9XQ==" saltValue="HpKwx2xUwYaJoHV0Mtm6nw==" spinCount="100000" sheet="1" selectLockedCells="1"/>
  <mergeCells count="69">
    <mergeCell ref="K4:T4"/>
    <mergeCell ref="K5:T11"/>
    <mergeCell ref="K12:T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B11:C11"/>
    <mergeCell ref="D11:H11"/>
    <mergeCell ref="B12:C12"/>
    <mergeCell ref="D12:H12"/>
    <mergeCell ref="B14:B29"/>
    <mergeCell ref="D14:H14"/>
    <mergeCell ref="C15:C19"/>
    <mergeCell ref="D15:H19"/>
    <mergeCell ref="C20:C24"/>
    <mergeCell ref="D20:H24"/>
    <mergeCell ref="C25:C29"/>
    <mergeCell ref="D25:H29"/>
    <mergeCell ref="F9:I9"/>
    <mergeCell ref="B1:H1"/>
    <mergeCell ref="B2:H2"/>
    <mergeCell ref="H4:I4"/>
    <mergeCell ref="F7:I7"/>
    <mergeCell ref="F8:I8"/>
  </mergeCells>
  <phoneticPr fontId="23"/>
  <conditionalFormatting sqref="F3">
    <cfRule type="containsText" dxfId="1" priority="1" operator="containsText" text="要入力">
      <formula>NOT(ISERROR(SEARCH("要入力",F3)))</formula>
    </cfRule>
  </conditionalFormatting>
  <dataValidations count="1">
    <dataValidation type="list" allowBlank="1" showInputMessage="1" showErrorMessage="1" sqref="F3" xr:uid="{6BBC57F5-9198-422B-920A-891B1A533F82}">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FA8D-661A-4355-8493-85A690AE353B}">
  <sheetPr>
    <tabColor rgb="FFF7C1D4"/>
    <pageSetUpPr fitToPage="1"/>
  </sheetPr>
  <dimension ref="A1:W50"/>
  <sheetViews>
    <sheetView view="pageBreakPreview" topLeftCell="A28" zoomScale="70" zoomScaleNormal="70" zoomScaleSheetLayoutView="70" workbookViewId="0">
      <selection activeCell="D15" sqref="D15:H19"/>
    </sheetView>
  </sheetViews>
  <sheetFormatPr defaultColWidth="9" defaultRowHeight="18"/>
  <cols>
    <col min="1" max="1" width="5.58203125" style="120" customWidth="1"/>
    <col min="2" max="3" width="19.58203125" style="120" customWidth="1"/>
    <col min="4" max="4" width="4.1640625" style="120" customWidth="1"/>
    <col min="5" max="5" width="9" style="120" customWidth="1"/>
    <col min="6" max="6" width="13.5" style="120" customWidth="1"/>
    <col min="7" max="7" width="8.58203125" style="120" customWidth="1"/>
    <col min="8" max="8" width="11.58203125" style="120" customWidth="1"/>
    <col min="9" max="10" width="14.1640625" style="120" customWidth="1"/>
    <col min="11" max="11" width="3.75" customWidth="1"/>
    <col min="24" max="16384" width="9" style="120"/>
  </cols>
  <sheetData>
    <row r="1" spans="1:23" s="319" customFormat="1" ht="35.4" customHeight="1">
      <c r="A1" s="601" t="s">
        <v>264</v>
      </c>
      <c r="B1" s="601"/>
      <c r="C1" s="601"/>
      <c r="G1" s="320"/>
      <c r="K1"/>
      <c r="L1"/>
      <c r="M1"/>
      <c r="N1"/>
      <c r="O1"/>
      <c r="P1"/>
      <c r="Q1"/>
      <c r="R1"/>
      <c r="S1"/>
      <c r="T1"/>
      <c r="U1"/>
      <c r="V1"/>
      <c r="W1"/>
    </row>
    <row r="2" spans="1:23" s="350" customFormat="1" ht="25.5" customHeight="1">
      <c r="A2" s="847" t="s">
        <v>228</v>
      </c>
      <c r="B2" s="847"/>
      <c r="C2" s="847"/>
      <c r="D2" s="847"/>
      <c r="E2" s="847"/>
      <c r="F2" s="847"/>
      <c r="G2" s="847"/>
      <c r="H2" s="847"/>
      <c r="I2" s="847"/>
      <c r="J2" s="847"/>
      <c r="K2"/>
      <c r="L2"/>
      <c r="M2"/>
      <c r="N2"/>
      <c r="O2"/>
      <c r="P2"/>
      <c r="Q2"/>
      <c r="R2"/>
      <c r="S2"/>
      <c r="T2"/>
      <c r="U2"/>
      <c r="V2"/>
      <c r="W2"/>
    </row>
    <row r="3" spans="1:23" s="350" customFormat="1" ht="26.5">
      <c r="A3" s="847" t="s">
        <v>265</v>
      </c>
      <c r="B3" s="847"/>
      <c r="C3" s="847"/>
      <c r="D3" s="847"/>
      <c r="E3" s="847"/>
      <c r="F3" s="847"/>
      <c r="G3" s="847"/>
      <c r="H3" s="847"/>
      <c r="I3" s="847"/>
      <c r="J3" s="847"/>
      <c r="K3"/>
      <c r="L3"/>
      <c r="M3"/>
      <c r="N3"/>
      <c r="O3"/>
      <c r="P3"/>
      <c r="Q3"/>
      <c r="R3"/>
      <c r="S3"/>
      <c r="T3"/>
      <c r="U3"/>
      <c r="V3"/>
      <c r="W3"/>
    </row>
    <row r="4" spans="1:23" s="350" customFormat="1" ht="6.65" customHeight="1">
      <c r="A4" s="372"/>
      <c r="B4" s="372"/>
      <c r="C4" s="372"/>
      <c r="D4" s="372"/>
      <c r="E4" s="372"/>
      <c r="F4" s="372"/>
      <c r="G4" s="372"/>
      <c r="H4" s="372"/>
      <c r="I4" s="372"/>
      <c r="J4" s="348"/>
      <c r="K4"/>
      <c r="L4" s="732" t="s">
        <v>368</v>
      </c>
      <c r="M4" s="733"/>
      <c r="N4" s="733"/>
      <c r="O4" s="733"/>
      <c r="P4" s="733"/>
      <c r="Q4" s="733"/>
      <c r="R4" s="733"/>
      <c r="S4" s="733"/>
      <c r="T4" s="733"/>
      <c r="U4" s="733"/>
      <c r="V4" s="733"/>
      <c r="W4" s="733"/>
    </row>
    <row r="5" spans="1:23" s="319" customFormat="1">
      <c r="A5" s="603" t="s">
        <v>230</v>
      </c>
      <c r="B5" s="603"/>
      <c r="C5" s="603"/>
      <c r="D5" s="603"/>
      <c r="E5" s="603"/>
      <c r="F5" s="603"/>
      <c r="G5" s="603"/>
      <c r="H5" s="603"/>
      <c r="I5" s="603"/>
      <c r="J5" s="603"/>
      <c r="K5"/>
      <c r="L5" s="733"/>
      <c r="M5" s="733"/>
      <c r="N5" s="733"/>
      <c r="O5" s="733"/>
      <c r="P5" s="733"/>
      <c r="Q5" s="733"/>
      <c r="R5" s="733"/>
      <c r="S5" s="733"/>
      <c r="T5" s="733"/>
      <c r="U5" s="733"/>
      <c r="V5" s="733"/>
      <c r="W5" s="733"/>
    </row>
    <row r="6" spans="1:23" s="319" customFormat="1" ht="8.25" customHeight="1">
      <c r="K6"/>
      <c r="L6" s="733"/>
      <c r="M6" s="733"/>
      <c r="N6" s="733"/>
      <c r="O6" s="733"/>
      <c r="P6" s="733"/>
      <c r="Q6" s="733"/>
      <c r="R6" s="733"/>
      <c r="S6" s="733"/>
      <c r="T6" s="733"/>
      <c r="U6" s="733"/>
      <c r="V6" s="733"/>
      <c r="W6" s="733"/>
    </row>
    <row r="7" spans="1:23" s="319" customFormat="1">
      <c r="A7" s="373"/>
      <c r="B7" s="374">
        <f>C11</f>
        <v>0</v>
      </c>
      <c r="C7" s="375">
        <f>G11</f>
        <v>0</v>
      </c>
      <c r="D7" s="603" t="s">
        <v>266</v>
      </c>
      <c r="E7" s="603"/>
      <c r="F7" s="603"/>
      <c r="G7" s="603"/>
      <c r="H7" s="603"/>
      <c r="I7" s="603"/>
      <c r="K7"/>
      <c r="L7" s="733"/>
      <c r="M7" s="733"/>
      <c r="N7" s="733"/>
      <c r="O7" s="733"/>
      <c r="P7" s="733"/>
      <c r="Q7" s="733"/>
      <c r="R7" s="733"/>
      <c r="S7" s="733"/>
      <c r="T7" s="733"/>
      <c r="U7" s="733"/>
      <c r="V7" s="733"/>
      <c r="W7" s="733"/>
    </row>
    <row r="8" spans="1:23" s="319" customFormat="1">
      <c r="A8" s="323"/>
      <c r="B8" s="601" t="s">
        <v>267</v>
      </c>
      <c r="C8" s="601"/>
      <c r="D8" s="601"/>
      <c r="E8" s="601"/>
      <c r="F8" s="601"/>
      <c r="G8" s="601"/>
      <c r="H8" s="601"/>
      <c r="I8" s="601"/>
      <c r="K8"/>
      <c r="L8" s="733"/>
      <c r="M8" s="733"/>
      <c r="N8" s="733"/>
      <c r="O8" s="733"/>
      <c r="P8" s="733"/>
      <c r="Q8" s="733"/>
      <c r="R8" s="733"/>
      <c r="S8" s="733"/>
      <c r="T8" s="733"/>
      <c r="U8" s="733"/>
      <c r="V8" s="733"/>
      <c r="W8" s="733"/>
    </row>
    <row r="9" spans="1:23" s="319" customFormat="1" ht="12.65" customHeight="1" thickBot="1">
      <c r="A9" s="376"/>
      <c r="B9" s="376"/>
      <c r="C9" s="376"/>
      <c r="D9" s="376"/>
      <c r="E9" s="376"/>
      <c r="F9" s="376"/>
      <c r="J9" s="322"/>
      <c r="K9"/>
      <c r="L9" s="733"/>
      <c r="M9" s="733"/>
      <c r="N9" s="733"/>
      <c r="O9" s="733"/>
      <c r="P9" s="733"/>
      <c r="Q9" s="733"/>
      <c r="R9" s="733"/>
      <c r="S9" s="733"/>
      <c r="T9" s="733"/>
      <c r="U9" s="733"/>
      <c r="V9" s="733"/>
      <c r="W9" s="733"/>
    </row>
    <row r="10" spans="1:23" s="319" customFormat="1" ht="33" customHeight="1" thickBot="1">
      <c r="A10" s="923" t="s">
        <v>65</v>
      </c>
      <c r="B10" s="924"/>
      <c r="C10" s="925">
        <v>44713</v>
      </c>
      <c r="D10" s="926"/>
      <c r="E10" s="904" t="s">
        <v>54</v>
      </c>
      <c r="F10" s="905"/>
      <c r="G10" s="906"/>
      <c r="H10" s="907"/>
      <c r="I10" s="907"/>
      <c r="J10" s="908"/>
      <c r="K10"/>
      <c r="L10" s="733"/>
      <c r="M10" s="733"/>
      <c r="N10" s="733"/>
      <c r="O10" s="733"/>
      <c r="P10" s="733"/>
      <c r="Q10" s="733"/>
      <c r="R10" s="733"/>
      <c r="S10" s="733"/>
      <c r="T10" s="733"/>
      <c r="U10" s="733"/>
      <c r="V10" s="733"/>
      <c r="W10" s="733"/>
    </row>
    <row r="11" spans="1:23" ht="30.75" customHeight="1" thickBot="1">
      <c r="A11" s="607" t="s">
        <v>344</v>
      </c>
      <c r="B11" s="608"/>
      <c r="C11" s="862"/>
      <c r="D11" s="863"/>
      <c r="E11" s="914" t="s">
        <v>268</v>
      </c>
      <c r="F11" s="608"/>
      <c r="G11" s="613"/>
      <c r="H11" s="614"/>
      <c r="I11" s="614"/>
      <c r="J11" s="615"/>
      <c r="L11" s="733"/>
      <c r="M11" s="733"/>
      <c r="N11" s="733"/>
      <c r="O11" s="733"/>
      <c r="P11" s="733"/>
      <c r="Q11" s="733"/>
      <c r="R11" s="733"/>
      <c r="S11" s="733"/>
      <c r="T11" s="733"/>
      <c r="U11" s="733"/>
      <c r="V11" s="733"/>
      <c r="W11" s="733"/>
    </row>
    <row r="12" spans="1:23" ht="57.75" customHeight="1" thickBot="1">
      <c r="A12" s="607" t="s">
        <v>100</v>
      </c>
      <c r="B12" s="609"/>
      <c r="C12" s="610" t="s">
        <v>162</v>
      </c>
      <c r="D12" s="611"/>
      <c r="E12" s="611"/>
      <c r="F12" s="611"/>
      <c r="G12" s="611"/>
      <c r="H12" s="611"/>
      <c r="I12" s="611"/>
      <c r="J12" s="612"/>
      <c r="L12" s="733"/>
      <c r="M12" s="733"/>
      <c r="N12" s="733"/>
      <c r="O12" s="733"/>
      <c r="P12" s="733"/>
      <c r="Q12" s="733"/>
      <c r="R12" s="733"/>
      <c r="S12" s="733"/>
      <c r="T12" s="733"/>
      <c r="U12" s="733"/>
      <c r="V12" s="733"/>
      <c r="W12" s="733"/>
    </row>
    <row r="13" spans="1:23" ht="32.15" customHeight="1">
      <c r="A13" s="549" t="s">
        <v>0</v>
      </c>
      <c r="B13" s="124" t="s">
        <v>5</v>
      </c>
      <c r="C13" s="377">
        <f>'1-1 総表'!C10</f>
        <v>0</v>
      </c>
      <c r="D13" s="378" t="s">
        <v>6</v>
      </c>
      <c r="E13" s="902">
        <f>'1-1 総表'!E10</f>
        <v>0</v>
      </c>
      <c r="F13" s="903"/>
      <c r="G13" s="899"/>
      <c r="H13" s="900"/>
      <c r="I13" s="900"/>
      <c r="J13" s="901"/>
      <c r="L13" s="733"/>
      <c r="M13" s="733"/>
      <c r="N13" s="733"/>
      <c r="O13" s="733"/>
      <c r="P13" s="733"/>
      <c r="Q13" s="733"/>
      <c r="R13" s="733"/>
      <c r="S13" s="733"/>
      <c r="T13" s="733"/>
      <c r="U13" s="733"/>
      <c r="V13" s="733"/>
      <c r="W13" s="733"/>
    </row>
    <row r="14" spans="1:23" ht="12" customHeight="1">
      <c r="A14" s="550"/>
      <c r="B14" s="605" t="s">
        <v>7</v>
      </c>
      <c r="C14" s="379" t="s">
        <v>55</v>
      </c>
      <c r="D14" s="875" t="s">
        <v>99</v>
      </c>
      <c r="E14" s="876"/>
      <c r="F14" s="877"/>
      <c r="G14" s="878" t="s">
        <v>56</v>
      </c>
      <c r="H14" s="879"/>
      <c r="I14" s="879"/>
      <c r="J14" s="880"/>
      <c r="L14" s="733"/>
      <c r="M14" s="733"/>
      <c r="N14" s="733"/>
      <c r="O14" s="733"/>
      <c r="P14" s="733"/>
      <c r="Q14" s="733"/>
      <c r="R14" s="733"/>
      <c r="S14" s="733"/>
      <c r="T14" s="733"/>
      <c r="U14" s="733"/>
      <c r="V14" s="733"/>
      <c r="W14" s="733"/>
    </row>
    <row r="15" spans="1:23" ht="40.5" customHeight="1">
      <c r="A15" s="550"/>
      <c r="B15" s="606"/>
      <c r="C15" s="3" t="str">
        <f>'1-1 総表'!C12</f>
        <v>選択してください。</v>
      </c>
      <c r="D15" s="870">
        <f>'1-1 総表'!D12:E12</f>
        <v>0</v>
      </c>
      <c r="E15" s="881"/>
      <c r="F15" s="882"/>
      <c r="G15" s="897">
        <f>'1-1 総表'!F12:H12</f>
        <v>0</v>
      </c>
      <c r="H15" s="881"/>
      <c r="I15" s="881"/>
      <c r="J15" s="898"/>
      <c r="L15" s="733"/>
      <c r="M15" s="733"/>
      <c r="N15" s="733"/>
      <c r="O15" s="733"/>
      <c r="P15" s="733"/>
      <c r="Q15" s="733"/>
      <c r="R15" s="733"/>
      <c r="S15" s="733"/>
      <c r="T15" s="733"/>
      <c r="U15" s="733"/>
      <c r="V15" s="733"/>
      <c r="W15" s="733"/>
    </row>
    <row r="16" spans="1:23" ht="39.75" customHeight="1">
      <c r="A16" s="550"/>
      <c r="B16" s="128" t="s">
        <v>92</v>
      </c>
      <c r="C16" s="893">
        <f>'1-1 総表'!C13:H13</f>
        <v>0</v>
      </c>
      <c r="D16" s="894"/>
      <c r="E16" s="894"/>
      <c r="F16" s="894"/>
      <c r="G16" s="894"/>
      <c r="H16" s="895"/>
      <c r="I16" s="895"/>
      <c r="J16" s="896"/>
      <c r="L16" s="911" t="s">
        <v>369</v>
      </c>
      <c r="M16" s="911"/>
      <c r="N16" s="911"/>
      <c r="O16" s="911"/>
      <c r="P16" s="911"/>
      <c r="Q16" s="911"/>
      <c r="R16" s="911"/>
      <c r="S16" s="911"/>
      <c r="T16" s="911"/>
      <c r="U16" s="911"/>
      <c r="V16" s="911"/>
      <c r="W16" s="911"/>
    </row>
    <row r="17" spans="1:23" ht="39.75" customHeight="1">
      <c r="A17" s="550"/>
      <c r="B17" s="129" t="s">
        <v>75</v>
      </c>
      <c r="C17" s="893">
        <f>'1-1 総表'!C14:H14</f>
        <v>0</v>
      </c>
      <c r="D17" s="894"/>
      <c r="E17" s="894"/>
      <c r="F17" s="894"/>
      <c r="G17" s="894"/>
      <c r="H17" s="895"/>
      <c r="I17" s="895"/>
      <c r="J17" s="896"/>
      <c r="L17" s="912"/>
      <c r="M17" s="912"/>
      <c r="N17" s="912"/>
      <c r="O17" s="912"/>
      <c r="P17" s="912"/>
      <c r="Q17" s="912"/>
      <c r="R17" s="912"/>
      <c r="S17" s="912"/>
      <c r="T17" s="912"/>
      <c r="U17" s="912"/>
      <c r="V17" s="912"/>
      <c r="W17" s="912"/>
    </row>
    <row r="18" spans="1:23" ht="32.15" customHeight="1">
      <c r="A18" s="550"/>
      <c r="B18" s="129" t="s">
        <v>8</v>
      </c>
      <c r="C18" s="893">
        <f>'1-1 総表'!C15:H15</f>
        <v>0</v>
      </c>
      <c r="D18" s="894"/>
      <c r="E18" s="894"/>
      <c r="F18" s="894"/>
      <c r="G18" s="894"/>
      <c r="H18" s="895"/>
      <c r="I18" s="895"/>
      <c r="J18" s="896"/>
      <c r="L18" s="913"/>
      <c r="M18" s="913"/>
      <c r="N18" s="913"/>
      <c r="O18" s="913"/>
      <c r="P18" s="913"/>
      <c r="Q18" s="913"/>
      <c r="R18" s="913"/>
      <c r="S18" s="913"/>
      <c r="T18" s="913"/>
      <c r="U18" s="913"/>
      <c r="V18" s="913"/>
      <c r="W18" s="913"/>
    </row>
    <row r="19" spans="1:23" ht="32.15" customHeight="1">
      <c r="A19" s="550"/>
      <c r="B19" s="130" t="s">
        <v>9</v>
      </c>
      <c r="C19" s="893">
        <f>'1-1 総表'!C16:H16</f>
        <v>0</v>
      </c>
      <c r="D19" s="894"/>
      <c r="E19" s="894"/>
      <c r="F19" s="894"/>
      <c r="G19" s="894"/>
      <c r="H19" s="895"/>
      <c r="I19" s="895"/>
      <c r="J19" s="896"/>
      <c r="L19" s="737" t="s">
        <v>370</v>
      </c>
      <c r="M19" s="738"/>
      <c r="N19" s="738"/>
      <c r="O19" s="738"/>
      <c r="P19" s="738"/>
      <c r="Q19" s="738"/>
      <c r="R19" s="738"/>
      <c r="S19" s="738"/>
      <c r="T19" s="738"/>
      <c r="U19" s="738"/>
      <c r="V19" s="738"/>
      <c r="W19" s="738"/>
    </row>
    <row r="20" spans="1:23" ht="32.15" customHeight="1" thickBot="1">
      <c r="A20" s="551"/>
      <c r="B20" s="131" t="s">
        <v>106</v>
      </c>
      <c r="C20" s="893">
        <f>'1-1 総表'!C17:H17</f>
        <v>0</v>
      </c>
      <c r="D20" s="894"/>
      <c r="E20" s="894"/>
      <c r="F20" s="894"/>
      <c r="G20" s="894"/>
      <c r="H20" s="895"/>
      <c r="I20" s="895"/>
      <c r="J20" s="896"/>
      <c r="L20" s="736"/>
      <c r="M20" s="736"/>
      <c r="N20" s="736"/>
      <c r="O20" s="736"/>
      <c r="P20" s="736"/>
      <c r="Q20" s="736"/>
      <c r="R20" s="736"/>
      <c r="S20" s="736"/>
      <c r="T20" s="736"/>
      <c r="U20" s="736"/>
      <c r="V20" s="736"/>
      <c r="W20" s="736"/>
    </row>
    <row r="21" spans="1:23" ht="32.15" customHeight="1">
      <c r="A21" s="549" t="s">
        <v>90</v>
      </c>
      <c r="B21" s="132" t="s">
        <v>67</v>
      </c>
      <c r="C21" s="380">
        <f>'1-1 総表'!C18</f>
        <v>0</v>
      </c>
      <c r="D21" s="381" t="s">
        <v>91</v>
      </c>
      <c r="E21" s="902">
        <f>'1-1 総表'!E18</f>
        <v>0</v>
      </c>
      <c r="F21" s="903"/>
      <c r="G21" s="872"/>
      <c r="H21" s="873"/>
      <c r="I21" s="873"/>
      <c r="J21" s="874"/>
      <c r="L21" s="736"/>
      <c r="M21" s="736"/>
      <c r="N21" s="736"/>
      <c r="O21" s="736"/>
      <c r="P21" s="736"/>
      <c r="Q21" s="736"/>
      <c r="R21" s="736"/>
      <c r="S21" s="736"/>
      <c r="T21" s="736"/>
      <c r="U21" s="736"/>
      <c r="V21" s="736"/>
      <c r="W21" s="736"/>
    </row>
    <row r="22" spans="1:23" ht="9.75" customHeight="1">
      <c r="A22" s="550"/>
      <c r="B22" s="556" t="s">
        <v>68</v>
      </c>
      <c r="C22" s="379" t="s">
        <v>55</v>
      </c>
      <c r="D22" s="875" t="s">
        <v>99</v>
      </c>
      <c r="E22" s="876"/>
      <c r="F22" s="877"/>
      <c r="G22" s="878" t="s">
        <v>56</v>
      </c>
      <c r="H22" s="879"/>
      <c r="I22" s="879"/>
      <c r="J22" s="880"/>
      <c r="L22" s="736"/>
      <c r="M22" s="736"/>
      <c r="N22" s="736"/>
      <c r="O22" s="736"/>
      <c r="P22" s="736"/>
      <c r="Q22" s="736"/>
      <c r="R22" s="736"/>
      <c r="S22" s="736"/>
      <c r="T22" s="736"/>
      <c r="U22" s="736"/>
      <c r="V22" s="736"/>
      <c r="W22" s="736"/>
    </row>
    <row r="23" spans="1:23" ht="40.5" customHeight="1">
      <c r="A23" s="550"/>
      <c r="B23" s="557"/>
      <c r="C23" s="3" t="str">
        <f>'1-1 総表'!C20</f>
        <v>選択してください。</v>
      </c>
      <c r="D23" s="870">
        <f>'1-1 総表'!D20:E20</f>
        <v>0</v>
      </c>
      <c r="E23" s="881"/>
      <c r="F23" s="882"/>
      <c r="G23" s="897">
        <f>'1-1 総表'!F20:H20</f>
        <v>0</v>
      </c>
      <c r="H23" s="881"/>
      <c r="I23" s="881"/>
      <c r="J23" s="898"/>
      <c r="L23" s="736"/>
      <c r="M23" s="736"/>
      <c r="N23" s="736"/>
      <c r="O23" s="736"/>
      <c r="P23" s="736"/>
      <c r="Q23" s="736"/>
      <c r="R23" s="736"/>
      <c r="S23" s="736"/>
      <c r="T23" s="736"/>
      <c r="U23" s="736"/>
      <c r="V23" s="736"/>
      <c r="W23" s="736"/>
    </row>
    <row r="24" spans="1:23" ht="32.15" customHeight="1">
      <c r="A24" s="550"/>
      <c r="B24" s="134" t="s">
        <v>89</v>
      </c>
      <c r="C24" s="883">
        <f>'1-1 総表'!C21:H21</f>
        <v>0</v>
      </c>
      <c r="D24" s="884"/>
      <c r="E24" s="884"/>
      <c r="F24" s="884"/>
      <c r="G24" s="884"/>
      <c r="H24" s="885"/>
      <c r="I24" s="885"/>
      <c r="J24" s="886"/>
      <c r="L24" s="736"/>
      <c r="M24" s="736"/>
      <c r="N24" s="736"/>
      <c r="O24" s="736"/>
      <c r="P24" s="736"/>
      <c r="Q24" s="736"/>
      <c r="R24" s="736"/>
      <c r="S24" s="736"/>
      <c r="T24" s="736"/>
      <c r="U24" s="736"/>
      <c r="V24" s="736"/>
      <c r="W24" s="736"/>
    </row>
    <row r="25" spans="1:23" ht="32.15" customHeight="1">
      <c r="A25" s="550"/>
      <c r="B25" s="135" t="s">
        <v>69</v>
      </c>
      <c r="C25" s="883">
        <f>'1-1 総表'!C22:H22</f>
        <v>0</v>
      </c>
      <c r="D25" s="884"/>
      <c r="E25" s="884"/>
      <c r="F25" s="884"/>
      <c r="G25" s="884"/>
      <c r="H25" s="885"/>
      <c r="I25" s="885"/>
      <c r="J25" s="886"/>
      <c r="L25" s="736"/>
      <c r="M25" s="736"/>
      <c r="N25" s="736"/>
      <c r="O25" s="736"/>
      <c r="P25" s="736"/>
      <c r="Q25" s="736"/>
      <c r="R25" s="736"/>
      <c r="S25" s="736"/>
      <c r="T25" s="736"/>
      <c r="U25" s="736"/>
      <c r="V25" s="736"/>
      <c r="W25" s="736"/>
    </row>
    <row r="26" spans="1:23" ht="32.15" customHeight="1">
      <c r="A26" s="550"/>
      <c r="B26" s="135" t="s">
        <v>70</v>
      </c>
      <c r="C26" s="883">
        <f>'1-1 総表'!C23:H23</f>
        <v>0</v>
      </c>
      <c r="D26" s="884"/>
      <c r="E26" s="884"/>
      <c r="F26" s="884"/>
      <c r="G26" s="884"/>
      <c r="H26" s="885"/>
      <c r="I26" s="885"/>
      <c r="J26" s="886"/>
      <c r="L26" s="736"/>
      <c r="M26" s="736"/>
      <c r="N26" s="736"/>
      <c r="O26" s="736"/>
      <c r="P26" s="736"/>
      <c r="Q26" s="736"/>
      <c r="R26" s="736"/>
      <c r="S26" s="736"/>
      <c r="T26" s="736"/>
      <c r="U26" s="736"/>
      <c r="V26" s="736"/>
      <c r="W26" s="736"/>
    </row>
    <row r="27" spans="1:23" ht="32.15" customHeight="1" thickBot="1">
      <c r="A27" s="551"/>
      <c r="B27" s="131" t="s">
        <v>71</v>
      </c>
      <c r="C27" s="883">
        <f>'1-1 総表'!C24:H24</f>
        <v>0</v>
      </c>
      <c r="D27" s="884"/>
      <c r="E27" s="884"/>
      <c r="F27" s="884"/>
      <c r="G27" s="884"/>
      <c r="H27" s="885"/>
      <c r="I27" s="885"/>
      <c r="J27" s="886"/>
      <c r="L27" s="736"/>
      <c r="M27" s="736"/>
      <c r="N27" s="736"/>
      <c r="O27" s="736"/>
      <c r="P27" s="736"/>
      <c r="Q27" s="736"/>
      <c r="R27" s="736"/>
      <c r="S27" s="736"/>
      <c r="T27" s="736"/>
      <c r="U27" s="736"/>
      <c r="V27" s="736"/>
      <c r="W27" s="736"/>
    </row>
    <row r="28" spans="1:23" ht="36" customHeight="1">
      <c r="A28" s="582" t="s">
        <v>263</v>
      </c>
      <c r="B28" s="136" t="s">
        <v>1</v>
      </c>
      <c r="C28" s="864">
        <f>'1-1 総表'!C25:H25</f>
        <v>0</v>
      </c>
      <c r="D28" s="865"/>
      <c r="E28" s="865"/>
      <c r="F28" s="865"/>
      <c r="G28" s="865"/>
      <c r="H28" s="866"/>
      <c r="I28" s="866"/>
      <c r="J28" s="867"/>
      <c r="L28" s="736"/>
      <c r="M28" s="736"/>
      <c r="N28" s="736"/>
      <c r="O28" s="736"/>
      <c r="P28" s="736"/>
      <c r="Q28" s="736"/>
      <c r="R28" s="736"/>
      <c r="S28" s="736"/>
      <c r="T28" s="736"/>
      <c r="U28" s="736"/>
      <c r="V28" s="736"/>
      <c r="W28" s="736"/>
    </row>
    <row r="29" spans="1:23" s="121" customFormat="1" ht="36" customHeight="1">
      <c r="A29" s="583"/>
      <c r="B29" s="137" t="s">
        <v>2</v>
      </c>
      <c r="C29" s="868">
        <f>'1-1 総表'!C26:H26</f>
        <v>0</v>
      </c>
      <c r="D29" s="869"/>
      <c r="E29" s="869"/>
      <c r="F29" s="869"/>
      <c r="G29" s="869"/>
      <c r="H29" s="870"/>
      <c r="I29" s="870"/>
      <c r="J29" s="871"/>
      <c r="K29"/>
      <c r="L29" s="736"/>
      <c r="M29" s="736"/>
      <c r="N29" s="736"/>
      <c r="O29" s="736"/>
      <c r="P29" s="736"/>
      <c r="Q29" s="736"/>
      <c r="R29" s="736"/>
      <c r="S29" s="736"/>
      <c r="T29" s="736"/>
      <c r="U29" s="736"/>
      <c r="V29" s="736"/>
      <c r="W29" s="736"/>
    </row>
    <row r="30" spans="1:23" ht="37.5" customHeight="1">
      <c r="A30" s="583"/>
      <c r="B30" s="138" t="s">
        <v>3</v>
      </c>
      <c r="C30" s="382">
        <f>'1-1 総表'!C27</f>
        <v>44652</v>
      </c>
      <c r="D30" s="383" t="s">
        <v>41</v>
      </c>
      <c r="E30" s="909">
        <f>'1-1 総表'!E27</f>
        <v>0</v>
      </c>
      <c r="F30" s="910"/>
      <c r="G30" s="917"/>
      <c r="H30" s="918"/>
      <c r="I30" s="918"/>
      <c r="J30" s="919"/>
      <c r="L30" s="736"/>
      <c r="M30" s="736"/>
      <c r="N30" s="736"/>
      <c r="O30" s="736"/>
      <c r="P30" s="736"/>
      <c r="Q30" s="736"/>
      <c r="R30" s="736"/>
      <c r="S30" s="736"/>
      <c r="T30" s="736"/>
      <c r="U30" s="736"/>
      <c r="V30" s="736"/>
      <c r="W30" s="736"/>
    </row>
    <row r="31" spans="1:23" ht="32.15" customHeight="1">
      <c r="A31" s="583"/>
      <c r="B31" s="140" t="s">
        <v>110</v>
      </c>
      <c r="C31" s="920">
        <f>'1-1 総表'!C28:H28</f>
        <v>0</v>
      </c>
      <c r="D31" s="921"/>
      <c r="E31" s="921"/>
      <c r="F31" s="921"/>
      <c r="G31" s="921"/>
      <c r="H31" s="921"/>
      <c r="I31" s="921"/>
      <c r="J31" s="922"/>
      <c r="L31" s="736"/>
      <c r="M31" s="736"/>
      <c r="N31" s="736"/>
      <c r="O31" s="736"/>
      <c r="P31" s="736"/>
      <c r="Q31" s="736"/>
      <c r="R31" s="736"/>
      <c r="S31" s="736"/>
      <c r="T31" s="736"/>
      <c r="U31" s="736"/>
      <c r="V31" s="736"/>
      <c r="W31" s="736"/>
    </row>
    <row r="32" spans="1:23" ht="12" customHeight="1">
      <c r="A32" s="583"/>
      <c r="B32" s="552" t="s">
        <v>113</v>
      </c>
      <c r="C32" s="379" t="s">
        <v>55</v>
      </c>
      <c r="D32" s="875" t="s">
        <v>99</v>
      </c>
      <c r="E32" s="876"/>
      <c r="F32" s="877"/>
      <c r="G32" s="878" t="s">
        <v>56</v>
      </c>
      <c r="H32" s="879"/>
      <c r="I32" s="879"/>
      <c r="J32" s="880"/>
      <c r="L32" s="736"/>
      <c r="M32" s="736"/>
      <c r="N32" s="736"/>
      <c r="O32" s="736"/>
      <c r="P32" s="736"/>
      <c r="Q32" s="736"/>
      <c r="R32" s="736"/>
      <c r="S32" s="736"/>
      <c r="T32" s="736"/>
      <c r="U32" s="736"/>
      <c r="V32" s="736"/>
      <c r="W32" s="736"/>
    </row>
    <row r="33" spans="1:23" ht="40.5" customHeight="1">
      <c r="A33" s="583"/>
      <c r="B33" s="553"/>
      <c r="C33" s="3" t="str">
        <f>'1-1 総表'!C30</f>
        <v>選択してください。</v>
      </c>
      <c r="D33" s="870">
        <f>'1-1 総表'!D30:E30</f>
        <v>0</v>
      </c>
      <c r="E33" s="881"/>
      <c r="F33" s="882"/>
      <c r="G33" s="897">
        <f>'1-1 総表'!F30:H30</f>
        <v>0</v>
      </c>
      <c r="H33" s="881"/>
      <c r="I33" s="881"/>
      <c r="J33" s="898"/>
      <c r="L33" s="736"/>
      <c r="M33" s="736"/>
      <c r="N33" s="736"/>
      <c r="O33" s="736"/>
      <c r="P33" s="736"/>
      <c r="Q33" s="736"/>
      <c r="R33" s="736"/>
      <c r="S33" s="736"/>
      <c r="T33" s="736"/>
      <c r="U33" s="736"/>
      <c r="V33" s="736"/>
      <c r="W33" s="736"/>
    </row>
    <row r="34" spans="1:23" customFormat="1" ht="17.25" customHeight="1">
      <c r="A34" s="583"/>
      <c r="B34" s="653" t="s">
        <v>269</v>
      </c>
      <c r="C34" s="371" t="s">
        <v>285</v>
      </c>
      <c r="D34" s="658" t="str">
        <f>IF('4-1 総表'!C10="","申請金額","計画変更金額")</f>
        <v>申請金額</v>
      </c>
      <c r="E34" s="658"/>
      <c r="F34" s="397" t="s">
        <v>286</v>
      </c>
      <c r="G34" s="660" t="s">
        <v>287</v>
      </c>
      <c r="H34" s="661"/>
      <c r="I34" s="370" t="str">
        <f>IF('4-1 総表'!C10="","申請金額","計画変更金額")</f>
        <v>申請金額</v>
      </c>
      <c r="J34" s="398" t="s">
        <v>288</v>
      </c>
      <c r="L34" s="736"/>
      <c r="M34" s="736"/>
      <c r="N34" s="736"/>
      <c r="O34" s="736"/>
      <c r="P34" s="736"/>
      <c r="Q34" s="736"/>
      <c r="R34" s="736"/>
      <c r="S34" s="736"/>
      <c r="T34" s="736"/>
      <c r="U34" s="736"/>
      <c r="V34" s="736"/>
      <c r="W34" s="736"/>
    </row>
    <row r="35" spans="1:23" customFormat="1">
      <c r="A35" s="583"/>
      <c r="B35" s="654"/>
      <c r="C35" s="331" t="s">
        <v>10</v>
      </c>
      <c r="D35" s="887">
        <f>'5-3 収入'!H6</f>
        <v>0</v>
      </c>
      <c r="E35" s="888"/>
      <c r="F35" s="399">
        <f>'5-3 収入'!E6</f>
        <v>0</v>
      </c>
      <c r="G35" s="663" t="s">
        <v>237</v>
      </c>
      <c r="H35" s="666" t="str">
        <f>IF('1-4 支出'!E8="","",'1-4 支出'!E8)</f>
        <v/>
      </c>
      <c r="I35" s="890">
        <f>'5-4 支出'!H8</f>
        <v>0</v>
      </c>
      <c r="J35" s="669" t="str">
        <f>'5-4 支出'!F8</f>
        <v>0</v>
      </c>
      <c r="L35" s="736"/>
      <c r="M35" s="736"/>
      <c r="N35" s="736"/>
      <c r="O35" s="736"/>
      <c r="P35" s="736"/>
      <c r="Q35" s="736"/>
      <c r="R35" s="736"/>
      <c r="S35" s="736"/>
      <c r="T35" s="736"/>
      <c r="U35" s="736"/>
      <c r="V35" s="736"/>
      <c r="W35" s="736"/>
    </row>
    <row r="36" spans="1:23" customFormat="1" ht="22.5" customHeight="1">
      <c r="A36" s="583"/>
      <c r="B36" s="654"/>
      <c r="C36" s="332" t="s">
        <v>11</v>
      </c>
      <c r="D36" s="887">
        <f>'5-3 収入'!H8</f>
        <v>0</v>
      </c>
      <c r="E36" s="888"/>
      <c r="F36" s="399">
        <f>'5-3 収入'!E8</f>
        <v>0</v>
      </c>
      <c r="G36" s="664"/>
      <c r="H36" s="667"/>
      <c r="I36" s="891"/>
      <c r="J36" s="670" t="e">
        <f>'5-4 支出'!#REF!</f>
        <v>#REF!</v>
      </c>
      <c r="L36" s="736"/>
      <c r="M36" s="736"/>
      <c r="N36" s="736"/>
      <c r="O36" s="736"/>
      <c r="P36" s="736"/>
      <c r="Q36" s="736"/>
      <c r="R36" s="736"/>
      <c r="S36" s="736"/>
      <c r="T36" s="736"/>
      <c r="U36" s="736"/>
      <c r="V36" s="736"/>
      <c r="W36" s="736"/>
    </row>
    <row r="37" spans="1:23" customFormat="1" ht="22.5" customHeight="1">
      <c r="A37" s="583"/>
      <c r="B37" s="654"/>
      <c r="C37" s="333" t="s">
        <v>49</v>
      </c>
      <c r="D37" s="887">
        <f>'5-3 収入'!H9</f>
        <v>0</v>
      </c>
      <c r="E37" s="888"/>
      <c r="F37" s="400">
        <f>'5-3 収入'!E9</f>
        <v>0</v>
      </c>
      <c r="G37" s="665"/>
      <c r="H37" s="668"/>
      <c r="I37" s="892"/>
      <c r="J37" s="671" t="e">
        <f>'5-4 支出'!#REF!</f>
        <v>#REF!</v>
      </c>
      <c r="L37" s="736"/>
      <c r="M37" s="736"/>
      <c r="N37" s="736"/>
      <c r="O37" s="736"/>
      <c r="P37" s="736"/>
      <c r="Q37" s="736"/>
      <c r="R37" s="736"/>
      <c r="S37" s="736"/>
      <c r="T37" s="736"/>
      <c r="U37" s="736"/>
      <c r="V37" s="736"/>
      <c r="W37" s="736"/>
    </row>
    <row r="38" spans="1:23" customFormat="1" ht="22.5" customHeight="1">
      <c r="A38" s="583"/>
      <c r="B38" s="654"/>
      <c r="C38" s="333" t="s">
        <v>50</v>
      </c>
      <c r="D38" s="887">
        <f>'5-3 収入'!H10</f>
        <v>0</v>
      </c>
      <c r="E38" s="888"/>
      <c r="F38" s="400">
        <f>'5-3 収入'!E10</f>
        <v>0</v>
      </c>
      <c r="G38" s="663" t="s">
        <v>238</v>
      </c>
      <c r="H38" s="666" t="str">
        <f>IF('1-4 支出'!E9="","",'1-4 支出'!E9)</f>
        <v/>
      </c>
      <c r="I38" s="890">
        <f>'5-4 支出'!H9</f>
        <v>0</v>
      </c>
      <c r="J38" s="669" t="str">
        <f>'5-4 支出'!F9</f>
        <v>0</v>
      </c>
      <c r="L38" s="736"/>
      <c r="M38" s="736"/>
      <c r="N38" s="736"/>
      <c r="O38" s="736"/>
      <c r="P38" s="736"/>
      <c r="Q38" s="736"/>
      <c r="R38" s="736"/>
      <c r="S38" s="736"/>
      <c r="T38" s="736"/>
      <c r="U38" s="736"/>
      <c r="V38" s="736"/>
      <c r="W38" s="736"/>
    </row>
    <row r="39" spans="1:23" customFormat="1" ht="22.5" customHeight="1">
      <c r="A39" s="583"/>
      <c r="B39" s="654"/>
      <c r="C39" s="333" t="s">
        <v>239</v>
      </c>
      <c r="D39" s="887">
        <f>'5-3 収入'!H11</f>
        <v>0</v>
      </c>
      <c r="E39" s="888"/>
      <c r="F39" s="400">
        <f>'5-3 収入'!E11</f>
        <v>0</v>
      </c>
      <c r="G39" s="664"/>
      <c r="H39" s="667"/>
      <c r="I39" s="891"/>
      <c r="J39" s="670"/>
      <c r="L39" s="736"/>
      <c r="M39" s="736"/>
      <c r="N39" s="736"/>
      <c r="O39" s="736"/>
      <c r="P39" s="736"/>
      <c r="Q39" s="736"/>
      <c r="R39" s="736"/>
      <c r="S39" s="736"/>
      <c r="T39" s="736"/>
      <c r="U39" s="736"/>
      <c r="V39" s="736"/>
      <c r="W39" s="736"/>
    </row>
    <row r="40" spans="1:23" customFormat="1" ht="22.5" customHeight="1">
      <c r="A40" s="583"/>
      <c r="B40" s="654"/>
      <c r="C40" s="333" t="s">
        <v>240</v>
      </c>
      <c r="D40" s="887">
        <f>'5-3 収入'!H12</f>
        <v>0</v>
      </c>
      <c r="E40" s="888"/>
      <c r="F40" s="400">
        <f>'5-3 収入'!E12</f>
        <v>0</v>
      </c>
      <c r="G40" s="664"/>
      <c r="H40" s="668"/>
      <c r="I40" s="892"/>
      <c r="J40" s="671"/>
      <c r="L40" s="736"/>
      <c r="M40" s="736"/>
      <c r="N40" s="736"/>
      <c r="O40" s="736"/>
      <c r="P40" s="736"/>
      <c r="Q40" s="736"/>
      <c r="R40" s="736"/>
      <c r="S40" s="736"/>
      <c r="T40" s="736"/>
      <c r="U40" s="736"/>
      <c r="V40" s="736"/>
      <c r="W40" s="736"/>
    </row>
    <row r="41" spans="1:23" customFormat="1" ht="22.5" customHeight="1">
      <c r="A41" s="583"/>
      <c r="B41" s="654"/>
      <c r="C41" s="333" t="s">
        <v>241</v>
      </c>
      <c r="D41" s="887">
        <f>'5-3 収入'!H13</f>
        <v>0</v>
      </c>
      <c r="E41" s="888"/>
      <c r="F41" s="400">
        <f>'5-3 収入'!E13</f>
        <v>0</v>
      </c>
      <c r="G41" s="635" t="s">
        <v>242</v>
      </c>
      <c r="H41" s="638" t="str">
        <f>IF('1-4 支出'!E10="","",'1-4 支出'!E10)</f>
        <v/>
      </c>
      <c r="I41" s="890">
        <f>'5-4 支出'!H10</f>
        <v>0</v>
      </c>
      <c r="J41" s="669" t="str">
        <f>'5-4 支出'!F10</f>
        <v>0</v>
      </c>
      <c r="L41" s="736"/>
      <c r="M41" s="736"/>
      <c r="N41" s="736"/>
      <c r="O41" s="736"/>
      <c r="P41" s="736"/>
      <c r="Q41" s="736"/>
      <c r="R41" s="736"/>
      <c r="S41" s="736"/>
      <c r="T41" s="736"/>
      <c r="U41" s="736"/>
      <c r="V41" s="736"/>
      <c r="W41" s="736"/>
    </row>
    <row r="42" spans="1:23" customFormat="1" ht="22.5" customHeight="1">
      <c r="A42" s="583"/>
      <c r="B42" s="654"/>
      <c r="C42" s="332" t="s">
        <v>243</v>
      </c>
      <c r="D42" s="887">
        <f>'5-3 収入'!H5</f>
        <v>0</v>
      </c>
      <c r="E42" s="889"/>
      <c r="F42" s="399">
        <f>'5-3 収入'!E5</f>
        <v>0</v>
      </c>
      <c r="G42" s="636"/>
      <c r="H42" s="639"/>
      <c r="I42" s="891"/>
      <c r="J42" s="670"/>
      <c r="L42" s="736"/>
      <c r="M42" s="736"/>
      <c r="N42" s="736"/>
      <c r="O42" s="736"/>
      <c r="P42" s="736"/>
      <c r="Q42" s="736"/>
      <c r="R42" s="736"/>
      <c r="S42" s="736"/>
      <c r="T42" s="736"/>
      <c r="U42" s="736"/>
      <c r="V42" s="736"/>
      <c r="W42" s="736"/>
    </row>
    <row r="43" spans="1:23" customFormat="1" ht="22.5" customHeight="1">
      <c r="A43" s="583"/>
      <c r="B43" s="654"/>
      <c r="C43" s="333" t="s">
        <v>12</v>
      </c>
      <c r="D43" s="887">
        <f>I45-(D42+D44)</f>
        <v>0</v>
      </c>
      <c r="E43" s="889"/>
      <c r="F43" s="400">
        <f>J45-(F42+F44)</f>
        <v>0</v>
      </c>
      <c r="G43" s="637"/>
      <c r="H43" s="640"/>
      <c r="I43" s="892"/>
      <c r="J43" s="671"/>
      <c r="L43" s="736"/>
      <c r="M43" s="736"/>
      <c r="N43" s="736"/>
      <c r="O43" s="736"/>
      <c r="P43" s="736"/>
      <c r="Q43" s="736"/>
      <c r="R43" s="736"/>
      <c r="S43" s="736"/>
      <c r="T43" s="736"/>
      <c r="U43" s="736"/>
      <c r="V43" s="736"/>
      <c r="W43" s="736"/>
    </row>
    <row r="44" spans="1:23" customFormat="1" ht="22.5" customHeight="1">
      <c r="A44" s="583"/>
      <c r="B44" s="655"/>
      <c r="C44" s="334" t="s">
        <v>244</v>
      </c>
      <c r="D44" s="887">
        <f>IF('4-1 総表'!C10="",'1-1 総表'!D43*1000,MIN('1-1 総表'!D43*1000,ROUNDDOWN('5-1 総表'!J44,-3)))</f>
        <v>0</v>
      </c>
      <c r="E44" s="888"/>
      <c r="F44" s="399">
        <f>ROUNDDOWN(MIN(D44,J44),-3)</f>
        <v>0</v>
      </c>
      <c r="G44" s="631" t="s">
        <v>194</v>
      </c>
      <c r="H44" s="632"/>
      <c r="I44" s="531">
        <f>'5-4 支出'!H6</f>
        <v>0</v>
      </c>
      <c r="J44" s="335">
        <f>'5-4 支出'!F6</f>
        <v>0</v>
      </c>
      <c r="L44" s="736"/>
      <c r="M44" s="736"/>
      <c r="N44" s="736"/>
      <c r="O44" s="736"/>
      <c r="P44" s="736"/>
      <c r="Q44" s="736"/>
      <c r="R44" s="736"/>
      <c r="S44" s="736"/>
      <c r="T44" s="736"/>
      <c r="U44" s="736"/>
      <c r="V44" s="736"/>
      <c r="W44" s="736"/>
    </row>
    <row r="45" spans="1:23" customFormat="1" ht="22.5" customHeight="1" thickBot="1">
      <c r="A45" s="584"/>
      <c r="B45" s="656"/>
      <c r="C45" s="336" t="s">
        <v>245</v>
      </c>
      <c r="D45" s="915">
        <f>SUM(D42:E44)</f>
        <v>0</v>
      </c>
      <c r="E45" s="916"/>
      <c r="F45" s="401">
        <f>SUM(F42:F44)</f>
        <v>0</v>
      </c>
      <c r="G45" s="651" t="s">
        <v>188</v>
      </c>
      <c r="H45" s="652"/>
      <c r="I45" s="532">
        <f>'5-4 支出'!H5</f>
        <v>0</v>
      </c>
      <c r="J45" s="337">
        <f>'5-4 支出'!F5</f>
        <v>0</v>
      </c>
      <c r="L45" s="736"/>
      <c r="M45" s="736"/>
      <c r="N45" s="736"/>
      <c r="O45" s="736"/>
      <c r="P45" s="736"/>
      <c r="Q45" s="736"/>
      <c r="R45" s="736"/>
      <c r="S45" s="736"/>
      <c r="T45" s="736"/>
      <c r="U45" s="736"/>
      <c r="V45" s="736"/>
      <c r="W45" s="736"/>
    </row>
    <row r="46" spans="1:23" customFormat="1" ht="4.5" customHeight="1">
      <c r="A46" s="342"/>
      <c r="L46" s="736"/>
      <c r="M46" s="736"/>
      <c r="N46" s="736"/>
      <c r="O46" s="736"/>
      <c r="P46" s="736"/>
      <c r="Q46" s="736"/>
      <c r="R46" s="736"/>
      <c r="S46" s="736"/>
      <c r="T46" s="736"/>
      <c r="U46" s="736"/>
      <c r="V46" s="736"/>
      <c r="W46" s="736"/>
    </row>
    <row r="47" spans="1:23" customFormat="1">
      <c r="A47" s="338" t="str">
        <f>IF(AND(B48="",B49=""),"","※　下記の箇所で不備があります。提出前にご確認ください。")</f>
        <v>※　下記の箇所で不備があります。提出前にご確認ください。</v>
      </c>
      <c r="B47" s="338"/>
      <c r="G47" s="339"/>
      <c r="H47" s="339"/>
      <c r="I47" s="339"/>
      <c r="L47" s="736"/>
      <c r="M47" s="736"/>
      <c r="N47" s="736"/>
      <c r="O47" s="736"/>
      <c r="P47" s="736"/>
      <c r="Q47" s="736"/>
      <c r="R47" s="736"/>
      <c r="S47" s="736"/>
      <c r="T47" s="736"/>
      <c r="U47" s="736"/>
      <c r="V47" s="736"/>
      <c r="W47" s="736"/>
    </row>
    <row r="48" spans="1:23" customFormat="1">
      <c r="A48" s="342"/>
      <c r="B48" s="338" t="str">
        <f>IF(OR(ISBLANK(C11),ISBLANK(C13),ISBLANK(F13),ISBLANK(C15),ISBLANK(D15),ISBLANK(G15),ISBLANK(C16),ISBLANK(C17),ISBLANK(C18),ISBLANK(C19),ISBLANK(C21),,ISBLANK(F21),ISBLANK(C23),ISBLANK(D23),ISBLANK(G23),ISBLANK(C25),ISBLANK(C26),ISBLANK(C27),ISBLANK(C28),ISBLANK(C29),ISBLANK(C30),ISBLANK(F30),ISBLANK(C31),ISBLANK(C33),ISBLANK(D33),ISBLANK(#REF!),ISBLANK(#REF!),ISBLANK(#REF!)),"総表　記入漏れがないかご確認ください。","")</f>
        <v>総表　記入漏れがないかご確認ください。</v>
      </c>
      <c r="G48" s="340"/>
      <c r="H48" s="340"/>
      <c r="I48" s="340"/>
      <c r="J48" s="341"/>
      <c r="L48" s="736"/>
      <c r="M48" s="736"/>
      <c r="N48" s="736"/>
      <c r="O48" s="736"/>
      <c r="P48" s="736"/>
      <c r="Q48" s="736"/>
      <c r="R48" s="736"/>
      <c r="S48" s="736"/>
      <c r="T48" s="736"/>
      <c r="U48" s="736"/>
      <c r="V48" s="736"/>
      <c r="W48" s="736"/>
    </row>
    <row r="49" spans="1:23" customFormat="1">
      <c r="A49" s="342"/>
      <c r="B49" s="338" t="str">
        <f>IF('1-4 支出'!I7="","","支出　助成金算定基礎経費の選択を確認してください。")</f>
        <v/>
      </c>
      <c r="L49" s="736"/>
      <c r="M49" s="736"/>
      <c r="N49" s="736"/>
      <c r="O49" s="736"/>
      <c r="P49" s="736"/>
      <c r="Q49" s="736"/>
      <c r="R49" s="736"/>
      <c r="S49" s="736"/>
      <c r="T49" s="736"/>
      <c r="U49" s="736"/>
      <c r="V49" s="736"/>
      <c r="W49" s="736"/>
    </row>
    <row r="50" spans="1:23">
      <c r="B50" s="141"/>
    </row>
  </sheetData>
  <mergeCells count="83">
    <mergeCell ref="L4:W15"/>
    <mergeCell ref="L16:W18"/>
    <mergeCell ref="L19:W49"/>
    <mergeCell ref="B8:I8"/>
    <mergeCell ref="E13:F13"/>
    <mergeCell ref="E11:F11"/>
    <mergeCell ref="G44:H44"/>
    <mergeCell ref="G45:H45"/>
    <mergeCell ref="D45:E45"/>
    <mergeCell ref="D44:E44"/>
    <mergeCell ref="D43:E43"/>
    <mergeCell ref="G30:J30"/>
    <mergeCell ref="C31:J31"/>
    <mergeCell ref="D36:E36"/>
    <mergeCell ref="A10:B10"/>
    <mergeCell ref="C10:D10"/>
    <mergeCell ref="G32:J32"/>
    <mergeCell ref="G33:J33"/>
    <mergeCell ref="G23:J23"/>
    <mergeCell ref="C24:J24"/>
    <mergeCell ref="C25:J25"/>
    <mergeCell ref="C26:J26"/>
    <mergeCell ref="E30:F30"/>
    <mergeCell ref="E21:F21"/>
    <mergeCell ref="A28:A45"/>
    <mergeCell ref="A1:C1"/>
    <mergeCell ref="A2:J2"/>
    <mergeCell ref="A3:J3"/>
    <mergeCell ref="A5:J5"/>
    <mergeCell ref="D7:I7"/>
    <mergeCell ref="E10:F10"/>
    <mergeCell ref="G10:J10"/>
    <mergeCell ref="D34:E34"/>
    <mergeCell ref="G34:H34"/>
    <mergeCell ref="B34:B45"/>
    <mergeCell ref="D32:F32"/>
    <mergeCell ref="D33:F33"/>
    <mergeCell ref="B32:B33"/>
    <mergeCell ref="A13:A20"/>
    <mergeCell ref="G13:J13"/>
    <mergeCell ref="B14:B15"/>
    <mergeCell ref="D14:F14"/>
    <mergeCell ref="G14:J14"/>
    <mergeCell ref="C19:J19"/>
    <mergeCell ref="C20:J20"/>
    <mergeCell ref="D15:F15"/>
    <mergeCell ref="G15:J15"/>
    <mergeCell ref="C16:J16"/>
    <mergeCell ref="C17:J17"/>
    <mergeCell ref="C18:J18"/>
    <mergeCell ref="D42:E42"/>
    <mergeCell ref="D41:E41"/>
    <mergeCell ref="I38:I40"/>
    <mergeCell ref="I41:I43"/>
    <mergeCell ref="H35:H37"/>
    <mergeCell ref="H38:H40"/>
    <mergeCell ref="D35:E35"/>
    <mergeCell ref="G41:G43"/>
    <mergeCell ref="H41:H43"/>
    <mergeCell ref="I35:I37"/>
    <mergeCell ref="G35:G37"/>
    <mergeCell ref="J38:J40"/>
    <mergeCell ref="D40:E40"/>
    <mergeCell ref="D39:E39"/>
    <mergeCell ref="D38:E38"/>
    <mergeCell ref="D37:E37"/>
    <mergeCell ref="J35:J37"/>
    <mergeCell ref="J41:J43"/>
    <mergeCell ref="G38:G40"/>
    <mergeCell ref="A11:B11"/>
    <mergeCell ref="C11:D11"/>
    <mergeCell ref="G11:J11"/>
    <mergeCell ref="A12:B12"/>
    <mergeCell ref="C12:J12"/>
    <mergeCell ref="C28:J28"/>
    <mergeCell ref="C29:J29"/>
    <mergeCell ref="A21:A27"/>
    <mergeCell ref="G21:J21"/>
    <mergeCell ref="B22:B23"/>
    <mergeCell ref="D22:F22"/>
    <mergeCell ref="G22:J22"/>
    <mergeCell ref="D23:F23"/>
    <mergeCell ref="C27:J27"/>
  </mergeCells>
  <phoneticPr fontId="23"/>
  <dataValidations count="3">
    <dataValidation imeMode="halfAlpha" operator="greaterThanOrEqual" allowBlank="1" showInputMessage="1" showErrorMessage="1" sqref="C13:C14 E21 C21:C22 C32 E13" xr:uid="{C9AD2E91-AEDA-400A-B0BE-F1B4F991A6D3}"/>
    <dataValidation type="list" allowBlank="1" showInputMessage="1" showErrorMessage="1" sqref="C23 C15 C33" xr:uid="{3FDAF81C-3415-4553-8F1D-54C094BE9598}">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8:J28 C16:J20" xr:uid="{99108B38-2A5E-40E1-84EB-EB6E9B1CF128}"/>
  </dataValidations>
  <printOptions horizontalCentered="1"/>
  <pageMargins left="0.70866141732283472" right="0.70866141732283472" top="0.35433070866141736" bottom="0.15748031496062992" header="0.31496062992125984" footer="0.11811023622047245"/>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98EC-919D-420B-A190-4C4CB9BCA6C8}">
  <sheetPr>
    <tabColor rgb="FFF7C1D4"/>
    <pageSetUpPr fitToPage="1"/>
  </sheetPr>
  <dimension ref="A1:AM85"/>
  <sheetViews>
    <sheetView view="pageBreakPreview" topLeftCell="A25" zoomScale="65" zoomScaleNormal="70" zoomScaleSheetLayoutView="65" zoomScalePageLayoutView="55" workbookViewId="0">
      <selection activeCell="D15" sqref="D15:H19"/>
    </sheetView>
  </sheetViews>
  <sheetFormatPr defaultColWidth="9" defaultRowHeight="18"/>
  <cols>
    <col min="1" max="1" width="3.6640625" style="18" bestFit="1" customWidth="1"/>
    <col min="2" max="2" width="3.6640625" style="142" bestFit="1" customWidth="1"/>
    <col min="3" max="3" width="3.5" style="142" customWidth="1"/>
    <col min="4" max="4" width="21.1640625" style="142" customWidth="1"/>
    <col min="5" max="11" width="17.9140625" style="142" customWidth="1"/>
    <col min="12" max="12" width="21.6640625" style="142" customWidth="1"/>
    <col min="13" max="13" width="5.08203125" customWidth="1"/>
    <col min="26" max="16384" width="9" style="18"/>
  </cols>
  <sheetData>
    <row r="1" spans="1:25" ht="22.25" customHeight="1">
      <c r="A1" s="38"/>
      <c r="B1" s="142" t="s">
        <v>289</v>
      </c>
    </row>
    <row r="2" spans="1:25" s="16" customFormat="1" ht="22.5">
      <c r="A2" s="38"/>
      <c r="B2" s="694" t="s">
        <v>114</v>
      </c>
      <c r="C2" s="694"/>
      <c r="D2" s="694"/>
      <c r="E2" s="695">
        <f>'5-1 総表'!C17</f>
        <v>0</v>
      </c>
      <c r="F2" s="695"/>
      <c r="G2" s="695"/>
      <c r="H2" s="695"/>
      <c r="I2" s="695"/>
      <c r="J2" s="695"/>
      <c r="K2" s="695"/>
      <c r="L2" s="695"/>
      <c r="M2"/>
      <c r="N2"/>
      <c r="O2"/>
      <c r="P2"/>
      <c r="Q2"/>
      <c r="R2"/>
      <c r="S2"/>
      <c r="T2"/>
      <c r="U2"/>
      <c r="V2"/>
      <c r="W2"/>
      <c r="X2"/>
      <c r="Y2"/>
    </row>
    <row r="3" spans="1:25" s="16" customFormat="1" ht="23" thickBot="1">
      <c r="A3" s="38"/>
      <c r="B3" s="696" t="s">
        <v>76</v>
      </c>
      <c r="C3" s="696"/>
      <c r="D3" s="696"/>
      <c r="E3" s="697">
        <f>'5-1 総表'!C29</f>
        <v>0</v>
      </c>
      <c r="F3" s="697"/>
      <c r="G3" s="697"/>
      <c r="H3" s="697"/>
      <c r="I3" s="697"/>
      <c r="J3" s="697"/>
      <c r="K3" s="697"/>
      <c r="L3" s="697"/>
      <c r="M3"/>
      <c r="N3"/>
      <c r="O3"/>
      <c r="P3"/>
      <c r="Q3"/>
      <c r="R3"/>
      <c r="S3"/>
      <c r="T3"/>
      <c r="U3"/>
      <c r="V3"/>
      <c r="W3"/>
      <c r="X3"/>
      <c r="Y3"/>
    </row>
    <row r="4" spans="1:25" ht="18.75" customHeight="1">
      <c r="B4" s="709" t="s">
        <v>38</v>
      </c>
      <c r="C4" s="711" t="s">
        <v>108</v>
      </c>
      <c r="D4" s="711"/>
      <c r="E4" s="711"/>
      <c r="F4" s="711"/>
      <c r="G4" s="711"/>
      <c r="H4" s="711"/>
      <c r="I4" s="711"/>
      <c r="J4" s="711"/>
      <c r="K4" s="711"/>
      <c r="L4" s="712"/>
      <c r="N4" s="732" t="s">
        <v>368</v>
      </c>
      <c r="O4" s="733"/>
      <c r="P4" s="733"/>
      <c r="Q4" s="733"/>
      <c r="R4" s="733"/>
      <c r="S4" s="733"/>
      <c r="T4" s="733"/>
      <c r="U4" s="733"/>
      <c r="V4" s="733"/>
      <c r="W4" s="733"/>
      <c r="X4" s="733"/>
      <c r="Y4" s="733"/>
    </row>
    <row r="5" spans="1:25" ht="24" customHeight="1">
      <c r="A5" s="18">
        <v>1</v>
      </c>
      <c r="B5" s="710"/>
      <c r="C5" s="927">
        <f>'1-2 個表'!C5:L10</f>
        <v>0</v>
      </c>
      <c r="D5" s="928"/>
      <c r="E5" s="928"/>
      <c r="F5" s="928"/>
      <c r="G5" s="928"/>
      <c r="H5" s="928"/>
      <c r="I5" s="928"/>
      <c r="J5" s="928"/>
      <c r="K5" s="928"/>
      <c r="L5" s="929"/>
      <c r="N5" s="733"/>
      <c r="O5" s="733"/>
      <c r="P5" s="733"/>
      <c r="Q5" s="733"/>
      <c r="R5" s="733"/>
      <c r="S5" s="733"/>
      <c r="T5" s="733"/>
      <c r="U5" s="733"/>
      <c r="V5" s="733"/>
      <c r="W5" s="733"/>
      <c r="X5" s="733"/>
      <c r="Y5" s="733"/>
    </row>
    <row r="6" spans="1:25" ht="24" customHeight="1">
      <c r="A6" s="18">
        <v>2</v>
      </c>
      <c r="B6" s="710"/>
      <c r="C6" s="930"/>
      <c r="D6" s="931"/>
      <c r="E6" s="931"/>
      <c r="F6" s="931"/>
      <c r="G6" s="931"/>
      <c r="H6" s="931"/>
      <c r="I6" s="931"/>
      <c r="J6" s="931"/>
      <c r="K6" s="931"/>
      <c r="L6" s="932"/>
      <c r="N6" s="733"/>
      <c r="O6" s="733"/>
      <c r="P6" s="733"/>
      <c r="Q6" s="733"/>
      <c r="R6" s="733"/>
      <c r="S6" s="733"/>
      <c r="T6" s="733"/>
      <c r="U6" s="733"/>
      <c r="V6" s="733"/>
      <c r="W6" s="733"/>
      <c r="X6" s="733"/>
      <c r="Y6" s="733"/>
    </row>
    <row r="7" spans="1:25" ht="24" customHeight="1">
      <c r="A7" s="18">
        <v>3</v>
      </c>
      <c r="B7" s="710"/>
      <c r="C7" s="930"/>
      <c r="D7" s="931"/>
      <c r="E7" s="931"/>
      <c r="F7" s="931"/>
      <c r="G7" s="931"/>
      <c r="H7" s="931"/>
      <c r="I7" s="931"/>
      <c r="J7" s="931"/>
      <c r="K7" s="931"/>
      <c r="L7" s="932"/>
      <c r="N7" s="733"/>
      <c r="O7" s="733"/>
      <c r="P7" s="733"/>
      <c r="Q7" s="733"/>
      <c r="R7" s="733"/>
      <c r="S7" s="733"/>
      <c r="T7" s="733"/>
      <c r="U7" s="733"/>
      <c r="V7" s="733"/>
      <c r="W7" s="733"/>
      <c r="X7" s="733"/>
      <c r="Y7" s="733"/>
    </row>
    <row r="8" spans="1:25" ht="24" customHeight="1">
      <c r="A8" s="18">
        <v>4</v>
      </c>
      <c r="B8" s="710"/>
      <c r="C8" s="930"/>
      <c r="D8" s="931"/>
      <c r="E8" s="931"/>
      <c r="F8" s="931"/>
      <c r="G8" s="931"/>
      <c r="H8" s="931"/>
      <c r="I8" s="931"/>
      <c r="J8" s="931"/>
      <c r="K8" s="931"/>
      <c r="L8" s="932"/>
      <c r="N8" s="733"/>
      <c r="O8" s="733"/>
      <c r="P8" s="733"/>
      <c r="Q8" s="733"/>
      <c r="R8" s="733"/>
      <c r="S8" s="733"/>
      <c r="T8" s="733"/>
      <c r="U8" s="733"/>
      <c r="V8" s="733"/>
      <c r="W8" s="733"/>
      <c r="X8" s="733"/>
      <c r="Y8" s="733"/>
    </row>
    <row r="9" spans="1:25" ht="24" customHeight="1">
      <c r="A9" s="18">
        <v>5</v>
      </c>
      <c r="B9" s="710"/>
      <c r="C9" s="930"/>
      <c r="D9" s="931"/>
      <c r="E9" s="931"/>
      <c r="F9" s="931"/>
      <c r="G9" s="931"/>
      <c r="H9" s="931"/>
      <c r="I9" s="931"/>
      <c r="J9" s="931"/>
      <c r="K9" s="931"/>
      <c r="L9" s="932"/>
      <c r="N9" s="733"/>
      <c r="O9" s="733"/>
      <c r="P9" s="733"/>
      <c r="Q9" s="733"/>
      <c r="R9" s="733"/>
      <c r="S9" s="733"/>
      <c r="T9" s="733"/>
      <c r="U9" s="733"/>
      <c r="V9" s="733"/>
      <c r="W9" s="733"/>
      <c r="X9" s="733"/>
      <c r="Y9" s="733"/>
    </row>
    <row r="10" spans="1:25" ht="24" customHeight="1">
      <c r="A10" s="18">
        <v>6</v>
      </c>
      <c r="B10" s="710"/>
      <c r="C10" s="933"/>
      <c r="D10" s="934"/>
      <c r="E10" s="934"/>
      <c r="F10" s="934"/>
      <c r="G10" s="934"/>
      <c r="H10" s="934"/>
      <c r="I10" s="934"/>
      <c r="J10" s="934"/>
      <c r="K10" s="934"/>
      <c r="L10" s="935"/>
      <c r="N10" s="733"/>
      <c r="O10" s="733"/>
      <c r="P10" s="733"/>
      <c r="Q10" s="733"/>
      <c r="R10" s="733"/>
      <c r="S10" s="733"/>
      <c r="T10" s="733"/>
      <c r="U10" s="733"/>
      <c r="V10" s="733"/>
      <c r="W10" s="733"/>
      <c r="X10" s="733"/>
      <c r="Y10" s="733"/>
    </row>
    <row r="11" spans="1:25">
      <c r="B11" s="710"/>
      <c r="C11" s="724" t="s">
        <v>109</v>
      </c>
      <c r="D11" s="724"/>
      <c r="E11" s="724"/>
      <c r="F11" s="724"/>
      <c r="G11" s="724"/>
      <c r="H11" s="724"/>
      <c r="I11" s="724"/>
      <c r="J11" s="724"/>
      <c r="K11" s="724"/>
      <c r="L11" s="725"/>
      <c r="N11" s="733"/>
      <c r="O11" s="733"/>
      <c r="P11" s="733"/>
      <c r="Q11" s="733"/>
      <c r="R11" s="733"/>
      <c r="S11" s="733"/>
      <c r="T11" s="733"/>
      <c r="U11" s="733"/>
      <c r="V11" s="733"/>
      <c r="W11" s="733"/>
      <c r="X11" s="733"/>
      <c r="Y11" s="733"/>
    </row>
    <row r="12" spans="1:25" ht="24" customHeight="1">
      <c r="A12" s="18">
        <v>1</v>
      </c>
      <c r="B12" s="710"/>
      <c r="C12" s="927">
        <f>'1-2 個表'!C12:L15</f>
        <v>0</v>
      </c>
      <c r="D12" s="928"/>
      <c r="E12" s="928"/>
      <c r="F12" s="928"/>
      <c r="G12" s="928"/>
      <c r="H12" s="928"/>
      <c r="I12" s="928"/>
      <c r="J12" s="928"/>
      <c r="K12" s="928"/>
      <c r="L12" s="929"/>
      <c r="N12" s="733"/>
      <c r="O12" s="733"/>
      <c r="P12" s="733"/>
      <c r="Q12" s="733"/>
      <c r="R12" s="733"/>
      <c r="S12" s="733"/>
      <c r="T12" s="733"/>
      <c r="U12" s="733"/>
      <c r="V12" s="733"/>
      <c r="W12" s="733"/>
      <c r="X12" s="733"/>
      <c r="Y12" s="733"/>
    </row>
    <row r="13" spans="1:25" ht="24" customHeight="1">
      <c r="A13" s="18">
        <v>2</v>
      </c>
      <c r="B13" s="710"/>
      <c r="C13" s="930"/>
      <c r="D13" s="931"/>
      <c r="E13" s="931"/>
      <c r="F13" s="931"/>
      <c r="G13" s="931"/>
      <c r="H13" s="931"/>
      <c r="I13" s="931"/>
      <c r="J13" s="931"/>
      <c r="K13" s="931"/>
      <c r="L13" s="932"/>
      <c r="N13" s="733"/>
      <c r="O13" s="733"/>
      <c r="P13" s="733"/>
      <c r="Q13" s="733"/>
      <c r="R13" s="733"/>
      <c r="S13" s="733"/>
      <c r="T13" s="733"/>
      <c r="U13" s="733"/>
      <c r="V13" s="733"/>
      <c r="W13" s="733"/>
      <c r="X13" s="733"/>
      <c r="Y13" s="733"/>
    </row>
    <row r="14" spans="1:25" ht="24" customHeight="1">
      <c r="A14" s="18">
        <v>3</v>
      </c>
      <c r="B14" s="710"/>
      <c r="C14" s="930"/>
      <c r="D14" s="931"/>
      <c r="E14" s="931"/>
      <c r="F14" s="931"/>
      <c r="G14" s="931"/>
      <c r="H14" s="931"/>
      <c r="I14" s="931"/>
      <c r="J14" s="931"/>
      <c r="K14" s="931"/>
      <c r="L14" s="932"/>
      <c r="N14" s="733"/>
      <c r="O14" s="733"/>
      <c r="P14" s="733"/>
      <c r="Q14" s="733"/>
      <c r="R14" s="733"/>
      <c r="S14" s="733"/>
      <c r="T14" s="733"/>
      <c r="U14" s="733"/>
      <c r="V14" s="733"/>
      <c r="W14" s="733"/>
      <c r="X14" s="733"/>
      <c r="Y14" s="733"/>
    </row>
    <row r="15" spans="1:25" ht="24" customHeight="1">
      <c r="A15" s="18">
        <v>4</v>
      </c>
      <c r="B15" s="710"/>
      <c r="C15" s="933"/>
      <c r="D15" s="934"/>
      <c r="E15" s="934"/>
      <c r="F15" s="934"/>
      <c r="G15" s="934"/>
      <c r="H15" s="934"/>
      <c r="I15" s="934"/>
      <c r="J15" s="934"/>
      <c r="K15" s="934"/>
      <c r="L15" s="935"/>
      <c r="N15" s="733"/>
      <c r="O15" s="733"/>
      <c r="P15" s="733"/>
      <c r="Q15" s="733"/>
      <c r="R15" s="733"/>
      <c r="S15" s="733"/>
      <c r="T15" s="733"/>
      <c r="U15" s="733"/>
      <c r="V15" s="733"/>
      <c r="W15" s="733"/>
      <c r="X15" s="733"/>
      <c r="Y15" s="733"/>
    </row>
    <row r="16" spans="1:25" ht="18.75" customHeight="1">
      <c r="B16" s="710"/>
      <c r="C16" s="739" t="s">
        <v>150</v>
      </c>
      <c r="D16" s="740"/>
      <c r="E16" s="115" t="s">
        <v>151</v>
      </c>
      <c r="F16" s="726" t="s">
        <v>152</v>
      </c>
      <c r="G16" s="727"/>
      <c r="H16" s="727"/>
      <c r="I16" s="727"/>
      <c r="J16" s="727"/>
      <c r="K16" s="727"/>
      <c r="L16" s="728"/>
      <c r="N16" s="911" t="s">
        <v>369</v>
      </c>
      <c r="O16" s="911"/>
      <c r="P16" s="911"/>
      <c r="Q16" s="911"/>
      <c r="R16" s="911"/>
      <c r="S16" s="911"/>
      <c r="T16" s="911"/>
      <c r="U16" s="911"/>
      <c r="V16" s="911"/>
      <c r="W16" s="911"/>
      <c r="X16" s="911"/>
      <c r="Y16" s="911"/>
    </row>
    <row r="17" spans="1:25" ht="18.75" customHeight="1">
      <c r="B17" s="710"/>
      <c r="C17" s="741"/>
      <c r="D17" s="742"/>
      <c r="E17" s="116" t="s">
        <v>151</v>
      </c>
      <c r="F17" s="729" t="s">
        <v>153</v>
      </c>
      <c r="G17" s="730"/>
      <c r="H17" s="730"/>
      <c r="I17" s="730"/>
      <c r="J17" s="730"/>
      <c r="K17" s="730"/>
      <c r="L17" s="731"/>
      <c r="N17" s="912"/>
      <c r="O17" s="912"/>
      <c r="P17" s="912"/>
      <c r="Q17" s="912"/>
      <c r="R17" s="912"/>
      <c r="S17" s="912"/>
      <c r="T17" s="912"/>
      <c r="U17" s="912"/>
      <c r="V17" s="912"/>
      <c r="W17" s="912"/>
      <c r="X17" s="912"/>
      <c r="Y17" s="912"/>
    </row>
    <row r="18" spans="1:25">
      <c r="B18" s="710"/>
      <c r="C18" s="741"/>
      <c r="D18" s="742"/>
      <c r="E18" s="117" t="s">
        <v>151</v>
      </c>
      <c r="F18" s="729" t="s">
        <v>154</v>
      </c>
      <c r="G18" s="730"/>
      <c r="H18" s="730"/>
      <c r="I18" s="730"/>
      <c r="J18" s="730"/>
      <c r="K18" s="730"/>
      <c r="L18" s="731"/>
      <c r="N18" s="913"/>
      <c r="O18" s="913"/>
      <c r="P18" s="913"/>
      <c r="Q18" s="913"/>
      <c r="R18" s="913"/>
      <c r="S18" s="913"/>
      <c r="T18" s="913"/>
      <c r="U18" s="913"/>
      <c r="V18" s="913"/>
      <c r="W18" s="913"/>
      <c r="X18" s="913"/>
      <c r="Y18" s="913"/>
    </row>
    <row r="19" spans="1:25" ht="18.75" customHeight="1">
      <c r="A19" s="18">
        <v>1</v>
      </c>
      <c r="B19" s="710"/>
      <c r="C19" s="743"/>
      <c r="D19" s="744"/>
      <c r="E19" s="118" t="s">
        <v>151</v>
      </c>
      <c r="F19" s="751" t="s">
        <v>155</v>
      </c>
      <c r="G19" s="752"/>
      <c r="H19" s="752"/>
      <c r="I19" s="752"/>
      <c r="J19" s="752"/>
      <c r="K19" s="752"/>
      <c r="L19" s="753"/>
      <c r="N19" s="737" t="s">
        <v>370</v>
      </c>
      <c r="O19" s="738"/>
      <c r="P19" s="738"/>
      <c r="Q19" s="738"/>
      <c r="R19" s="738"/>
      <c r="S19" s="738"/>
      <c r="T19" s="738"/>
      <c r="U19" s="738"/>
      <c r="V19" s="738"/>
      <c r="W19" s="738"/>
      <c r="X19" s="738"/>
      <c r="Y19" s="738"/>
    </row>
    <row r="20" spans="1:25">
      <c r="B20" s="710"/>
      <c r="C20" s="719" t="s">
        <v>39</v>
      </c>
      <c r="D20" s="720"/>
      <c r="E20" s="720"/>
      <c r="F20" s="720"/>
      <c r="G20" s="720"/>
      <c r="H20" s="721"/>
      <c r="I20" s="722" t="s">
        <v>110</v>
      </c>
      <c r="J20" s="722"/>
      <c r="K20" s="722"/>
      <c r="L20" s="723"/>
      <c r="N20" s="736"/>
      <c r="O20" s="736"/>
      <c r="P20" s="736"/>
      <c r="Q20" s="736"/>
      <c r="R20" s="736"/>
      <c r="S20" s="736"/>
      <c r="T20" s="736"/>
      <c r="U20" s="736"/>
      <c r="V20" s="736"/>
      <c r="W20" s="736"/>
      <c r="X20" s="736"/>
      <c r="Y20" s="736"/>
    </row>
    <row r="21" spans="1:25" ht="18.75" customHeight="1">
      <c r="A21" s="18">
        <v>1</v>
      </c>
      <c r="B21" s="710"/>
      <c r="C21" s="769"/>
      <c r="D21" s="770"/>
      <c r="E21" s="770"/>
      <c r="F21" s="770"/>
      <c r="G21" s="770"/>
      <c r="H21" s="771"/>
      <c r="I21" s="754">
        <f>'5-1 総表'!C31</f>
        <v>0</v>
      </c>
      <c r="J21" s="755"/>
      <c r="K21" s="755"/>
      <c r="L21" s="756"/>
      <c r="N21" s="736"/>
      <c r="O21" s="736"/>
      <c r="P21" s="736"/>
      <c r="Q21" s="736"/>
      <c r="R21" s="736"/>
      <c r="S21" s="736"/>
      <c r="T21" s="736"/>
      <c r="U21" s="736"/>
      <c r="V21" s="736"/>
      <c r="W21" s="736"/>
      <c r="X21" s="736"/>
      <c r="Y21" s="736"/>
    </row>
    <row r="22" spans="1:25">
      <c r="A22" s="18">
        <v>2</v>
      </c>
      <c r="B22" s="710"/>
      <c r="C22" s="772"/>
      <c r="D22" s="773"/>
      <c r="E22" s="773"/>
      <c r="F22" s="773"/>
      <c r="G22" s="773"/>
      <c r="H22" s="774"/>
      <c r="I22" s="757" t="str">
        <f>"（　"&amp;'5-1 総表'!C33&amp;'5-1 総表'!D33&amp;"　）"</f>
        <v>（　選択してください。0　）</v>
      </c>
      <c r="J22" s="758"/>
      <c r="K22" s="758"/>
      <c r="L22" s="759"/>
      <c r="N22" s="736"/>
      <c r="O22" s="736"/>
      <c r="P22" s="736"/>
      <c r="Q22" s="736"/>
      <c r="R22" s="736"/>
      <c r="S22" s="736"/>
      <c r="T22" s="736"/>
      <c r="U22" s="736"/>
      <c r="V22" s="736"/>
      <c r="W22" s="736"/>
      <c r="X22" s="736"/>
      <c r="Y22" s="736"/>
    </row>
    <row r="23" spans="1:25">
      <c r="A23" s="18">
        <v>3</v>
      </c>
      <c r="B23" s="710"/>
      <c r="C23" s="775"/>
      <c r="D23" s="776"/>
      <c r="E23" s="776"/>
      <c r="F23" s="776"/>
      <c r="G23" s="776"/>
      <c r="H23" s="777"/>
      <c r="I23" s="700"/>
      <c r="J23" s="701"/>
      <c r="K23" s="701"/>
      <c r="L23" s="702"/>
      <c r="N23" s="736"/>
      <c r="O23" s="736"/>
      <c r="P23" s="736"/>
      <c r="Q23" s="736"/>
      <c r="R23" s="736"/>
      <c r="S23" s="736"/>
      <c r="T23" s="736"/>
      <c r="U23" s="736"/>
      <c r="V23" s="736"/>
      <c r="W23" s="736"/>
      <c r="X23" s="736"/>
      <c r="Y23" s="736"/>
    </row>
    <row r="24" spans="1:25" ht="24" customHeight="1">
      <c r="A24" s="18">
        <v>1</v>
      </c>
      <c r="B24" s="710"/>
      <c r="C24" s="698" t="s">
        <v>111</v>
      </c>
      <c r="D24" s="703"/>
      <c r="E24" s="704"/>
      <c r="F24" s="704"/>
      <c r="G24" s="704"/>
      <c r="H24" s="704"/>
      <c r="I24" s="704"/>
      <c r="J24" s="704"/>
      <c r="K24" s="704"/>
      <c r="L24" s="705"/>
      <c r="N24" s="736"/>
      <c r="O24" s="736"/>
      <c r="P24" s="736"/>
      <c r="Q24" s="736"/>
      <c r="R24" s="736"/>
      <c r="S24" s="736"/>
      <c r="T24" s="736"/>
      <c r="U24" s="736"/>
      <c r="V24" s="736"/>
      <c r="W24" s="736"/>
      <c r="X24" s="736"/>
      <c r="Y24" s="736"/>
    </row>
    <row r="25" spans="1:25" ht="24" customHeight="1">
      <c r="A25" s="18">
        <v>2</v>
      </c>
      <c r="B25" s="710"/>
      <c r="C25" s="699"/>
      <c r="D25" s="706"/>
      <c r="E25" s="707"/>
      <c r="F25" s="707"/>
      <c r="G25" s="707"/>
      <c r="H25" s="707"/>
      <c r="I25" s="707"/>
      <c r="J25" s="707"/>
      <c r="K25" s="707"/>
      <c r="L25" s="708"/>
      <c r="N25" s="736"/>
      <c r="O25" s="736"/>
      <c r="P25" s="736"/>
      <c r="Q25" s="736"/>
      <c r="R25" s="736"/>
      <c r="S25" s="736"/>
      <c r="T25" s="736"/>
      <c r="U25" s="736"/>
      <c r="V25" s="736"/>
      <c r="W25" s="736"/>
      <c r="X25" s="736"/>
      <c r="Y25" s="736"/>
    </row>
    <row r="26" spans="1:25" ht="24" customHeight="1">
      <c r="A26" s="18">
        <v>3</v>
      </c>
      <c r="B26" s="710"/>
      <c r="C26" s="699"/>
      <c r="D26" s="706"/>
      <c r="E26" s="707"/>
      <c r="F26" s="707"/>
      <c r="G26" s="707"/>
      <c r="H26" s="707"/>
      <c r="I26" s="707"/>
      <c r="J26" s="707"/>
      <c r="K26" s="707"/>
      <c r="L26" s="708"/>
      <c r="N26" s="736"/>
      <c r="O26" s="736"/>
      <c r="P26" s="736"/>
      <c r="Q26" s="736"/>
      <c r="R26" s="736"/>
      <c r="S26" s="736"/>
      <c r="T26" s="736"/>
      <c r="U26" s="736"/>
      <c r="V26" s="736"/>
      <c r="W26" s="736"/>
      <c r="X26" s="736"/>
      <c r="Y26" s="736"/>
    </row>
    <row r="27" spans="1:25" ht="24" customHeight="1">
      <c r="A27" s="18">
        <v>4</v>
      </c>
      <c r="B27" s="710"/>
      <c r="C27" s="699"/>
      <c r="D27" s="706"/>
      <c r="E27" s="707"/>
      <c r="F27" s="707"/>
      <c r="G27" s="707"/>
      <c r="H27" s="707"/>
      <c r="I27" s="707"/>
      <c r="J27" s="707"/>
      <c r="K27" s="707"/>
      <c r="L27" s="708"/>
      <c r="N27" s="736"/>
      <c r="O27" s="736"/>
      <c r="P27" s="736"/>
      <c r="Q27" s="736"/>
      <c r="R27" s="736"/>
      <c r="S27" s="736"/>
      <c r="T27" s="736"/>
      <c r="U27" s="736"/>
      <c r="V27" s="736"/>
      <c r="W27" s="736"/>
      <c r="X27" s="736"/>
      <c r="Y27" s="736"/>
    </row>
    <row r="28" spans="1:25" ht="24" customHeight="1">
      <c r="A28" s="18">
        <v>5</v>
      </c>
      <c r="B28" s="710"/>
      <c r="C28" s="699"/>
      <c r="D28" s="706"/>
      <c r="E28" s="707"/>
      <c r="F28" s="707"/>
      <c r="G28" s="707"/>
      <c r="H28" s="707"/>
      <c r="I28" s="707"/>
      <c r="J28" s="707"/>
      <c r="K28" s="707"/>
      <c r="L28" s="708"/>
      <c r="N28" s="736"/>
      <c r="O28" s="736"/>
      <c r="P28" s="736"/>
      <c r="Q28" s="736"/>
      <c r="R28" s="736"/>
      <c r="S28" s="736"/>
      <c r="T28" s="736"/>
      <c r="U28" s="736"/>
      <c r="V28" s="736"/>
      <c r="W28" s="736"/>
      <c r="X28" s="736"/>
      <c r="Y28" s="736"/>
    </row>
    <row r="29" spans="1:25" ht="24" customHeight="1">
      <c r="A29" s="18">
        <v>6</v>
      </c>
      <c r="B29" s="710"/>
      <c r="C29" s="699"/>
      <c r="D29" s="706"/>
      <c r="E29" s="707"/>
      <c r="F29" s="707"/>
      <c r="G29" s="707"/>
      <c r="H29" s="707"/>
      <c r="I29" s="707"/>
      <c r="J29" s="707"/>
      <c r="K29" s="707"/>
      <c r="L29" s="708"/>
      <c r="N29" s="736"/>
      <c r="O29" s="736"/>
      <c r="P29" s="736"/>
      <c r="Q29" s="736"/>
      <c r="R29" s="736"/>
      <c r="S29" s="736"/>
      <c r="T29" s="736"/>
      <c r="U29" s="736"/>
      <c r="V29" s="736"/>
      <c r="W29" s="736"/>
      <c r="X29" s="736"/>
      <c r="Y29" s="736"/>
    </row>
    <row r="30" spans="1:25" ht="24" customHeight="1">
      <c r="A30" s="18">
        <v>7</v>
      </c>
      <c r="B30" s="710"/>
      <c r="C30" s="699"/>
      <c r="D30" s="706"/>
      <c r="E30" s="707"/>
      <c r="F30" s="707"/>
      <c r="G30" s="707"/>
      <c r="H30" s="707"/>
      <c r="I30" s="707"/>
      <c r="J30" s="707"/>
      <c r="K30" s="707"/>
      <c r="L30" s="708"/>
      <c r="N30" s="736"/>
      <c r="O30" s="736"/>
      <c r="P30" s="736"/>
      <c r="Q30" s="736"/>
      <c r="R30" s="736"/>
      <c r="S30" s="736"/>
      <c r="T30" s="736"/>
      <c r="U30" s="736"/>
      <c r="V30" s="736"/>
      <c r="W30" s="736"/>
      <c r="X30" s="736"/>
      <c r="Y30" s="736"/>
    </row>
    <row r="31" spans="1:25" ht="24" customHeight="1">
      <c r="A31" s="18">
        <v>8</v>
      </c>
      <c r="B31" s="710"/>
      <c r="C31" s="699"/>
      <c r="D31" s="706"/>
      <c r="E31" s="707"/>
      <c r="F31" s="707"/>
      <c r="G31" s="707"/>
      <c r="H31" s="707"/>
      <c r="I31" s="707"/>
      <c r="J31" s="707"/>
      <c r="K31" s="707"/>
      <c r="L31" s="708"/>
      <c r="N31" s="736"/>
      <c r="O31" s="736"/>
      <c r="P31" s="736"/>
      <c r="Q31" s="736"/>
      <c r="R31" s="736"/>
      <c r="S31" s="736"/>
      <c r="T31" s="736"/>
      <c r="U31" s="736"/>
      <c r="V31" s="736"/>
      <c r="W31" s="736"/>
      <c r="X31" s="736"/>
      <c r="Y31" s="736"/>
    </row>
    <row r="32" spans="1:25" ht="24" customHeight="1">
      <c r="A32" s="18">
        <v>9</v>
      </c>
      <c r="B32" s="710"/>
      <c r="C32" s="699"/>
      <c r="D32" s="706"/>
      <c r="E32" s="707"/>
      <c r="F32" s="707"/>
      <c r="G32" s="707"/>
      <c r="H32" s="707"/>
      <c r="I32" s="707"/>
      <c r="J32" s="707"/>
      <c r="K32" s="707"/>
      <c r="L32" s="708"/>
      <c r="N32" s="736"/>
      <c r="O32" s="736"/>
      <c r="P32" s="736"/>
      <c r="Q32" s="736"/>
      <c r="R32" s="736"/>
      <c r="S32" s="736"/>
      <c r="T32" s="736"/>
      <c r="U32" s="736"/>
      <c r="V32" s="736"/>
      <c r="W32" s="736"/>
      <c r="X32" s="736"/>
      <c r="Y32" s="736"/>
    </row>
    <row r="33" spans="1:25" ht="24" customHeight="1">
      <c r="A33" s="18">
        <v>10</v>
      </c>
      <c r="B33" s="710"/>
      <c r="C33" s="699"/>
      <c r="D33" s="706"/>
      <c r="E33" s="707"/>
      <c r="F33" s="707"/>
      <c r="G33" s="707"/>
      <c r="H33" s="707"/>
      <c r="I33" s="707"/>
      <c r="J33" s="707"/>
      <c r="K33" s="707"/>
      <c r="L33" s="708"/>
      <c r="N33" s="736"/>
      <c r="O33" s="736"/>
      <c r="P33" s="736"/>
      <c r="Q33" s="736"/>
      <c r="R33" s="736"/>
      <c r="S33" s="736"/>
      <c r="T33" s="736"/>
      <c r="U33" s="736"/>
      <c r="V33" s="736"/>
      <c r="W33" s="736"/>
      <c r="X33" s="736"/>
      <c r="Y33" s="736"/>
    </row>
    <row r="34" spans="1:25" ht="24" customHeight="1">
      <c r="A34" s="18">
        <v>11</v>
      </c>
      <c r="B34" s="710"/>
      <c r="C34" s="699"/>
      <c r="D34" s="706"/>
      <c r="E34" s="707"/>
      <c r="F34" s="707"/>
      <c r="G34" s="707"/>
      <c r="H34" s="707"/>
      <c r="I34" s="707"/>
      <c r="J34" s="707"/>
      <c r="K34" s="707"/>
      <c r="L34" s="708"/>
      <c r="N34" s="736"/>
      <c r="O34" s="736"/>
      <c r="P34" s="736"/>
      <c r="Q34" s="736"/>
      <c r="R34" s="736"/>
      <c r="S34" s="736"/>
      <c r="T34" s="736"/>
      <c r="U34" s="736"/>
      <c r="V34" s="736"/>
      <c r="W34" s="736"/>
      <c r="X34" s="736"/>
      <c r="Y34" s="736"/>
    </row>
    <row r="35" spans="1:25" ht="24" customHeight="1">
      <c r="A35" s="18">
        <v>12</v>
      </c>
      <c r="B35" s="710"/>
      <c r="C35" s="699"/>
      <c r="D35" s="706"/>
      <c r="E35" s="707"/>
      <c r="F35" s="707"/>
      <c r="G35" s="707"/>
      <c r="H35" s="707"/>
      <c r="I35" s="707"/>
      <c r="J35" s="707"/>
      <c r="K35" s="707"/>
      <c r="L35" s="708"/>
      <c r="N35" s="736"/>
      <c r="O35" s="736"/>
      <c r="P35" s="736"/>
      <c r="Q35" s="736"/>
      <c r="R35" s="736"/>
      <c r="S35" s="736"/>
      <c r="T35" s="736"/>
      <c r="U35" s="736"/>
      <c r="V35" s="736"/>
      <c r="W35" s="736"/>
      <c r="X35" s="736"/>
      <c r="Y35" s="736"/>
    </row>
    <row r="36" spans="1:25" ht="24" customHeight="1">
      <c r="A36" s="18">
        <v>13</v>
      </c>
      <c r="B36" s="710"/>
      <c r="C36" s="699"/>
      <c r="D36" s="706"/>
      <c r="E36" s="707"/>
      <c r="F36" s="707"/>
      <c r="G36" s="707"/>
      <c r="H36" s="707"/>
      <c r="I36" s="707"/>
      <c r="J36" s="707"/>
      <c r="K36" s="707"/>
      <c r="L36" s="708"/>
      <c r="N36" s="736"/>
      <c r="O36" s="736"/>
      <c r="P36" s="736"/>
      <c r="Q36" s="736"/>
      <c r="R36" s="736"/>
      <c r="S36" s="736"/>
      <c r="T36" s="736"/>
      <c r="U36" s="736"/>
      <c r="V36" s="736"/>
      <c r="W36" s="736"/>
      <c r="X36" s="736"/>
      <c r="Y36" s="736"/>
    </row>
    <row r="37" spans="1:25" ht="24" customHeight="1">
      <c r="A37" s="18">
        <v>14</v>
      </c>
      <c r="B37" s="710"/>
      <c r="C37" s="699"/>
      <c r="D37" s="706"/>
      <c r="E37" s="707"/>
      <c r="F37" s="707"/>
      <c r="G37" s="707"/>
      <c r="H37" s="707"/>
      <c r="I37" s="707"/>
      <c r="J37" s="707"/>
      <c r="K37" s="707"/>
      <c r="L37" s="708"/>
      <c r="N37" s="736"/>
      <c r="O37" s="736"/>
      <c r="P37" s="736"/>
      <c r="Q37" s="736"/>
      <c r="R37" s="736"/>
      <c r="S37" s="736"/>
      <c r="T37" s="736"/>
      <c r="U37" s="736"/>
      <c r="V37" s="736"/>
      <c r="W37" s="736"/>
      <c r="X37" s="736"/>
      <c r="Y37" s="736"/>
    </row>
    <row r="38" spans="1:25" ht="24" customHeight="1">
      <c r="A38" s="18">
        <v>15</v>
      </c>
      <c r="B38" s="710"/>
      <c r="C38" s="699"/>
      <c r="D38" s="706"/>
      <c r="E38" s="707"/>
      <c r="F38" s="707"/>
      <c r="G38" s="707"/>
      <c r="H38" s="707"/>
      <c r="I38" s="707"/>
      <c r="J38" s="707"/>
      <c r="K38" s="707"/>
      <c r="L38" s="708"/>
      <c r="N38" s="736"/>
      <c r="O38" s="736"/>
      <c r="P38" s="736"/>
      <c r="Q38" s="736"/>
      <c r="R38" s="736"/>
      <c r="S38" s="736"/>
      <c r="T38" s="736"/>
      <c r="U38" s="736"/>
      <c r="V38" s="736"/>
      <c r="W38" s="736"/>
      <c r="X38" s="736"/>
      <c r="Y38" s="736"/>
    </row>
    <row r="39" spans="1:25" ht="24" customHeight="1">
      <c r="A39" s="18">
        <v>16</v>
      </c>
      <c r="B39" s="710"/>
      <c r="C39" s="699"/>
      <c r="D39" s="706"/>
      <c r="E39" s="707"/>
      <c r="F39" s="707"/>
      <c r="G39" s="707"/>
      <c r="H39" s="707"/>
      <c r="I39" s="707"/>
      <c r="J39" s="707"/>
      <c r="K39" s="707"/>
      <c r="L39" s="708"/>
      <c r="N39" s="736"/>
      <c r="O39" s="736"/>
      <c r="P39" s="736"/>
      <c r="Q39" s="736"/>
      <c r="R39" s="736"/>
      <c r="S39" s="736"/>
      <c r="T39" s="736"/>
      <c r="U39" s="736"/>
      <c r="V39" s="736"/>
      <c r="W39" s="736"/>
      <c r="X39" s="736"/>
      <c r="Y39" s="736"/>
    </row>
    <row r="40" spans="1:25" ht="24" customHeight="1">
      <c r="A40" s="18">
        <v>17</v>
      </c>
      <c r="B40" s="710"/>
      <c r="C40" s="699"/>
      <c r="D40" s="706"/>
      <c r="E40" s="707"/>
      <c r="F40" s="707"/>
      <c r="G40" s="707"/>
      <c r="H40" s="707"/>
      <c r="I40" s="707"/>
      <c r="J40" s="707"/>
      <c r="K40" s="707"/>
      <c r="L40" s="708"/>
      <c r="N40" s="736"/>
      <c r="O40" s="736"/>
      <c r="P40" s="736"/>
      <c r="Q40" s="736"/>
      <c r="R40" s="736"/>
      <c r="S40" s="736"/>
      <c r="T40" s="736"/>
      <c r="U40" s="736"/>
      <c r="V40" s="736"/>
      <c r="W40" s="736"/>
      <c r="X40" s="736"/>
      <c r="Y40" s="736"/>
    </row>
    <row r="41" spans="1:25" ht="24" customHeight="1">
      <c r="A41" s="18">
        <v>18</v>
      </c>
      <c r="B41" s="710"/>
      <c r="C41" s="699"/>
      <c r="D41" s="706"/>
      <c r="E41" s="707"/>
      <c r="F41" s="707"/>
      <c r="G41" s="707"/>
      <c r="H41" s="707"/>
      <c r="I41" s="707"/>
      <c r="J41" s="707"/>
      <c r="K41" s="707"/>
      <c r="L41" s="708"/>
      <c r="N41" s="736"/>
      <c r="O41" s="736"/>
      <c r="P41" s="736"/>
      <c r="Q41" s="736"/>
      <c r="R41" s="736"/>
      <c r="S41" s="736"/>
      <c r="T41" s="736"/>
      <c r="U41" s="736"/>
      <c r="V41" s="736"/>
      <c r="W41" s="736"/>
      <c r="X41" s="736"/>
      <c r="Y41" s="736"/>
    </row>
    <row r="42" spans="1:25" ht="24" customHeight="1">
      <c r="A42" s="18">
        <v>19</v>
      </c>
      <c r="B42" s="710"/>
      <c r="C42" s="699"/>
      <c r="D42" s="706"/>
      <c r="E42" s="707"/>
      <c r="F42" s="707"/>
      <c r="G42" s="707"/>
      <c r="H42" s="707"/>
      <c r="I42" s="707"/>
      <c r="J42" s="707"/>
      <c r="K42" s="707"/>
      <c r="L42" s="708"/>
      <c r="N42" s="736"/>
      <c r="O42" s="736"/>
      <c r="P42" s="736"/>
      <c r="Q42" s="736"/>
      <c r="R42" s="736"/>
      <c r="S42" s="736"/>
      <c r="T42" s="736"/>
      <c r="U42" s="736"/>
      <c r="V42" s="736"/>
      <c r="W42" s="736"/>
      <c r="X42" s="736"/>
      <c r="Y42" s="736"/>
    </row>
    <row r="43" spans="1:25" ht="24" customHeight="1">
      <c r="A43" s="18">
        <v>20</v>
      </c>
      <c r="B43" s="710"/>
      <c r="C43" s="699"/>
      <c r="D43" s="706"/>
      <c r="E43" s="707"/>
      <c r="F43" s="707"/>
      <c r="G43" s="707"/>
      <c r="H43" s="707"/>
      <c r="I43" s="707"/>
      <c r="J43" s="707"/>
      <c r="K43" s="707"/>
      <c r="L43" s="708"/>
      <c r="N43" s="736"/>
      <c r="O43" s="736"/>
      <c r="P43" s="736"/>
      <c r="Q43" s="736"/>
      <c r="R43" s="736"/>
      <c r="S43" s="736"/>
      <c r="T43" s="736"/>
      <c r="U43" s="736"/>
      <c r="V43" s="736"/>
      <c r="W43" s="736"/>
      <c r="X43" s="736"/>
      <c r="Y43" s="736"/>
    </row>
    <row r="44" spans="1:25" ht="24" customHeight="1">
      <c r="A44" s="18">
        <v>21</v>
      </c>
      <c r="B44" s="710"/>
      <c r="C44" s="699"/>
      <c r="D44" s="706"/>
      <c r="E44" s="707"/>
      <c r="F44" s="707"/>
      <c r="G44" s="707"/>
      <c r="H44" s="707"/>
      <c r="I44" s="707"/>
      <c r="J44" s="707"/>
      <c r="K44" s="707"/>
      <c r="L44" s="708"/>
      <c r="N44" s="736"/>
      <c r="O44" s="736"/>
      <c r="P44" s="736"/>
      <c r="Q44" s="736"/>
      <c r="R44" s="736"/>
      <c r="S44" s="736"/>
      <c r="T44" s="736"/>
      <c r="U44" s="736"/>
      <c r="V44" s="736"/>
      <c r="W44" s="736"/>
      <c r="X44" s="736"/>
      <c r="Y44" s="736"/>
    </row>
    <row r="45" spans="1:25" ht="24" customHeight="1">
      <c r="A45" s="18">
        <v>22</v>
      </c>
      <c r="B45" s="710"/>
      <c r="C45" s="699"/>
      <c r="D45" s="706"/>
      <c r="E45" s="707"/>
      <c r="F45" s="707"/>
      <c r="G45" s="707"/>
      <c r="H45" s="707"/>
      <c r="I45" s="707"/>
      <c r="J45" s="707"/>
      <c r="K45" s="707"/>
      <c r="L45" s="708"/>
      <c r="N45" s="736"/>
      <c r="O45" s="736"/>
      <c r="P45" s="736"/>
      <c r="Q45" s="736"/>
      <c r="R45" s="736"/>
      <c r="S45" s="736"/>
      <c r="T45" s="736"/>
      <c r="U45" s="736"/>
      <c r="V45" s="736"/>
      <c r="W45" s="736"/>
      <c r="X45" s="736"/>
      <c r="Y45" s="736"/>
    </row>
    <row r="46" spans="1:25" ht="24" customHeight="1">
      <c r="A46" s="18">
        <v>23</v>
      </c>
      <c r="B46" s="710"/>
      <c r="C46" s="699"/>
      <c r="D46" s="706"/>
      <c r="E46" s="707"/>
      <c r="F46" s="707"/>
      <c r="G46" s="707"/>
      <c r="H46" s="707"/>
      <c r="I46" s="707"/>
      <c r="J46" s="707"/>
      <c r="K46" s="707"/>
      <c r="L46" s="708"/>
      <c r="N46" s="736"/>
      <c r="O46" s="736"/>
      <c r="P46" s="736"/>
      <c r="Q46" s="736"/>
      <c r="R46" s="736"/>
      <c r="S46" s="736"/>
      <c r="T46" s="736"/>
      <c r="U46" s="736"/>
      <c r="V46" s="736"/>
      <c r="W46" s="736"/>
      <c r="X46" s="736"/>
      <c r="Y46" s="736"/>
    </row>
    <row r="47" spans="1:25" ht="24" customHeight="1">
      <c r="A47" s="18">
        <v>24</v>
      </c>
      <c r="B47" s="710"/>
      <c r="C47" s="699"/>
      <c r="D47" s="706"/>
      <c r="E47" s="707"/>
      <c r="F47" s="707"/>
      <c r="G47" s="707"/>
      <c r="H47" s="707"/>
      <c r="I47" s="707"/>
      <c r="J47" s="707"/>
      <c r="K47" s="707"/>
      <c r="L47" s="708"/>
      <c r="N47" s="736"/>
      <c r="O47" s="736"/>
      <c r="P47" s="736"/>
      <c r="Q47" s="736"/>
      <c r="R47" s="736"/>
      <c r="S47" s="736"/>
      <c r="T47" s="736"/>
      <c r="U47" s="736"/>
      <c r="V47" s="736"/>
      <c r="W47" s="736"/>
      <c r="X47" s="736"/>
      <c r="Y47" s="736"/>
    </row>
    <row r="48" spans="1:25" ht="24" customHeight="1">
      <c r="A48" s="18">
        <v>25</v>
      </c>
      <c r="B48" s="710"/>
      <c r="C48" s="699"/>
      <c r="D48" s="706"/>
      <c r="E48" s="707"/>
      <c r="F48" s="707"/>
      <c r="G48" s="707"/>
      <c r="H48" s="707"/>
      <c r="I48" s="707"/>
      <c r="J48" s="707"/>
      <c r="K48" s="707"/>
      <c r="L48" s="708"/>
      <c r="N48" s="736"/>
      <c r="O48" s="736"/>
      <c r="P48" s="736"/>
      <c r="Q48" s="736"/>
      <c r="R48" s="736"/>
      <c r="S48" s="736"/>
      <c r="T48" s="736"/>
      <c r="U48" s="736"/>
      <c r="V48" s="736"/>
      <c r="W48" s="736"/>
      <c r="X48" s="736"/>
      <c r="Y48" s="736"/>
    </row>
    <row r="49" spans="1:39" ht="24" customHeight="1">
      <c r="A49" s="18">
        <v>26</v>
      </c>
      <c r="B49" s="710"/>
      <c r="C49" s="699"/>
      <c r="D49" s="706"/>
      <c r="E49" s="707"/>
      <c r="F49" s="707"/>
      <c r="G49" s="707"/>
      <c r="H49" s="707"/>
      <c r="I49" s="707"/>
      <c r="J49" s="707"/>
      <c r="K49" s="707"/>
      <c r="L49" s="708"/>
      <c r="N49" s="736"/>
      <c r="O49" s="736"/>
      <c r="P49" s="736"/>
      <c r="Q49" s="736"/>
      <c r="R49" s="736"/>
      <c r="S49" s="736"/>
      <c r="T49" s="736"/>
      <c r="U49" s="736"/>
      <c r="V49" s="736"/>
      <c r="W49" s="736"/>
      <c r="X49" s="736"/>
      <c r="Y49" s="736"/>
    </row>
    <row r="50" spans="1:39" ht="24" customHeight="1">
      <c r="A50" s="18">
        <v>27</v>
      </c>
      <c r="B50" s="710"/>
      <c r="C50" s="699"/>
      <c r="D50" s="706"/>
      <c r="E50" s="707"/>
      <c r="F50" s="707"/>
      <c r="G50" s="707"/>
      <c r="H50" s="707"/>
      <c r="I50" s="707"/>
      <c r="J50" s="707"/>
      <c r="K50" s="707"/>
      <c r="L50" s="708"/>
    </row>
    <row r="51" spans="1:39" ht="24" customHeight="1">
      <c r="A51" s="18">
        <v>28</v>
      </c>
      <c r="B51" s="710"/>
      <c r="C51" s="699"/>
      <c r="D51" s="706"/>
      <c r="E51" s="707"/>
      <c r="F51" s="707"/>
      <c r="G51" s="707"/>
      <c r="H51" s="707"/>
      <c r="I51" s="707"/>
      <c r="J51" s="707"/>
      <c r="K51" s="707"/>
      <c r="L51" s="708"/>
    </row>
    <row r="52" spans="1:39" ht="24" customHeight="1">
      <c r="A52" s="18">
        <v>29</v>
      </c>
      <c r="B52" s="710"/>
      <c r="C52" s="699"/>
      <c r="D52" s="706"/>
      <c r="E52" s="707"/>
      <c r="F52" s="707"/>
      <c r="G52" s="707"/>
      <c r="H52" s="707"/>
      <c r="I52" s="707"/>
      <c r="J52" s="707"/>
      <c r="K52" s="707"/>
      <c r="L52" s="708"/>
    </row>
    <row r="53" spans="1:39" ht="24" customHeight="1">
      <c r="A53" s="18">
        <v>30</v>
      </c>
      <c r="B53" s="710"/>
      <c r="C53" s="699"/>
      <c r="D53" s="706"/>
      <c r="E53" s="707"/>
      <c r="F53" s="707"/>
      <c r="G53" s="707"/>
      <c r="H53" s="707"/>
      <c r="I53" s="707"/>
      <c r="J53" s="707"/>
      <c r="K53" s="707"/>
      <c r="L53" s="708"/>
      <c r="M53" s="512"/>
    </row>
    <row r="54" spans="1:39" ht="24" customHeight="1">
      <c r="A54" s="18">
        <v>31</v>
      </c>
      <c r="B54" s="710"/>
      <c r="C54" s="699"/>
      <c r="D54" s="706"/>
      <c r="E54" s="707"/>
      <c r="F54" s="707"/>
      <c r="G54" s="707"/>
      <c r="H54" s="707"/>
      <c r="I54" s="707"/>
      <c r="J54" s="707"/>
      <c r="K54" s="707"/>
      <c r="L54" s="708"/>
      <c r="M54" s="513"/>
    </row>
    <row r="55" spans="1:39" ht="24" customHeight="1">
      <c r="A55" s="18">
        <v>32</v>
      </c>
      <c r="B55" s="710"/>
      <c r="C55" s="699"/>
      <c r="D55" s="706"/>
      <c r="E55" s="707"/>
      <c r="F55" s="707"/>
      <c r="G55" s="707"/>
      <c r="H55" s="707"/>
      <c r="I55" s="707"/>
      <c r="J55" s="707"/>
      <c r="K55" s="707"/>
      <c r="L55" s="708"/>
      <c r="M55" s="514"/>
    </row>
    <row r="56" spans="1:39" ht="24" customHeight="1">
      <c r="A56" s="18">
        <v>33</v>
      </c>
      <c r="B56" s="710"/>
      <c r="C56" s="699"/>
      <c r="D56" s="706"/>
      <c r="E56" s="707"/>
      <c r="F56" s="707"/>
      <c r="G56" s="707"/>
      <c r="H56" s="707"/>
      <c r="I56" s="707"/>
      <c r="J56" s="707"/>
      <c r="K56" s="707"/>
      <c r="L56" s="708"/>
      <c r="M56" s="514"/>
    </row>
    <row r="57" spans="1:39" ht="24" customHeight="1">
      <c r="A57" s="18">
        <v>34</v>
      </c>
      <c r="B57" s="710"/>
      <c r="C57" s="699"/>
      <c r="D57" s="706"/>
      <c r="E57" s="707"/>
      <c r="F57" s="707"/>
      <c r="G57" s="707"/>
      <c r="H57" s="707"/>
      <c r="I57" s="707"/>
      <c r="J57" s="707"/>
      <c r="K57" s="707"/>
      <c r="L57" s="708"/>
      <c r="M57" s="514"/>
    </row>
    <row r="58" spans="1:39" ht="24" customHeight="1">
      <c r="A58" s="18">
        <v>35</v>
      </c>
      <c r="B58" s="710"/>
      <c r="C58" s="699"/>
      <c r="D58" s="706"/>
      <c r="E58" s="707"/>
      <c r="F58" s="707"/>
      <c r="G58" s="707"/>
      <c r="H58" s="707"/>
      <c r="I58" s="707"/>
      <c r="J58" s="707"/>
      <c r="K58" s="707"/>
      <c r="L58" s="708"/>
      <c r="M58" s="514"/>
    </row>
    <row r="59" spans="1:39" ht="22.5">
      <c r="B59" s="710"/>
      <c r="C59" s="760" t="s">
        <v>156</v>
      </c>
      <c r="D59" s="761"/>
      <c r="E59" s="761"/>
      <c r="F59" s="761"/>
      <c r="G59" s="761"/>
      <c r="H59" s="761"/>
      <c r="I59" s="761"/>
      <c r="J59" s="761"/>
      <c r="K59" s="761"/>
      <c r="L59" s="762"/>
      <c r="M59" s="514"/>
    </row>
    <row r="60" spans="1:39" ht="24" customHeight="1">
      <c r="A60" s="18">
        <v>1</v>
      </c>
      <c r="B60" s="710"/>
      <c r="C60" s="763"/>
      <c r="D60" s="764"/>
      <c r="E60" s="764"/>
      <c r="F60" s="764"/>
      <c r="G60" s="764"/>
      <c r="H60" s="764"/>
      <c r="I60" s="764"/>
      <c r="J60" s="764"/>
      <c r="K60" s="764"/>
      <c r="L60" s="765"/>
      <c r="M60" s="514"/>
    </row>
    <row r="61" spans="1:39" ht="24" customHeight="1">
      <c r="A61" s="18">
        <v>2</v>
      </c>
      <c r="B61" s="710"/>
      <c r="C61" s="763"/>
      <c r="D61" s="764"/>
      <c r="E61" s="764"/>
      <c r="F61" s="764"/>
      <c r="G61" s="764"/>
      <c r="H61" s="764"/>
      <c r="I61" s="764"/>
      <c r="J61" s="764"/>
      <c r="K61" s="764"/>
      <c r="L61" s="765"/>
    </row>
    <row r="62" spans="1:39" ht="24" customHeight="1">
      <c r="A62" s="18">
        <v>3</v>
      </c>
      <c r="B62" s="710"/>
      <c r="C62" s="763"/>
      <c r="D62" s="764"/>
      <c r="E62" s="764"/>
      <c r="F62" s="764"/>
      <c r="G62" s="764"/>
      <c r="H62" s="764"/>
      <c r="I62" s="764"/>
      <c r="J62" s="764"/>
      <c r="K62" s="764"/>
      <c r="L62" s="765"/>
      <c r="M62" s="488"/>
      <c r="N62" s="142"/>
      <c r="O62" s="142"/>
      <c r="P62" s="142"/>
      <c r="Q62" s="142"/>
      <c r="R62" s="142"/>
      <c r="S62" s="142"/>
      <c r="T62" s="142"/>
      <c r="U62" s="142"/>
      <c r="V62" s="142"/>
      <c r="W62" s="142"/>
      <c r="X62" s="142"/>
      <c r="Y62" s="142"/>
      <c r="AA62" s="402"/>
    </row>
    <row r="63" spans="1:39" ht="24" customHeight="1">
      <c r="A63" s="18">
        <v>4</v>
      </c>
      <c r="B63" s="710"/>
      <c r="C63" s="766"/>
      <c r="D63" s="767"/>
      <c r="E63" s="767"/>
      <c r="F63" s="767"/>
      <c r="G63" s="767"/>
      <c r="H63" s="767"/>
      <c r="I63" s="767"/>
      <c r="J63" s="767"/>
      <c r="K63" s="767"/>
      <c r="L63" s="768"/>
      <c r="M63" s="488"/>
      <c r="N63" s="142"/>
      <c r="O63" s="142"/>
      <c r="P63" s="142"/>
      <c r="Q63" s="142"/>
      <c r="R63" s="142"/>
      <c r="S63" s="142"/>
      <c r="T63" s="142"/>
      <c r="U63" s="142"/>
      <c r="V63" s="142"/>
      <c r="W63" s="142"/>
      <c r="X63" s="142"/>
      <c r="Y63" s="142"/>
      <c r="AA63" s="402"/>
    </row>
    <row r="64" spans="1:39" customFormat="1" ht="22.5">
      <c r="B64" s="710"/>
      <c r="C64" s="476" t="s">
        <v>355</v>
      </c>
      <c r="D64" s="477"/>
      <c r="E64" s="477"/>
      <c r="F64" s="477"/>
      <c r="G64" s="477"/>
      <c r="H64" s="477"/>
      <c r="I64" s="477"/>
      <c r="J64" s="477"/>
      <c r="K64" s="477"/>
      <c r="L64" s="478"/>
      <c r="M64" s="488"/>
      <c r="N64" s="142"/>
      <c r="O64" s="142"/>
      <c r="P64" s="142"/>
      <c r="Q64" s="142"/>
      <c r="R64" s="142"/>
      <c r="S64" s="142"/>
      <c r="T64" s="142"/>
      <c r="U64" s="142"/>
      <c r="V64" s="142"/>
      <c r="W64" s="142"/>
      <c r="X64" s="142"/>
      <c r="Y64" s="142"/>
      <c r="Z64" s="482"/>
      <c r="AA64" s="488"/>
      <c r="AB64" s="488"/>
      <c r="AC64" s="488"/>
      <c r="AM64" s="479"/>
    </row>
    <row r="65" spans="1:25" ht="24" customHeight="1">
      <c r="A65" s="18">
        <v>1</v>
      </c>
      <c r="B65" s="710"/>
      <c r="C65" s="763"/>
      <c r="D65" s="764"/>
      <c r="E65" s="764"/>
      <c r="F65" s="764"/>
      <c r="G65" s="764"/>
      <c r="H65" s="764"/>
      <c r="I65" s="764"/>
      <c r="J65" s="764"/>
      <c r="K65" s="764"/>
      <c r="L65" s="765"/>
      <c r="M65" s="488"/>
    </row>
    <row r="66" spans="1:25" ht="24" customHeight="1">
      <c r="A66" s="18">
        <v>2</v>
      </c>
      <c r="B66" s="710"/>
      <c r="C66" s="763"/>
      <c r="D66" s="764"/>
      <c r="E66" s="764"/>
      <c r="F66" s="764"/>
      <c r="G66" s="764"/>
      <c r="H66" s="764"/>
      <c r="I66" s="764"/>
      <c r="J66" s="764"/>
      <c r="K66" s="764"/>
      <c r="L66" s="765"/>
    </row>
    <row r="67" spans="1:25" ht="24" customHeight="1">
      <c r="A67" s="18">
        <v>3</v>
      </c>
      <c r="B67" s="710"/>
      <c r="C67" s="763"/>
      <c r="D67" s="764"/>
      <c r="E67" s="764"/>
      <c r="F67" s="764"/>
      <c r="G67" s="764"/>
      <c r="H67" s="764"/>
      <c r="I67" s="764"/>
      <c r="J67" s="764"/>
      <c r="K67" s="764"/>
      <c r="L67" s="765"/>
      <c r="N67" s="142"/>
      <c r="O67" s="142"/>
      <c r="P67" s="142"/>
      <c r="Q67" s="142"/>
      <c r="R67" s="142"/>
      <c r="S67" s="142"/>
      <c r="T67" s="142"/>
      <c r="U67" s="142"/>
      <c r="V67" s="142"/>
      <c r="W67" s="142"/>
      <c r="X67" s="142"/>
      <c r="Y67" s="142"/>
    </row>
    <row r="68" spans="1:25" ht="24" customHeight="1">
      <c r="A68" s="18">
        <v>4</v>
      </c>
      <c r="B68" s="710"/>
      <c r="C68" s="713"/>
      <c r="D68" s="714"/>
      <c r="E68" s="714"/>
      <c r="F68" s="714"/>
      <c r="G68" s="714"/>
      <c r="H68" s="714"/>
      <c r="I68" s="714"/>
      <c r="J68" s="714"/>
      <c r="K68" s="714"/>
      <c r="L68" s="715"/>
      <c r="N68" s="142"/>
      <c r="O68" s="142"/>
      <c r="P68" s="142"/>
      <c r="Q68" s="142"/>
      <c r="R68" s="142"/>
      <c r="S68" s="142"/>
      <c r="T68" s="142"/>
      <c r="U68" s="142"/>
      <c r="V68" s="142"/>
      <c r="W68" s="142"/>
      <c r="X68" s="142"/>
      <c r="Y68" s="142"/>
    </row>
    <row r="69" spans="1:25" s="142" customFormat="1" ht="24" customHeight="1">
      <c r="A69" s="142">
        <v>1</v>
      </c>
      <c r="B69" s="745" t="s">
        <v>112</v>
      </c>
      <c r="C69" s="746"/>
      <c r="D69" s="747"/>
      <c r="E69" s="703"/>
      <c r="F69" s="704"/>
      <c r="G69" s="704"/>
      <c r="H69" s="704"/>
      <c r="I69" s="704"/>
      <c r="J69" s="704"/>
      <c r="K69" s="704"/>
      <c r="L69" s="705"/>
      <c r="M69"/>
      <c r="N69" s="737" t="s">
        <v>372</v>
      </c>
      <c r="O69" s="738"/>
      <c r="P69" s="738"/>
      <c r="Q69" s="738"/>
      <c r="R69" s="738"/>
      <c r="S69" s="738"/>
      <c r="T69" s="738"/>
      <c r="U69" s="738"/>
      <c r="V69" s="738"/>
      <c r="W69" s="738"/>
      <c r="X69" s="738"/>
      <c r="Y69" s="738"/>
    </row>
    <row r="70" spans="1:25" s="142" customFormat="1" ht="24" customHeight="1">
      <c r="A70" s="142">
        <v>2</v>
      </c>
      <c r="B70" s="748"/>
      <c r="C70" s="749"/>
      <c r="D70" s="750"/>
      <c r="E70" s="706"/>
      <c r="F70" s="707"/>
      <c r="G70" s="707"/>
      <c r="H70" s="707"/>
      <c r="I70" s="707"/>
      <c r="J70" s="707"/>
      <c r="K70" s="707"/>
      <c r="L70" s="708"/>
      <c r="M70"/>
      <c r="N70" s="736"/>
      <c r="O70" s="736"/>
      <c r="P70" s="736"/>
      <c r="Q70" s="736"/>
      <c r="R70" s="736"/>
      <c r="S70" s="736"/>
      <c r="T70" s="736"/>
      <c r="U70" s="736"/>
      <c r="V70" s="736"/>
      <c r="W70" s="736"/>
      <c r="X70" s="736"/>
      <c r="Y70" s="736"/>
    </row>
    <row r="71" spans="1:25" s="142" customFormat="1" ht="24" customHeight="1">
      <c r="A71" s="142">
        <v>3</v>
      </c>
      <c r="B71" s="748"/>
      <c r="C71" s="749"/>
      <c r="D71" s="750"/>
      <c r="E71" s="706"/>
      <c r="F71" s="707"/>
      <c r="G71" s="707"/>
      <c r="H71" s="707"/>
      <c r="I71" s="707"/>
      <c r="J71" s="707"/>
      <c r="K71" s="707"/>
      <c r="L71" s="708"/>
      <c r="M71"/>
      <c r="N71" s="736"/>
      <c r="O71" s="736"/>
      <c r="P71" s="736"/>
      <c r="Q71" s="736"/>
      <c r="R71" s="736"/>
      <c r="S71" s="736"/>
      <c r="T71" s="736"/>
      <c r="U71" s="736"/>
      <c r="V71" s="736"/>
      <c r="W71" s="736"/>
      <c r="X71" s="736"/>
      <c r="Y71" s="736"/>
    </row>
    <row r="72" spans="1:25" s="142" customFormat="1" ht="24" customHeight="1">
      <c r="A72" s="142">
        <v>4</v>
      </c>
      <c r="B72" s="748"/>
      <c r="C72" s="749"/>
      <c r="D72" s="750"/>
      <c r="E72" s="706"/>
      <c r="F72" s="707"/>
      <c r="G72" s="707"/>
      <c r="H72" s="707"/>
      <c r="I72" s="707"/>
      <c r="J72" s="707"/>
      <c r="K72" s="707"/>
      <c r="L72" s="708"/>
      <c r="M72"/>
      <c r="N72" s="736"/>
      <c r="O72" s="736"/>
      <c r="P72" s="736"/>
      <c r="Q72" s="736"/>
      <c r="R72" s="736"/>
      <c r="S72" s="736"/>
      <c r="T72" s="736"/>
      <c r="U72" s="736"/>
      <c r="V72" s="736"/>
      <c r="W72" s="736"/>
      <c r="X72" s="736"/>
      <c r="Y72" s="736"/>
    </row>
    <row r="73" spans="1:25" s="142" customFormat="1" ht="24" customHeight="1">
      <c r="A73" s="142">
        <v>5</v>
      </c>
      <c r="B73" s="748"/>
      <c r="C73" s="749"/>
      <c r="D73" s="750"/>
      <c r="E73" s="706"/>
      <c r="F73" s="707"/>
      <c r="G73" s="707"/>
      <c r="H73" s="707"/>
      <c r="I73" s="707"/>
      <c r="J73" s="707"/>
      <c r="K73" s="707"/>
      <c r="L73" s="708"/>
      <c r="M73"/>
      <c r="N73" s="733"/>
      <c r="O73" s="733"/>
      <c r="P73" s="733"/>
      <c r="Q73" s="733"/>
      <c r="R73" s="733"/>
      <c r="S73" s="733"/>
      <c r="T73" s="733"/>
      <c r="U73" s="733"/>
      <c r="V73" s="733"/>
      <c r="W73" s="733"/>
      <c r="X73" s="733"/>
      <c r="Y73" s="733"/>
    </row>
    <row r="74" spans="1:25" s="142" customFormat="1" ht="24" customHeight="1">
      <c r="A74" s="142">
        <v>6</v>
      </c>
      <c r="B74" s="945"/>
      <c r="C74" s="946"/>
      <c r="D74" s="947"/>
      <c r="E74" s="716"/>
      <c r="F74" s="717"/>
      <c r="G74" s="717"/>
      <c r="H74" s="717"/>
      <c r="I74" s="717"/>
      <c r="J74" s="717"/>
      <c r="K74" s="717"/>
      <c r="L74" s="718"/>
      <c r="M74"/>
      <c r="N74"/>
      <c r="O74"/>
      <c r="P74"/>
      <c r="Q74"/>
      <c r="R74"/>
      <c r="S74"/>
      <c r="T74"/>
      <c r="U74"/>
      <c r="V74"/>
      <c r="W74"/>
      <c r="X74"/>
      <c r="Y74"/>
    </row>
    <row r="75" spans="1:25" ht="23.25" customHeight="1">
      <c r="B75" s="686" t="s">
        <v>157</v>
      </c>
      <c r="C75" s="687"/>
      <c r="D75" s="688"/>
      <c r="E75" s="692" t="s">
        <v>158</v>
      </c>
      <c r="F75" s="687"/>
      <c r="G75" s="687" t="s">
        <v>159</v>
      </c>
      <c r="H75" s="687"/>
      <c r="I75" s="687" t="s">
        <v>160</v>
      </c>
      <c r="J75" s="687"/>
      <c r="K75" s="687" t="s">
        <v>161</v>
      </c>
      <c r="L75" s="693"/>
    </row>
    <row r="76" spans="1:25" ht="24" customHeight="1">
      <c r="B76" s="689"/>
      <c r="C76" s="690"/>
      <c r="D76" s="691"/>
      <c r="E76" s="685"/>
      <c r="F76" s="683"/>
      <c r="G76" s="683"/>
      <c r="H76" s="683"/>
      <c r="I76" s="683"/>
      <c r="J76" s="683"/>
      <c r="K76" s="683"/>
      <c r="L76" s="684"/>
    </row>
    <row r="77" spans="1:25" ht="24" customHeight="1">
      <c r="B77" s="689"/>
      <c r="C77" s="690"/>
      <c r="D77" s="691"/>
      <c r="E77" s="685"/>
      <c r="F77" s="683"/>
      <c r="G77" s="683"/>
      <c r="H77" s="683"/>
      <c r="I77" s="683"/>
      <c r="J77" s="683"/>
      <c r="K77" s="683"/>
      <c r="L77" s="684"/>
    </row>
    <row r="78" spans="1:25" ht="24" customHeight="1">
      <c r="B78" s="948"/>
      <c r="C78" s="949"/>
      <c r="D78" s="950"/>
      <c r="E78" s="951"/>
      <c r="F78" s="952"/>
      <c r="G78" s="952"/>
      <c r="H78" s="952"/>
      <c r="I78" s="952"/>
      <c r="J78" s="952"/>
      <c r="K78" s="952"/>
      <c r="L78" s="953"/>
    </row>
    <row r="79" spans="1:25" ht="22.5">
      <c r="B79" s="936" t="s">
        <v>367</v>
      </c>
      <c r="C79" s="937"/>
      <c r="D79" s="937"/>
      <c r="E79" s="937"/>
      <c r="F79" s="937"/>
      <c r="G79" s="937"/>
      <c r="H79" s="937"/>
      <c r="I79" s="937"/>
      <c r="J79" s="937"/>
      <c r="K79" s="937"/>
      <c r="L79" s="938"/>
      <c r="N79" s="954" t="s">
        <v>371</v>
      </c>
      <c r="O79" s="954"/>
      <c r="P79" s="954"/>
      <c r="Q79" s="954"/>
      <c r="R79" s="954"/>
      <c r="S79" s="954"/>
      <c r="T79" s="954"/>
      <c r="U79" s="954"/>
      <c r="V79" s="954"/>
      <c r="W79" s="954"/>
      <c r="X79" s="954"/>
      <c r="Y79" s="954"/>
    </row>
    <row r="80" spans="1:25" ht="18" customHeight="1">
      <c r="B80" s="939"/>
      <c r="C80" s="940"/>
      <c r="D80" s="940"/>
      <c r="E80" s="940"/>
      <c r="F80" s="940"/>
      <c r="G80" s="940"/>
      <c r="H80" s="940"/>
      <c r="I80" s="940"/>
      <c r="J80" s="940"/>
      <c r="K80" s="940"/>
      <c r="L80" s="941"/>
      <c r="N80" s="954"/>
      <c r="O80" s="954"/>
      <c r="P80" s="954"/>
      <c r="Q80" s="954"/>
      <c r="R80" s="954"/>
      <c r="S80" s="954"/>
      <c r="T80" s="954"/>
      <c r="U80" s="954"/>
      <c r="V80" s="954"/>
      <c r="W80" s="954"/>
      <c r="X80" s="954"/>
      <c r="Y80" s="954"/>
    </row>
    <row r="81" spans="2:25" ht="18" customHeight="1">
      <c r="B81" s="939"/>
      <c r="C81" s="940"/>
      <c r="D81" s="940"/>
      <c r="E81" s="940"/>
      <c r="F81" s="940"/>
      <c r="G81" s="940"/>
      <c r="H81" s="940"/>
      <c r="I81" s="940"/>
      <c r="J81" s="940"/>
      <c r="K81" s="940"/>
      <c r="L81" s="941"/>
      <c r="N81" s="954"/>
      <c r="O81" s="954"/>
      <c r="P81" s="954"/>
      <c r="Q81" s="954"/>
      <c r="R81" s="954"/>
      <c r="S81" s="954"/>
      <c r="T81" s="954"/>
      <c r="U81" s="954"/>
      <c r="V81" s="954"/>
      <c r="W81" s="954"/>
      <c r="X81" s="954"/>
      <c r="Y81" s="954"/>
    </row>
    <row r="82" spans="2:25" ht="18" customHeight="1">
      <c r="B82" s="939"/>
      <c r="C82" s="940"/>
      <c r="D82" s="940"/>
      <c r="E82" s="940"/>
      <c r="F82" s="940"/>
      <c r="G82" s="940"/>
      <c r="H82" s="940"/>
      <c r="I82" s="940"/>
      <c r="J82" s="940"/>
      <c r="K82" s="940"/>
      <c r="L82" s="941"/>
      <c r="N82" s="954"/>
      <c r="O82" s="954"/>
      <c r="P82" s="954"/>
      <c r="Q82" s="954"/>
      <c r="R82" s="954"/>
      <c r="S82" s="954"/>
      <c r="T82" s="954"/>
      <c r="U82" s="954"/>
      <c r="V82" s="954"/>
      <c r="W82" s="954"/>
      <c r="X82" s="954"/>
      <c r="Y82" s="954"/>
    </row>
    <row r="83" spans="2:25" ht="18" customHeight="1">
      <c r="B83" s="939"/>
      <c r="C83" s="940"/>
      <c r="D83" s="940"/>
      <c r="E83" s="940"/>
      <c r="F83" s="940"/>
      <c r="G83" s="940"/>
      <c r="H83" s="940"/>
      <c r="I83" s="940"/>
      <c r="J83" s="940"/>
      <c r="K83" s="940"/>
      <c r="L83" s="941"/>
    </row>
    <row r="84" spans="2:25" ht="18" customHeight="1">
      <c r="B84" s="939"/>
      <c r="C84" s="940"/>
      <c r="D84" s="940"/>
      <c r="E84" s="940"/>
      <c r="F84" s="940"/>
      <c r="G84" s="940"/>
      <c r="H84" s="940"/>
      <c r="I84" s="940"/>
      <c r="J84" s="940"/>
      <c r="K84" s="940"/>
      <c r="L84" s="941"/>
    </row>
    <row r="85" spans="2:25" ht="18" customHeight="1" thickBot="1">
      <c r="B85" s="942"/>
      <c r="C85" s="943"/>
      <c r="D85" s="943"/>
      <c r="E85" s="943"/>
      <c r="F85" s="943"/>
      <c r="G85" s="943"/>
      <c r="H85" s="943"/>
      <c r="I85" s="943"/>
      <c r="J85" s="943"/>
      <c r="K85" s="943"/>
      <c r="L85" s="944"/>
    </row>
  </sheetData>
  <mergeCells count="51">
    <mergeCell ref="N69:Y73"/>
    <mergeCell ref="N4:Y15"/>
    <mergeCell ref="N16:Y18"/>
    <mergeCell ref="N19:Y49"/>
    <mergeCell ref="N79:Y82"/>
    <mergeCell ref="K77:L77"/>
    <mergeCell ref="E78:F78"/>
    <mergeCell ref="G78:H78"/>
    <mergeCell ref="I78:J78"/>
    <mergeCell ref="K78:L78"/>
    <mergeCell ref="B79:L79"/>
    <mergeCell ref="B80:L85"/>
    <mergeCell ref="B69:D74"/>
    <mergeCell ref="E69:L74"/>
    <mergeCell ref="B75:D78"/>
    <mergeCell ref="E75:F75"/>
    <mergeCell ref="G75:H75"/>
    <mergeCell ref="I75:J75"/>
    <mergeCell ref="K75:L75"/>
    <mergeCell ref="E76:F76"/>
    <mergeCell ref="G76:H76"/>
    <mergeCell ref="I76:J76"/>
    <mergeCell ref="K76:L76"/>
    <mergeCell ref="E77:F77"/>
    <mergeCell ref="G77:H77"/>
    <mergeCell ref="I77:J77"/>
    <mergeCell ref="C65:L68"/>
    <mergeCell ref="C21:H23"/>
    <mergeCell ref="I21:L21"/>
    <mergeCell ref="I22:L22"/>
    <mergeCell ref="I23:L23"/>
    <mergeCell ref="C24:C58"/>
    <mergeCell ref="D24:L58"/>
    <mergeCell ref="C59:L59"/>
    <mergeCell ref="C60:L63"/>
    <mergeCell ref="B2:D2"/>
    <mergeCell ref="E2:L2"/>
    <mergeCell ref="B3:D3"/>
    <mergeCell ref="E3:L3"/>
    <mergeCell ref="B4:B68"/>
    <mergeCell ref="C4:L4"/>
    <mergeCell ref="C5:L10"/>
    <mergeCell ref="C11:L11"/>
    <mergeCell ref="C12:L15"/>
    <mergeCell ref="C16:D19"/>
    <mergeCell ref="F16:L16"/>
    <mergeCell ref="F17:L17"/>
    <mergeCell ref="F18:L18"/>
    <mergeCell ref="F19:L19"/>
    <mergeCell ref="C20:H20"/>
    <mergeCell ref="I20:L20"/>
  </mergeCells>
  <phoneticPr fontId="23"/>
  <dataValidations count="4">
    <dataValidation type="textLength" operator="lessThanOrEqual" allowBlank="1" showInputMessage="1" showErrorMessage="1" errorTitle="字数超過" error="300字・6行以内でご記入ください。" sqref="E69:L74 C5:L10" xr:uid="{5B2EB14D-CB53-4B52-8B0E-F8328F06DBF4}">
      <formula1>300</formula1>
    </dataValidation>
    <dataValidation type="textLength" operator="lessThanOrEqual" allowBlank="1" showInputMessage="1" showErrorMessage="1" errorTitle="字数超過" error="200字・4行以下で入力してください。" sqref="C60:L63 Z64 C65:L68" xr:uid="{4BD0A3D2-2964-4FE6-8C58-BFD30D6BA5F4}">
      <formula1>200</formula1>
    </dataValidation>
    <dataValidation type="textLength" operator="lessThanOrEqual" allowBlank="1" showInputMessage="1" showErrorMessage="1" errorTitle="字数超過" error="200字・4行以内でご記入ください。" sqref="C12:L15" xr:uid="{17A6FDD2-4521-4C92-AA92-2F24E162E6CC}">
      <formula1>200</formula1>
    </dataValidation>
    <dataValidation type="list" operator="lessThanOrEqual" allowBlank="1" showInputMessage="1" showErrorMessage="1" sqref="E16:E19" xr:uid="{4FD0CF61-E27C-4D1D-803A-501EA2688DF3}">
      <formula1>"ー,〇"</formula1>
    </dataValidation>
  </dataValidations>
  <printOptions horizontalCentered="1"/>
  <pageMargins left="0.70866141732283472" right="0.70866141732283472" top="0.74803149606299213" bottom="0.74803149606299213" header="0.31496062992125984" footer="0.31496062992125984"/>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4-1 総表</vt:lpstr>
      <vt:lpstr>4-3 収入</vt:lpstr>
      <vt:lpstr>4-4 支出</vt:lpstr>
      <vt:lpstr>2-1 申請取下</vt:lpstr>
      <vt:lpstr>3-1 中止廃止</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nagashima azusa</cp:lastModifiedBy>
  <cp:lastPrinted>2021-09-09T09:05:39Z</cp:lastPrinted>
  <dcterms:created xsi:type="dcterms:W3CDTF">2020-08-12T01:57:30Z</dcterms:created>
  <dcterms:modified xsi:type="dcterms:W3CDTF">2022-04-21T04:53:23Z</dcterms:modified>
</cp:coreProperties>
</file>