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0CCCEA18-C142-4AAA-B4A4-65DB2D2E0C0B}" xr6:coauthVersionLast="47" xr6:coauthVersionMax="47" xr10:uidLastSave="{00000000-0000-0000-0000-000000000000}"/>
  <workbookProtection workbookAlgorithmName="SHA-512" workbookHashValue="+vSSntObBtOxpEYDU/mJPo7wjoR5pU65nMDD78mnEJMFe1dxp0VzI0C1ALEgjefWe02ddIBSM33n2VaRbAh5+g==" workbookSaltValue="x0zw+XNc5AdMgA17EwWMIg==" workbookSpinCount="100000" lockStructure="1"/>
  <bookViews>
    <workbookView xWindow="-110" yWindow="-110" windowWidth="19420" windowHeight="10420" tabRatio="859" xr2:uid="{00000000-000D-0000-FFFF-FFFF00000000}"/>
  </bookViews>
  <sheets>
    <sheet name="※初めにお読みください" sheetId="57" r:id="rId1"/>
    <sheet name="記載可能経費一覧" sheetId="46" r:id="rId2"/>
    <sheet name="1-1 総表" sheetId="12" r:id="rId3"/>
    <sheet name="1-2 個表" sheetId="59" r:id="rId4"/>
    <sheet name="1-3 収入" sheetId="14" r:id="rId5"/>
    <sheet name="1-4 支出" sheetId="43" r:id="rId6"/>
    <sheet name="1-5 変更理由書（申請）" sheetId="56" r:id="rId7"/>
    <sheet name="5-1 総表" sheetId="58" state="hidden" r:id="rId8"/>
    <sheet name="5-2 個表" sheetId="45" state="hidden" r:id="rId9"/>
    <sheet name="5-3 収入" sheetId="60" state="hidden" r:id="rId10"/>
    <sheet name="5-4 支出" sheetId="63" state="hidden" r:id="rId11"/>
    <sheet name="5-5 変更理由書" sheetId="65" state="hidden" r:id="rId12"/>
    <sheet name="5-6 支払申請書" sheetId="66" state="hidden" r:id="rId13"/>
    <sheet name="2-1 申請取下" sheetId="67" state="hidden" r:id="rId14"/>
    <sheet name="3-1 中止廃止" sheetId="68" state="hidden" r:id="rId15"/>
    <sheet name="4-1 総表" sheetId="62" state="hidden" r:id="rId16"/>
    <sheet name="4-3 収入" sheetId="61" state="hidden" r:id="rId17"/>
    <sheet name="4-4 支出" sheetId="64" state="hidden" r:id="rId18"/>
  </sheets>
  <definedNames>
    <definedName name="_xlnm._FilterDatabase" localSheetId="16" hidden="1">'4-3 収入'!$A$14:$I$101</definedName>
    <definedName name="_xlnm._FilterDatabase" localSheetId="17" hidden="1">'4-4 支出'!$B$12:$L$189</definedName>
    <definedName name="_xlnm._FilterDatabase" localSheetId="9" hidden="1">'5-3 収入'!$A$14:$I$101</definedName>
    <definedName name="_xlnm._FilterDatabase" localSheetId="10" hidden="1">'5-4 支出'!$B$12:$L$189</definedName>
    <definedName name="_xlnm.Print_Area" localSheetId="2">'1-1 総表'!$A$1:$J$55</definedName>
    <definedName name="_xlnm.Print_Area" localSheetId="3">'1-2 個表'!$B$1:$K$76</definedName>
    <definedName name="_xlnm.Print_Area" localSheetId="4">'1-3 収入'!$A$1:$I$101</definedName>
    <definedName name="_xlnm.Print_Area" localSheetId="5">'1-4 支出'!$B$1:$L$189</definedName>
    <definedName name="_xlnm.Print_Area" localSheetId="6">'1-5 変更理由書（申請）'!$A$1:$I$64</definedName>
    <definedName name="_xlnm.Print_Area" localSheetId="13">'2-1 申請取下'!$A$1:$L$36</definedName>
    <definedName name="_xlnm.Print_Area" localSheetId="14">'3-1 中止廃止'!$A$1:$L$36</definedName>
    <definedName name="_xlnm.Print_Area" localSheetId="15">'4-1 総表'!$A$1:$J$45</definedName>
    <definedName name="_xlnm.Print_Area" localSheetId="16">'4-3 収入'!$A$1:$I$101</definedName>
    <definedName name="_xlnm.Print_Area" localSheetId="17">'4-4 支出'!$B$1:$L$189</definedName>
    <definedName name="_xlnm.Print_Area" localSheetId="7">'5-1 総表'!$A$1:$J$54</definedName>
    <definedName name="_xlnm.Print_Area" localSheetId="8">'5-2 個表'!$B$1:$K$83</definedName>
    <definedName name="_xlnm.Print_Area" localSheetId="9">'5-3 収入'!$A$1:$I$101</definedName>
    <definedName name="_xlnm.Print_Area" localSheetId="10">'5-4 支出'!$B$1:$L$189</definedName>
    <definedName name="_xlnm.Print_Area" localSheetId="11">'5-5 変更理由書'!$A$1:$I$130</definedName>
    <definedName name="_xlnm.Print_Area" localSheetId="12">'5-6 支払申請書'!$A$1:$L$30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59" l="1"/>
  <c r="D18" i="59"/>
  <c r="D19" i="59"/>
  <c r="F33" i="58"/>
  <c r="F34" i="58"/>
  <c r="H47" i="12" l="1"/>
  <c r="H44" i="12"/>
  <c r="C24" i="68" l="1"/>
  <c r="D18" i="68"/>
  <c r="C18" i="68"/>
  <c r="G15" i="68"/>
  <c r="G14" i="68"/>
  <c r="G13" i="68"/>
  <c r="G12" i="68"/>
  <c r="I11" i="68"/>
  <c r="G11" i="68"/>
  <c r="C24" i="67"/>
  <c r="D18" i="67"/>
  <c r="C18" i="67"/>
  <c r="G15" i="67"/>
  <c r="G14" i="67"/>
  <c r="G13" i="67"/>
  <c r="G12" i="67"/>
  <c r="I11" i="67"/>
  <c r="G11" i="67"/>
  <c r="I40" i="58"/>
  <c r="E40" i="58"/>
  <c r="E22" i="66" l="1"/>
  <c r="G15" i="66"/>
  <c r="G14" i="66"/>
  <c r="G13" i="66"/>
  <c r="I7" i="66"/>
  <c r="D12" i="65"/>
  <c r="F9" i="65"/>
  <c r="F8" i="65"/>
  <c r="F7" i="65"/>
  <c r="K169" i="64" l="1"/>
  <c r="K147" i="64"/>
  <c r="K148" i="64"/>
  <c r="K125" i="64"/>
  <c r="K103" i="64"/>
  <c r="K81" i="64"/>
  <c r="K59" i="64"/>
  <c r="K47" i="64"/>
  <c r="K35" i="64"/>
  <c r="D15" i="64"/>
  <c r="C15" i="64" s="1"/>
  <c r="E15" i="64"/>
  <c r="F15" i="64"/>
  <c r="K15" i="64" s="1"/>
  <c r="G15" i="64"/>
  <c r="H15" i="64"/>
  <c r="I15" i="64"/>
  <c r="J15" i="64"/>
  <c r="D16" i="64"/>
  <c r="C16" i="64" s="1"/>
  <c r="E16" i="64"/>
  <c r="F16" i="64"/>
  <c r="K16" i="64" s="1"/>
  <c r="G16" i="64"/>
  <c r="H16" i="64"/>
  <c r="I16" i="64"/>
  <c r="J16" i="64"/>
  <c r="D17" i="64"/>
  <c r="C17" i="64" s="1"/>
  <c r="E17" i="64"/>
  <c r="F17" i="64"/>
  <c r="G17" i="64"/>
  <c r="H17" i="64"/>
  <c r="I17" i="64"/>
  <c r="J17" i="64"/>
  <c r="D18" i="64"/>
  <c r="C18" i="64" s="1"/>
  <c r="E18" i="64"/>
  <c r="F18" i="64"/>
  <c r="G18" i="64"/>
  <c r="H18" i="64"/>
  <c r="I18" i="64"/>
  <c r="J18" i="64"/>
  <c r="D19" i="64"/>
  <c r="C19" i="64" s="1"/>
  <c r="E19" i="64"/>
  <c r="F19" i="64"/>
  <c r="K19" i="64" s="1"/>
  <c r="G19" i="64"/>
  <c r="H19" i="64"/>
  <c r="I19" i="64"/>
  <c r="J19" i="64"/>
  <c r="D20" i="64"/>
  <c r="C20" i="64" s="1"/>
  <c r="E20" i="64"/>
  <c r="F20" i="64"/>
  <c r="K20" i="64" s="1"/>
  <c r="G20" i="64"/>
  <c r="H20" i="64"/>
  <c r="I20" i="64"/>
  <c r="J20" i="64"/>
  <c r="D21" i="64"/>
  <c r="C21" i="64" s="1"/>
  <c r="E21" i="64"/>
  <c r="F21" i="64"/>
  <c r="G21" i="64"/>
  <c r="H21" i="64"/>
  <c r="I21" i="64"/>
  <c r="J21" i="64"/>
  <c r="D22" i="64"/>
  <c r="E22" i="64"/>
  <c r="F22" i="64"/>
  <c r="K22" i="64" s="1"/>
  <c r="G22" i="64"/>
  <c r="H22" i="64"/>
  <c r="I22" i="64"/>
  <c r="J22" i="64"/>
  <c r="D23" i="64"/>
  <c r="C23" i="64" s="1"/>
  <c r="E23" i="64"/>
  <c r="F23" i="64"/>
  <c r="K23" i="64" s="1"/>
  <c r="G23" i="64"/>
  <c r="H23" i="64"/>
  <c r="I23" i="64"/>
  <c r="J23" i="64"/>
  <c r="D24" i="64"/>
  <c r="E24" i="64"/>
  <c r="F24" i="64"/>
  <c r="K24" i="64" s="1"/>
  <c r="G24" i="64"/>
  <c r="H24" i="64"/>
  <c r="I24" i="64"/>
  <c r="J24" i="64"/>
  <c r="D25" i="64"/>
  <c r="C25" i="64" s="1"/>
  <c r="E25" i="64"/>
  <c r="F25" i="64"/>
  <c r="K25" i="64" s="1"/>
  <c r="G25" i="64"/>
  <c r="H25" i="64"/>
  <c r="I25" i="64"/>
  <c r="J25" i="64"/>
  <c r="D26" i="64"/>
  <c r="C26" i="64" s="1"/>
  <c r="E26" i="64"/>
  <c r="F26" i="64"/>
  <c r="K26" i="64" s="1"/>
  <c r="G26" i="64"/>
  <c r="H26" i="64"/>
  <c r="I26" i="64"/>
  <c r="J26" i="64"/>
  <c r="D27" i="64"/>
  <c r="C27" i="64" s="1"/>
  <c r="E27" i="64"/>
  <c r="F27" i="64"/>
  <c r="K27" i="64" s="1"/>
  <c r="G27" i="64"/>
  <c r="H27" i="64"/>
  <c r="I27" i="64"/>
  <c r="J27" i="64"/>
  <c r="D28" i="64"/>
  <c r="C28" i="64" s="1"/>
  <c r="E28" i="64"/>
  <c r="F28" i="64"/>
  <c r="G28" i="64"/>
  <c r="H28" i="64"/>
  <c r="I28" i="64"/>
  <c r="J28" i="64"/>
  <c r="D29" i="64"/>
  <c r="C29" i="64" s="1"/>
  <c r="E29" i="64"/>
  <c r="F29" i="64"/>
  <c r="K29" i="64" s="1"/>
  <c r="G29" i="64"/>
  <c r="H29" i="64"/>
  <c r="I29" i="64"/>
  <c r="J29" i="64"/>
  <c r="D30" i="64"/>
  <c r="C30" i="64" s="1"/>
  <c r="E30" i="64"/>
  <c r="F30" i="64"/>
  <c r="K30" i="64" s="1"/>
  <c r="G30" i="64"/>
  <c r="H30" i="64"/>
  <c r="I30" i="64"/>
  <c r="J30" i="64"/>
  <c r="D31" i="64"/>
  <c r="C31" i="64" s="1"/>
  <c r="E31" i="64"/>
  <c r="F31" i="64"/>
  <c r="K31" i="64" s="1"/>
  <c r="G31" i="64"/>
  <c r="H31" i="64"/>
  <c r="I31" i="64"/>
  <c r="J31" i="64"/>
  <c r="D32" i="64"/>
  <c r="C32" i="64" s="1"/>
  <c r="E32" i="64"/>
  <c r="F32" i="64"/>
  <c r="K32" i="64" s="1"/>
  <c r="G32" i="64"/>
  <c r="H32" i="64"/>
  <c r="I32" i="64"/>
  <c r="J32" i="64"/>
  <c r="D33" i="64"/>
  <c r="C33" i="64" s="1"/>
  <c r="E33" i="64"/>
  <c r="F33" i="64"/>
  <c r="K33" i="64" s="1"/>
  <c r="G33" i="64"/>
  <c r="H33" i="64"/>
  <c r="I33" i="64"/>
  <c r="J33" i="64"/>
  <c r="D36" i="64"/>
  <c r="C36" i="64" s="1"/>
  <c r="E36" i="64"/>
  <c r="F36" i="64"/>
  <c r="G36" i="64"/>
  <c r="H36" i="64"/>
  <c r="I36" i="64"/>
  <c r="J36" i="64"/>
  <c r="D37" i="64"/>
  <c r="C37" i="64" s="1"/>
  <c r="E37" i="64"/>
  <c r="F37" i="64"/>
  <c r="K37" i="64" s="1"/>
  <c r="G37" i="64"/>
  <c r="H37" i="64"/>
  <c r="I37" i="64"/>
  <c r="J37" i="64"/>
  <c r="D38" i="64"/>
  <c r="E38" i="64"/>
  <c r="F38" i="64"/>
  <c r="K38" i="64" s="1"/>
  <c r="G38" i="64"/>
  <c r="H38" i="64"/>
  <c r="I38" i="64"/>
  <c r="J38" i="64"/>
  <c r="D39" i="64"/>
  <c r="C39" i="64" s="1"/>
  <c r="E39" i="64"/>
  <c r="F39" i="64"/>
  <c r="K39" i="64" s="1"/>
  <c r="G39" i="64"/>
  <c r="H39" i="64"/>
  <c r="I39" i="64"/>
  <c r="J39" i="64"/>
  <c r="D40" i="64"/>
  <c r="C40" i="64" s="1"/>
  <c r="E40" i="64"/>
  <c r="F40" i="64"/>
  <c r="G40" i="64"/>
  <c r="H40" i="64"/>
  <c r="I40" i="64"/>
  <c r="J40" i="64"/>
  <c r="D41" i="64"/>
  <c r="E41" i="64"/>
  <c r="F41" i="64"/>
  <c r="K41" i="64" s="1"/>
  <c r="G41" i="64"/>
  <c r="H41" i="64"/>
  <c r="I41" i="64"/>
  <c r="J41" i="64"/>
  <c r="D42" i="64"/>
  <c r="E42" i="64"/>
  <c r="F42" i="64"/>
  <c r="K42" i="64" s="1"/>
  <c r="G42" i="64"/>
  <c r="H42" i="64"/>
  <c r="I42" i="64"/>
  <c r="J42" i="64"/>
  <c r="D43" i="64"/>
  <c r="C43" i="64" s="1"/>
  <c r="E43" i="64"/>
  <c r="F43" i="64"/>
  <c r="G43" i="64"/>
  <c r="H43" i="64"/>
  <c r="I43" i="64"/>
  <c r="J43" i="64"/>
  <c r="D44" i="64"/>
  <c r="C44" i="64" s="1"/>
  <c r="E44" i="64"/>
  <c r="F44" i="64"/>
  <c r="G44" i="64"/>
  <c r="H44" i="64"/>
  <c r="I44" i="64"/>
  <c r="J44" i="64"/>
  <c r="D45" i="64"/>
  <c r="C45" i="64" s="1"/>
  <c r="E45" i="64"/>
  <c r="F45" i="64"/>
  <c r="K45" i="64" s="1"/>
  <c r="G45" i="64"/>
  <c r="H45" i="64"/>
  <c r="I45" i="64"/>
  <c r="J45" i="64"/>
  <c r="D48" i="64"/>
  <c r="E48" i="64"/>
  <c r="F48" i="64"/>
  <c r="K48" i="64" s="1"/>
  <c r="G48" i="64"/>
  <c r="H48" i="64"/>
  <c r="I48" i="64"/>
  <c r="J48" i="64"/>
  <c r="D49" i="64"/>
  <c r="C49" i="64" s="1"/>
  <c r="E49" i="64"/>
  <c r="F49" i="64"/>
  <c r="G49" i="64"/>
  <c r="H49" i="64"/>
  <c r="I49" i="64"/>
  <c r="J49" i="64"/>
  <c r="D50" i="64"/>
  <c r="C50" i="64" s="1"/>
  <c r="E50" i="64"/>
  <c r="F50" i="64"/>
  <c r="K50" i="64" s="1"/>
  <c r="G50" i="64"/>
  <c r="H50" i="64"/>
  <c r="I50" i="64"/>
  <c r="J50" i="64"/>
  <c r="D51" i="64"/>
  <c r="C51" i="64" s="1"/>
  <c r="E51" i="64"/>
  <c r="F51" i="64"/>
  <c r="K51" i="64" s="1"/>
  <c r="G51" i="64"/>
  <c r="H51" i="64"/>
  <c r="I51" i="64"/>
  <c r="J51" i="64"/>
  <c r="D52" i="64"/>
  <c r="C52" i="64" s="1"/>
  <c r="E52" i="64"/>
  <c r="F52" i="64"/>
  <c r="K52" i="64" s="1"/>
  <c r="G52" i="64"/>
  <c r="H52" i="64"/>
  <c r="I52" i="64"/>
  <c r="J52" i="64"/>
  <c r="D53" i="64"/>
  <c r="C53" i="64" s="1"/>
  <c r="E53" i="64"/>
  <c r="F53" i="64"/>
  <c r="G53" i="64"/>
  <c r="H53" i="64"/>
  <c r="I53" i="64"/>
  <c r="J53" i="64"/>
  <c r="D54" i="64"/>
  <c r="E54" i="64"/>
  <c r="F54" i="64"/>
  <c r="K54" i="64" s="1"/>
  <c r="G54" i="64"/>
  <c r="H54" i="64"/>
  <c r="I54" i="64"/>
  <c r="J54" i="64"/>
  <c r="D55" i="64"/>
  <c r="C55" i="64" s="1"/>
  <c r="E55" i="64"/>
  <c r="F55" i="64"/>
  <c r="K55" i="64" s="1"/>
  <c r="G55" i="64"/>
  <c r="H55" i="64"/>
  <c r="I55" i="64"/>
  <c r="J55" i="64"/>
  <c r="D56" i="64"/>
  <c r="E56" i="64"/>
  <c r="F56" i="64"/>
  <c r="K56" i="64" s="1"/>
  <c r="G56" i="64"/>
  <c r="H56" i="64"/>
  <c r="I56" i="64"/>
  <c r="J56" i="64"/>
  <c r="D57" i="64"/>
  <c r="C57" i="64" s="1"/>
  <c r="E57" i="64"/>
  <c r="F57" i="64"/>
  <c r="K57" i="64" s="1"/>
  <c r="G57" i="64"/>
  <c r="H57" i="64"/>
  <c r="I57" i="64"/>
  <c r="J57" i="64"/>
  <c r="D60" i="64"/>
  <c r="C60" i="64" s="1"/>
  <c r="E60" i="64"/>
  <c r="F60" i="64"/>
  <c r="G60" i="64"/>
  <c r="H60" i="64"/>
  <c r="I60" i="64"/>
  <c r="J60" i="64"/>
  <c r="D61" i="64"/>
  <c r="C61" i="64" s="1"/>
  <c r="E61" i="64"/>
  <c r="F61" i="64"/>
  <c r="G61" i="64"/>
  <c r="H61" i="64"/>
  <c r="I61" i="64"/>
  <c r="J61" i="64"/>
  <c r="D62" i="64"/>
  <c r="E62" i="64"/>
  <c r="F62" i="64"/>
  <c r="K62" i="64" s="1"/>
  <c r="G62" i="64"/>
  <c r="H62" i="64"/>
  <c r="I62" i="64"/>
  <c r="J62" i="64"/>
  <c r="D63" i="64"/>
  <c r="C63" i="64" s="1"/>
  <c r="E63" i="64"/>
  <c r="F63" i="64"/>
  <c r="G63" i="64"/>
  <c r="H63" i="64"/>
  <c r="I63" i="64"/>
  <c r="J63" i="64"/>
  <c r="D64" i="64"/>
  <c r="C64" i="64" s="1"/>
  <c r="E64" i="64"/>
  <c r="F64" i="64"/>
  <c r="G64" i="64"/>
  <c r="H64" i="64"/>
  <c r="I64" i="64"/>
  <c r="J64" i="64"/>
  <c r="D65" i="64"/>
  <c r="C65" i="64" s="1"/>
  <c r="E65" i="64"/>
  <c r="F65" i="64"/>
  <c r="K65" i="64" s="1"/>
  <c r="G65" i="64"/>
  <c r="H65" i="64"/>
  <c r="I65" i="64"/>
  <c r="J65" i="64"/>
  <c r="D66" i="64"/>
  <c r="E66" i="64"/>
  <c r="F66" i="64"/>
  <c r="G66" i="64"/>
  <c r="H66" i="64"/>
  <c r="I66" i="64"/>
  <c r="J66" i="64"/>
  <c r="D67" i="64"/>
  <c r="C67" i="64" s="1"/>
  <c r="E67" i="64"/>
  <c r="F67" i="64"/>
  <c r="K67" i="64" s="1"/>
  <c r="G67" i="64"/>
  <c r="H67" i="64"/>
  <c r="I67" i="64"/>
  <c r="J67" i="64"/>
  <c r="D68" i="64"/>
  <c r="C68" i="64" s="1"/>
  <c r="E68" i="64"/>
  <c r="F68" i="64"/>
  <c r="G68" i="64"/>
  <c r="H68" i="64"/>
  <c r="I68" i="64"/>
  <c r="J68" i="64"/>
  <c r="D69" i="64"/>
  <c r="E69" i="64"/>
  <c r="F69" i="64"/>
  <c r="K69" i="64" s="1"/>
  <c r="G69" i="64"/>
  <c r="H69" i="64"/>
  <c r="I69" i="64"/>
  <c r="J69" i="64"/>
  <c r="D70" i="64"/>
  <c r="E70" i="64"/>
  <c r="F70" i="64"/>
  <c r="K70" i="64" s="1"/>
  <c r="G70" i="64"/>
  <c r="H70" i="64"/>
  <c r="I70" i="64"/>
  <c r="J70" i="64"/>
  <c r="D71" i="64"/>
  <c r="C71" i="64" s="1"/>
  <c r="E71" i="64"/>
  <c r="F71" i="64"/>
  <c r="K71" i="64" s="1"/>
  <c r="G71" i="64"/>
  <c r="H71" i="64"/>
  <c r="I71" i="64"/>
  <c r="J71" i="64"/>
  <c r="D72" i="64"/>
  <c r="C72" i="64" s="1"/>
  <c r="E72" i="64"/>
  <c r="F72" i="64"/>
  <c r="G72" i="64"/>
  <c r="H72" i="64"/>
  <c r="I72" i="64"/>
  <c r="J72" i="64"/>
  <c r="D73" i="64"/>
  <c r="C73" i="64" s="1"/>
  <c r="E73" i="64"/>
  <c r="F73" i="64"/>
  <c r="K73" i="64" s="1"/>
  <c r="G73" i="64"/>
  <c r="H73" i="64"/>
  <c r="I73" i="64"/>
  <c r="J73" i="64"/>
  <c r="D74" i="64"/>
  <c r="E74" i="64"/>
  <c r="F74" i="64"/>
  <c r="G74" i="64"/>
  <c r="H74" i="64"/>
  <c r="I74" i="64"/>
  <c r="J74" i="64"/>
  <c r="D75" i="64"/>
  <c r="C75" i="64" s="1"/>
  <c r="E75" i="64"/>
  <c r="F75" i="64"/>
  <c r="K75" i="64" s="1"/>
  <c r="G75" i="64"/>
  <c r="H75" i="64"/>
  <c r="I75" i="64"/>
  <c r="J75" i="64"/>
  <c r="D76" i="64"/>
  <c r="C76" i="64" s="1"/>
  <c r="E76" i="64"/>
  <c r="F76" i="64"/>
  <c r="G76" i="64"/>
  <c r="H76" i="64"/>
  <c r="I76" i="64"/>
  <c r="J76" i="64"/>
  <c r="D77" i="64"/>
  <c r="E77" i="64"/>
  <c r="F77" i="64"/>
  <c r="K77" i="64" s="1"/>
  <c r="G77" i="64"/>
  <c r="H77" i="64"/>
  <c r="I77" i="64"/>
  <c r="J77" i="64"/>
  <c r="D78" i="64"/>
  <c r="E78" i="64"/>
  <c r="F78" i="64"/>
  <c r="K78" i="64" s="1"/>
  <c r="G78" i="64"/>
  <c r="H78" i="64"/>
  <c r="I78" i="64"/>
  <c r="J78" i="64"/>
  <c r="D79" i="64"/>
  <c r="E79" i="64"/>
  <c r="F79" i="64"/>
  <c r="G79" i="64"/>
  <c r="H79" i="64"/>
  <c r="I79" i="64"/>
  <c r="J79" i="64"/>
  <c r="D82" i="64"/>
  <c r="C82" i="64" s="1"/>
  <c r="E82" i="64"/>
  <c r="F82" i="64"/>
  <c r="K82" i="64" s="1"/>
  <c r="G82" i="64"/>
  <c r="H82" i="64"/>
  <c r="I82" i="64"/>
  <c r="J82" i="64"/>
  <c r="D83" i="64"/>
  <c r="C83" i="64" s="1"/>
  <c r="E83" i="64"/>
  <c r="F83" i="64"/>
  <c r="K83" i="64" s="1"/>
  <c r="G83" i="64"/>
  <c r="H83" i="64"/>
  <c r="I83" i="64"/>
  <c r="J83" i="64"/>
  <c r="D84" i="64"/>
  <c r="C84" i="64" s="1"/>
  <c r="E84" i="64"/>
  <c r="F84" i="64"/>
  <c r="K84" i="64" s="1"/>
  <c r="G84" i="64"/>
  <c r="H84" i="64"/>
  <c r="I84" i="64"/>
  <c r="J84" i="64"/>
  <c r="D85" i="64"/>
  <c r="C85" i="64" s="1"/>
  <c r="E85" i="64"/>
  <c r="F85" i="64"/>
  <c r="K85" i="64" s="1"/>
  <c r="G85" i="64"/>
  <c r="H85" i="64"/>
  <c r="I85" i="64"/>
  <c r="J85" i="64"/>
  <c r="D86" i="64"/>
  <c r="C86" i="64" s="1"/>
  <c r="E86" i="64"/>
  <c r="F86" i="64"/>
  <c r="K86" i="64" s="1"/>
  <c r="G86" i="64"/>
  <c r="H86" i="64"/>
  <c r="I86" i="64"/>
  <c r="J86" i="64"/>
  <c r="D87" i="64"/>
  <c r="C87" i="64" s="1"/>
  <c r="E87" i="64"/>
  <c r="F87" i="64"/>
  <c r="K87" i="64" s="1"/>
  <c r="G87" i="64"/>
  <c r="H87" i="64"/>
  <c r="I87" i="64"/>
  <c r="J87" i="64"/>
  <c r="D88" i="64"/>
  <c r="E88" i="64"/>
  <c r="F88" i="64"/>
  <c r="K88" i="64" s="1"/>
  <c r="G88" i="64"/>
  <c r="H88" i="64"/>
  <c r="I88" i="64"/>
  <c r="J88" i="64"/>
  <c r="D89" i="64"/>
  <c r="C89" i="64" s="1"/>
  <c r="E89" i="64"/>
  <c r="F89" i="64"/>
  <c r="G89" i="64"/>
  <c r="H89" i="64"/>
  <c r="I89" i="64"/>
  <c r="J89" i="64"/>
  <c r="D90" i="64"/>
  <c r="C90" i="64" s="1"/>
  <c r="E90" i="64"/>
  <c r="F90" i="64"/>
  <c r="K90" i="64" s="1"/>
  <c r="G90" i="64"/>
  <c r="H90" i="64"/>
  <c r="I90" i="64"/>
  <c r="J90" i="64"/>
  <c r="D91" i="64"/>
  <c r="C91" i="64" s="1"/>
  <c r="E91" i="64"/>
  <c r="F91" i="64"/>
  <c r="K91" i="64" s="1"/>
  <c r="G91" i="64"/>
  <c r="H91" i="64"/>
  <c r="I91" i="64"/>
  <c r="J91" i="64"/>
  <c r="D92" i="64"/>
  <c r="C92" i="64" s="1"/>
  <c r="E92" i="64"/>
  <c r="F92" i="64"/>
  <c r="K92" i="64" s="1"/>
  <c r="G92" i="64"/>
  <c r="H92" i="64"/>
  <c r="I92" i="64"/>
  <c r="J92" i="64"/>
  <c r="D93" i="64"/>
  <c r="C93" i="64" s="1"/>
  <c r="E93" i="64"/>
  <c r="F93" i="64"/>
  <c r="G93" i="64"/>
  <c r="H93" i="64"/>
  <c r="I93" i="64"/>
  <c r="J93" i="64"/>
  <c r="D94" i="64"/>
  <c r="C94" i="64" s="1"/>
  <c r="E94" i="64"/>
  <c r="F94" i="64"/>
  <c r="G94" i="64"/>
  <c r="H94" i="64"/>
  <c r="I94" i="64"/>
  <c r="J94" i="64"/>
  <c r="D95" i="64"/>
  <c r="C95" i="64" s="1"/>
  <c r="E95" i="64"/>
  <c r="F95" i="64"/>
  <c r="K95" i="64" s="1"/>
  <c r="G95" i="64"/>
  <c r="H95" i="64"/>
  <c r="I95" i="64"/>
  <c r="J95" i="64"/>
  <c r="D96" i="64"/>
  <c r="C96" i="64" s="1"/>
  <c r="E96" i="64"/>
  <c r="F96" i="64"/>
  <c r="K96" i="64" s="1"/>
  <c r="G96" i="64"/>
  <c r="H96" i="64"/>
  <c r="I96" i="64"/>
  <c r="J96" i="64"/>
  <c r="D97" i="64"/>
  <c r="C97" i="64" s="1"/>
  <c r="E97" i="64"/>
  <c r="F97" i="64"/>
  <c r="G97" i="64"/>
  <c r="H97" i="64"/>
  <c r="I97" i="64"/>
  <c r="J97" i="64"/>
  <c r="D98" i="64"/>
  <c r="C98" i="64" s="1"/>
  <c r="E98" i="64"/>
  <c r="F98" i="64"/>
  <c r="K98" i="64" s="1"/>
  <c r="G98" i="64"/>
  <c r="H98" i="64"/>
  <c r="I98" i="64"/>
  <c r="J98" i="64"/>
  <c r="D99" i="64"/>
  <c r="C99" i="64" s="1"/>
  <c r="E99" i="64"/>
  <c r="F99" i="64"/>
  <c r="K99" i="64" s="1"/>
  <c r="G99" i="64"/>
  <c r="H99" i="64"/>
  <c r="I99" i="64"/>
  <c r="J99" i="64"/>
  <c r="D100" i="64"/>
  <c r="C100" i="64" s="1"/>
  <c r="E100" i="64"/>
  <c r="F100" i="64"/>
  <c r="K100" i="64" s="1"/>
  <c r="G100" i="64"/>
  <c r="H100" i="64"/>
  <c r="I100" i="64"/>
  <c r="J100" i="64"/>
  <c r="D101" i="64"/>
  <c r="C101" i="64" s="1"/>
  <c r="E101" i="64"/>
  <c r="F101" i="64"/>
  <c r="G101" i="64"/>
  <c r="H101" i="64"/>
  <c r="I101" i="64"/>
  <c r="J101" i="64"/>
  <c r="D104" i="64"/>
  <c r="C104" i="64" s="1"/>
  <c r="E104" i="64"/>
  <c r="F104" i="64"/>
  <c r="K104" i="64" s="1"/>
  <c r="G104" i="64"/>
  <c r="H104" i="64"/>
  <c r="I104" i="64"/>
  <c r="J104" i="64"/>
  <c r="D105" i="64"/>
  <c r="C105" i="64" s="1"/>
  <c r="E105" i="64"/>
  <c r="F105" i="64"/>
  <c r="G105" i="64"/>
  <c r="H105" i="64"/>
  <c r="I105" i="64"/>
  <c r="J105" i="64"/>
  <c r="D106" i="64"/>
  <c r="E106" i="64"/>
  <c r="F106" i="64"/>
  <c r="K106" i="64" s="1"/>
  <c r="G106" i="64"/>
  <c r="H106" i="64"/>
  <c r="I106" i="64"/>
  <c r="J106" i="64"/>
  <c r="D107" i="64"/>
  <c r="C107" i="64" s="1"/>
  <c r="E107" i="64"/>
  <c r="F107" i="64"/>
  <c r="G107" i="64"/>
  <c r="H107" i="64"/>
  <c r="I107" i="64"/>
  <c r="J107" i="64"/>
  <c r="D108" i="64"/>
  <c r="C108" i="64" s="1"/>
  <c r="E108" i="64"/>
  <c r="F108" i="64"/>
  <c r="K108" i="64" s="1"/>
  <c r="G108" i="64"/>
  <c r="H108" i="64"/>
  <c r="I108" i="64"/>
  <c r="J108" i="64"/>
  <c r="D109" i="64"/>
  <c r="C109" i="64" s="1"/>
  <c r="E109" i="64"/>
  <c r="F109" i="64"/>
  <c r="K109" i="64" s="1"/>
  <c r="G109" i="64"/>
  <c r="H109" i="64"/>
  <c r="I109" i="64"/>
  <c r="J109" i="64"/>
  <c r="D110" i="64"/>
  <c r="E110" i="64"/>
  <c r="F110" i="64"/>
  <c r="K110" i="64" s="1"/>
  <c r="G110" i="64"/>
  <c r="H110" i="64"/>
  <c r="I110" i="64"/>
  <c r="J110" i="64"/>
  <c r="D111" i="64"/>
  <c r="C111" i="64" s="1"/>
  <c r="E111" i="64"/>
  <c r="F111" i="64"/>
  <c r="K111" i="64" s="1"/>
  <c r="G111" i="64"/>
  <c r="H111" i="64"/>
  <c r="I111" i="64"/>
  <c r="J111" i="64"/>
  <c r="D112" i="64"/>
  <c r="C112" i="64" s="1"/>
  <c r="E112" i="64"/>
  <c r="F112" i="64"/>
  <c r="G112" i="64"/>
  <c r="H112" i="64"/>
  <c r="I112" i="64"/>
  <c r="J112" i="64"/>
  <c r="D113" i="64"/>
  <c r="C113" i="64" s="1"/>
  <c r="E113" i="64"/>
  <c r="F113" i="64"/>
  <c r="K113" i="64" s="1"/>
  <c r="G113" i="64"/>
  <c r="H113" i="64"/>
  <c r="I113" i="64"/>
  <c r="J113" i="64"/>
  <c r="D114" i="64"/>
  <c r="E114" i="64"/>
  <c r="F114" i="64"/>
  <c r="K114" i="64" s="1"/>
  <c r="G114" i="64"/>
  <c r="H114" i="64"/>
  <c r="I114" i="64"/>
  <c r="J114" i="64"/>
  <c r="D115" i="64"/>
  <c r="C115" i="64" s="1"/>
  <c r="E115" i="64"/>
  <c r="F115" i="64"/>
  <c r="K115" i="64" s="1"/>
  <c r="G115" i="64"/>
  <c r="H115" i="64"/>
  <c r="I115" i="64"/>
  <c r="J115" i="64"/>
  <c r="D116" i="64"/>
  <c r="C116" i="64" s="1"/>
  <c r="E116" i="64"/>
  <c r="F116" i="64"/>
  <c r="K116" i="64" s="1"/>
  <c r="G116" i="64"/>
  <c r="H116" i="64"/>
  <c r="I116" i="64"/>
  <c r="J116" i="64"/>
  <c r="D117" i="64"/>
  <c r="E117" i="64"/>
  <c r="F117" i="64"/>
  <c r="K117" i="64" s="1"/>
  <c r="G117" i="64"/>
  <c r="H117" i="64"/>
  <c r="I117" i="64"/>
  <c r="J117" i="64"/>
  <c r="D118" i="64"/>
  <c r="E118" i="64"/>
  <c r="F118" i="64"/>
  <c r="K118" i="64" s="1"/>
  <c r="G118" i="64"/>
  <c r="H118" i="64"/>
  <c r="I118" i="64"/>
  <c r="J118" i="64"/>
  <c r="D119" i="64"/>
  <c r="C119" i="64" s="1"/>
  <c r="E119" i="64"/>
  <c r="F119" i="64"/>
  <c r="K119" i="64" s="1"/>
  <c r="G119" i="64"/>
  <c r="H119" i="64"/>
  <c r="I119" i="64"/>
  <c r="J119" i="64"/>
  <c r="D120" i="64"/>
  <c r="C120" i="64" s="1"/>
  <c r="E120" i="64"/>
  <c r="F120" i="64"/>
  <c r="G120" i="64"/>
  <c r="H120" i="64"/>
  <c r="I120" i="64"/>
  <c r="J120" i="64"/>
  <c r="D121" i="64"/>
  <c r="C121" i="64" s="1"/>
  <c r="E121" i="64"/>
  <c r="F121" i="64"/>
  <c r="K121" i="64" s="1"/>
  <c r="G121" i="64"/>
  <c r="H121" i="64"/>
  <c r="I121" i="64"/>
  <c r="J121" i="64"/>
  <c r="D122" i="64"/>
  <c r="E122" i="64"/>
  <c r="F122" i="64"/>
  <c r="K122" i="64" s="1"/>
  <c r="G122" i="64"/>
  <c r="H122" i="64"/>
  <c r="I122" i="64"/>
  <c r="J122" i="64"/>
  <c r="D123" i="64"/>
  <c r="C123" i="64" s="1"/>
  <c r="E123" i="64"/>
  <c r="F123" i="64"/>
  <c r="K123" i="64" s="1"/>
  <c r="G123" i="64"/>
  <c r="H123" i="64"/>
  <c r="I123" i="64"/>
  <c r="J123" i="64"/>
  <c r="D126" i="64"/>
  <c r="C126" i="64" s="1"/>
  <c r="E126" i="64"/>
  <c r="F126" i="64"/>
  <c r="K126" i="64" s="1"/>
  <c r="G126" i="64"/>
  <c r="H126" i="64"/>
  <c r="I126" i="64"/>
  <c r="J126" i="64"/>
  <c r="D127" i="64"/>
  <c r="C127" i="64" s="1"/>
  <c r="E127" i="64"/>
  <c r="F127" i="64"/>
  <c r="K127" i="64" s="1"/>
  <c r="G127" i="64"/>
  <c r="H127" i="64"/>
  <c r="I127" i="64"/>
  <c r="J127" i="64"/>
  <c r="D128" i="64"/>
  <c r="C128" i="64" s="1"/>
  <c r="E128" i="64"/>
  <c r="F128" i="64"/>
  <c r="K128" i="64" s="1"/>
  <c r="G128" i="64"/>
  <c r="H128" i="64"/>
  <c r="I128" i="64"/>
  <c r="J128" i="64"/>
  <c r="D129" i="64"/>
  <c r="C129" i="64" s="1"/>
  <c r="E129" i="64"/>
  <c r="F129" i="64"/>
  <c r="K129" i="64" s="1"/>
  <c r="G129" i="64"/>
  <c r="H129" i="64"/>
  <c r="I129" i="64"/>
  <c r="J129" i="64"/>
  <c r="D130" i="64"/>
  <c r="C130" i="64" s="1"/>
  <c r="E130" i="64"/>
  <c r="F130" i="64"/>
  <c r="K130" i="64" s="1"/>
  <c r="G130" i="64"/>
  <c r="H130" i="64"/>
  <c r="I130" i="64"/>
  <c r="J130" i="64"/>
  <c r="D131" i="64"/>
  <c r="C131" i="64" s="1"/>
  <c r="E131" i="64"/>
  <c r="F131" i="64"/>
  <c r="K131" i="64" s="1"/>
  <c r="G131" i="64"/>
  <c r="H131" i="64"/>
  <c r="I131" i="64"/>
  <c r="J131" i="64"/>
  <c r="D132" i="64"/>
  <c r="E132" i="64"/>
  <c r="F132" i="64"/>
  <c r="K132" i="64" s="1"/>
  <c r="G132" i="64"/>
  <c r="H132" i="64"/>
  <c r="I132" i="64"/>
  <c r="J132" i="64"/>
  <c r="D133" i="64"/>
  <c r="C133" i="64" s="1"/>
  <c r="E133" i="64"/>
  <c r="F133" i="64"/>
  <c r="K133" i="64" s="1"/>
  <c r="G133" i="64"/>
  <c r="H133" i="64"/>
  <c r="I133" i="64"/>
  <c r="J133" i="64"/>
  <c r="D134" i="64"/>
  <c r="C134" i="64" s="1"/>
  <c r="E134" i="64"/>
  <c r="F134" i="64"/>
  <c r="K134" i="64" s="1"/>
  <c r="G134" i="64"/>
  <c r="H134" i="64"/>
  <c r="I134" i="64"/>
  <c r="J134" i="64"/>
  <c r="D135" i="64"/>
  <c r="C135" i="64" s="1"/>
  <c r="E135" i="64"/>
  <c r="F135" i="64"/>
  <c r="K135" i="64" s="1"/>
  <c r="G135" i="64"/>
  <c r="H135" i="64"/>
  <c r="I135" i="64"/>
  <c r="J135" i="64"/>
  <c r="D136" i="64"/>
  <c r="C136" i="64" s="1"/>
  <c r="E136" i="64"/>
  <c r="F136" i="64"/>
  <c r="K136" i="64" s="1"/>
  <c r="G136" i="64"/>
  <c r="H136" i="64"/>
  <c r="I136" i="64"/>
  <c r="J136" i="64"/>
  <c r="D137" i="64"/>
  <c r="C137" i="64" s="1"/>
  <c r="E137" i="64"/>
  <c r="F137" i="64"/>
  <c r="K137" i="64" s="1"/>
  <c r="G137" i="64"/>
  <c r="H137" i="64"/>
  <c r="I137" i="64"/>
  <c r="J137" i="64"/>
  <c r="D138" i="64"/>
  <c r="C138" i="64" s="1"/>
  <c r="E138" i="64"/>
  <c r="F138" i="64"/>
  <c r="K138" i="64" s="1"/>
  <c r="G138" i="64"/>
  <c r="H138" i="64"/>
  <c r="I138" i="64"/>
  <c r="J138" i="64"/>
  <c r="D139" i="64"/>
  <c r="C139" i="64" s="1"/>
  <c r="E139" i="64"/>
  <c r="F139" i="64"/>
  <c r="K139" i="64" s="1"/>
  <c r="G139" i="64"/>
  <c r="H139" i="64"/>
  <c r="I139" i="64"/>
  <c r="J139" i="64"/>
  <c r="D140" i="64"/>
  <c r="C140" i="64" s="1"/>
  <c r="E140" i="64"/>
  <c r="F140" i="64"/>
  <c r="K140" i="64" s="1"/>
  <c r="G140" i="64"/>
  <c r="H140" i="64"/>
  <c r="I140" i="64"/>
  <c r="J140" i="64"/>
  <c r="D141" i="64"/>
  <c r="C141" i="64" s="1"/>
  <c r="E141" i="64"/>
  <c r="F141" i="64"/>
  <c r="K141" i="64" s="1"/>
  <c r="G141" i="64"/>
  <c r="H141" i="64"/>
  <c r="I141" i="64"/>
  <c r="J141" i="64"/>
  <c r="D142" i="64"/>
  <c r="C142" i="64" s="1"/>
  <c r="E142" i="64"/>
  <c r="F142" i="64"/>
  <c r="K142" i="64" s="1"/>
  <c r="G142" i="64"/>
  <c r="H142" i="64"/>
  <c r="I142" i="64"/>
  <c r="J142" i="64"/>
  <c r="D143" i="64"/>
  <c r="C143" i="64" s="1"/>
  <c r="E143" i="64"/>
  <c r="F143" i="64"/>
  <c r="K143" i="64" s="1"/>
  <c r="G143" i="64"/>
  <c r="H143" i="64"/>
  <c r="I143" i="64"/>
  <c r="J143" i="64"/>
  <c r="D144" i="64"/>
  <c r="C144" i="64" s="1"/>
  <c r="E144" i="64"/>
  <c r="F144" i="64"/>
  <c r="K144" i="64" s="1"/>
  <c r="G144" i="64"/>
  <c r="H144" i="64"/>
  <c r="I144" i="64"/>
  <c r="J144" i="64"/>
  <c r="D145" i="64"/>
  <c r="C145" i="64" s="1"/>
  <c r="E145" i="64"/>
  <c r="F145" i="64"/>
  <c r="K145" i="64" s="1"/>
  <c r="G145" i="64"/>
  <c r="H145" i="64"/>
  <c r="I145" i="64"/>
  <c r="J145" i="64"/>
  <c r="C148" i="64"/>
  <c r="D149" i="64"/>
  <c r="C149" i="64" s="1"/>
  <c r="E149" i="64"/>
  <c r="F149" i="64"/>
  <c r="G149" i="64"/>
  <c r="H149" i="64"/>
  <c r="I149" i="64"/>
  <c r="J149" i="64"/>
  <c r="D150" i="64"/>
  <c r="C150" i="64" s="1"/>
  <c r="E150" i="64"/>
  <c r="F150" i="64"/>
  <c r="K150" i="64" s="1"/>
  <c r="G150" i="64"/>
  <c r="H150" i="64"/>
  <c r="I150" i="64"/>
  <c r="J150" i="64"/>
  <c r="D151" i="64"/>
  <c r="C151" i="64" s="1"/>
  <c r="E151" i="64"/>
  <c r="F151" i="64"/>
  <c r="K151" i="64" s="1"/>
  <c r="G151" i="64"/>
  <c r="H151" i="64"/>
  <c r="I151" i="64"/>
  <c r="J151" i="64"/>
  <c r="D152" i="64"/>
  <c r="C152" i="64" s="1"/>
  <c r="E152" i="64"/>
  <c r="F152" i="64"/>
  <c r="K152" i="64" s="1"/>
  <c r="G152" i="64"/>
  <c r="H152" i="64"/>
  <c r="I152" i="64"/>
  <c r="J152" i="64"/>
  <c r="D153" i="64"/>
  <c r="E153" i="64"/>
  <c r="F153" i="64"/>
  <c r="K153" i="64" s="1"/>
  <c r="G153" i="64"/>
  <c r="H153" i="64"/>
  <c r="I153" i="64"/>
  <c r="J153" i="64"/>
  <c r="D154" i="64"/>
  <c r="C154" i="64" s="1"/>
  <c r="E154" i="64"/>
  <c r="F154" i="64"/>
  <c r="K154" i="64" s="1"/>
  <c r="G154" i="64"/>
  <c r="H154" i="64"/>
  <c r="I154" i="64"/>
  <c r="J154" i="64"/>
  <c r="D155" i="64"/>
  <c r="C155" i="64" s="1"/>
  <c r="E155" i="64"/>
  <c r="F155" i="64"/>
  <c r="K155" i="64" s="1"/>
  <c r="G155" i="64"/>
  <c r="H155" i="64"/>
  <c r="I155" i="64"/>
  <c r="J155" i="64"/>
  <c r="D156" i="64"/>
  <c r="C156" i="64" s="1"/>
  <c r="E156" i="64"/>
  <c r="F156" i="64"/>
  <c r="K156" i="64" s="1"/>
  <c r="G156" i="64"/>
  <c r="H156" i="64"/>
  <c r="I156" i="64"/>
  <c r="J156" i="64"/>
  <c r="D157" i="64"/>
  <c r="C157" i="64" s="1"/>
  <c r="E157" i="64"/>
  <c r="F157" i="64"/>
  <c r="G157" i="64"/>
  <c r="H157" i="64"/>
  <c r="I157" i="64"/>
  <c r="J157" i="64"/>
  <c r="D158" i="64"/>
  <c r="E158" i="64"/>
  <c r="F158" i="64"/>
  <c r="K158" i="64" s="1"/>
  <c r="G158" i="64"/>
  <c r="H158" i="64"/>
  <c r="I158" i="64"/>
  <c r="J158" i="64"/>
  <c r="D159" i="64"/>
  <c r="C159" i="64" s="1"/>
  <c r="E159" i="64"/>
  <c r="F159" i="64"/>
  <c r="K159" i="64" s="1"/>
  <c r="G159" i="64"/>
  <c r="H159" i="64"/>
  <c r="I159" i="64"/>
  <c r="J159" i="64"/>
  <c r="D160" i="64"/>
  <c r="C160" i="64" s="1"/>
  <c r="E160" i="64"/>
  <c r="F160" i="64"/>
  <c r="K160" i="64" s="1"/>
  <c r="G160" i="64"/>
  <c r="H160" i="64"/>
  <c r="I160" i="64"/>
  <c r="J160" i="64"/>
  <c r="D161" i="64"/>
  <c r="C161" i="64" s="1"/>
  <c r="E161" i="64"/>
  <c r="F161" i="64"/>
  <c r="K161" i="64" s="1"/>
  <c r="G161" i="64"/>
  <c r="H161" i="64"/>
  <c r="I161" i="64"/>
  <c r="J161" i="64"/>
  <c r="D162" i="64"/>
  <c r="C162" i="64" s="1"/>
  <c r="E162" i="64"/>
  <c r="F162" i="64"/>
  <c r="K162" i="64" s="1"/>
  <c r="G162" i="64"/>
  <c r="H162" i="64"/>
  <c r="I162" i="64"/>
  <c r="J162" i="64"/>
  <c r="D163" i="64"/>
  <c r="C163" i="64" s="1"/>
  <c r="E163" i="64"/>
  <c r="F163" i="64"/>
  <c r="K163" i="64" s="1"/>
  <c r="G163" i="64"/>
  <c r="H163" i="64"/>
  <c r="I163" i="64"/>
  <c r="J163" i="64"/>
  <c r="D164" i="64"/>
  <c r="C164" i="64" s="1"/>
  <c r="E164" i="64"/>
  <c r="F164" i="64"/>
  <c r="K164" i="64" s="1"/>
  <c r="G164" i="64"/>
  <c r="H164" i="64"/>
  <c r="I164" i="64"/>
  <c r="J164" i="64"/>
  <c r="D165" i="64"/>
  <c r="C165" i="64" s="1"/>
  <c r="E165" i="64"/>
  <c r="F165" i="64"/>
  <c r="K165" i="64" s="1"/>
  <c r="G165" i="64"/>
  <c r="H165" i="64"/>
  <c r="I165" i="64"/>
  <c r="J165" i="64"/>
  <c r="D166" i="64"/>
  <c r="C166" i="64" s="1"/>
  <c r="E166" i="64"/>
  <c r="F166" i="64"/>
  <c r="K166" i="64" s="1"/>
  <c r="G166" i="64"/>
  <c r="H166" i="64"/>
  <c r="I166" i="64"/>
  <c r="J166" i="64"/>
  <c r="D167" i="64"/>
  <c r="C167" i="64" s="1"/>
  <c r="E167" i="64"/>
  <c r="F167" i="64"/>
  <c r="K167" i="64" s="1"/>
  <c r="G167" i="64"/>
  <c r="H167" i="64"/>
  <c r="I167" i="64"/>
  <c r="J167" i="64"/>
  <c r="D170" i="64"/>
  <c r="E170" i="64"/>
  <c r="F170" i="64"/>
  <c r="K170" i="64" s="1"/>
  <c r="G170" i="64"/>
  <c r="H170" i="64"/>
  <c r="I170" i="64"/>
  <c r="J170" i="64"/>
  <c r="D171" i="64"/>
  <c r="E171" i="64"/>
  <c r="F171" i="64"/>
  <c r="K171" i="64" s="1"/>
  <c r="G171" i="64"/>
  <c r="H171" i="64"/>
  <c r="I171" i="64"/>
  <c r="J171" i="64"/>
  <c r="D172" i="64"/>
  <c r="E172" i="64"/>
  <c r="F172" i="64"/>
  <c r="K172" i="64" s="1"/>
  <c r="G172" i="64"/>
  <c r="H172" i="64"/>
  <c r="I172" i="64"/>
  <c r="J172" i="64"/>
  <c r="D173" i="64"/>
  <c r="E173" i="64"/>
  <c r="F173" i="64"/>
  <c r="K173" i="64" s="1"/>
  <c r="G173" i="64"/>
  <c r="H173" i="64"/>
  <c r="I173" i="64"/>
  <c r="J173" i="64"/>
  <c r="D174" i="64"/>
  <c r="E174" i="64"/>
  <c r="F174" i="64"/>
  <c r="K174" i="64" s="1"/>
  <c r="G174" i="64"/>
  <c r="H174" i="64"/>
  <c r="I174" i="64"/>
  <c r="J174" i="64"/>
  <c r="D175" i="64"/>
  <c r="C175" i="64" s="1"/>
  <c r="E175" i="64"/>
  <c r="F175" i="64"/>
  <c r="K175" i="64" s="1"/>
  <c r="G175" i="64"/>
  <c r="H175" i="64"/>
  <c r="I175" i="64"/>
  <c r="J175" i="64"/>
  <c r="D176" i="64"/>
  <c r="C176" i="64" s="1"/>
  <c r="E176" i="64"/>
  <c r="F176" i="64"/>
  <c r="K176" i="64" s="1"/>
  <c r="G176" i="64"/>
  <c r="H176" i="64"/>
  <c r="I176" i="64"/>
  <c r="J176" i="64"/>
  <c r="D177" i="64"/>
  <c r="C177" i="64" s="1"/>
  <c r="E177" i="64"/>
  <c r="F177" i="64"/>
  <c r="K177" i="64" s="1"/>
  <c r="G177" i="64"/>
  <c r="H177" i="64"/>
  <c r="I177" i="64"/>
  <c r="J177" i="64"/>
  <c r="D178" i="64"/>
  <c r="C178" i="64" s="1"/>
  <c r="E178" i="64"/>
  <c r="F178" i="64"/>
  <c r="K178" i="64" s="1"/>
  <c r="G178" i="64"/>
  <c r="H178" i="64"/>
  <c r="I178" i="64"/>
  <c r="J178" i="64"/>
  <c r="D179" i="64"/>
  <c r="C179" i="64" s="1"/>
  <c r="E179" i="64"/>
  <c r="F179" i="64"/>
  <c r="K179" i="64" s="1"/>
  <c r="G179" i="64"/>
  <c r="H179" i="64"/>
  <c r="I179" i="64"/>
  <c r="J179" i="64"/>
  <c r="D180" i="64"/>
  <c r="C180" i="64" s="1"/>
  <c r="E180" i="64"/>
  <c r="F180" i="64"/>
  <c r="K180" i="64" s="1"/>
  <c r="G180" i="64"/>
  <c r="H180" i="64"/>
  <c r="I180" i="64"/>
  <c r="J180" i="64"/>
  <c r="D181" i="64"/>
  <c r="C181" i="64" s="1"/>
  <c r="E181" i="64"/>
  <c r="F181" i="64"/>
  <c r="K181" i="64" s="1"/>
  <c r="G181" i="64"/>
  <c r="H181" i="64"/>
  <c r="I181" i="64"/>
  <c r="J181" i="64"/>
  <c r="D182" i="64"/>
  <c r="E182" i="64"/>
  <c r="F182" i="64"/>
  <c r="G182" i="64"/>
  <c r="H182" i="64"/>
  <c r="I182" i="64"/>
  <c r="J182" i="64"/>
  <c r="D183" i="64"/>
  <c r="C183" i="64" s="1"/>
  <c r="E183" i="64"/>
  <c r="F183" i="64"/>
  <c r="G183" i="64"/>
  <c r="H183" i="64"/>
  <c r="I183" i="64"/>
  <c r="J183" i="64"/>
  <c r="D184" i="64"/>
  <c r="C184" i="64" s="1"/>
  <c r="E184" i="64"/>
  <c r="F184" i="64"/>
  <c r="K184" i="64" s="1"/>
  <c r="G184" i="64"/>
  <c r="H184" i="64"/>
  <c r="I184" i="64"/>
  <c r="J184" i="64"/>
  <c r="D185" i="64"/>
  <c r="C185" i="64" s="1"/>
  <c r="E185" i="64"/>
  <c r="F185" i="64"/>
  <c r="K185" i="64" s="1"/>
  <c r="G185" i="64"/>
  <c r="H185" i="64"/>
  <c r="I185" i="64"/>
  <c r="J185" i="64"/>
  <c r="D186" i="64"/>
  <c r="C186" i="64" s="1"/>
  <c r="E186" i="64"/>
  <c r="F186" i="64"/>
  <c r="K186" i="64" s="1"/>
  <c r="G186" i="64"/>
  <c r="H186" i="64"/>
  <c r="I186" i="64"/>
  <c r="J186" i="64"/>
  <c r="D187" i="64"/>
  <c r="C187" i="64" s="1"/>
  <c r="E187" i="64"/>
  <c r="F187" i="64"/>
  <c r="K187" i="64" s="1"/>
  <c r="G187" i="64"/>
  <c r="H187" i="64"/>
  <c r="I187" i="64"/>
  <c r="J187" i="64"/>
  <c r="D188" i="64"/>
  <c r="C188" i="64" s="1"/>
  <c r="E188" i="64"/>
  <c r="F188" i="64"/>
  <c r="K188" i="64" s="1"/>
  <c r="G188" i="64"/>
  <c r="H188" i="64"/>
  <c r="I188" i="64"/>
  <c r="J188" i="64"/>
  <c r="D189" i="64"/>
  <c r="E189" i="64"/>
  <c r="F189" i="64"/>
  <c r="K189" i="64" s="1"/>
  <c r="G189" i="64"/>
  <c r="H189" i="64"/>
  <c r="I189" i="64"/>
  <c r="J189" i="64"/>
  <c r="K18" i="64"/>
  <c r="C41" i="64"/>
  <c r="C48" i="64"/>
  <c r="C56" i="64"/>
  <c r="K63" i="64"/>
  <c r="K79" i="64"/>
  <c r="K94" i="64"/>
  <c r="C117" i="64"/>
  <c r="C132" i="64"/>
  <c r="K183" i="64"/>
  <c r="E14" i="64"/>
  <c r="F14" i="64"/>
  <c r="K14" i="64" s="1"/>
  <c r="G14" i="64"/>
  <c r="H14" i="64"/>
  <c r="I14" i="64"/>
  <c r="J14" i="64"/>
  <c r="D14" i="64"/>
  <c r="C14" i="64" s="1"/>
  <c r="E9" i="63"/>
  <c r="E9" i="64" s="1"/>
  <c r="E10" i="63"/>
  <c r="E10" i="64" s="1"/>
  <c r="E8" i="63"/>
  <c r="E8" i="64" s="1"/>
  <c r="K182" i="64"/>
  <c r="C182" i="64"/>
  <c r="C174" i="64"/>
  <c r="C158" i="64"/>
  <c r="K157" i="64"/>
  <c r="C153" i="64"/>
  <c r="K149" i="64"/>
  <c r="C122" i="64"/>
  <c r="K120" i="64"/>
  <c r="C118" i="64"/>
  <c r="C114" i="64"/>
  <c r="K112" i="64"/>
  <c r="C110" i="64"/>
  <c r="K107" i="64"/>
  <c r="C106" i="64"/>
  <c r="K105" i="64"/>
  <c r="K101" i="64"/>
  <c r="K97" i="64"/>
  <c r="K93" i="64"/>
  <c r="K89" i="64"/>
  <c r="C88" i="64"/>
  <c r="C79" i="64"/>
  <c r="C78" i="64"/>
  <c r="C77" i="64"/>
  <c r="K76" i="64"/>
  <c r="K74" i="64"/>
  <c r="C74" i="64"/>
  <c r="K72" i="64"/>
  <c r="C70" i="64"/>
  <c r="C69" i="64"/>
  <c r="K68" i="64"/>
  <c r="K66" i="64"/>
  <c r="C66" i="64"/>
  <c r="K64" i="64"/>
  <c r="C62" i="64"/>
  <c r="K61" i="64"/>
  <c r="K60" i="64"/>
  <c r="C54" i="64"/>
  <c r="K53" i="64"/>
  <c r="K49" i="64"/>
  <c r="K44" i="64"/>
  <c r="K43" i="64"/>
  <c r="C42" i="64"/>
  <c r="K40" i="64"/>
  <c r="C38" i="64"/>
  <c r="K36" i="64"/>
  <c r="K28" i="64"/>
  <c r="C24" i="64"/>
  <c r="C22" i="64"/>
  <c r="K21" i="64"/>
  <c r="K17" i="64"/>
  <c r="K13" i="64"/>
  <c r="E3" i="64"/>
  <c r="E2" i="64"/>
  <c r="H4" i="63"/>
  <c r="E3" i="63"/>
  <c r="E2" i="63"/>
  <c r="K189" i="63"/>
  <c r="K188" i="63"/>
  <c r="C188" i="63"/>
  <c r="K187" i="63"/>
  <c r="C187" i="63"/>
  <c r="K186" i="63"/>
  <c r="C186" i="63"/>
  <c r="K185" i="63"/>
  <c r="C185" i="63"/>
  <c r="K184" i="63"/>
  <c r="C184" i="63"/>
  <c r="K183" i="63"/>
  <c r="C183" i="63"/>
  <c r="K182" i="63"/>
  <c r="C182" i="63"/>
  <c r="K181" i="63"/>
  <c r="C181" i="63"/>
  <c r="K180" i="63"/>
  <c r="C180" i="63"/>
  <c r="K179" i="63"/>
  <c r="C179" i="63"/>
  <c r="K178" i="63"/>
  <c r="C178" i="63"/>
  <c r="K177" i="63"/>
  <c r="C177" i="63"/>
  <c r="K176" i="63"/>
  <c r="C176" i="63"/>
  <c r="K175" i="63"/>
  <c r="C175" i="63"/>
  <c r="K174" i="63"/>
  <c r="C174" i="63"/>
  <c r="K173" i="63"/>
  <c r="K172" i="63"/>
  <c r="K171" i="63"/>
  <c r="K170" i="63"/>
  <c r="K167" i="63"/>
  <c r="C167" i="63"/>
  <c r="K166" i="63"/>
  <c r="C166" i="63"/>
  <c r="K165" i="63"/>
  <c r="C165" i="63"/>
  <c r="K164" i="63"/>
  <c r="C164" i="63"/>
  <c r="K163" i="63"/>
  <c r="C163" i="63"/>
  <c r="K162" i="63"/>
  <c r="C162" i="63"/>
  <c r="K161" i="63"/>
  <c r="C161" i="63"/>
  <c r="K160" i="63"/>
  <c r="C160" i="63"/>
  <c r="K159" i="63"/>
  <c r="C159" i="63"/>
  <c r="K158" i="63"/>
  <c r="C158" i="63"/>
  <c r="K157" i="63"/>
  <c r="C157" i="63"/>
  <c r="K156" i="63"/>
  <c r="C156" i="63"/>
  <c r="K155" i="63"/>
  <c r="C155" i="63"/>
  <c r="K154" i="63"/>
  <c r="C154" i="63"/>
  <c r="K153" i="63"/>
  <c r="C153" i="63"/>
  <c r="K152" i="63"/>
  <c r="C152" i="63"/>
  <c r="K151" i="63"/>
  <c r="C151" i="63"/>
  <c r="K150" i="63"/>
  <c r="C150" i="63"/>
  <c r="K149" i="63"/>
  <c r="C149" i="63"/>
  <c r="K148" i="63"/>
  <c r="C148" i="63"/>
  <c r="K145" i="63"/>
  <c r="C145" i="63"/>
  <c r="K144" i="63"/>
  <c r="C144" i="63"/>
  <c r="K143" i="63"/>
  <c r="C143" i="63"/>
  <c r="K142" i="63"/>
  <c r="C142" i="63"/>
  <c r="K141" i="63"/>
  <c r="C141" i="63"/>
  <c r="K140" i="63"/>
  <c r="C140" i="63"/>
  <c r="K139" i="63"/>
  <c r="C139" i="63"/>
  <c r="K138" i="63"/>
  <c r="C138" i="63"/>
  <c r="K137" i="63"/>
  <c r="C137" i="63"/>
  <c r="K136" i="63"/>
  <c r="C136" i="63"/>
  <c r="K135" i="63"/>
  <c r="C135" i="63"/>
  <c r="K134" i="63"/>
  <c r="C134" i="63"/>
  <c r="K133" i="63"/>
  <c r="C133" i="63"/>
  <c r="K132" i="63"/>
  <c r="C132" i="63"/>
  <c r="K131" i="63"/>
  <c r="C131" i="63"/>
  <c r="K130" i="63"/>
  <c r="C130" i="63"/>
  <c r="K129" i="63"/>
  <c r="C129" i="63"/>
  <c r="K128" i="63"/>
  <c r="C128" i="63"/>
  <c r="K127" i="63"/>
  <c r="C127" i="63"/>
  <c r="K126" i="63"/>
  <c r="C126" i="63"/>
  <c r="K123" i="63"/>
  <c r="C123" i="63"/>
  <c r="K122" i="63"/>
  <c r="C122" i="63"/>
  <c r="K121" i="63"/>
  <c r="C121" i="63"/>
  <c r="K120" i="63"/>
  <c r="C120" i="63"/>
  <c r="K119" i="63"/>
  <c r="C119" i="63"/>
  <c r="K118" i="63"/>
  <c r="C118" i="63"/>
  <c r="K117" i="63"/>
  <c r="C117" i="63"/>
  <c r="K116" i="63"/>
  <c r="C116" i="63"/>
  <c r="K115" i="63"/>
  <c r="C115" i="63"/>
  <c r="K114" i="63"/>
  <c r="C114" i="63"/>
  <c r="K113" i="63"/>
  <c r="C113" i="63"/>
  <c r="K112" i="63"/>
  <c r="C112" i="63"/>
  <c r="K111" i="63"/>
  <c r="C111" i="63"/>
  <c r="K110" i="63"/>
  <c r="C110" i="63"/>
  <c r="K109" i="63"/>
  <c r="C109" i="63"/>
  <c r="K108" i="63"/>
  <c r="C108" i="63"/>
  <c r="K107" i="63"/>
  <c r="C107" i="63"/>
  <c r="K106" i="63"/>
  <c r="C106" i="63"/>
  <c r="K105" i="63"/>
  <c r="C105" i="63"/>
  <c r="K104" i="63"/>
  <c r="C104" i="63"/>
  <c r="K101" i="63"/>
  <c r="C101" i="63"/>
  <c r="K100" i="63"/>
  <c r="C100" i="63"/>
  <c r="K99" i="63"/>
  <c r="C99" i="63"/>
  <c r="K98" i="63"/>
  <c r="C98" i="63"/>
  <c r="K97" i="63"/>
  <c r="C97" i="63"/>
  <c r="K96" i="63"/>
  <c r="C96" i="63"/>
  <c r="K95" i="63"/>
  <c r="C95" i="63"/>
  <c r="K94" i="63"/>
  <c r="C94" i="63"/>
  <c r="K93" i="63"/>
  <c r="C93" i="63"/>
  <c r="K92" i="63"/>
  <c r="C92" i="63"/>
  <c r="K91" i="63"/>
  <c r="C91" i="63"/>
  <c r="K90" i="63"/>
  <c r="C90" i="63"/>
  <c r="K89" i="63"/>
  <c r="C89" i="63"/>
  <c r="K88" i="63"/>
  <c r="C88" i="63"/>
  <c r="K87" i="63"/>
  <c r="C87" i="63"/>
  <c r="K86" i="63"/>
  <c r="C86" i="63"/>
  <c r="K85" i="63"/>
  <c r="C85" i="63"/>
  <c r="K84" i="63"/>
  <c r="C84" i="63"/>
  <c r="K83" i="63"/>
  <c r="C83" i="63"/>
  <c r="K82" i="63"/>
  <c r="C82" i="63"/>
  <c r="K79" i="63"/>
  <c r="C79" i="63"/>
  <c r="K78" i="63"/>
  <c r="C78" i="63"/>
  <c r="K77" i="63"/>
  <c r="C77" i="63"/>
  <c r="K76" i="63"/>
  <c r="C76" i="63"/>
  <c r="K75" i="63"/>
  <c r="C75" i="63"/>
  <c r="K74" i="63"/>
  <c r="C74" i="63"/>
  <c r="K73" i="63"/>
  <c r="C73" i="63"/>
  <c r="K72" i="63"/>
  <c r="C72" i="63"/>
  <c r="K71" i="63"/>
  <c r="C71" i="63"/>
  <c r="K70" i="63"/>
  <c r="C70" i="63"/>
  <c r="K69" i="63"/>
  <c r="C69" i="63"/>
  <c r="K68" i="63"/>
  <c r="C68" i="63"/>
  <c r="K67" i="63"/>
  <c r="C67" i="63"/>
  <c r="K66" i="63"/>
  <c r="C66" i="63"/>
  <c r="K65" i="63"/>
  <c r="C65" i="63"/>
  <c r="K64" i="63"/>
  <c r="C64" i="63"/>
  <c r="K63" i="63"/>
  <c r="C63" i="63"/>
  <c r="K62" i="63"/>
  <c r="C62" i="63"/>
  <c r="K61" i="63"/>
  <c r="C61" i="63"/>
  <c r="K60" i="63"/>
  <c r="C60" i="63"/>
  <c r="K57" i="63"/>
  <c r="C57" i="63"/>
  <c r="K56" i="63"/>
  <c r="C56" i="63"/>
  <c r="K55" i="63"/>
  <c r="C55" i="63"/>
  <c r="K54" i="63"/>
  <c r="C54" i="63"/>
  <c r="K53" i="63"/>
  <c r="C53" i="63"/>
  <c r="K52" i="63"/>
  <c r="C52" i="63"/>
  <c r="K51" i="63"/>
  <c r="C51" i="63"/>
  <c r="K50" i="63"/>
  <c r="C50" i="63"/>
  <c r="K49" i="63"/>
  <c r="C49" i="63"/>
  <c r="K48" i="63"/>
  <c r="C48" i="63"/>
  <c r="K47" i="63"/>
  <c r="K45" i="63"/>
  <c r="C45" i="63"/>
  <c r="K44" i="63"/>
  <c r="C44" i="63"/>
  <c r="K43" i="63"/>
  <c r="C43" i="63"/>
  <c r="K42" i="63"/>
  <c r="C42" i="63"/>
  <c r="K41" i="63"/>
  <c r="C41" i="63"/>
  <c r="K40" i="63"/>
  <c r="C40" i="63"/>
  <c r="K39" i="63"/>
  <c r="C39" i="63"/>
  <c r="K38" i="63"/>
  <c r="C38" i="63"/>
  <c r="K37" i="63"/>
  <c r="C37" i="63"/>
  <c r="K36" i="63"/>
  <c r="C36" i="63"/>
  <c r="K35" i="63"/>
  <c r="K33" i="63"/>
  <c r="C33" i="63"/>
  <c r="K32" i="63"/>
  <c r="C32" i="63"/>
  <c r="K31" i="63"/>
  <c r="C31" i="63"/>
  <c r="K30" i="63"/>
  <c r="C30" i="63"/>
  <c r="K29" i="63"/>
  <c r="C29" i="63"/>
  <c r="K28" i="63"/>
  <c r="C28" i="63"/>
  <c r="K27" i="63"/>
  <c r="C27" i="63"/>
  <c r="K26" i="63"/>
  <c r="C26" i="63"/>
  <c r="K25" i="63"/>
  <c r="C25" i="63"/>
  <c r="K24" i="63"/>
  <c r="C24" i="63"/>
  <c r="K23" i="63"/>
  <c r="C23" i="63"/>
  <c r="K22" i="63"/>
  <c r="C22" i="63"/>
  <c r="K21" i="63"/>
  <c r="C21" i="63"/>
  <c r="K20" i="63"/>
  <c r="C20" i="63"/>
  <c r="K19" i="63"/>
  <c r="C19" i="63"/>
  <c r="K18" i="63"/>
  <c r="C18" i="63"/>
  <c r="K17" i="63"/>
  <c r="C17" i="63"/>
  <c r="K16" i="63"/>
  <c r="C16" i="63"/>
  <c r="K15" i="63"/>
  <c r="C15" i="63"/>
  <c r="K14" i="63"/>
  <c r="C14" i="63"/>
  <c r="K13" i="63"/>
  <c r="I92" i="60"/>
  <c r="E12" i="60" s="1"/>
  <c r="F46" i="58" s="1"/>
  <c r="I77" i="60"/>
  <c r="I66" i="60"/>
  <c r="I55" i="60"/>
  <c r="E9" i="60" s="1"/>
  <c r="F43" i="58" s="1"/>
  <c r="I46" i="60"/>
  <c r="E8" i="60" s="1"/>
  <c r="F42" i="58" s="1"/>
  <c r="I35" i="60"/>
  <c r="H4" i="60"/>
  <c r="E14" i="62"/>
  <c r="G11" i="62"/>
  <c r="C7" i="62" s="1"/>
  <c r="C11" i="62"/>
  <c r="B7" i="62" s="1"/>
  <c r="H93" i="61"/>
  <c r="H94" i="61"/>
  <c r="H95" i="61"/>
  <c r="H96" i="61"/>
  <c r="H97" i="61"/>
  <c r="H98" i="61"/>
  <c r="H99" i="61"/>
  <c r="H100" i="61"/>
  <c r="H101" i="61"/>
  <c r="H92" i="61"/>
  <c r="E93" i="61"/>
  <c r="E94" i="61"/>
  <c r="E95" i="61"/>
  <c r="E96" i="61"/>
  <c r="E97" i="61"/>
  <c r="E98" i="61"/>
  <c r="E99" i="61"/>
  <c r="E100" i="61"/>
  <c r="E101" i="61"/>
  <c r="E92" i="61"/>
  <c r="D93" i="61"/>
  <c r="D94" i="61"/>
  <c r="D95" i="61"/>
  <c r="D96" i="61"/>
  <c r="D97" i="61"/>
  <c r="D98" i="61"/>
  <c r="D99" i="61"/>
  <c r="D100" i="61"/>
  <c r="D101" i="61"/>
  <c r="D92" i="61"/>
  <c r="D86" i="61"/>
  <c r="H47" i="61"/>
  <c r="H48" i="61"/>
  <c r="H49" i="61"/>
  <c r="H50" i="61"/>
  <c r="H51" i="61"/>
  <c r="H52" i="61"/>
  <c r="H53" i="61"/>
  <c r="H55" i="61"/>
  <c r="H56" i="61"/>
  <c r="H57" i="61"/>
  <c r="H58" i="61"/>
  <c r="H59" i="61"/>
  <c r="H60" i="61"/>
  <c r="H61" i="61"/>
  <c r="H62" i="61"/>
  <c r="H63" i="61"/>
  <c r="H64" i="61"/>
  <c r="H66" i="61"/>
  <c r="H67" i="61"/>
  <c r="H68" i="61"/>
  <c r="H69" i="61"/>
  <c r="H70" i="61"/>
  <c r="H71" i="61"/>
  <c r="H72" i="61"/>
  <c r="H73" i="61"/>
  <c r="H74" i="61"/>
  <c r="H75" i="61"/>
  <c r="H77" i="61"/>
  <c r="H78" i="61"/>
  <c r="H79" i="61"/>
  <c r="H80" i="61"/>
  <c r="H81" i="61"/>
  <c r="H82" i="61"/>
  <c r="H83" i="61"/>
  <c r="H84" i="61"/>
  <c r="E47" i="61"/>
  <c r="E48" i="61"/>
  <c r="A48" i="61" s="1"/>
  <c r="E49" i="61"/>
  <c r="E50" i="61"/>
  <c r="E51" i="61"/>
  <c r="E52" i="61"/>
  <c r="E53" i="61"/>
  <c r="E55" i="61"/>
  <c r="E56" i="61"/>
  <c r="E57" i="61"/>
  <c r="E58" i="61"/>
  <c r="E59" i="61"/>
  <c r="A59" i="61" s="1"/>
  <c r="E60" i="61"/>
  <c r="E61" i="61"/>
  <c r="E62" i="61"/>
  <c r="E63" i="61"/>
  <c r="A63" i="61" s="1"/>
  <c r="E64" i="61"/>
  <c r="E66" i="61"/>
  <c r="E67" i="61"/>
  <c r="E68" i="61"/>
  <c r="E69" i="61"/>
  <c r="E70" i="61"/>
  <c r="E71" i="61"/>
  <c r="E72" i="61"/>
  <c r="E73" i="61"/>
  <c r="E74" i="61"/>
  <c r="E75" i="61"/>
  <c r="E77" i="61"/>
  <c r="E78" i="61"/>
  <c r="E79" i="61"/>
  <c r="E80" i="61"/>
  <c r="E81" i="61"/>
  <c r="A81" i="61" s="1"/>
  <c r="E82" i="61"/>
  <c r="E83" i="61"/>
  <c r="A83" i="61" s="1"/>
  <c r="E84" i="61"/>
  <c r="D47" i="61"/>
  <c r="D48" i="61"/>
  <c r="D49" i="61"/>
  <c r="A49" i="61" s="1"/>
  <c r="D50" i="61"/>
  <c r="D51" i="61"/>
  <c r="D52" i="61"/>
  <c r="D53" i="61"/>
  <c r="D55" i="61"/>
  <c r="D56" i="61"/>
  <c r="A56" i="61" s="1"/>
  <c r="D57" i="61"/>
  <c r="D58" i="61"/>
  <c r="D59" i="61"/>
  <c r="D60" i="61"/>
  <c r="D61" i="61"/>
  <c r="D62" i="61"/>
  <c r="D63" i="61"/>
  <c r="D64" i="61"/>
  <c r="D66" i="61"/>
  <c r="D67" i="61"/>
  <c r="D68" i="61"/>
  <c r="D69" i="61"/>
  <c r="D70" i="61"/>
  <c r="D71" i="61"/>
  <c r="D72" i="61"/>
  <c r="D73" i="61"/>
  <c r="D74" i="61"/>
  <c r="D75" i="61"/>
  <c r="D77" i="61"/>
  <c r="D78" i="61"/>
  <c r="D79" i="61"/>
  <c r="D80" i="61"/>
  <c r="A80" i="61" s="1"/>
  <c r="D81" i="61"/>
  <c r="D82" i="61"/>
  <c r="D83" i="61"/>
  <c r="D84" i="61"/>
  <c r="A84" i="61" s="1"/>
  <c r="H46" i="61"/>
  <c r="E46" i="61"/>
  <c r="D46" i="61"/>
  <c r="H36" i="61"/>
  <c r="H37" i="61"/>
  <c r="H38" i="61"/>
  <c r="H39" i="61"/>
  <c r="H40" i="61"/>
  <c r="H41" i="61"/>
  <c r="H42" i="61"/>
  <c r="E36" i="61"/>
  <c r="E37" i="61"/>
  <c r="E38" i="61"/>
  <c r="E39" i="61"/>
  <c r="E40" i="61"/>
  <c r="E41" i="61"/>
  <c r="E42" i="61"/>
  <c r="D36" i="61"/>
  <c r="D37" i="61"/>
  <c r="D38" i="61"/>
  <c r="D39" i="61"/>
  <c r="D40" i="61"/>
  <c r="D41" i="61"/>
  <c r="D42" i="61"/>
  <c r="H35" i="61"/>
  <c r="E35" i="61"/>
  <c r="D35" i="61"/>
  <c r="D29" i="61"/>
  <c r="G19" i="61"/>
  <c r="G20" i="61"/>
  <c r="G21" i="61"/>
  <c r="G22" i="61"/>
  <c r="G23" i="61"/>
  <c r="G24" i="61"/>
  <c r="G25" i="61"/>
  <c r="G26" i="61"/>
  <c r="G27" i="61"/>
  <c r="E19" i="61"/>
  <c r="E20" i="61"/>
  <c r="E21" i="61"/>
  <c r="H21" i="61" s="1"/>
  <c r="E22" i="61"/>
  <c r="F22" i="61" s="1"/>
  <c r="E23" i="61"/>
  <c r="F23" i="61" s="1"/>
  <c r="E24" i="61"/>
  <c r="E25" i="61"/>
  <c r="H25" i="61" s="1"/>
  <c r="E26" i="61"/>
  <c r="E27" i="61"/>
  <c r="F27" i="61" s="1"/>
  <c r="C19" i="61"/>
  <c r="C20" i="61"/>
  <c r="C21" i="61"/>
  <c r="C22" i="61"/>
  <c r="C23" i="61"/>
  <c r="C24" i="61"/>
  <c r="C25" i="61"/>
  <c r="C26" i="61"/>
  <c r="C27" i="61"/>
  <c r="G18" i="61"/>
  <c r="E18" i="61"/>
  <c r="F18" i="61" s="1"/>
  <c r="C18" i="61"/>
  <c r="A95" i="61"/>
  <c r="A38" i="61"/>
  <c r="F24" i="61"/>
  <c r="F20" i="61"/>
  <c r="F19" i="61"/>
  <c r="A100" i="60"/>
  <c r="A99" i="60"/>
  <c r="A98" i="60"/>
  <c r="A97" i="60"/>
  <c r="A96" i="60"/>
  <c r="A95" i="60"/>
  <c r="A94" i="60"/>
  <c r="A93" i="60"/>
  <c r="A84" i="60"/>
  <c r="A83" i="60"/>
  <c r="A82" i="60"/>
  <c r="A81" i="60"/>
  <c r="A80" i="60"/>
  <c r="A79" i="60"/>
  <c r="A78" i="60"/>
  <c r="E11" i="60"/>
  <c r="F45" i="58" s="1"/>
  <c r="A75" i="60"/>
  <c r="A74" i="60"/>
  <c r="A73" i="60"/>
  <c r="A72" i="60"/>
  <c r="A71" i="60"/>
  <c r="A70" i="60"/>
  <c r="A69" i="60"/>
  <c r="A68" i="60"/>
  <c r="A67" i="60"/>
  <c r="A64" i="60"/>
  <c r="A63" i="60"/>
  <c r="A62" i="60"/>
  <c r="A61" i="60"/>
  <c r="A60" i="60"/>
  <c r="A59" i="60"/>
  <c r="A58" i="60"/>
  <c r="A57" i="60"/>
  <c r="A56" i="60"/>
  <c r="A53" i="60"/>
  <c r="A52" i="60"/>
  <c r="A51" i="60"/>
  <c r="A50" i="60"/>
  <c r="A49" i="60"/>
  <c r="A48" i="60"/>
  <c r="A47" i="60"/>
  <c r="A42" i="60"/>
  <c r="A41" i="60"/>
  <c r="A40" i="60"/>
  <c r="A39" i="60"/>
  <c r="A38" i="60"/>
  <c r="A37" i="60"/>
  <c r="A36" i="60"/>
  <c r="H27" i="60"/>
  <c r="F27" i="60"/>
  <c r="A27" i="60"/>
  <c r="H26" i="60"/>
  <c r="F26" i="60"/>
  <c r="A26" i="60"/>
  <c r="H25" i="60"/>
  <c r="F25" i="60"/>
  <c r="A25" i="60"/>
  <c r="H24" i="60"/>
  <c r="F24" i="60"/>
  <c r="A24" i="60"/>
  <c r="H23" i="60"/>
  <c r="F23" i="60"/>
  <c r="A23" i="60"/>
  <c r="H22" i="60"/>
  <c r="F22" i="60"/>
  <c r="A22" i="60"/>
  <c r="H21" i="60"/>
  <c r="F21" i="60"/>
  <c r="A21" i="60"/>
  <c r="H20" i="60"/>
  <c r="F20" i="60"/>
  <c r="A20" i="60"/>
  <c r="H19" i="60"/>
  <c r="F19" i="60"/>
  <c r="H18" i="60"/>
  <c r="I17" i="60" s="1"/>
  <c r="F18" i="60"/>
  <c r="E10" i="60"/>
  <c r="F44" i="58" s="1"/>
  <c r="C12" i="45"/>
  <c r="C5" i="45"/>
  <c r="D3" i="45"/>
  <c r="D2" i="45"/>
  <c r="I34" i="58"/>
  <c r="I34" i="62" s="1"/>
  <c r="I35" i="58"/>
  <c r="I35" i="62" s="1"/>
  <c r="I36" i="58"/>
  <c r="I36" i="62" s="1"/>
  <c r="I37" i="58"/>
  <c r="I37" i="62" s="1"/>
  <c r="I38" i="58"/>
  <c r="I38" i="62" s="1"/>
  <c r="I39" i="58"/>
  <c r="I39" i="62" s="1"/>
  <c r="I33" i="58"/>
  <c r="I32" i="58" s="1"/>
  <c r="H24" i="59"/>
  <c r="E24" i="59"/>
  <c r="D24" i="59"/>
  <c r="H23" i="59"/>
  <c r="E23" i="59"/>
  <c r="D23" i="59"/>
  <c r="H22" i="59"/>
  <c r="E22" i="59"/>
  <c r="D22" i="59"/>
  <c r="H21" i="59"/>
  <c r="E21" i="59"/>
  <c r="D21" i="59"/>
  <c r="H20" i="59"/>
  <c r="E20" i="59"/>
  <c r="D20" i="59"/>
  <c r="H19" i="59"/>
  <c r="E19" i="59"/>
  <c r="H18" i="59"/>
  <c r="D3" i="59"/>
  <c r="D2" i="59"/>
  <c r="F34" i="62"/>
  <c r="F35" i="58"/>
  <c r="F35" i="62" s="1"/>
  <c r="F32" i="58"/>
  <c r="H34" i="58"/>
  <c r="H34" i="62" s="1"/>
  <c r="H35" i="58"/>
  <c r="H35" i="62" s="1"/>
  <c r="H36" i="58"/>
  <c r="H36" i="62" s="1"/>
  <c r="H37" i="58"/>
  <c r="H37" i="62" s="1"/>
  <c r="H38" i="58"/>
  <c r="H38" i="62" s="1"/>
  <c r="H39" i="58"/>
  <c r="H39" i="62" s="1"/>
  <c r="H33" i="58"/>
  <c r="H32" i="58" s="1"/>
  <c r="F36" i="58"/>
  <c r="F36" i="62" s="1"/>
  <c r="F37" i="58"/>
  <c r="F37" i="62" s="1"/>
  <c r="F38" i="58"/>
  <c r="F38" i="62" s="1"/>
  <c r="F39" i="58"/>
  <c r="F39" i="62" s="1"/>
  <c r="E34" i="58"/>
  <c r="E34" i="62" s="1"/>
  <c r="E35" i="58"/>
  <c r="E35" i="62" s="1"/>
  <c r="E36" i="58"/>
  <c r="E36" i="62" s="1"/>
  <c r="E37" i="58"/>
  <c r="E22" i="45" s="1"/>
  <c r="E38" i="58"/>
  <c r="E38" i="62" s="1"/>
  <c r="E39" i="58"/>
  <c r="E39" i="62" s="1"/>
  <c r="E33" i="58"/>
  <c r="E18" i="45" s="1"/>
  <c r="C34" i="58"/>
  <c r="C34" i="62" s="1"/>
  <c r="C35" i="58"/>
  <c r="D20" i="45" s="1"/>
  <c r="C36" i="58"/>
  <c r="C36" i="62" s="1"/>
  <c r="C37" i="58"/>
  <c r="C37" i="62" s="1"/>
  <c r="C38" i="58"/>
  <c r="C38" i="62" s="1"/>
  <c r="C39" i="58"/>
  <c r="D24" i="45" s="1"/>
  <c r="C33" i="58"/>
  <c r="C30" i="58"/>
  <c r="C3" i="60" s="1"/>
  <c r="C29" i="58"/>
  <c r="C29" i="62" s="1"/>
  <c r="C26" i="58"/>
  <c r="C26" i="62" s="1"/>
  <c r="C27" i="58"/>
  <c r="C27" i="62" s="1"/>
  <c r="C28" i="58"/>
  <c r="C28" i="62" s="1"/>
  <c r="C25" i="58"/>
  <c r="C25" i="62" s="1"/>
  <c r="F24" i="58"/>
  <c r="F24" i="62" s="1"/>
  <c r="D24" i="58"/>
  <c r="D24" i="62" s="1"/>
  <c r="C24" i="58"/>
  <c r="C24" i="62" s="1"/>
  <c r="E22" i="58"/>
  <c r="E22" i="62" s="1"/>
  <c r="C22" i="58"/>
  <c r="C22" i="62" s="1"/>
  <c r="C18" i="58"/>
  <c r="C18" i="62" s="1"/>
  <c r="C19" i="58"/>
  <c r="C19" i="62" s="1"/>
  <c r="C20" i="58"/>
  <c r="C20" i="62" s="1"/>
  <c r="C21" i="58"/>
  <c r="C21" i="62" s="1"/>
  <c r="C17" i="58"/>
  <c r="C17" i="62" s="1"/>
  <c r="F16" i="58"/>
  <c r="F16" i="62" s="1"/>
  <c r="D16" i="58"/>
  <c r="D16" i="62" s="1"/>
  <c r="C16" i="58"/>
  <c r="E14" i="58"/>
  <c r="I11" i="66" s="1"/>
  <c r="C14" i="58"/>
  <c r="C13" i="58"/>
  <c r="C13" i="62" s="1"/>
  <c r="C7" i="58"/>
  <c r="B7" i="58"/>
  <c r="H45" i="58"/>
  <c r="H43" i="58"/>
  <c r="H41" i="58"/>
  <c r="L13" i="63" l="1"/>
  <c r="L103" i="63"/>
  <c r="E23" i="45"/>
  <c r="E19" i="45"/>
  <c r="D21" i="45"/>
  <c r="J32" i="62"/>
  <c r="C32" i="58"/>
  <c r="D23" i="45"/>
  <c r="D19" i="45"/>
  <c r="E21" i="45"/>
  <c r="H23" i="45"/>
  <c r="H19" i="45"/>
  <c r="A73" i="61"/>
  <c r="A64" i="61"/>
  <c r="A42" i="61"/>
  <c r="A69" i="61"/>
  <c r="A60" i="61"/>
  <c r="D22" i="45"/>
  <c r="E24" i="45"/>
  <c r="E20" i="45"/>
  <c r="H22" i="45"/>
  <c r="A27" i="61"/>
  <c r="A23" i="61"/>
  <c r="H24" i="61"/>
  <c r="H20" i="61"/>
  <c r="A72" i="61"/>
  <c r="A68" i="61"/>
  <c r="A75" i="61"/>
  <c r="A71" i="61"/>
  <c r="A67" i="61"/>
  <c r="A93" i="61"/>
  <c r="C39" i="62"/>
  <c r="C35" i="62"/>
  <c r="E37" i="62"/>
  <c r="F10" i="63"/>
  <c r="J45" i="58" s="1"/>
  <c r="L35" i="63"/>
  <c r="L169" i="63"/>
  <c r="F9" i="64"/>
  <c r="H21" i="45"/>
  <c r="L47" i="63"/>
  <c r="L59" i="63"/>
  <c r="L81" i="63"/>
  <c r="F9" i="63" s="1"/>
  <c r="J43" i="58" s="1"/>
  <c r="L125" i="63"/>
  <c r="F8" i="63" s="1"/>
  <c r="J41" i="58" s="1"/>
  <c r="L147" i="63"/>
  <c r="J32" i="58"/>
  <c r="H24" i="45"/>
  <c r="H20" i="45"/>
  <c r="C2" i="61"/>
  <c r="H18" i="61"/>
  <c r="A25" i="61"/>
  <c r="A26" i="61"/>
  <c r="A61" i="61"/>
  <c r="A57" i="61"/>
  <c r="A51" i="61"/>
  <c r="A47" i="61"/>
  <c r="B35" i="63"/>
  <c r="B103" i="63"/>
  <c r="B59" i="63"/>
  <c r="B81" i="64"/>
  <c r="B125" i="64"/>
  <c r="B13" i="64"/>
  <c r="B125" i="63"/>
  <c r="B47" i="64"/>
  <c r="B47" i="63"/>
  <c r="B147" i="64"/>
  <c r="I33" i="62"/>
  <c r="I32" i="62" s="1"/>
  <c r="H33" i="62"/>
  <c r="H32" i="62" s="1"/>
  <c r="F33" i="62"/>
  <c r="F32" i="62" s="1"/>
  <c r="E33" i="62"/>
  <c r="E32" i="58"/>
  <c r="D18" i="45"/>
  <c r="C33" i="62"/>
  <c r="C3" i="61"/>
  <c r="C30" i="62"/>
  <c r="C2" i="60"/>
  <c r="G12" i="66"/>
  <c r="C16" i="62"/>
  <c r="G11" i="66"/>
  <c r="B53" i="58"/>
  <c r="C14" i="62"/>
  <c r="L147" i="64"/>
  <c r="L47" i="64"/>
  <c r="L125" i="64"/>
  <c r="L103" i="64"/>
  <c r="L81" i="64"/>
  <c r="L169" i="64"/>
  <c r="L59" i="64"/>
  <c r="L13" i="64"/>
  <c r="L35" i="64"/>
  <c r="F10" i="64"/>
  <c r="B35" i="64"/>
  <c r="B59" i="64"/>
  <c r="B103" i="64"/>
  <c r="B147" i="63"/>
  <c r="B13" i="63"/>
  <c r="B81" i="63"/>
  <c r="I16" i="60"/>
  <c r="E6" i="60" s="1"/>
  <c r="F41" i="58" s="1"/>
  <c r="A40" i="61"/>
  <c r="A36" i="61"/>
  <c r="A79" i="61"/>
  <c r="F21" i="61"/>
  <c r="F26" i="61"/>
  <c r="A22" i="61"/>
  <c r="H23" i="61"/>
  <c r="H19" i="61"/>
  <c r="I77" i="61"/>
  <c r="E11" i="61" s="1"/>
  <c r="A99" i="61"/>
  <c r="I66" i="61"/>
  <c r="E10" i="61" s="1"/>
  <c r="F25" i="61"/>
  <c r="H27" i="61"/>
  <c r="I55" i="61"/>
  <c r="E9" i="61" s="1"/>
  <c r="I92" i="61"/>
  <c r="E12" i="61" s="1"/>
  <c r="H26" i="61"/>
  <c r="H22" i="61"/>
  <c r="A53" i="61"/>
  <c r="A94" i="61"/>
  <c r="E7" i="60"/>
  <c r="A21" i="61"/>
  <c r="A98" i="61"/>
  <c r="A100" i="61"/>
  <c r="A96" i="61"/>
  <c r="A97" i="61"/>
  <c r="A78" i="61"/>
  <c r="A58" i="61"/>
  <c r="A82" i="61"/>
  <c r="A74" i="61"/>
  <c r="A70" i="61"/>
  <c r="A62" i="61"/>
  <c r="I46" i="61"/>
  <c r="E8" i="61" s="1"/>
  <c r="A50" i="61"/>
  <c r="A52" i="61"/>
  <c r="I35" i="61"/>
  <c r="A37" i="61"/>
  <c r="A39" i="61"/>
  <c r="A41" i="61"/>
  <c r="A24" i="61"/>
  <c r="A20" i="61"/>
  <c r="H18" i="45"/>
  <c r="F8" i="56"/>
  <c r="F7" i="56"/>
  <c r="D12" i="56"/>
  <c r="F9" i="56"/>
  <c r="H4" i="56"/>
  <c r="B54" i="12"/>
  <c r="F5" i="63" l="1"/>
  <c r="F8" i="64"/>
  <c r="F6" i="64" s="1"/>
  <c r="G44" i="62" s="1"/>
  <c r="E32" i="62"/>
  <c r="F6" i="63"/>
  <c r="J49" i="58" s="1"/>
  <c r="C32" i="62"/>
  <c r="J50" i="58"/>
  <c r="F5" i="64"/>
  <c r="G43" i="62" s="1"/>
  <c r="I17" i="61"/>
  <c r="I16" i="61" s="1"/>
  <c r="E6" i="61" s="1"/>
  <c r="I15" i="60"/>
  <c r="E5" i="60"/>
  <c r="F47" i="58" s="1"/>
  <c r="E7" i="61"/>
  <c r="E5" i="61" l="1"/>
  <c r="I15" i="61"/>
  <c r="K126" i="43" l="1"/>
  <c r="A48" i="14" l="1"/>
  <c r="A49" i="14"/>
  <c r="A50" i="14"/>
  <c r="A51" i="14"/>
  <c r="A52" i="14"/>
  <c r="A53" i="14"/>
  <c r="A56" i="14"/>
  <c r="A57" i="14"/>
  <c r="A58" i="14"/>
  <c r="A59" i="14"/>
  <c r="A60" i="14"/>
  <c r="A61" i="14"/>
  <c r="A62" i="14"/>
  <c r="A63" i="14"/>
  <c r="A64" i="14"/>
  <c r="A67" i="14"/>
  <c r="A68" i="14"/>
  <c r="A69" i="14"/>
  <c r="A70" i="14"/>
  <c r="A71" i="14"/>
  <c r="A72" i="14"/>
  <c r="A73" i="14"/>
  <c r="A74" i="14"/>
  <c r="A75" i="14"/>
  <c r="A78" i="14"/>
  <c r="A79" i="14"/>
  <c r="A80" i="14"/>
  <c r="A81" i="14"/>
  <c r="A82" i="14"/>
  <c r="A83" i="14"/>
  <c r="A84" i="14"/>
  <c r="A93" i="14"/>
  <c r="A94" i="14"/>
  <c r="A95" i="14"/>
  <c r="A96" i="14"/>
  <c r="A97" i="14"/>
  <c r="A98" i="14"/>
  <c r="A99" i="14"/>
  <c r="A100" i="14"/>
  <c r="A47" i="14"/>
  <c r="A37" i="14"/>
  <c r="A38" i="14"/>
  <c r="A39" i="14"/>
  <c r="A40" i="14"/>
  <c r="A41" i="14"/>
  <c r="A42" i="14"/>
  <c r="A36" i="14"/>
  <c r="A21" i="14"/>
  <c r="A22" i="14"/>
  <c r="A23" i="14"/>
  <c r="A24" i="14"/>
  <c r="A25" i="14"/>
  <c r="A26" i="14"/>
  <c r="A27" i="14"/>
  <c r="A20" i="14"/>
  <c r="J30" i="12" l="1"/>
  <c r="I7" i="43" l="1"/>
  <c r="I92" i="14" l="1"/>
  <c r="I77" i="14"/>
  <c r="I66" i="14"/>
  <c r="I55" i="14"/>
  <c r="I46" i="14"/>
  <c r="E8" i="14" s="1"/>
  <c r="I35" i="14"/>
  <c r="H18" i="14"/>
  <c r="H41" i="12"/>
  <c r="I30" i="12"/>
  <c r="H30" i="12"/>
  <c r="F30" i="12"/>
  <c r="H8" i="61" l="1"/>
  <c r="H8" i="60"/>
  <c r="E42" i="58" s="1"/>
  <c r="E42" i="12"/>
  <c r="E30" i="12"/>
  <c r="C30" i="12"/>
  <c r="K45" i="43" l="1"/>
  <c r="C45" i="43"/>
  <c r="K44" i="43"/>
  <c r="C44" i="43"/>
  <c r="K43" i="43"/>
  <c r="C43" i="43"/>
  <c r="K42" i="43"/>
  <c r="C42" i="43"/>
  <c r="K41" i="43"/>
  <c r="C41" i="43"/>
  <c r="K40" i="43"/>
  <c r="C40" i="43"/>
  <c r="K39" i="43"/>
  <c r="C39" i="43"/>
  <c r="K38" i="43"/>
  <c r="C38" i="43"/>
  <c r="K37" i="43"/>
  <c r="C37" i="43"/>
  <c r="K36" i="43"/>
  <c r="C36" i="43"/>
  <c r="K35" i="43"/>
  <c r="B35" i="43"/>
  <c r="K57" i="43"/>
  <c r="C57" i="43"/>
  <c r="K56" i="43"/>
  <c r="C56" i="43"/>
  <c r="K55" i="43"/>
  <c r="C55" i="43"/>
  <c r="K54" i="43"/>
  <c r="C54" i="43"/>
  <c r="K53" i="43"/>
  <c r="C53" i="43"/>
  <c r="K52" i="43"/>
  <c r="C52" i="43"/>
  <c r="K51" i="43"/>
  <c r="C51" i="43"/>
  <c r="K50" i="43"/>
  <c r="C50" i="43"/>
  <c r="K49" i="43"/>
  <c r="C49" i="43"/>
  <c r="K48" i="43"/>
  <c r="C48" i="43"/>
  <c r="K47" i="43"/>
  <c r="B47" i="43"/>
  <c r="E2" i="43"/>
  <c r="C2" i="14"/>
  <c r="L35" i="43" l="1"/>
  <c r="L47" i="43"/>
  <c r="H27" i="14" l="1"/>
  <c r="F27" i="14"/>
  <c r="H26" i="14"/>
  <c r="F26" i="14"/>
  <c r="H25" i="14"/>
  <c r="F25" i="14"/>
  <c r="H24" i="14"/>
  <c r="F24" i="14"/>
  <c r="H23" i="14"/>
  <c r="F23" i="14"/>
  <c r="H22" i="14"/>
  <c r="F22" i="14"/>
  <c r="H21" i="14"/>
  <c r="F21" i="14"/>
  <c r="H20" i="14"/>
  <c r="F20" i="14"/>
  <c r="H19" i="14"/>
  <c r="F19" i="14"/>
  <c r="F18" i="14"/>
  <c r="I17" i="14" l="1"/>
  <c r="I16" i="14" s="1"/>
  <c r="E6" i="14" l="1"/>
  <c r="I15" i="14"/>
  <c r="H6" i="60" l="1"/>
  <c r="E41" i="58" s="1"/>
  <c r="H6" i="61"/>
  <c r="C3" i="14"/>
  <c r="B55" i="12"/>
  <c r="A53" i="12" s="1"/>
  <c r="I8" i="43" l="1"/>
  <c r="C174" i="43" l="1"/>
  <c r="C175" i="43"/>
  <c r="C176" i="43"/>
  <c r="C177" i="43"/>
  <c r="C178" i="43"/>
  <c r="C179" i="43"/>
  <c r="C180" i="43"/>
  <c r="C181" i="43"/>
  <c r="C182" i="43"/>
  <c r="C183" i="43"/>
  <c r="C184" i="43"/>
  <c r="C185" i="43"/>
  <c r="C186" i="43"/>
  <c r="C187" i="43"/>
  <c r="C188" i="43"/>
  <c r="C149" i="43"/>
  <c r="C150" i="43"/>
  <c r="C151" i="43"/>
  <c r="C152" i="43"/>
  <c r="C153" i="43"/>
  <c r="C154" i="43"/>
  <c r="C155" i="43"/>
  <c r="C156" i="43"/>
  <c r="C157" i="43"/>
  <c r="C158" i="43"/>
  <c r="C159" i="43"/>
  <c r="C160" i="43"/>
  <c r="C161" i="43"/>
  <c r="C162" i="43"/>
  <c r="C163" i="43"/>
  <c r="C164" i="43"/>
  <c r="C165" i="43"/>
  <c r="C166" i="43"/>
  <c r="C167" i="43"/>
  <c r="C148" i="43"/>
  <c r="C127" i="43"/>
  <c r="C128" i="43"/>
  <c r="C129" i="43"/>
  <c r="C130" i="43"/>
  <c r="C131" i="43"/>
  <c r="C132" i="43"/>
  <c r="C133" i="43"/>
  <c r="C134" i="43"/>
  <c r="C135" i="43"/>
  <c r="C136" i="43"/>
  <c r="C137" i="43"/>
  <c r="C138" i="43"/>
  <c r="C139" i="43"/>
  <c r="C140" i="43"/>
  <c r="C141" i="43"/>
  <c r="C142" i="43"/>
  <c r="C143" i="43"/>
  <c r="C144" i="43"/>
  <c r="C145" i="43"/>
  <c r="C126" i="43"/>
  <c r="C105" i="43"/>
  <c r="C106" i="43"/>
  <c r="C107" i="43"/>
  <c r="C108" i="43"/>
  <c r="C109" i="43"/>
  <c r="C110" i="43"/>
  <c r="C111" i="43"/>
  <c r="C112" i="43"/>
  <c r="C113" i="43"/>
  <c r="C114" i="43"/>
  <c r="C115" i="43"/>
  <c r="C116" i="43"/>
  <c r="C117" i="43"/>
  <c r="C118" i="43"/>
  <c r="C119" i="43"/>
  <c r="C120" i="43"/>
  <c r="C121" i="43"/>
  <c r="C122" i="43"/>
  <c r="C123" i="43"/>
  <c r="C104" i="43"/>
  <c r="C83" i="43"/>
  <c r="C84" i="43"/>
  <c r="C85" i="43"/>
  <c r="C86" i="43"/>
  <c r="C87" i="43"/>
  <c r="C88" i="43"/>
  <c r="C89" i="43"/>
  <c r="C90" i="43"/>
  <c r="C91" i="43"/>
  <c r="C92" i="43"/>
  <c r="C93" i="43"/>
  <c r="C94" i="43"/>
  <c r="C95" i="43"/>
  <c r="C96" i="43"/>
  <c r="C97" i="43"/>
  <c r="C98" i="43"/>
  <c r="C99" i="43"/>
  <c r="C100" i="43"/>
  <c r="C101" i="43"/>
  <c r="C82" i="43"/>
  <c r="C61" i="43"/>
  <c r="C62" i="43"/>
  <c r="C63" i="43"/>
  <c r="C64" i="43"/>
  <c r="C65" i="43"/>
  <c r="C66" i="43"/>
  <c r="C67" i="43"/>
  <c r="C68" i="43"/>
  <c r="C69" i="43"/>
  <c r="C70" i="43"/>
  <c r="C71" i="43"/>
  <c r="C72" i="43"/>
  <c r="C73" i="43"/>
  <c r="C74" i="43"/>
  <c r="C75" i="43"/>
  <c r="C76" i="43"/>
  <c r="C77" i="43"/>
  <c r="C78" i="43"/>
  <c r="C79" i="43"/>
  <c r="C60" i="43"/>
  <c r="C15" i="43"/>
  <c r="C16" i="43"/>
  <c r="C17" i="43"/>
  <c r="C18" i="43"/>
  <c r="C19" i="43"/>
  <c r="C20" i="43"/>
  <c r="C21" i="43"/>
  <c r="C22" i="43"/>
  <c r="C23" i="43"/>
  <c r="C24" i="43"/>
  <c r="C25" i="43"/>
  <c r="C26" i="43"/>
  <c r="C27" i="43"/>
  <c r="C28" i="43"/>
  <c r="C29" i="43"/>
  <c r="C30" i="43"/>
  <c r="C31" i="43"/>
  <c r="C32" i="43"/>
  <c r="C33" i="43"/>
  <c r="C14" i="43"/>
  <c r="K184" i="43"/>
  <c r="K183" i="43"/>
  <c r="K182" i="43"/>
  <c r="K181" i="43"/>
  <c r="K180" i="43"/>
  <c r="K162" i="43"/>
  <c r="K161" i="43"/>
  <c r="K160" i="43"/>
  <c r="K159" i="43"/>
  <c r="K158" i="43"/>
  <c r="K143" i="43"/>
  <c r="K142" i="43"/>
  <c r="K141" i="43"/>
  <c r="K140" i="43"/>
  <c r="K139" i="43"/>
  <c r="K121" i="43"/>
  <c r="K120" i="43"/>
  <c r="K119" i="43"/>
  <c r="K118" i="43"/>
  <c r="K117" i="43"/>
  <c r="K99" i="43"/>
  <c r="K98" i="43"/>
  <c r="K97" i="43"/>
  <c r="K96" i="43"/>
  <c r="K95" i="43"/>
  <c r="K75" i="43"/>
  <c r="K74" i="43"/>
  <c r="K73" i="43"/>
  <c r="K72" i="43"/>
  <c r="K71" i="43"/>
  <c r="K33" i="43"/>
  <c r="K20" i="43"/>
  <c r="K21" i="43"/>
  <c r="K22" i="43"/>
  <c r="K23" i="43"/>
  <c r="K24" i="43"/>
  <c r="K25" i="43"/>
  <c r="K26" i="43"/>
  <c r="K27" i="43"/>
  <c r="K28" i="43"/>
  <c r="K29" i="43"/>
  <c r="K30" i="43"/>
  <c r="K31" i="43"/>
  <c r="K32" i="43"/>
  <c r="B147" i="43"/>
  <c r="K170" i="43" l="1"/>
  <c r="K148" i="43"/>
  <c r="K149" i="43"/>
  <c r="K150" i="43"/>
  <c r="K104" i="43"/>
  <c r="K82" i="43"/>
  <c r="B59" i="43"/>
  <c r="K60" i="43"/>
  <c r="B13" i="43" l="1"/>
  <c r="E3" i="43" l="1"/>
  <c r="B81" i="43"/>
  <c r="B103" i="43"/>
  <c r="B125" i="43"/>
  <c r="K189" i="43"/>
  <c r="K188" i="43"/>
  <c r="K187" i="43"/>
  <c r="K186" i="43"/>
  <c r="K185" i="43"/>
  <c r="K179" i="43"/>
  <c r="K178" i="43"/>
  <c r="K177" i="43"/>
  <c r="K176" i="43"/>
  <c r="K175" i="43"/>
  <c r="K174" i="43"/>
  <c r="K173" i="43"/>
  <c r="K172" i="43"/>
  <c r="K171" i="43"/>
  <c r="K167" i="43"/>
  <c r="K166" i="43"/>
  <c r="K165" i="43"/>
  <c r="K164" i="43"/>
  <c r="K163" i="43"/>
  <c r="K157" i="43"/>
  <c r="K156" i="43"/>
  <c r="K155" i="43"/>
  <c r="K154" i="43"/>
  <c r="K153" i="43"/>
  <c r="K152" i="43"/>
  <c r="K151" i="43"/>
  <c r="K145" i="43"/>
  <c r="K144" i="43"/>
  <c r="K138" i="43"/>
  <c r="K137" i="43"/>
  <c r="K136" i="43"/>
  <c r="K135" i="43"/>
  <c r="K134" i="43"/>
  <c r="K133" i="43"/>
  <c r="K132" i="43"/>
  <c r="K131" i="43"/>
  <c r="K130" i="43"/>
  <c r="K129" i="43"/>
  <c r="K128" i="43"/>
  <c r="K127" i="43"/>
  <c r="K123" i="43"/>
  <c r="K122" i="43"/>
  <c r="K116" i="43"/>
  <c r="K115" i="43"/>
  <c r="K114" i="43"/>
  <c r="K113" i="43"/>
  <c r="K112" i="43"/>
  <c r="K111" i="43"/>
  <c r="K110" i="43"/>
  <c r="K109" i="43"/>
  <c r="K108" i="43"/>
  <c r="K107" i="43"/>
  <c r="K106" i="43"/>
  <c r="K105" i="43"/>
  <c r="K101" i="43"/>
  <c r="K100" i="43"/>
  <c r="K94" i="43"/>
  <c r="K93" i="43"/>
  <c r="K92" i="43"/>
  <c r="K91" i="43"/>
  <c r="K90" i="43"/>
  <c r="K89" i="43"/>
  <c r="K88" i="43"/>
  <c r="K87" i="43"/>
  <c r="K86" i="43"/>
  <c r="K85" i="43"/>
  <c r="K84" i="43"/>
  <c r="K83" i="43"/>
  <c r="K79" i="43"/>
  <c r="K78" i="43"/>
  <c r="K77" i="43"/>
  <c r="K76" i="43"/>
  <c r="K70" i="43"/>
  <c r="K69" i="43"/>
  <c r="K68" i="43"/>
  <c r="K67" i="43"/>
  <c r="K66" i="43"/>
  <c r="K65" i="43"/>
  <c r="K64" i="43"/>
  <c r="K63" i="43"/>
  <c r="K62" i="43"/>
  <c r="K61" i="43"/>
  <c r="K14" i="43"/>
  <c r="K15" i="43"/>
  <c r="K16" i="43"/>
  <c r="K17" i="43"/>
  <c r="K18" i="43"/>
  <c r="K19" i="43"/>
  <c r="L169" i="43" l="1"/>
  <c r="L13" i="43"/>
  <c r="L147" i="43"/>
  <c r="L103" i="43"/>
  <c r="L59" i="43"/>
  <c r="L125" i="43"/>
  <c r="F10" i="43" s="1"/>
  <c r="L81" i="43"/>
  <c r="I47" i="12" l="1"/>
  <c r="H10" i="63"/>
  <c r="I45" i="58" s="1"/>
  <c r="H10" i="64"/>
  <c r="F8" i="43"/>
  <c r="F9" i="43"/>
  <c r="I44" i="12" s="1"/>
  <c r="H9" i="64" l="1"/>
  <c r="H9" i="63"/>
  <c r="I43" i="58" s="1"/>
  <c r="H8" i="63"/>
  <c r="I41" i="58" s="1"/>
  <c r="H8" i="64"/>
  <c r="F5" i="43"/>
  <c r="K13" i="43"/>
  <c r="I51" i="12" l="1"/>
  <c r="H5" i="64"/>
  <c r="E43" i="62" s="1"/>
  <c r="I43" i="62" s="1"/>
  <c r="H5" i="63"/>
  <c r="I50" i="58" s="1"/>
  <c r="B54" i="58" s="1"/>
  <c r="A52" i="58" s="1"/>
  <c r="F6" i="43"/>
  <c r="I41" i="12"/>
  <c r="I50" i="12" l="1"/>
  <c r="E50" i="12" s="1"/>
  <c r="H6" i="64"/>
  <c r="E44" i="62" s="1"/>
  <c r="I44" i="62" s="1"/>
  <c r="H6" i="63"/>
  <c r="I49" i="58" s="1"/>
  <c r="E11" i="14"/>
  <c r="E10" i="14"/>
  <c r="E12" i="14"/>
  <c r="E9" i="14"/>
  <c r="E49" i="58" l="1"/>
  <c r="F49" i="58" s="1"/>
  <c r="E45" i="62"/>
  <c r="H12" i="61"/>
  <c r="H12" i="60"/>
  <c r="E46" i="58" s="1"/>
  <c r="E46" i="12"/>
  <c r="H11" i="60"/>
  <c r="E45" i="58" s="1"/>
  <c r="H11" i="61"/>
  <c r="E45" i="12"/>
  <c r="H10" i="61"/>
  <c r="H10" i="60"/>
  <c r="E44" i="58" s="1"/>
  <c r="E44" i="12"/>
  <c r="H9" i="61"/>
  <c r="H9" i="60"/>
  <c r="E43" i="58" s="1"/>
  <c r="E43" i="12"/>
  <c r="E7" i="14"/>
  <c r="G45" i="62" l="1"/>
  <c r="I45" i="62" s="1"/>
  <c r="E23" i="66"/>
  <c r="F48" i="58"/>
  <c r="F50" i="58" s="1"/>
  <c r="E5" i="14"/>
  <c r="E48" i="12" s="1"/>
  <c r="H7" i="61"/>
  <c r="H7" i="60"/>
  <c r="E41" i="12"/>
  <c r="H5" i="61" l="1"/>
  <c r="H5" i="60"/>
  <c r="E47" i="58" s="1"/>
  <c r="E48" i="58" s="1"/>
  <c r="E50" i="58" s="1"/>
  <c r="E49" i="12"/>
  <c r="E5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D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0000000-0006-0000-0D00-000002000000}">
      <text>
        <r>
          <rPr>
            <b/>
            <sz val="16"/>
            <color indexed="81"/>
            <rFont val="游ゴシック"/>
            <family val="3"/>
            <charset val="128"/>
            <scheme val="minor"/>
          </rPr>
          <t>西暦で入力してください。
例）2022/7/1と入力しますと令和4年7月1日と自動で年号表記になります。</t>
        </r>
      </text>
    </comment>
    <comment ref="C30" authorId="0" shapeId="0" xr:uid="{00000000-0006-0000-0D00-000003000000}">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E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00000000-0006-0000-0E00-000002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E00-000003000000}">
      <text>
        <r>
          <rPr>
            <b/>
            <sz val="16"/>
            <color indexed="81"/>
            <rFont val="游ゴシック"/>
            <family val="3"/>
            <charset val="128"/>
            <scheme val="minor"/>
          </rPr>
          <t>活動中止の原因となった事実を具体的に記入してください。</t>
        </r>
      </text>
    </comment>
    <comment ref="C30" authorId="0" shapeId="0" xr:uid="{00000000-0006-0000-0E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<sst xmlns="http://schemas.openxmlformats.org/spreadsheetml/2006/main" count="1203" uniqueCount="403">
  <si>
    <t>団体情報</t>
    <rPh sb="0" eb="2">
      <t>ダンタイ</t>
    </rPh>
    <rPh sb="2" eb="4">
      <t>ジョウホウ</t>
    </rPh>
    <phoneticPr fontId="5"/>
  </si>
  <si>
    <t>活動名（フリガナ）</t>
    <rPh sb="0" eb="2">
      <t>カツドウ</t>
    </rPh>
    <rPh sb="2" eb="3">
      <t>メイ</t>
    </rPh>
    <phoneticPr fontId="5"/>
  </si>
  <si>
    <t>活動名</t>
    <rPh sb="0" eb="2">
      <t>カツドウ</t>
    </rPh>
    <rPh sb="2" eb="3">
      <t>メイ</t>
    </rPh>
    <phoneticPr fontId="5"/>
  </si>
  <si>
    <t>収支予算（千円）</t>
    <rPh sb="0" eb="2">
      <t>シュウシ</t>
    </rPh>
    <rPh sb="2" eb="4">
      <t>ヨサン</t>
    </rPh>
    <rPh sb="5" eb="7">
      <t>センエン</t>
    </rPh>
    <phoneticPr fontId="5"/>
  </si>
  <si>
    <t>共催者負担金</t>
    <phoneticPr fontId="5"/>
  </si>
  <si>
    <t>（イ） 収入小計</t>
    <rPh sb="4" eb="6">
      <t>シュウニュウ</t>
    </rPh>
    <phoneticPr fontId="5"/>
  </si>
  <si>
    <t>-</t>
  </si>
  <si>
    <t>団体住所（所在地）</t>
  </si>
  <si>
    <t>代表者役職名</t>
  </si>
  <si>
    <t>代表者氏名</t>
  </si>
  <si>
    <t>入場料</t>
  </si>
  <si>
    <t>共催者負担金</t>
  </si>
  <si>
    <t>（ロ） 自己負担金</t>
  </si>
  <si>
    <t>収入総額（イ＋ロ）</t>
  </si>
  <si>
    <t>区分</t>
    <rPh sb="0" eb="2">
      <t>クブン</t>
    </rPh>
    <phoneticPr fontId="5"/>
  </si>
  <si>
    <t>項目</t>
    <rPh sb="0" eb="2">
      <t>コウモク</t>
    </rPh>
    <phoneticPr fontId="5"/>
  </si>
  <si>
    <t>細目</t>
    <rPh sb="0" eb="2">
      <t>サイモク</t>
    </rPh>
    <phoneticPr fontId="5"/>
  </si>
  <si>
    <t>内訳</t>
    <rPh sb="0" eb="2">
      <t>ウチワケ</t>
    </rPh>
    <phoneticPr fontId="5"/>
  </si>
  <si>
    <t>内訳詳細</t>
    <rPh sb="0" eb="2">
      <t>ウチワケ</t>
    </rPh>
    <rPh sb="2" eb="4">
      <t>ショウサイ</t>
    </rPh>
    <phoneticPr fontId="5"/>
  </si>
  <si>
    <t>小計（千円）</t>
    <rPh sb="0" eb="2">
      <t>ショウケイ</t>
    </rPh>
    <rPh sb="3" eb="5">
      <t>センエン</t>
    </rPh>
    <phoneticPr fontId="5"/>
  </si>
  <si>
    <t>入場料収入</t>
    <phoneticPr fontId="5"/>
  </si>
  <si>
    <t>その他の収入</t>
    <rPh sb="2" eb="3">
      <t>タ</t>
    </rPh>
    <rPh sb="4" eb="6">
      <t>シュウニュウ</t>
    </rPh>
    <phoneticPr fontId="5"/>
  </si>
  <si>
    <t>共催者以外の補助金・助成金</t>
    <phoneticPr fontId="5"/>
  </si>
  <si>
    <t>寄付金・協賛金</t>
    <phoneticPr fontId="5"/>
  </si>
  <si>
    <t>広告料・その他の収入</t>
    <phoneticPr fontId="5"/>
  </si>
  <si>
    <t>謝金</t>
  </si>
  <si>
    <t>医師・看護師謝金</t>
  </si>
  <si>
    <t>手話通訳謝金</t>
  </si>
  <si>
    <t>要約筆記謝金</t>
  </si>
  <si>
    <t>人数または枚数</t>
    <rPh sb="0" eb="2">
      <t>ニンズウ</t>
    </rPh>
    <rPh sb="5" eb="7">
      <t>マイスウ</t>
    </rPh>
    <phoneticPr fontId="5"/>
  </si>
  <si>
    <t>回数または泊数</t>
    <rPh sb="0" eb="2">
      <t>カイスウ</t>
    </rPh>
    <rPh sb="5" eb="6">
      <t>ハク</t>
    </rPh>
    <rPh sb="6" eb="7">
      <t>スウ</t>
    </rPh>
    <phoneticPr fontId="5"/>
  </si>
  <si>
    <t>金額（円）</t>
    <rPh sb="3" eb="4">
      <t>エン</t>
    </rPh>
    <phoneticPr fontId="5"/>
  </si>
  <si>
    <t>活動の目的及び内容</t>
    <rPh sb="0" eb="2">
      <t>カツドウ</t>
    </rPh>
    <rPh sb="3" eb="5">
      <t>モクテキ</t>
    </rPh>
    <rPh sb="5" eb="6">
      <t>オヨ</t>
    </rPh>
    <rPh sb="7" eb="9">
      <t>ナイヨウ</t>
    </rPh>
    <phoneticPr fontId="4"/>
  </si>
  <si>
    <t>実施時期</t>
    <rPh sb="0" eb="2">
      <t>ジッシ</t>
    </rPh>
    <rPh sb="2" eb="4">
      <t>ジキ</t>
    </rPh>
    <phoneticPr fontId="4"/>
  </si>
  <si>
    <t>金額（円）</t>
    <rPh sb="0" eb="2">
      <t>キンガク</t>
    </rPh>
    <rPh sb="3" eb="4">
      <t>エン</t>
    </rPh>
    <phoneticPr fontId="5"/>
  </si>
  <si>
    <t>～</t>
    <phoneticPr fontId="4"/>
  </si>
  <si>
    <t>収入総額</t>
    <rPh sb="2" eb="4">
      <t>ソウガク</t>
    </rPh>
    <phoneticPr fontId="5"/>
  </si>
  <si>
    <t>入場料無料の場合は必ず理由を記入</t>
  </si>
  <si>
    <t>記入要領</t>
    <phoneticPr fontId="4"/>
  </si>
  <si>
    <t>収入総額（千円）</t>
    <rPh sb="0" eb="2">
      <t>シュウニュウ</t>
    </rPh>
    <phoneticPr fontId="4"/>
  </si>
  <si>
    <t>入場料収入</t>
    <phoneticPr fontId="4"/>
  </si>
  <si>
    <t>その他の収入</t>
    <rPh sb="2" eb="3">
      <t>タ</t>
    </rPh>
    <rPh sb="4" eb="6">
      <t>シュウニュウ</t>
    </rPh>
    <phoneticPr fontId="4"/>
  </si>
  <si>
    <t>共催者負担金</t>
    <rPh sb="0" eb="2">
      <t>キョウサイ</t>
    </rPh>
    <rPh sb="2" eb="3">
      <t>シャ</t>
    </rPh>
    <rPh sb="3" eb="6">
      <t>フタンキン</t>
    </rPh>
    <phoneticPr fontId="4"/>
  </si>
  <si>
    <t>共催者以外の補助金・助成金</t>
    <rPh sb="0" eb="2">
      <t>キョウサイ</t>
    </rPh>
    <rPh sb="2" eb="3">
      <t>シャ</t>
    </rPh>
    <rPh sb="3" eb="5">
      <t>イガイ</t>
    </rPh>
    <rPh sb="6" eb="9">
      <t>ホジョキン</t>
    </rPh>
    <rPh sb="10" eb="13">
      <t>ジョセイキン</t>
    </rPh>
    <phoneticPr fontId="4"/>
  </si>
  <si>
    <t>寄付金・協賛金</t>
    <rPh sb="0" eb="3">
      <t>キフキン</t>
    </rPh>
    <rPh sb="4" eb="7">
      <t>キョウサンキン</t>
    </rPh>
    <phoneticPr fontId="4"/>
  </si>
  <si>
    <t>広告料・その他の収入</t>
    <phoneticPr fontId="4"/>
  </si>
  <si>
    <t>文書番号</t>
    <phoneticPr fontId="4"/>
  </si>
  <si>
    <t>都道府県</t>
    <rPh sb="0" eb="4">
      <t>トドウフケン</t>
    </rPh>
    <phoneticPr fontId="4"/>
  </si>
  <si>
    <t>左記以外</t>
    <rPh sb="0" eb="2">
      <t>サキ</t>
    </rPh>
    <rPh sb="2" eb="4">
      <t>イガイ</t>
    </rPh>
    <phoneticPr fontId="4"/>
  </si>
  <si>
    <t>障害者対応に係る経費を含む</t>
    <rPh sb="0" eb="3">
      <t>ショウガイシャ</t>
    </rPh>
    <rPh sb="3" eb="5">
      <t>タイオウ</t>
    </rPh>
    <rPh sb="6" eb="7">
      <t>カカ</t>
    </rPh>
    <rPh sb="8" eb="10">
      <t>ケイヒ</t>
    </rPh>
    <rPh sb="11" eb="12">
      <t>フク</t>
    </rPh>
    <phoneticPr fontId="4"/>
  </si>
  <si>
    <t>細目</t>
    <rPh sb="0" eb="2">
      <t>サイモク</t>
    </rPh>
    <phoneticPr fontId="4"/>
  </si>
  <si>
    <t>（単位）</t>
    <rPh sb="1" eb="3">
      <t>タンイ</t>
    </rPh>
    <phoneticPr fontId="6"/>
  </si>
  <si>
    <t>（単位）</t>
    <phoneticPr fontId="6"/>
  </si>
  <si>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</si>
  <si>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</si>
  <si>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</si>
  <si>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</si>
  <si>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提出年月日</t>
    <rPh sb="0" eb="2">
      <t>テイシュツ</t>
    </rPh>
    <rPh sb="2" eb="5">
      <t>ネンガッピ</t>
    </rPh>
    <phoneticPr fontId="4"/>
  </si>
  <si>
    <t>単価等（円）</t>
    <rPh sb="0" eb="2">
      <t>タンカ</t>
    </rPh>
    <rPh sb="2" eb="3">
      <t>トウ</t>
    </rPh>
    <rPh sb="4" eb="5">
      <t>エン</t>
    </rPh>
    <phoneticPr fontId="5"/>
  </si>
  <si>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1"/>
  </si>
  <si>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1"/>
  </si>
  <si>
    <t>【 入力に際しての注意事項 】</t>
    <rPh sb="2" eb="4">
      <t>ニュウリョク</t>
    </rPh>
    <rPh sb="5" eb="6">
      <t>サイ</t>
    </rPh>
    <rPh sb="9" eb="11">
      <t>チュウイ</t>
    </rPh>
    <rPh sb="11" eb="13">
      <t>ジコウ</t>
    </rPh>
    <phoneticPr fontId="21"/>
  </si>
  <si>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1"/>
  </si>
  <si>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1"/>
  </si>
  <si>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1"/>
  </si>
  <si>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1"/>
  </si>
  <si>
    <t>【 よく使う操作について 】</t>
    <rPh sb="4" eb="5">
      <t>ツカ</t>
    </rPh>
    <rPh sb="6" eb="8">
      <t>ソウサ</t>
    </rPh>
    <phoneticPr fontId="21"/>
  </si>
  <si>
    <t>・改行</t>
    <rPh sb="1" eb="3">
      <t>カイギョウ</t>
    </rPh>
    <phoneticPr fontId="21"/>
  </si>
  <si>
    <t>[Alt] + [Enter]</t>
    <phoneticPr fontId="21"/>
  </si>
  <si>
    <t>・全角⇔半角　変換</t>
    <rPh sb="1" eb="3">
      <t>ゼンカク</t>
    </rPh>
    <rPh sb="4" eb="6">
      <t>ハンカク</t>
    </rPh>
    <rPh sb="7" eb="9">
      <t>ヘンカン</t>
    </rPh>
    <phoneticPr fontId="21"/>
  </si>
  <si>
    <t>[半角/全角]</t>
    <rPh sb="1" eb="3">
      <t>ハンカク</t>
    </rPh>
    <rPh sb="4" eb="6">
      <t>ゼンカク</t>
    </rPh>
    <phoneticPr fontId="21"/>
  </si>
  <si>
    <t>キーボードの左上にある【半角/全角】キーを押すたびに、「ひらがな」→「半角英数」→「ひらがな」の順に入力モードが切り替わります。</t>
    <phoneticPr fontId="21"/>
  </si>
  <si>
    <t>担当者氏名</t>
    <phoneticPr fontId="4"/>
  </si>
  <si>
    <t>担当者電話番号</t>
    <phoneticPr fontId="21"/>
  </si>
  <si>
    <t>E-mail</t>
    <phoneticPr fontId="4"/>
  </si>
  <si>
    <t>収入</t>
    <phoneticPr fontId="5"/>
  </si>
  <si>
    <t>支出</t>
    <phoneticPr fontId="4"/>
  </si>
  <si>
    <t>支払先及び備考</t>
    <phoneticPr fontId="6"/>
  </si>
  <si>
    <t>金額</t>
    <rPh sb="0" eb="2">
      <t>キンガク</t>
    </rPh>
    <phoneticPr fontId="6"/>
  </si>
  <si>
    <t>団体名（主催者）</t>
    <phoneticPr fontId="4"/>
  </si>
  <si>
    <t>活動名：</t>
    <phoneticPr fontId="6"/>
  </si>
  <si>
    <t>①</t>
  </si>
  <si>
    <t>③</t>
  </si>
  <si>
    <t>経費　①</t>
    <phoneticPr fontId="5"/>
  </si>
  <si>
    <t>経費　②</t>
    <phoneticPr fontId="5"/>
  </si>
  <si>
    <t>経費　③</t>
    <phoneticPr fontId="5"/>
  </si>
  <si>
    <t>②</t>
    <phoneticPr fontId="21"/>
  </si>
  <si>
    <t>感染症予防用品購入費</t>
    <rPh sb="0" eb="3">
      <t>カンセンショウ</t>
    </rPh>
    <rPh sb="3" eb="6">
      <t>ヨボウヨウ</t>
    </rPh>
    <rPh sb="6" eb="7">
      <t>ヒン</t>
    </rPh>
    <rPh sb="7" eb="10">
      <t>コウニュウヒ</t>
    </rPh>
    <phoneticPr fontId="21"/>
  </si>
  <si>
    <t>単価10万円未満のものに限る</t>
    <rPh sb="0" eb="2">
      <t>タンカ</t>
    </rPh>
    <rPh sb="4" eb="6">
      <t>マンエン</t>
    </rPh>
    <rPh sb="6" eb="8">
      <t>ミマン</t>
    </rPh>
    <rPh sb="12" eb="13">
      <t>カギ</t>
    </rPh>
    <phoneticPr fontId="21"/>
  </si>
  <si>
    <t>消毒関係消耗品購入費</t>
    <rPh sb="0" eb="2">
      <t>ショウドク</t>
    </rPh>
    <rPh sb="2" eb="4">
      <t>カンケイ</t>
    </rPh>
    <rPh sb="4" eb="6">
      <t>ショウモウ</t>
    </rPh>
    <rPh sb="6" eb="7">
      <t>ヒン</t>
    </rPh>
    <rPh sb="7" eb="10">
      <t>コウニュウヒ</t>
    </rPh>
    <phoneticPr fontId="21"/>
  </si>
  <si>
    <t>消毒作業費</t>
    <rPh sb="0" eb="2">
      <t>ショウドク</t>
    </rPh>
    <rPh sb="2" eb="4">
      <t>サギョウ</t>
    </rPh>
    <rPh sb="4" eb="5">
      <t>ヒ</t>
    </rPh>
    <phoneticPr fontId="21"/>
  </si>
  <si>
    <t>感染症対策機材購入・借用費</t>
    <rPh sb="0" eb="3">
      <t>カンセンショウ</t>
    </rPh>
    <rPh sb="3" eb="5">
      <t>タイサク</t>
    </rPh>
    <rPh sb="5" eb="7">
      <t>キザイ</t>
    </rPh>
    <rPh sb="7" eb="9">
      <t>コウニュウ</t>
    </rPh>
    <rPh sb="10" eb="12">
      <t>シャクヨウ</t>
    </rPh>
    <rPh sb="12" eb="13">
      <t>ヒ</t>
    </rPh>
    <phoneticPr fontId="21"/>
  </si>
  <si>
    <t>購入の場合、単価10万円未満のものに限る</t>
    <rPh sb="0" eb="2">
      <t>コウニュウ</t>
    </rPh>
    <rPh sb="3" eb="5">
      <t>バアイ</t>
    </rPh>
    <phoneticPr fontId="21"/>
  </si>
  <si>
    <t>検査費</t>
    <rPh sb="0" eb="2">
      <t>ケンサ</t>
    </rPh>
    <rPh sb="2" eb="3">
      <t>ヒ</t>
    </rPh>
    <phoneticPr fontId="21"/>
  </si>
  <si>
    <t>出演者・スタッフのPCR検査、抗原検査費用</t>
    <rPh sb="0" eb="3">
      <t>シュツエンシャ</t>
    </rPh>
    <rPh sb="12" eb="14">
      <t>ケンサ</t>
    </rPh>
    <rPh sb="15" eb="17">
      <t>コウゲン</t>
    </rPh>
    <rPh sb="17" eb="19">
      <t>ケンサ</t>
    </rPh>
    <rPh sb="19" eb="21">
      <t>ヒヨウ</t>
    </rPh>
    <phoneticPr fontId="21"/>
  </si>
  <si>
    <t>担当部署名または役職名</t>
    <rPh sb="2" eb="4">
      <t>ブショ</t>
    </rPh>
    <rPh sb="4" eb="5">
      <t>メイ</t>
    </rPh>
    <rPh sb="8" eb="11">
      <t>ヤクショクメイ</t>
    </rPh>
    <phoneticPr fontId="4"/>
  </si>
  <si>
    <t>団体名（フリガナ）</t>
    <phoneticPr fontId="4"/>
  </si>
  <si>
    <t>小計（千円）</t>
    <rPh sb="0" eb="2">
      <t>ショウケイ</t>
    </rPh>
    <rPh sb="3" eb="4">
      <t>セン</t>
    </rPh>
    <rPh sb="4" eb="5">
      <t>エン</t>
    </rPh>
    <phoneticPr fontId="5"/>
  </si>
  <si>
    <t>項目</t>
    <phoneticPr fontId="21"/>
  </si>
  <si>
    <t>№</t>
    <phoneticPr fontId="6"/>
  </si>
  <si>
    <t>.</t>
    <phoneticPr fontId="4"/>
  </si>
  <si>
    <t>細目</t>
    <rPh sb="0" eb="2">
      <t>サイモク</t>
    </rPh>
    <phoneticPr fontId="6"/>
  </si>
  <si>
    <t>市町村または特別区</t>
    <rPh sb="0" eb="3">
      <t>シチョウソン</t>
    </rPh>
    <rPh sb="6" eb="9">
      <t>トクベツク</t>
    </rPh>
    <phoneticPr fontId="4"/>
  </si>
  <si>
    <t>令和4年度芸術文化振興基金</t>
    <rPh sb="0" eb="2">
      <t>レイワ</t>
    </rPh>
    <rPh sb="3" eb="5">
      <t>ネンド</t>
    </rPh>
    <rPh sb="5" eb="7">
      <t>ゲイジュツ</t>
    </rPh>
    <rPh sb="7" eb="9">
      <t>ブンカ</t>
    </rPh>
    <rPh sb="9" eb="11">
      <t>シンコウ</t>
    </rPh>
    <rPh sb="11" eb="13">
      <t>キキン</t>
    </rPh>
    <phoneticPr fontId="4"/>
  </si>
  <si>
    <t>様式第1号（第3条関係）
【総表】</t>
    <phoneticPr fontId="4"/>
  </si>
  <si>
    <t>活動区分</t>
    <phoneticPr fontId="4"/>
  </si>
  <si>
    <t>細目</t>
    <phoneticPr fontId="6"/>
  </si>
  <si>
    <r>
      <rPr>
        <sz val="14"/>
        <color rgb="FF969696"/>
        <rFont val="游ゴシック"/>
        <family val="3"/>
        <charset val="128"/>
        <scheme val="minor"/>
      </rPr>
      <t>.</t>
    </r>
    <r>
      <rPr>
        <sz val="14"/>
        <color theme="1"/>
        <rFont val="游ゴシック"/>
        <family val="3"/>
        <charset val="128"/>
        <scheme val="minor"/>
      </rPr>
      <t>項目</t>
    </r>
    <phoneticPr fontId="21"/>
  </si>
  <si>
    <t>（千円）</t>
  </si>
  <si>
    <t>.</t>
    <phoneticPr fontId="21"/>
  </si>
  <si>
    <r>
      <rPr>
        <u/>
        <sz val="14"/>
        <color rgb="FF969696"/>
        <rFont val="游ゴシック"/>
        <family val="3"/>
        <charset val="128"/>
        <scheme val="minor"/>
      </rPr>
      <t>.</t>
    </r>
    <r>
      <rPr>
        <u/>
        <sz val="14"/>
        <color theme="1"/>
        <rFont val="游ゴシック"/>
        <family val="3"/>
        <charset val="128"/>
        <scheme val="minor"/>
      </rPr>
      <t>項目</t>
    </r>
    <phoneticPr fontId="21"/>
  </si>
  <si>
    <t>電話番号</t>
    <phoneticPr fontId="21"/>
  </si>
  <si>
    <t>.</t>
    <phoneticPr fontId="4"/>
  </si>
  <si>
    <t>本活動の企画意図</t>
    <rPh sb="0" eb="1">
      <t>ホン</t>
    </rPh>
    <rPh sb="1" eb="3">
      <t>カツドウ</t>
    </rPh>
    <rPh sb="4" eb="6">
      <t>キカク</t>
    </rPh>
    <rPh sb="6" eb="8">
      <t>イト</t>
    </rPh>
    <phoneticPr fontId="4"/>
  </si>
  <si>
    <t>ー</t>
  </si>
  <si>
    <t>絵画</t>
    <rPh sb="0" eb="2">
      <t>カイガ</t>
    </rPh>
    <phoneticPr fontId="21"/>
  </si>
  <si>
    <t>彫刻</t>
    <rPh sb="0" eb="2">
      <t>チョウコク</t>
    </rPh>
    <phoneticPr fontId="21"/>
  </si>
  <si>
    <t>インスタレーション</t>
    <phoneticPr fontId="21"/>
  </si>
  <si>
    <t>写真</t>
    <rPh sb="0" eb="2">
      <t>シャシン</t>
    </rPh>
    <phoneticPr fontId="21"/>
  </si>
  <si>
    <t>映像</t>
    <rPh sb="0" eb="2">
      <t>エイゾウ</t>
    </rPh>
    <phoneticPr fontId="21"/>
  </si>
  <si>
    <t>工芸</t>
    <rPh sb="0" eb="2">
      <t>コウゲイ</t>
    </rPh>
    <phoneticPr fontId="21"/>
  </si>
  <si>
    <t>書</t>
    <rPh sb="0" eb="1">
      <t>ショ</t>
    </rPh>
    <phoneticPr fontId="21"/>
  </si>
  <si>
    <t>デザイン</t>
    <phoneticPr fontId="21"/>
  </si>
  <si>
    <t>建築</t>
    <rPh sb="0" eb="2">
      <t>ケンチク</t>
    </rPh>
    <phoneticPr fontId="21"/>
  </si>
  <si>
    <t>漫画</t>
    <rPh sb="0" eb="2">
      <t>マンガ</t>
    </rPh>
    <phoneticPr fontId="21"/>
  </si>
  <si>
    <t>アニメーション</t>
    <phoneticPr fontId="21"/>
  </si>
  <si>
    <t>メディアアート</t>
    <phoneticPr fontId="21"/>
  </si>
  <si>
    <t>その他（右に種類をご記入ください）</t>
    <phoneticPr fontId="21"/>
  </si>
  <si>
    <t>項目</t>
    <phoneticPr fontId="4"/>
  </si>
  <si>
    <t>作品料</t>
    <rPh sb="0" eb="2">
      <t>サクヒン</t>
    </rPh>
    <rPh sb="2" eb="3">
      <t>リョウ</t>
    </rPh>
    <phoneticPr fontId="4"/>
  </si>
  <si>
    <t>作品借料</t>
    <rPh sb="0" eb="2">
      <t>サクヒン</t>
    </rPh>
    <rPh sb="2" eb="4">
      <t>シャクリョウ</t>
    </rPh>
    <phoneticPr fontId="4"/>
  </si>
  <si>
    <t>作品保険料</t>
    <rPh sb="0" eb="2">
      <t>サクヒン</t>
    </rPh>
    <rPh sb="2" eb="5">
      <t>ホケンリョウ</t>
    </rPh>
    <phoneticPr fontId="4"/>
  </si>
  <si>
    <t>著作権使用料</t>
    <rPh sb="0" eb="3">
      <t>チョサクケン</t>
    </rPh>
    <rPh sb="3" eb="6">
      <t>シヨウリョウ</t>
    </rPh>
    <phoneticPr fontId="4"/>
  </si>
  <si>
    <t>ネット配信を行う場合の使用料を含む</t>
    <rPh sb="3" eb="5">
      <t>ハイシン</t>
    </rPh>
    <rPh sb="6" eb="7">
      <t>オコナ</t>
    </rPh>
    <rPh sb="8" eb="10">
      <t>バアイ</t>
    </rPh>
    <rPh sb="11" eb="13">
      <t>シヨウ</t>
    </rPh>
    <rPh sb="13" eb="14">
      <t>リョウ</t>
    </rPh>
    <rPh sb="15" eb="16">
      <t>フク</t>
    </rPh>
    <phoneticPr fontId="21"/>
  </si>
  <si>
    <t>活動終了後、解体・撤去によって主催者の財産とならない形態の展示品（インスタレーション等）については計上できる。</t>
    <rPh sb="0" eb="2">
      <t>カツドウ</t>
    </rPh>
    <rPh sb="2" eb="4">
      <t>シュウリョウ</t>
    </rPh>
    <rPh sb="4" eb="5">
      <t>ゴ</t>
    </rPh>
    <rPh sb="6" eb="8">
      <t>カイタイ</t>
    </rPh>
    <rPh sb="9" eb="11">
      <t>テッキョ</t>
    </rPh>
    <rPh sb="15" eb="18">
      <t>シュサイシャ</t>
    </rPh>
    <rPh sb="19" eb="21">
      <t>ザイサン</t>
    </rPh>
    <rPh sb="26" eb="28">
      <t>ケイタイ</t>
    </rPh>
    <rPh sb="29" eb="31">
      <t>テンジ</t>
    </rPh>
    <rPh sb="31" eb="32">
      <t>ヒン</t>
    </rPh>
    <rPh sb="42" eb="43">
      <t>ナド</t>
    </rPh>
    <rPh sb="49" eb="51">
      <t>ケイジョウ</t>
    </rPh>
    <phoneticPr fontId="4"/>
  </si>
  <si>
    <t>設営・運搬費</t>
    <rPh sb="0" eb="2">
      <t>セツエイ</t>
    </rPh>
    <rPh sb="3" eb="5">
      <t>ウンパン</t>
    </rPh>
    <rPh sb="5" eb="6">
      <t>ヒ</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</si>
  <si>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</si>
  <si>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</si>
  <si>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会場設営・撤去補助人件費</t>
    <rPh sb="0" eb="2">
      <t>カイジョウ</t>
    </rPh>
    <rPh sb="2" eb="4">
      <t>セツエイ</t>
    </rPh>
    <rPh sb="5" eb="7">
      <t>テッキョ</t>
    </rPh>
    <rPh sb="7" eb="9">
      <t>ホジョ</t>
    </rPh>
    <rPh sb="9" eb="12">
      <t>ジンケンヒ</t>
    </rPh>
    <phoneticPr fontId="21"/>
  </si>
  <si>
    <t>作家や専門家等による監修・立会いに係る経費を含む</t>
    <rPh sb="0" eb="2">
      <t>サッカ</t>
    </rPh>
    <rPh sb="3" eb="6">
      <t>センモンカ</t>
    </rPh>
    <rPh sb="6" eb="7">
      <t>トウ</t>
    </rPh>
    <rPh sb="10" eb="12">
      <t>カンシュウ</t>
    </rPh>
    <rPh sb="13" eb="15">
      <t>タチア</t>
    </rPh>
    <rPh sb="17" eb="18">
      <t>カカ</t>
    </rPh>
    <rPh sb="19" eb="21">
      <t>ケイヒ</t>
    </rPh>
    <rPh sb="22" eb="23">
      <t>フク</t>
    </rPh>
    <phoneticPr fontId="21"/>
  </si>
  <si>
    <t>字幕費・音声ガイド費</t>
    <rPh sb="0" eb="2">
      <t>ジマク</t>
    </rPh>
    <rPh sb="2" eb="3">
      <t>ヒ</t>
    </rPh>
    <rPh sb="4" eb="6">
      <t>オンセイ</t>
    </rPh>
    <rPh sb="9" eb="10">
      <t>ヒ</t>
    </rPh>
    <phoneticPr fontId="4"/>
  </si>
  <si>
    <t>機材借料</t>
    <rPh sb="0" eb="2">
      <t>キザイ</t>
    </rPh>
    <rPh sb="2" eb="4">
      <t>シャクリョウ</t>
    </rPh>
    <phoneticPr fontId="4"/>
  </si>
  <si>
    <t>作品梱包・運搬費</t>
    <rPh sb="0" eb="2">
      <t>サクヒン</t>
    </rPh>
    <rPh sb="2" eb="4">
      <t>コンポウ</t>
    </rPh>
    <rPh sb="5" eb="7">
      <t>ウンパン</t>
    </rPh>
    <rPh sb="7" eb="8">
      <t>ヒ</t>
    </rPh>
    <phoneticPr fontId="4"/>
  </si>
  <si>
    <t>謝金</t>
    <rPh sb="0" eb="2">
      <t>シャキン</t>
    </rPh>
    <phoneticPr fontId="4"/>
  </si>
  <si>
    <t>図録等編集謝金</t>
    <rPh sb="0" eb="2">
      <t>ズロク</t>
    </rPh>
    <rPh sb="2" eb="3">
      <t>トウ</t>
    </rPh>
    <rPh sb="3" eb="5">
      <t>ヘンシュウ</t>
    </rPh>
    <rPh sb="5" eb="7">
      <t>シャキン</t>
    </rPh>
    <phoneticPr fontId="4"/>
  </si>
  <si>
    <t>図録等原稿執筆謝金</t>
    <rPh sb="0" eb="2">
      <t>ズロク</t>
    </rPh>
    <rPh sb="2" eb="3">
      <t>トウ</t>
    </rPh>
    <rPh sb="3" eb="5">
      <t>ゲンコウ</t>
    </rPh>
    <rPh sb="5" eb="7">
      <t>シッピツ</t>
    </rPh>
    <rPh sb="7" eb="9">
      <t>シャキン</t>
    </rPh>
    <phoneticPr fontId="4"/>
  </si>
  <si>
    <t>図録等翻訳謝金</t>
    <rPh sb="0" eb="2">
      <t>ズロク</t>
    </rPh>
    <rPh sb="2" eb="3">
      <t>トウ</t>
    </rPh>
    <rPh sb="3" eb="5">
      <t>ホンヤク</t>
    </rPh>
    <rPh sb="5" eb="7">
      <t>シャキン</t>
    </rPh>
    <phoneticPr fontId="21"/>
  </si>
  <si>
    <t>各種翻訳謝金</t>
    <rPh sb="0" eb="2">
      <t>カクシュ</t>
    </rPh>
    <rPh sb="2" eb="4">
      <t>ホンヤク</t>
    </rPh>
    <rPh sb="4" eb="6">
      <t>シャキン</t>
    </rPh>
    <phoneticPr fontId="21"/>
  </si>
  <si>
    <t>会場監視員謝金</t>
    <rPh sb="0" eb="2">
      <t>カイジョウ</t>
    </rPh>
    <rPh sb="2" eb="5">
      <t>カンシイン</t>
    </rPh>
    <rPh sb="5" eb="7">
      <t>シャキン</t>
    </rPh>
    <phoneticPr fontId="4"/>
  </si>
  <si>
    <t>駐車場整理謝金</t>
    <rPh sb="0" eb="3">
      <t>チュウシャジョウ</t>
    </rPh>
    <rPh sb="3" eb="5">
      <t>セイリ</t>
    </rPh>
    <rPh sb="5" eb="7">
      <t>シャキン</t>
    </rPh>
    <phoneticPr fontId="4"/>
  </si>
  <si>
    <t>託児謝金</t>
    <rPh sb="0" eb="2">
      <t>タクジ</t>
    </rPh>
    <rPh sb="2" eb="4">
      <t>シャキン</t>
    </rPh>
    <phoneticPr fontId="4"/>
  </si>
  <si>
    <t>パフォーマンス等出演謝金</t>
    <rPh sb="7" eb="8">
      <t>トウ</t>
    </rPh>
    <rPh sb="8" eb="10">
      <t>シュツエン</t>
    </rPh>
    <rPh sb="10" eb="12">
      <t>シャキン</t>
    </rPh>
    <phoneticPr fontId="4"/>
  </si>
  <si>
    <t>展示の一環として同一会場で行われるものに限る</t>
    <rPh sb="0" eb="2">
      <t>テンジ</t>
    </rPh>
    <rPh sb="3" eb="5">
      <t>イッカン</t>
    </rPh>
    <rPh sb="8" eb="10">
      <t>ドウイツ</t>
    </rPh>
    <rPh sb="10" eb="12">
      <t>カイジョウ</t>
    </rPh>
    <rPh sb="13" eb="14">
      <t>オコナ</t>
    </rPh>
    <rPh sb="20" eb="21">
      <t>カギ</t>
    </rPh>
    <phoneticPr fontId="4"/>
  </si>
  <si>
    <t>関連行事・ワークショップ講師謝金</t>
    <rPh sb="0" eb="2">
      <t>カンレン</t>
    </rPh>
    <rPh sb="2" eb="4">
      <t>ギョウジ</t>
    </rPh>
    <rPh sb="12" eb="14">
      <t>コウシ</t>
    </rPh>
    <rPh sb="14" eb="16">
      <t>シャキン</t>
    </rPh>
    <phoneticPr fontId="4"/>
  </si>
  <si>
    <t>旅費</t>
    <rPh sb="0" eb="2">
      <t>リョヒ</t>
    </rPh>
    <phoneticPr fontId="4"/>
  </si>
  <si>
    <t>交通費</t>
    <rPh sb="0" eb="3">
      <t>コウツウヒ</t>
    </rPh>
    <phoneticPr fontId="4"/>
  </si>
  <si>
    <t>宿泊費</t>
    <rPh sb="0" eb="3">
      <t>シュクハクヒ</t>
    </rPh>
    <phoneticPr fontId="4"/>
  </si>
  <si>
    <t>食事代は除く</t>
    <rPh sb="0" eb="3">
      <t>ショクジダイ</t>
    </rPh>
    <rPh sb="4" eb="5">
      <t>ノゾ</t>
    </rPh>
    <phoneticPr fontId="4"/>
  </si>
  <si>
    <t>宣伝・印刷費</t>
    <rPh sb="0" eb="2">
      <t>センデン</t>
    </rPh>
    <rPh sb="3" eb="5">
      <t>インサツ</t>
    </rPh>
    <rPh sb="5" eb="6">
      <t>ヒ</t>
    </rPh>
    <phoneticPr fontId="4"/>
  </si>
  <si>
    <t>宣伝物送付料</t>
    <rPh sb="0" eb="2">
      <t>センデン</t>
    </rPh>
    <rPh sb="2" eb="3">
      <t>ブツ</t>
    </rPh>
    <rPh sb="3" eb="5">
      <t>ソウフ</t>
    </rPh>
    <rPh sb="5" eb="6">
      <t>リョウ</t>
    </rPh>
    <phoneticPr fontId="21"/>
  </si>
  <si>
    <t>資料交換を目的とした図録の送付料は除く</t>
    <rPh sb="0" eb="2">
      <t>シリョウ</t>
    </rPh>
    <rPh sb="2" eb="4">
      <t>コウカン</t>
    </rPh>
    <rPh sb="5" eb="7">
      <t>モクテキ</t>
    </rPh>
    <rPh sb="10" eb="12">
      <t>ズロク</t>
    </rPh>
    <rPh sb="13" eb="15">
      <t>ソウフ</t>
    </rPh>
    <rPh sb="15" eb="16">
      <t>リョウ</t>
    </rPh>
    <rPh sb="17" eb="18">
      <t>ノゾ</t>
    </rPh>
    <phoneticPr fontId="21"/>
  </si>
  <si>
    <t>広告宣伝費</t>
    <rPh sb="0" eb="2">
      <t>コウコク</t>
    </rPh>
    <rPh sb="2" eb="5">
      <t>センデンヒ</t>
    </rPh>
    <phoneticPr fontId="4"/>
  </si>
  <si>
    <t>立看板費</t>
    <rPh sb="0" eb="1">
      <t>タ</t>
    </rPh>
    <rPh sb="1" eb="3">
      <t>カンバン</t>
    </rPh>
    <rPh sb="3" eb="4">
      <t>ヒ</t>
    </rPh>
    <phoneticPr fontId="4"/>
  </si>
  <si>
    <t>ウェブサイト作成料</t>
    <rPh sb="6" eb="9">
      <t>サクセイリョウ</t>
    </rPh>
    <phoneticPr fontId="4"/>
  </si>
  <si>
    <t>当該活動の告知用に限る</t>
    <rPh sb="0" eb="2">
      <t>トウガイ</t>
    </rPh>
    <rPh sb="2" eb="4">
      <t>カツドウ</t>
    </rPh>
    <rPh sb="5" eb="7">
      <t>コクチ</t>
    </rPh>
    <rPh sb="7" eb="8">
      <t>ヨウ</t>
    </rPh>
    <rPh sb="9" eb="10">
      <t>カギ</t>
    </rPh>
    <phoneticPr fontId="4"/>
  </si>
  <si>
    <t>入場券販売手数料</t>
    <rPh sb="0" eb="3">
      <t>ニュウジョウケン</t>
    </rPh>
    <rPh sb="3" eb="5">
      <t>ハンバイ</t>
    </rPh>
    <rPh sb="5" eb="8">
      <t>テスウリョウ</t>
    </rPh>
    <phoneticPr fontId="21"/>
  </si>
  <si>
    <t>各種デザイン料</t>
    <rPh sb="0" eb="2">
      <t>カクシュ</t>
    </rPh>
    <rPh sb="6" eb="7">
      <t>リョウ</t>
    </rPh>
    <phoneticPr fontId="21"/>
  </si>
  <si>
    <t>チラシ印刷費</t>
    <rPh sb="3" eb="5">
      <t>インサツ</t>
    </rPh>
    <rPh sb="5" eb="6">
      <t>ヒ</t>
    </rPh>
    <phoneticPr fontId="4"/>
  </si>
  <si>
    <t>作品の募集案内に係る経費を含む</t>
    <rPh sb="0" eb="2">
      <t>サクヒン</t>
    </rPh>
    <rPh sb="3" eb="5">
      <t>ボシュウ</t>
    </rPh>
    <rPh sb="5" eb="7">
      <t>アンナイ</t>
    </rPh>
    <rPh sb="8" eb="9">
      <t>カカ</t>
    </rPh>
    <rPh sb="10" eb="12">
      <t>ケイヒ</t>
    </rPh>
    <phoneticPr fontId="4"/>
  </si>
  <si>
    <t>ポスター印刷費</t>
    <rPh sb="4" eb="6">
      <t>インサツ</t>
    </rPh>
    <rPh sb="6" eb="7">
      <t>ヒ</t>
    </rPh>
    <phoneticPr fontId="4"/>
  </si>
  <si>
    <t>入場券印刷費</t>
    <rPh sb="0" eb="3">
      <t>ニュウジョウケン</t>
    </rPh>
    <rPh sb="3" eb="5">
      <t>インサツ</t>
    </rPh>
    <rPh sb="5" eb="6">
      <t>ヒ</t>
    </rPh>
    <phoneticPr fontId="4"/>
  </si>
  <si>
    <t>アンケート用紙印刷費</t>
    <rPh sb="5" eb="7">
      <t>ヨウシ</t>
    </rPh>
    <rPh sb="7" eb="9">
      <t>インサツ</t>
    </rPh>
    <rPh sb="9" eb="10">
      <t>ヒ</t>
    </rPh>
    <phoneticPr fontId="4"/>
  </si>
  <si>
    <t>図録製作費</t>
    <rPh sb="0" eb="2">
      <t>ズロク</t>
    </rPh>
    <rPh sb="2" eb="5">
      <t>セイサクヒ</t>
    </rPh>
    <phoneticPr fontId="4"/>
  </si>
  <si>
    <t>会期後に製作する記録集に係る経費は除く</t>
    <rPh sb="0" eb="2">
      <t>カイキ</t>
    </rPh>
    <rPh sb="2" eb="3">
      <t>ゴ</t>
    </rPh>
    <rPh sb="4" eb="6">
      <t>セイサク</t>
    </rPh>
    <rPh sb="8" eb="10">
      <t>キロク</t>
    </rPh>
    <rPh sb="10" eb="11">
      <t>シュウ</t>
    </rPh>
    <rPh sb="12" eb="13">
      <t>カカ</t>
    </rPh>
    <rPh sb="14" eb="16">
      <t>ケイヒ</t>
    </rPh>
    <rPh sb="17" eb="18">
      <t>ノゾ</t>
    </rPh>
    <phoneticPr fontId="4"/>
  </si>
  <si>
    <t>録画費</t>
    <rPh sb="0" eb="2">
      <t>ロクガ</t>
    </rPh>
    <rPh sb="2" eb="3">
      <t>ヒ</t>
    </rPh>
    <phoneticPr fontId="4"/>
  </si>
  <si>
    <t>当該活動の成果として記録するものに限る</t>
    <rPh sb="0" eb="2">
      <t>トウガイ</t>
    </rPh>
    <rPh sb="2" eb="4">
      <t>カツドウ</t>
    </rPh>
    <rPh sb="5" eb="7">
      <t>セイカ</t>
    </rPh>
    <rPh sb="10" eb="12">
      <t>キロク</t>
    </rPh>
    <rPh sb="17" eb="18">
      <t>カギ</t>
    </rPh>
    <phoneticPr fontId="4"/>
  </si>
  <si>
    <t>写真費</t>
    <rPh sb="0" eb="2">
      <t>シャシン</t>
    </rPh>
    <rPh sb="2" eb="3">
      <t>ヒ</t>
    </rPh>
    <phoneticPr fontId="4"/>
  </si>
  <si>
    <t>複製に係る経費は除く。当該活動の成果として記録するものに限る。</t>
    <rPh sb="0" eb="2">
      <t>フクセイ</t>
    </rPh>
    <rPh sb="3" eb="4">
      <t>カカ</t>
    </rPh>
    <rPh sb="5" eb="7">
      <t>ケイヒ</t>
    </rPh>
    <rPh sb="8" eb="9">
      <t>ノゾ</t>
    </rPh>
    <phoneticPr fontId="4"/>
  </si>
  <si>
    <t>外注費を含む</t>
    <rPh sb="0" eb="2">
      <t>ガイチュウ</t>
    </rPh>
    <rPh sb="2" eb="3">
      <t>ヒ</t>
    </rPh>
    <rPh sb="4" eb="5">
      <t>フク</t>
    </rPh>
    <phoneticPr fontId="21"/>
  </si>
  <si>
    <t>作品料</t>
  </si>
  <si>
    <t>設営・運搬費</t>
  </si>
  <si>
    <t>旅費</t>
    <phoneticPr fontId="21"/>
  </si>
  <si>
    <t>宣伝・印刷費</t>
    <phoneticPr fontId="21"/>
  </si>
  <si>
    <t>記録・配信費</t>
    <phoneticPr fontId="21"/>
  </si>
  <si>
    <t>券種</t>
    <rPh sb="0" eb="2">
      <t>ケンシュ</t>
    </rPh>
    <phoneticPr fontId="4"/>
  </si>
  <si>
    <t>単価</t>
    <rPh sb="0" eb="2">
      <t>タンカ</t>
    </rPh>
    <phoneticPr fontId="4"/>
  </si>
  <si>
    <t>×</t>
    <phoneticPr fontId="4"/>
  </si>
  <si>
    <t>枚数</t>
    <rPh sb="0" eb="2">
      <t>マイスウ</t>
    </rPh>
    <phoneticPr fontId="4"/>
  </si>
  <si>
    <t>単価×枚数</t>
    <rPh sb="0" eb="2">
      <t>タンカ</t>
    </rPh>
    <rPh sb="3" eb="5">
      <t>マイスウ</t>
    </rPh>
    <phoneticPr fontId="4"/>
  </si>
  <si>
    <t>助成対象経費の総額</t>
    <rPh sb="0" eb="2">
      <t>ジョセイ</t>
    </rPh>
    <rPh sb="2" eb="4">
      <t>タイショウ</t>
    </rPh>
    <rPh sb="4" eb="6">
      <t>ケイヒ</t>
    </rPh>
    <rPh sb="7" eb="9">
      <t>ソウガク</t>
    </rPh>
    <phoneticPr fontId="4"/>
  </si>
  <si>
    <t>額装費</t>
    <rPh sb="0" eb="2">
      <t>ガクソウ</t>
    </rPh>
    <rPh sb="2" eb="3">
      <t>ヒ</t>
    </rPh>
    <phoneticPr fontId="4"/>
  </si>
  <si>
    <t>インスタレーション作品制作謝金</t>
    <rPh sb="9" eb="11">
      <t>サクヒン</t>
    </rPh>
    <rPh sb="11" eb="13">
      <t>セイサク</t>
    </rPh>
    <rPh sb="13" eb="15">
      <t>シャキン</t>
    </rPh>
    <phoneticPr fontId="4"/>
  </si>
  <si>
    <t>インスタレーション作品制作材料費</t>
    <rPh sb="9" eb="11">
      <t>サクヒン</t>
    </rPh>
    <rPh sb="11" eb="13">
      <t>セイサク</t>
    </rPh>
    <rPh sb="13" eb="16">
      <t>ザイリョウヒ</t>
    </rPh>
    <phoneticPr fontId="4"/>
  </si>
  <si>
    <t>ー</t>
    <phoneticPr fontId="21"/>
  </si>
  <si>
    <t>美術の創造普及活動</t>
    <rPh sb="0" eb="2">
      <t>ビジュツ</t>
    </rPh>
    <rPh sb="3" eb="5">
      <t>ソウゾウ</t>
    </rPh>
    <rPh sb="5" eb="7">
      <t>フキュウ</t>
    </rPh>
    <rPh sb="7" eb="9">
      <t>カツドウ</t>
    </rPh>
    <phoneticPr fontId="4"/>
  </si>
  <si>
    <t>申請者の種別</t>
    <rPh sb="0" eb="2">
      <t>シンセイ</t>
    </rPh>
    <rPh sb="2" eb="3">
      <t>シャ</t>
    </rPh>
    <rPh sb="4" eb="6">
      <t>シュベツ</t>
    </rPh>
    <phoneticPr fontId="4"/>
  </si>
  <si>
    <t>担当者情報</t>
    <rPh sb="0" eb="3">
      <t>タントウシャ</t>
    </rPh>
    <rPh sb="3" eb="5">
      <t>ジョウホウ</t>
    </rPh>
    <phoneticPr fontId="4"/>
  </si>
  <si>
    <t>開始日</t>
    <rPh sb="0" eb="3">
      <t>カイシビ</t>
    </rPh>
    <phoneticPr fontId="4"/>
  </si>
  <si>
    <t>終了日</t>
    <rPh sb="0" eb="3">
      <t>シュウリョウビ</t>
    </rPh>
    <phoneticPr fontId="4"/>
  </si>
  <si>
    <t>実施会場</t>
    <rPh sb="0" eb="2">
      <t>ジッシ</t>
    </rPh>
    <rPh sb="2" eb="4">
      <t>カイジョウ</t>
    </rPh>
    <phoneticPr fontId="4"/>
  </si>
  <si>
    <t>実施時期
および実施場所</t>
    <rPh sb="0" eb="2">
      <t>ジッシ</t>
    </rPh>
    <rPh sb="2" eb="4">
      <t>ジキ</t>
    </rPh>
    <rPh sb="8" eb="10">
      <t>ジッシ</t>
    </rPh>
    <rPh sb="10" eb="12">
      <t>バショ</t>
    </rPh>
    <phoneticPr fontId="5"/>
  </si>
  <si>
    <t>助成金算定基礎経費の合計額</t>
    <rPh sb="0" eb="3">
      <t>ジョセイキン</t>
    </rPh>
    <rPh sb="3" eb="5">
      <t>サンテイ</t>
    </rPh>
    <rPh sb="5" eb="7">
      <t>キソ</t>
    </rPh>
    <rPh sb="7" eb="9">
      <t>ケイヒ</t>
    </rPh>
    <rPh sb="10" eb="12">
      <t>ゴウケイ</t>
    </rPh>
    <rPh sb="12" eb="13">
      <t>ガク</t>
    </rPh>
    <phoneticPr fontId="4"/>
  </si>
  <si>
    <t>～</t>
  </si>
  <si>
    <t>団体住所（所在地）〒</t>
    <phoneticPr fontId="4"/>
  </si>
  <si>
    <t>←団体か個人かを選択してください。</t>
    <rPh sb="1" eb="3">
      <t>ダンタイ</t>
    </rPh>
    <rPh sb="4" eb="6">
      <t>コジン</t>
    </rPh>
    <rPh sb="8" eb="10">
      <t>センタク</t>
    </rPh>
    <phoneticPr fontId="4"/>
  </si>
  <si>
    <t>団体名：</t>
    <rPh sb="0" eb="3">
      <t>ダンタイメイ</t>
    </rPh>
    <phoneticPr fontId="6"/>
  </si>
  <si>
    <t>本活動の観客層の拡充等に関する取組み</t>
    <rPh sb="4" eb="6">
      <t>カンキャク</t>
    </rPh>
    <rPh sb="6" eb="7">
      <t>ソウ</t>
    </rPh>
    <rPh sb="8" eb="10">
      <t>カクジュウ</t>
    </rPh>
    <rPh sb="10" eb="11">
      <t>トウ</t>
    </rPh>
    <rPh sb="12" eb="13">
      <t>カン</t>
    </rPh>
    <rPh sb="15" eb="17">
      <t>トリクミ</t>
    </rPh>
    <phoneticPr fontId="4"/>
  </si>
  <si>
    <t>実施場所（所在地）</t>
    <phoneticPr fontId="4"/>
  </si>
  <si>
    <t>搬入</t>
    <rPh sb="0" eb="2">
      <t>ハンニュウ</t>
    </rPh>
    <phoneticPr fontId="4"/>
  </si>
  <si>
    <t>展示期間（開始日・終了日）</t>
    <rPh sb="0" eb="2">
      <t>テンジ</t>
    </rPh>
    <rPh sb="2" eb="4">
      <t>キカン</t>
    </rPh>
    <rPh sb="5" eb="7">
      <t>カイシ</t>
    </rPh>
    <rPh sb="7" eb="8">
      <t>ビ</t>
    </rPh>
    <rPh sb="9" eb="12">
      <t>シュウリョウビ</t>
    </rPh>
    <phoneticPr fontId="4"/>
  </si>
  <si>
    <t>搬出</t>
    <rPh sb="0" eb="2">
      <t>ハンシュツ</t>
    </rPh>
    <phoneticPr fontId="4"/>
  </si>
  <si>
    <t>見込み入場者数</t>
    <rPh sb="0" eb="2">
      <t>ミコ</t>
    </rPh>
    <rPh sb="3" eb="5">
      <t>ニュウジョウ</t>
    </rPh>
    <rPh sb="5" eb="6">
      <t>シャ</t>
    </rPh>
    <rPh sb="6" eb="7">
      <t>スウ</t>
    </rPh>
    <phoneticPr fontId="21"/>
  </si>
  <si>
    <t>◆関連行事 ※展示期間中、展示会場と同一施設内で実施されるもの</t>
    <rPh sb="7" eb="9">
      <t>テンジ</t>
    </rPh>
    <rPh sb="13" eb="15">
      <t>テンジ</t>
    </rPh>
    <rPh sb="15" eb="17">
      <t>カイジョウ</t>
    </rPh>
    <rPh sb="18" eb="20">
      <t>ドウイツ</t>
    </rPh>
    <rPh sb="20" eb="22">
      <t>シセツ</t>
    </rPh>
    <rPh sb="22" eb="23">
      <t>ナイ</t>
    </rPh>
    <phoneticPr fontId="4"/>
  </si>
  <si>
    <t>（特記事項）（当該活動の特色や特に強調したい事柄）</t>
    <rPh sb="7" eb="9">
      <t>トウガイ</t>
    </rPh>
    <rPh sb="9" eb="11">
      <t>カツドウ</t>
    </rPh>
    <rPh sb="12" eb="14">
      <t>トクショク</t>
    </rPh>
    <rPh sb="15" eb="16">
      <t>トク</t>
    </rPh>
    <rPh sb="17" eb="19">
      <t>キョウチョウ</t>
    </rPh>
    <rPh sb="22" eb="24">
      <t>コトガラ</t>
    </rPh>
    <phoneticPr fontId="4"/>
  </si>
  <si>
    <t>団体名：</t>
    <rPh sb="0" eb="2">
      <t>ダンタイ</t>
    </rPh>
    <phoneticPr fontId="6"/>
  </si>
  <si>
    <t>活動に附帯するワークショップ・シンポジウム等収入</t>
    <rPh sb="0" eb="2">
      <t>カツドウ</t>
    </rPh>
    <rPh sb="3" eb="5">
      <t>フタイ</t>
    </rPh>
    <rPh sb="21" eb="22">
      <t>トウ</t>
    </rPh>
    <rPh sb="22" eb="24">
      <t>シュウニュウ</t>
    </rPh>
    <phoneticPr fontId="4"/>
  </si>
  <si>
    <t>図録等売上収入</t>
    <rPh sb="0" eb="2">
      <t>ズロク</t>
    </rPh>
    <phoneticPr fontId="5"/>
  </si>
  <si>
    <t>無料配布の場合は必ず理由を記入</t>
    <rPh sb="0" eb="2">
      <t>ムリョウ</t>
    </rPh>
    <rPh sb="2" eb="4">
      <t>ハイフ</t>
    </rPh>
    <phoneticPr fontId="4"/>
  </si>
  <si>
    <t>図録等売上収入</t>
    <rPh sb="0" eb="2">
      <t>ズロク</t>
    </rPh>
    <phoneticPr fontId="4"/>
  </si>
  <si>
    <t>助成金算定基礎経費の合計額</t>
    <rPh sb="0" eb="3">
      <t>ジョセイキン</t>
    </rPh>
    <rPh sb="3" eb="5">
      <t>サンテイ</t>
    </rPh>
    <rPh sb="5" eb="7">
      <t>キソ</t>
    </rPh>
    <rPh sb="7" eb="9">
      <t>ケイヒ</t>
    </rPh>
    <rPh sb="10" eb="12">
      <t>ゴウケイ</t>
    </rPh>
    <rPh sb="12" eb="13">
      <t>ガク</t>
    </rPh>
    <phoneticPr fontId="21"/>
  </si>
  <si>
    <t>助成対象経費の総額</t>
    <phoneticPr fontId="4"/>
  </si>
  <si>
    <t>企画制作費</t>
    <rPh sb="0" eb="2">
      <t>キカク</t>
    </rPh>
    <rPh sb="2" eb="5">
      <t>セイサクヒ</t>
    </rPh>
    <phoneticPr fontId="21"/>
  </si>
  <si>
    <t>企画制作料</t>
    <rPh sb="0" eb="2">
      <t>キカク</t>
    </rPh>
    <rPh sb="2" eb="4">
      <t>セイサク</t>
    </rPh>
    <rPh sb="4" eb="5">
      <t>リョウ</t>
    </rPh>
    <phoneticPr fontId="21"/>
  </si>
  <si>
    <t>キュレーター費、キュレトリアルスタッフ費</t>
    <rPh sb="6" eb="7">
      <t>ヒ</t>
    </rPh>
    <rPh sb="19" eb="20">
      <t>ヒ</t>
    </rPh>
    <phoneticPr fontId="21"/>
  </si>
  <si>
    <t>会場費</t>
    <rPh sb="0" eb="3">
      <t>カイジョウヒ</t>
    </rPh>
    <phoneticPr fontId="21"/>
  </si>
  <si>
    <t>会場使用料</t>
    <rPh sb="0" eb="2">
      <t>カイジョウ</t>
    </rPh>
    <rPh sb="2" eb="5">
      <t>シヨウリョウ</t>
    </rPh>
    <phoneticPr fontId="21"/>
  </si>
  <si>
    <t>付帯設備費を含む</t>
    <rPh sb="0" eb="2">
      <t>フタイ</t>
    </rPh>
    <rPh sb="2" eb="4">
      <t>セツビ</t>
    </rPh>
    <rPh sb="4" eb="5">
      <t>ヒ</t>
    </rPh>
    <rPh sb="6" eb="7">
      <t>フク</t>
    </rPh>
    <phoneticPr fontId="21"/>
  </si>
  <si>
    <t>終了後主催者の財産にならない場合のみ計上可能</t>
    <rPh sb="0" eb="3">
      <t>シュウリョウゴ</t>
    </rPh>
    <rPh sb="3" eb="6">
      <t>シュサイシャ</t>
    </rPh>
    <rPh sb="7" eb="9">
      <t>ザイサン</t>
    </rPh>
    <rPh sb="14" eb="16">
      <t>バアイ</t>
    </rPh>
    <rPh sb="18" eb="20">
      <t>ケイジョウ</t>
    </rPh>
    <rPh sb="20" eb="22">
      <t>カノウ</t>
    </rPh>
    <phoneticPr fontId="21"/>
  </si>
  <si>
    <t>日当</t>
    <rPh sb="0" eb="2">
      <t>ニットウ</t>
    </rPh>
    <phoneticPr fontId="21"/>
  </si>
  <si>
    <t>宿泊を伴う場合のみ</t>
    <rPh sb="0" eb="2">
      <t>シュクハク</t>
    </rPh>
    <rPh sb="3" eb="4">
      <t>トモナ</t>
    </rPh>
    <rPh sb="5" eb="7">
      <t>バアイ</t>
    </rPh>
    <phoneticPr fontId="21"/>
  </si>
  <si>
    <t>〒</t>
    <phoneticPr fontId="4"/>
  </si>
  <si>
    <t>（都道府県・</t>
    <rPh sb="3" eb="4">
      <t>フ</t>
    </rPh>
    <phoneticPr fontId="4"/>
  </si>
  <si>
    <t>市区町村）</t>
    <rPh sb="0" eb="2">
      <t>シク</t>
    </rPh>
    <rPh sb="2" eb="4">
      <t>チョウソン</t>
    </rPh>
    <phoneticPr fontId="4"/>
  </si>
  <si>
    <t>【令和4年度　記載可能経費一覧（美術の創造普及活動）】</t>
    <phoneticPr fontId="21"/>
  </si>
  <si>
    <t>感染症対策費</t>
    <phoneticPr fontId="4"/>
  </si>
  <si>
    <t>関係書類送付先〒</t>
    <rPh sb="0" eb="2">
      <t>カンケイ</t>
    </rPh>
    <rPh sb="2" eb="4">
      <t>ショルイ</t>
    </rPh>
    <rPh sb="4" eb="7">
      <t>ソウフサキ</t>
    </rPh>
    <phoneticPr fontId="4"/>
  </si>
  <si>
    <t>関係書類送付先住所</t>
    <rPh sb="0" eb="2">
      <t>カンケイ</t>
    </rPh>
    <rPh sb="2" eb="4">
      <t>ショルイ</t>
    </rPh>
    <rPh sb="4" eb="7">
      <t>ソウフサキ</t>
    </rPh>
    <rPh sb="7" eb="9">
      <t>ジュウショ</t>
    </rPh>
    <phoneticPr fontId="4"/>
  </si>
  <si>
    <t>展示作品の種類
　(複数選択可）</t>
    <rPh sb="0" eb="2">
      <t>テンジ</t>
    </rPh>
    <rPh sb="2" eb="4">
      <t>サクヒン</t>
    </rPh>
    <rPh sb="5" eb="7">
      <t>シュルイ</t>
    </rPh>
    <rPh sb="10" eb="12">
      <t>フクスウ</t>
    </rPh>
    <rPh sb="12" eb="14">
      <t>センタク</t>
    </rPh>
    <rPh sb="14" eb="15">
      <t>カ</t>
    </rPh>
    <phoneticPr fontId="21"/>
  </si>
  <si>
    <t>実施回数
または日数</t>
    <phoneticPr fontId="4"/>
  </si>
  <si>
    <t>共催者名(役割)・
後援者名(役割)・
協賛者名(役割)、
助成団体</t>
    <phoneticPr fontId="4"/>
  </si>
  <si>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1"/>
  </si>
  <si>
    <t>　ダブルクリックし、入力状態にしてから貼り付けてください。</t>
    <phoneticPr fontId="21"/>
  </si>
  <si>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1"/>
  </si>
  <si>
    <t>　をクリックして選択肢を開き、選択してください。</t>
    <rPh sb="8" eb="11">
      <t>センタクシ</t>
    </rPh>
    <rPh sb="12" eb="13">
      <t>ヒラ</t>
    </rPh>
    <rPh sb="15" eb="17">
      <t>センタク</t>
    </rPh>
    <phoneticPr fontId="21"/>
  </si>
  <si>
    <t>例）</t>
    <rPh sb="0" eb="1">
      <t>レイ</t>
    </rPh>
    <phoneticPr fontId="21"/>
  </si>
  <si>
    <t>選択してください。</t>
    <rPh sb="0" eb="2">
      <t>センタク</t>
    </rPh>
    <phoneticPr fontId="21"/>
  </si>
  <si>
    <t>企画制作費</t>
    <rPh sb="0" eb="2">
      <t>キカク</t>
    </rPh>
    <rPh sb="2" eb="4">
      <t>セイサク</t>
    </rPh>
    <rPh sb="4" eb="5">
      <t>ヒ</t>
    </rPh>
    <phoneticPr fontId="21"/>
  </si>
  <si>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1"/>
  </si>
  <si>
    <t>録音費</t>
    <rPh sb="0" eb="2">
      <t>ロクオン</t>
    </rPh>
    <rPh sb="2" eb="3">
      <t>ヒ</t>
    </rPh>
    <phoneticPr fontId="21"/>
  </si>
  <si>
    <t>搬入（設営）から搬出（撤去）までの期間で必要な場合にのみ計上できる（ただし作品借用・返却に係る旅費は搬入から搬出までの期間外であっても計上可）。作品の制作に係る旅費は除く。</t>
    <rPh sb="0" eb="2">
      <t>ハンニュウ</t>
    </rPh>
    <rPh sb="3" eb="5">
      <t>セツエイ</t>
    </rPh>
    <rPh sb="8" eb="10">
      <t>ハンシュツ</t>
    </rPh>
    <rPh sb="11" eb="13">
      <t>テッキョ</t>
    </rPh>
    <rPh sb="17" eb="19">
      <t>キカン</t>
    </rPh>
    <rPh sb="20" eb="22">
      <t>ヒツヨウ</t>
    </rPh>
    <rPh sb="23" eb="25">
      <t>バアイ</t>
    </rPh>
    <rPh sb="28" eb="30">
      <t>ケイジョウ</t>
    </rPh>
    <rPh sb="37" eb="39">
      <t>サクヒン</t>
    </rPh>
    <rPh sb="39" eb="41">
      <t>シャクヨウ</t>
    </rPh>
    <rPh sb="42" eb="44">
      <t>ヘンキャク</t>
    </rPh>
    <rPh sb="45" eb="46">
      <t>カカ</t>
    </rPh>
    <rPh sb="47" eb="49">
      <t>リョヒ</t>
    </rPh>
    <rPh sb="50" eb="52">
      <t>ハンニュウ</t>
    </rPh>
    <rPh sb="54" eb="56">
      <t>ハンシュツ</t>
    </rPh>
    <rPh sb="59" eb="61">
      <t>キカン</t>
    </rPh>
    <rPh sb="61" eb="62">
      <t>ガイ</t>
    </rPh>
    <rPh sb="67" eb="69">
      <t>ケイジョウ</t>
    </rPh>
    <rPh sb="69" eb="70">
      <t>カ</t>
    </rPh>
    <rPh sb="72" eb="74">
      <t>サクヒン</t>
    </rPh>
    <rPh sb="75" eb="77">
      <t>セイサク</t>
    </rPh>
    <rPh sb="78" eb="79">
      <t>カカ</t>
    </rPh>
    <rPh sb="80" eb="82">
      <t>リョヒ</t>
    </rPh>
    <rPh sb="83" eb="84">
      <t>ノゾ</t>
    </rPh>
    <phoneticPr fontId="4"/>
  </si>
  <si>
    <t>令和4年度　芸術文化振興基金</t>
    <phoneticPr fontId="21"/>
  </si>
  <si>
    <t>助　成　金　交　付　申　請　書</t>
    <phoneticPr fontId="4"/>
  </si>
  <si>
    <t>独立行政法人日本芸術文化振興会理事長　殿</t>
    <phoneticPr fontId="4"/>
  </si>
  <si>
    <t>　下記の活動を行いたいので、芸術文化振興基金助成金交付要綱第７条第１項の規定に基づき、助成金の交付を申請します。</t>
    <phoneticPr fontId="4"/>
  </si>
  <si>
    <t>広告料・その他の収入</t>
  </si>
  <si>
    <t>交付を受けようとする
助成金の額</t>
  </si>
  <si>
    <t>内定情報</t>
    <rPh sb="0" eb="2">
      <t>ナイテイ</t>
    </rPh>
    <rPh sb="2" eb="4">
      <t>ジョウホウ</t>
    </rPh>
    <phoneticPr fontId="4"/>
  </si>
  <si>
    <t>助成金の額</t>
    <phoneticPr fontId="4"/>
  </si>
  <si>
    <t>助成金経費の総額</t>
    <phoneticPr fontId="4"/>
  </si>
  <si>
    <t>申請内容</t>
    <rPh sb="0" eb="2">
      <t>シンセイ</t>
    </rPh>
    <rPh sb="2" eb="4">
      <t>ナイヨウ</t>
    </rPh>
    <phoneticPr fontId="5"/>
  </si>
  <si>
    <t>助 成 対 象 活 動 変 更 理 由 書</t>
    <phoneticPr fontId="21"/>
  </si>
  <si>
    <t xml:space="preserve"> （グレーのセルは自動入力等、計算式が入っているものもあります。記入しないようにしてください。）</t>
    <phoneticPr fontId="21"/>
  </si>
  <si>
    <t>独立行政法人日本芸術文化振興会理事長　殿</t>
  </si>
  <si>
    <t>団　体　名：</t>
    <phoneticPr fontId="23"/>
  </si>
  <si>
    <t>代表者職名：</t>
    <phoneticPr fontId="23"/>
  </si>
  <si>
    <t>代表者氏名：</t>
    <phoneticPr fontId="23"/>
  </si>
  <si>
    <t>活動名：</t>
    <rPh sb="0" eb="2">
      <t>カツドウ</t>
    </rPh>
    <rPh sb="2" eb="3">
      <t>メイ</t>
    </rPh>
    <phoneticPr fontId="21"/>
  </si>
  <si>
    <t>変更内容：</t>
    <phoneticPr fontId="21"/>
  </si>
  <si>
    <t>変 更 前：</t>
    <phoneticPr fontId="21"/>
  </si>
  <si>
    <t>変 更 後：</t>
    <phoneticPr fontId="21"/>
  </si>
  <si>
    <t>変更理由：</t>
    <phoneticPr fontId="21"/>
  </si>
  <si>
    <t>【令和4年度　助成金交付申請書　個表（美術の創造普及活動）】</t>
    <rPh sb="16" eb="18">
      <t>コヒョウ</t>
    </rPh>
    <rPh sb="22" eb="24">
      <t>ソウゾウ</t>
    </rPh>
    <rPh sb="24" eb="26">
      <t>フキュウ</t>
    </rPh>
    <rPh sb="26" eb="28">
      <t>カツドウ</t>
    </rPh>
    <phoneticPr fontId="4"/>
  </si>
  <si>
    <t>【令和4年度　助成金交付申請書　収入（美術の創造普及活動）】</t>
    <rPh sb="22" eb="24">
      <t>ソウゾウ</t>
    </rPh>
    <rPh sb="24" eb="26">
      <t>フキュウ</t>
    </rPh>
    <rPh sb="26" eb="28">
      <t>カツドウ</t>
    </rPh>
    <phoneticPr fontId="4"/>
  </si>
  <si>
    <t>【令和４年度　助成金交付申請書　支出（美術の創造普及活動）】</t>
    <phoneticPr fontId="21"/>
  </si>
  <si>
    <r>
      <t>感染症対策費</t>
    </r>
    <r>
      <rPr>
        <b/>
        <sz val="12"/>
        <color theme="1"/>
        <rFont val="游ゴシック"/>
        <family val="3"/>
        <charset val="128"/>
        <scheme val="minor"/>
      </rPr>
      <t xml:space="preserve"> </t>
    </r>
    <phoneticPr fontId="21"/>
  </si>
  <si>
    <t>申請書・実績報告書の作成にあたっては、特に以下の点に注意して作成ください。</t>
    <rPh sb="19" eb="20">
      <t>トク</t>
    </rPh>
    <phoneticPr fontId="21"/>
  </si>
  <si>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1"/>
  </si>
  <si>
    <t>・本様式は自動計算やセルの参照機能等を利用しており、「Microsoft Excel」以外の表計算ソフトで</t>
    <rPh sb="1" eb="2">
      <t>ホン</t>
    </rPh>
    <phoneticPr fontId="21"/>
  </si>
  <si>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1"/>
  </si>
  <si>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1"/>
  </si>
  <si>
    <r>
      <rPr>
        <b/>
        <sz val="12"/>
        <rFont val="游ゴシック"/>
        <family val="3"/>
        <charset val="128"/>
        <scheme val="minor"/>
      </rPr>
      <t>令和４年度助成対象活動募集　美術の創造普及活動</t>
    </r>
    <r>
      <rPr>
        <sz val="12"/>
        <rFont val="游ゴシック"/>
        <family val="3"/>
        <charset val="128"/>
        <scheme val="minor"/>
      </rPr>
      <t xml:space="preserve">
助成金交付申請書・実績報告書の作成にあたっての注意事項</t>
    </r>
    <rPh sb="0" eb="2">
      <t>レイワ</t>
    </rPh>
    <rPh sb="3" eb="5">
      <t>ネンド</t>
    </rPh>
    <rPh sb="5" eb="7">
      <t>ジョセイ</t>
    </rPh>
    <rPh sb="7" eb="9">
      <t>タイショウ</t>
    </rPh>
    <rPh sb="9" eb="11">
      <t>カツドウ</t>
    </rPh>
    <rPh sb="11" eb="13">
      <t>ボシュウ</t>
    </rPh>
    <rPh sb="14" eb="16">
      <t>ビジュツ</t>
    </rPh>
    <rPh sb="17" eb="19">
      <t>ソウゾウ</t>
    </rPh>
    <rPh sb="19" eb="21">
      <t>フキュウ</t>
    </rPh>
    <rPh sb="21" eb="23">
      <t>カツドウ</t>
    </rPh>
    <rPh sb="29" eb="32">
      <t>シンセイショ</t>
    </rPh>
    <rPh sb="33" eb="38">
      <t>ジッセキホウコクショ</t>
    </rPh>
    <phoneticPr fontId="21"/>
  </si>
  <si>
    <t>様式第13号（第15条関係）
【総表】</t>
    <phoneticPr fontId="4"/>
  </si>
  <si>
    <t>助 成 対 象 活 動 実 績 報 告 書</t>
    <phoneticPr fontId="4"/>
  </si>
  <si>
    <t>交付決定通知書により 助成金の交付の決定を受けた助成対象活動の</t>
    <phoneticPr fontId="21"/>
  </si>
  <si>
    <t>実績について、芸術文化振興基金助成金交付要綱第15条第1項の規定に基づき、下記の通り報告します。</t>
    <phoneticPr fontId="21"/>
  </si>
  <si>
    <t>収入の区分</t>
    <rPh sb="3" eb="5">
      <t>クブン</t>
    </rPh>
    <phoneticPr fontId="4"/>
  </si>
  <si>
    <t>報告金額</t>
    <phoneticPr fontId="21"/>
  </si>
  <si>
    <t>支出の区分</t>
    <rPh sb="3" eb="5">
      <t>クブン</t>
    </rPh>
    <phoneticPr fontId="4"/>
  </si>
  <si>
    <t>交付決定通知書の日付</t>
    <rPh sb="0" eb="2">
      <t>コウフ</t>
    </rPh>
    <rPh sb="2" eb="4">
      <t>ケッテイ</t>
    </rPh>
    <rPh sb="4" eb="7">
      <t>ツウチショ</t>
    </rPh>
    <rPh sb="8" eb="10">
      <t>ヒヅケ</t>
    </rPh>
    <phoneticPr fontId="4"/>
  </si>
  <si>
    <t>交付決定通知書に記載の文書番号</t>
    <phoneticPr fontId="4"/>
  </si>
  <si>
    <t>【令和4年度　助成対象活動実績報告書　個表（美術の創造普及活動）】</t>
    <rPh sb="19" eb="21">
      <t>コヒョウ</t>
    </rPh>
    <rPh sb="25" eb="27">
      <t>ソウゾウ</t>
    </rPh>
    <rPh sb="27" eb="29">
      <t>フキュウ</t>
    </rPh>
    <rPh sb="29" eb="31">
      <t>カツドウ</t>
    </rPh>
    <phoneticPr fontId="4"/>
  </si>
  <si>
    <t>（本活動の成果）</t>
    <phoneticPr fontId="4"/>
  </si>
  <si>
    <t>【令和4年度　助成対象活動実績報告書　収入（美術の創造普及活動）】</t>
    <rPh sb="25" eb="27">
      <t>ソウゾウ</t>
    </rPh>
    <rPh sb="27" eb="29">
      <t>フキュウ</t>
    </rPh>
    <rPh sb="29" eb="31">
      <t>カツドウ</t>
    </rPh>
    <phoneticPr fontId="4"/>
  </si>
  <si>
    <t>申請時金額</t>
    <phoneticPr fontId="21"/>
  </si>
  <si>
    <t>計画変更金額</t>
    <phoneticPr fontId="21"/>
  </si>
  <si>
    <t>別紙【令和4年度　助成対象活動変更承認内訳　収入（美術の創造普及活動）】</t>
    <rPh sb="28" eb="30">
      <t>ソウゾウ</t>
    </rPh>
    <rPh sb="30" eb="32">
      <t>フキュウ</t>
    </rPh>
    <rPh sb="32" eb="34">
      <t>カツドウ</t>
    </rPh>
    <phoneticPr fontId="4"/>
  </si>
  <si>
    <t>様式第10号（第13条関係）</t>
    <phoneticPr fontId="4"/>
  </si>
  <si>
    <t>助成対象活動計画変更承認申請書</t>
    <phoneticPr fontId="4"/>
  </si>
  <si>
    <t>により交付決定の通知を受けた芸術文化振興基金助成金については、</t>
    <phoneticPr fontId="21"/>
  </si>
  <si>
    <t>下記のとおり内容を変更したいので、承認くださるよう芸術文化振興基金助成金交付要綱第１２条第１項の規定に基づき申請します。</t>
    <phoneticPr fontId="21"/>
  </si>
  <si>
    <t>助成対象活動の
変更内容</t>
    <phoneticPr fontId="21"/>
  </si>
  <si>
    <t>★</t>
    <phoneticPr fontId="21"/>
  </si>
  <si>
    <t>助成対象活動の
変更理由</t>
    <phoneticPr fontId="21"/>
  </si>
  <si>
    <t>変更承認申請による
増（減）額（千円）</t>
    <phoneticPr fontId="21"/>
  </si>
  <si>
    <t>既交付決定額</t>
    <phoneticPr fontId="21"/>
  </si>
  <si>
    <t>変更承認申請額</t>
    <phoneticPr fontId="21"/>
  </si>
  <si>
    <t>増（減）額</t>
    <phoneticPr fontId="21"/>
  </si>
  <si>
    <t>助成対象経費の総額</t>
    <rPh sb="0" eb="2">
      <t>ジョセイ</t>
    </rPh>
    <rPh sb="2" eb="4">
      <t>タイショウ</t>
    </rPh>
    <rPh sb="4" eb="6">
      <t>ケイヒ</t>
    </rPh>
    <rPh sb="7" eb="9">
      <t>ソウガク</t>
    </rPh>
    <phoneticPr fontId="21"/>
  </si>
  <si>
    <t>助成金の額</t>
    <rPh sb="0" eb="3">
      <t>ジョセイキン</t>
    </rPh>
    <rPh sb="4" eb="5">
      <t>ガク</t>
    </rPh>
    <phoneticPr fontId="21"/>
  </si>
  <si>
    <t>助成金の額は既交付決定は1-1を
変更承認申請額は5-1を参照している。</t>
    <rPh sb="6" eb="11">
      <t>キコウフケッテイ</t>
    </rPh>
    <rPh sb="17" eb="21">
      <t>ヘンコウショウニン</t>
    </rPh>
    <rPh sb="21" eb="24">
      <t>シンセイガク</t>
    </rPh>
    <rPh sb="29" eb="31">
      <t>サンショウ</t>
    </rPh>
    <phoneticPr fontId="21"/>
  </si>
  <si>
    <t>計画変更承認申請内容</t>
    <rPh sb="0" eb="2">
      <t>ケイカク</t>
    </rPh>
    <rPh sb="2" eb="4">
      <t>ヘンコウ</t>
    </rPh>
    <rPh sb="4" eb="6">
      <t>ショウニン</t>
    </rPh>
    <rPh sb="6" eb="8">
      <t>シンセイ</t>
    </rPh>
    <rPh sb="8" eb="10">
      <t>ナイヨウ</t>
    </rPh>
    <phoneticPr fontId="5"/>
  </si>
  <si>
    <t>収入総額（円）</t>
    <rPh sb="0" eb="2">
      <t>シュウニュウ</t>
    </rPh>
    <phoneticPr fontId="4"/>
  </si>
  <si>
    <t>小計（円）</t>
    <rPh sb="0" eb="2">
      <t>ショウケイ</t>
    </rPh>
    <rPh sb="3" eb="4">
      <t>エン</t>
    </rPh>
    <phoneticPr fontId="5"/>
  </si>
  <si>
    <t>【令和４年度　助成対象活動実績報告書　支出（美術の創造普及活動）】</t>
    <phoneticPr fontId="21"/>
  </si>
  <si>
    <t>金額</t>
    <phoneticPr fontId="21"/>
  </si>
  <si>
    <t>別紙【令和4年度　助成対象活動変更承認内訳　支出（美術の創造普及活動）】</t>
    <phoneticPr fontId="21"/>
  </si>
  <si>
    <t>小計（円）</t>
    <rPh sb="0" eb="2">
      <t>ショウケイ</t>
    </rPh>
    <phoneticPr fontId="5"/>
  </si>
  <si>
    <t>助成対象経費の総額（円）</t>
    <phoneticPr fontId="4"/>
  </si>
  <si>
    <t>※「活動の企画意図」「地域の振興に資する本活動の特色」が変わる変更は認められません。</t>
    <phoneticPr fontId="21"/>
  </si>
  <si>
    <t xml:space="preserve">様式第１２号（第１４条関係）
</t>
    <phoneticPr fontId="4"/>
  </si>
  <si>
    <r>
      <t>※助成金振込口座は助成を受け</t>
    </r>
    <r>
      <rPr>
        <sz val="20"/>
        <rFont val="游ゴシック"/>
        <family val="3"/>
        <charset val="128"/>
        <scheme val="minor"/>
      </rPr>
      <t>る</t>
    </r>
    <r>
      <rPr>
        <b/>
        <sz val="20"/>
        <color rgb="FFFF0000"/>
        <rFont val="游ゴシック"/>
        <family val="3"/>
        <charset val="128"/>
        <scheme val="minor"/>
      </rPr>
      <t>団体名義</t>
    </r>
    <r>
      <rPr>
        <sz val="20"/>
        <color theme="1"/>
        <rFont val="游ゴシック"/>
        <family val="3"/>
        <charset val="128"/>
        <scheme val="minor"/>
      </rPr>
      <t xml:space="preserve">のものを指定してください。
口座名は通帳を確認の上、間違いがないように記入してください。
</t>
    </r>
    <r>
      <rPr>
        <b/>
        <sz val="24"/>
        <color rgb="FFFF0000"/>
        <rFont val="游ゴシック"/>
        <family val="3"/>
        <charset val="128"/>
        <scheme val="minor"/>
      </rPr>
      <t>通帳の表紙と通帳表紙裏面（口座名義のカナのページ）双方の写しを提出してください。</t>
    </r>
    <r>
      <rPr>
        <sz val="20"/>
        <color theme="1"/>
        <rFont val="游ゴシック"/>
        <family val="3"/>
        <charset val="128"/>
        <scheme val="minor"/>
      </rPr>
      <t xml:space="preserve">
口座名義が助成対象団体名以外の場合は助成金を入金できません。
白黒印刷で印刷してください。
</t>
    </r>
    <r>
      <rPr>
        <sz val="20"/>
        <color rgb="FFCCFFFF"/>
        <rFont val="游ゴシック"/>
        <family val="3"/>
        <charset val="128"/>
        <scheme val="minor"/>
      </rPr>
      <t>※グレーのセルは総表に記入した情報が自動入力されます。</t>
    </r>
    <r>
      <rPr>
        <sz val="20"/>
        <color rgb="FFDDDDDD"/>
        <rFont val="游ゴシック"/>
        <family val="3"/>
        <charset val="128"/>
        <scheme val="minor"/>
      </rPr>
      <t xml:space="preserve">
</t>
    </r>
    <r>
      <rPr>
        <sz val="20"/>
        <color theme="1"/>
        <rFont val="游ゴシック"/>
        <family val="3"/>
        <charset val="128"/>
        <scheme val="minor"/>
      </rPr>
      <t xml:space="preserve">
２　助成金の額 
　助成対象活動実績報告書、総表の「交付を受けようとする助成金の額」を参照しています。
</t>
    </r>
    <r>
      <rPr>
        <sz val="20"/>
        <rFont val="游ゴシック"/>
        <family val="3"/>
        <charset val="128"/>
        <scheme val="minor"/>
      </rPr>
      <t xml:space="preserve">３　助成金振込先 </t>
    </r>
    <r>
      <rPr>
        <sz val="20"/>
        <color rgb="FFFF0000"/>
        <rFont val="游ゴシック"/>
        <family val="3"/>
        <charset val="128"/>
        <scheme val="minor"/>
      </rPr>
      <t xml:space="preserve">
</t>
    </r>
    <r>
      <rPr>
        <sz val="20"/>
        <color theme="1"/>
        <rFont val="游ゴシック"/>
        <family val="3"/>
        <charset val="128"/>
        <scheme val="minor"/>
      </rPr>
      <t xml:space="preserve">・金融機関番号（4桁） ・店番号（3桁） 
　金融機関番号は4で表示されます。店番号は3桁で表示されます。
・（３）口座種別
　普通、当座、その他を選択してください。その他の場合は右のセルに種別をご記入ください。
・（４）口座番号（7桁） 
　7桁で表示されます。　例）1234　→0001234
・口座名義（ｶﾀｶﾅ） 
　通帳表紙裏面の口座名義カナ表記の記載どおりに記入してください。
　ただし、ここでの記入は文字数の制約を受けないものとして間違いなく振込できるカナ表記を金融機関に確認の上、記入してください。
・（５）口座名義 
　法人の場合は、「助成対象団体名」（例、一般財団法人○○○振興財団）の部分を記入してください。
（通帳表紙部分の法人名に続く代表者職氏名・通帳管理者職氏名の記載は任意とします。）
　また法人格未取得の団体の場合は、団体名のほか金融機関届出のとおりに代表者職氏名または通帳管理者職氏名も併記してください。
　通帳管理者が助成金交付要望時に提出した団体（施設）概要「役職員」欄に記載のない担当者である場合、別途、当該口座が団体の使用する口座に相違ないことを確認できる書類を提出する必要があります。その場合は当振興会までお問合せください。
</t>
    </r>
    <rPh sb="136" eb="138">
      <t>シロクロ</t>
    </rPh>
    <rPh sb="138" eb="140">
      <t>インサツ</t>
    </rPh>
    <rPh sb="141" eb="143">
      <t>インサツ</t>
    </rPh>
    <phoneticPr fontId="21"/>
  </si>
  <si>
    <t>助成金支払申請書</t>
    <rPh sb="0" eb="3">
      <t>ジョセイキン</t>
    </rPh>
    <rPh sb="3" eb="5">
      <t>シハライ</t>
    </rPh>
    <rPh sb="5" eb="8">
      <t>シンセイショ</t>
    </rPh>
    <phoneticPr fontId="4"/>
  </si>
  <si>
    <t/>
  </si>
  <si>
    <t>独立行政法人日本芸術文化振興会理事長 殿</t>
    <phoneticPr fontId="4"/>
  </si>
  <si>
    <t>-</t>
    <phoneticPr fontId="4"/>
  </si>
  <si>
    <t>団体住所</t>
    <phoneticPr fontId="4"/>
  </si>
  <si>
    <t>団体名</t>
    <phoneticPr fontId="4"/>
  </si>
  <si>
    <t>代表者役職名</t>
    <phoneticPr fontId="4"/>
  </si>
  <si>
    <t>代表者氏名</t>
    <phoneticPr fontId="4"/>
  </si>
  <si>
    <t>印</t>
    <rPh sb="0" eb="1">
      <t>イン</t>
    </rPh>
    <phoneticPr fontId="21"/>
  </si>
  <si>
    <t>　芸術文化振興基金助成金交付要綱第１４条の規定に基づき、下記のとおり助成金の支払を申請します。</t>
    <phoneticPr fontId="4"/>
  </si>
  <si>
    <t>記</t>
    <rPh sb="0" eb="1">
      <t>キ</t>
    </rPh>
    <phoneticPr fontId="4"/>
  </si>
  <si>
    <t>１　助成対象活動名　</t>
  </si>
  <si>
    <t>２　助成金の額 　</t>
    <phoneticPr fontId="21"/>
  </si>
  <si>
    <t>３　助成金振込先</t>
    <phoneticPr fontId="21"/>
  </si>
  <si>
    <t>（１）金融機関名</t>
    <phoneticPr fontId="21"/>
  </si>
  <si>
    <t>金融機関番号（4桁）</t>
    <rPh sb="8" eb="9">
      <t>ケタ</t>
    </rPh>
    <phoneticPr fontId="21"/>
  </si>
  <si>
    <t>（２）支店名</t>
  </si>
  <si>
    <t>店番号（3桁）</t>
    <rPh sb="5" eb="6">
      <t>ケタ</t>
    </rPh>
    <phoneticPr fontId="21"/>
  </si>
  <si>
    <t>（３）口座種別</t>
    <phoneticPr fontId="21"/>
  </si>
  <si>
    <t>（４）口座番号（7桁）</t>
    <rPh sb="9" eb="10">
      <t>ケタ</t>
    </rPh>
    <phoneticPr fontId="21"/>
  </si>
  <si>
    <t>口座名義（ｶﾀｶﾅ）</t>
    <phoneticPr fontId="21"/>
  </si>
  <si>
    <t>（５）口座名義</t>
    <phoneticPr fontId="21"/>
  </si>
  <si>
    <t>（美術の創造普及活動）</t>
    <phoneticPr fontId="21"/>
  </si>
  <si>
    <t>助成対象経費の総額（千円）</t>
    <phoneticPr fontId="4"/>
  </si>
  <si>
    <t>様式第７号（第１０条関係）</t>
    <phoneticPr fontId="4"/>
  </si>
  <si>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1"/>
  </si>
  <si>
    <t>助成金交付申請取下げ書</t>
    <rPh sb="0" eb="3">
      <t>ジョセイキン</t>
    </rPh>
    <rPh sb="3" eb="5">
      <t>コウフ</t>
    </rPh>
    <rPh sb="5" eb="7">
      <t>シンセイ</t>
    </rPh>
    <rPh sb="7" eb="9">
      <t>トリサ</t>
    </rPh>
    <rPh sb="10" eb="11">
      <t>ショ</t>
    </rPh>
    <phoneticPr fontId="4"/>
  </si>
  <si>
    <t>－</t>
    <phoneticPr fontId="21"/>
  </si>
  <si>
    <t>により交付決定の通知を受けた芸術文化振興基金助成金に</t>
    <phoneticPr fontId="21"/>
  </si>
  <si>
    <t>ついては、芸術文化振興基金助成金交付要綱第１０条の規定に基づき、助成金の交付の申請を下記のとおり取り下げます。</t>
    <phoneticPr fontId="21"/>
  </si>
  <si>
    <t>１　助成対象活動名</t>
  </si>
  <si>
    <t>　　</t>
  </si>
  <si>
    <t>２　交付決定通知書の受領年月日</t>
    <phoneticPr fontId="21"/>
  </si>
  <si>
    <t>３　助成金の交付の申請を取り下げようとする理由</t>
  </si>
  <si>
    <t>様式第１０号（第１３条関係）</t>
    <phoneticPr fontId="4"/>
  </si>
  <si>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1"/>
  </si>
  <si>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4"/>
  </si>
  <si>
    <t>により交付決定の通知を受けた助成対象活動について、</t>
    <phoneticPr fontId="21"/>
  </si>
  <si>
    <t>下記のとおり中止・廃止したいので、承認くださるよう芸術文化振興基金助成金交付要綱第１３条第１項の規定に基づき申請します。</t>
    <phoneticPr fontId="21"/>
  </si>
  <si>
    <t>２　助成対象活動の中止・廃止の理由及び内容</t>
    <phoneticPr fontId="21"/>
  </si>
  <si>
    <t>３　助成対象活動の実施状況</t>
    <phoneticPr fontId="21"/>
  </si>
  <si>
    <t>記入要領</t>
    <rPh sb="0" eb="2">
      <t>キニュウ</t>
    </rPh>
    <rPh sb="2" eb="4">
      <t>ヨウリョウ</t>
    </rPh>
    <phoneticPr fontId="4"/>
  </si>
  <si>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4"/>
  </si>
  <si>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4"/>
  </si>
  <si>
    <t>【文書番号】は団体組織内で文書番号を採番している等、必要な場合のみ入力してください。</t>
    <phoneticPr fontId="4"/>
  </si>
  <si>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4"/>
  </si>
  <si>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4"/>
  </si>
  <si>
    <t>[1-1 総表]内定情報、[1-3 収入]、[1-4 支出]のシートを入力すると、
自動で入力されます。</t>
    <rPh sb="5" eb="7">
      <t>ソウヒョウ</t>
    </rPh>
    <rPh sb="8" eb="10">
      <t>ナイテイ</t>
    </rPh>
    <rPh sb="10" eb="12">
      <t>ジョウホウ</t>
    </rPh>
    <phoneticPr fontId="4"/>
  </si>
  <si>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4"/>
  </si>
  <si>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4"/>
  </si>
  <si>
    <t>複数回・複数会場ある場合は、時系列で入力してください。</t>
    <phoneticPr fontId="4"/>
  </si>
  <si>
    <t>2,000字/30行以内
※セル内で改行される場合は、「Alt+Enter」キーで改行してください。
※「スペース」キーでの改行はしないでください。
要望書の内容から変更が発生した場合は、連絡の上、
[1-5変更理由書（申請）] を提出してください。</t>
    <rPh sb="80" eb="82">
      <t>ナイヨウ</t>
    </rPh>
    <rPh sb="87" eb="89">
      <t>ハッセイ</t>
    </rPh>
    <phoneticPr fontId="4"/>
  </si>
  <si>
    <t>要望書の内容から変更が発生した場合は、連絡の上、
[1-5変更理由書（申請）] を提出してください。</t>
    <phoneticPr fontId="21"/>
  </si>
  <si>
    <t>助成金交付申請書[1-3 収入]の入力内容が自動で反映されます。</t>
    <rPh sb="13" eb="15">
      <t>シュウニュウ</t>
    </rPh>
    <phoneticPr fontId="4"/>
  </si>
  <si>
    <t>収入に係る自助努力を期待する観点から有料入場を原則としていますが、
入場料無料とする場合は、必ずその理由を記入してください。</t>
    <phoneticPr fontId="4"/>
  </si>
  <si>
    <t>クラウドファンディングを実施する場合は、この欄の内訳に
申請書提出時の状況（予定・実施中・達成）を必ず記入してください。</t>
    <phoneticPr fontId="4"/>
  </si>
  <si>
    <t>助成対象活動以外のプログラム・DVD等の売上げ、グッズの売上げは
計上しないでください。</t>
    <rPh sb="33" eb="35">
      <t>ケイジョウ</t>
    </rPh>
    <phoneticPr fontId="4"/>
  </si>
  <si>
    <r>
      <t>助成金交付要望書で選択した項目を入力してください。
　</t>
    </r>
    <r>
      <rPr>
        <b/>
        <sz val="14"/>
        <color rgb="FFFF0000"/>
        <rFont val="游ゴシック"/>
        <family val="3"/>
        <charset val="128"/>
        <scheme val="minor"/>
      </rPr>
      <t>※要望時に選択した助成金算定基礎経費の項目①～③は変更できません。</t>
    </r>
    <r>
      <rPr>
        <b/>
        <sz val="14"/>
        <color rgb="FF000066"/>
        <rFont val="游ゴシック"/>
        <family val="3"/>
        <charset val="128"/>
        <scheme val="minor"/>
      </rPr>
      <t xml:space="preserve">
　　（対象となる経費が発生しなくなった場合も同様です）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45">
      <t>ジョセイキンサンテイキソケイヒ</t>
    </rPh>
    <rPh sb="46" eb="48">
      <t>コウモク</t>
    </rPh>
    <rPh sb="64" eb="66">
      <t>タイショウ</t>
    </rPh>
    <rPh sb="69" eb="71">
      <t>ケイヒ</t>
    </rPh>
    <rPh sb="72" eb="74">
      <t>ハッセイ</t>
    </rPh>
    <rPh sb="80" eb="82">
      <t>バアイ</t>
    </rPh>
    <rPh sb="83" eb="85">
      <t>ドウヨウ</t>
    </rPh>
    <phoneticPr fontId="4"/>
  </si>
  <si>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※前年度（2022年3月31日以前）に支払った経費については計上できません。
</t>
    </r>
    <r>
      <rPr>
        <b/>
        <sz val="14"/>
        <color rgb="FF000066"/>
        <rFont val="游ゴシック"/>
        <family val="3"/>
        <charset val="128"/>
        <scheme val="minor"/>
      </rPr>
      <t>　※金額の根拠が明確になるように、可能な限り単価や日数、旅行経路等を
　　具体的に入力してください。
　※積算根拠となる数量等は、個表の内容と齟齬がないように注意してください。</t>
    </r>
    <rPh sb="1" eb="3">
      <t>キョウツウ</t>
    </rPh>
    <rPh sb="3" eb="5">
      <t>ジコウ</t>
    </rPh>
    <rPh sb="72" eb="75">
      <t>ゼンネンド</t>
    </rPh>
    <rPh sb="80" eb="81">
      <t>ネン</t>
    </rPh>
    <rPh sb="82" eb="83">
      <t>ガツ</t>
    </rPh>
    <rPh sb="85" eb="86">
      <t>ヒ</t>
    </rPh>
    <rPh sb="86" eb="88">
      <t>イゼン</t>
    </rPh>
    <rPh sb="90" eb="92">
      <t>シハラ</t>
    </rPh>
    <rPh sb="94" eb="96">
      <t>ケイヒ</t>
    </rPh>
    <rPh sb="101" eb="103">
      <t>ケイジョウ</t>
    </rPh>
    <rPh sb="138" eb="142">
      <t>リョコウケイロ</t>
    </rPh>
    <rPh sb="189" eb="191">
      <t>チュウイ</t>
    </rPh>
    <phoneticPr fontId="4"/>
  </si>
  <si>
    <t>提出年月日</t>
    <phoneticPr fontId="21"/>
  </si>
  <si>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1"/>
  </si>
  <si>
    <t xml:space="preserve">
★下記の内容について助成金交付要望書より変更があった場合は、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助成対象活動名、実施時期、実施場所、本活動の内容、関連行事、共催者等
○収支予算に関する事項
　　入場料収入の券種及び単価
　　助成対象経費総額（２０％を超える増減があった場合）
　※個々の経費に対する変更については記入不要です。</t>
    <rPh sb="5" eb="7">
      <t>ナイヨウ</t>
    </rPh>
    <rPh sb="48" eb="50">
      <t>キニュウ</t>
    </rPh>
    <rPh sb="94" eb="95">
      <t>ヤク</t>
    </rPh>
    <rPh sb="125" eb="127">
      <t>ジョセイ</t>
    </rPh>
    <rPh sb="127" eb="129">
      <t>タイショウ</t>
    </rPh>
    <rPh sb="140" eb="142">
      <t>バショ</t>
    </rPh>
    <rPh sb="150" eb="154">
      <t>カンレンギョウジ</t>
    </rPh>
    <rPh sb="158" eb="159">
      <t>トウ</t>
    </rPh>
    <rPh sb="175" eb="178">
      <t>ニュウジョウリョウ</t>
    </rPh>
    <rPh sb="178" eb="180">
      <t>シュウニュウ</t>
    </rPh>
    <rPh sb="218" eb="220">
      <t>ココ</t>
    </rPh>
    <rPh sb="221" eb="223">
      <t>ケイヒ</t>
    </rPh>
    <rPh sb="224" eb="225">
      <t>タイ</t>
    </rPh>
    <rPh sb="227" eb="229">
      <t>ヘンコウ</t>
    </rPh>
    <rPh sb="234" eb="236">
      <t>キニュウ</t>
    </rPh>
    <rPh sb="236" eb="238">
      <t>フヨウ</t>
    </rPh>
    <phoneticPr fontId="21"/>
  </si>
  <si>
    <t>団体</t>
  </si>
  <si>
    <t xml:space="preserve">原則として、要望書と同一内容を入力してください。
要望書より変更があった場合は、当振興会に連絡の上、
[5-5変更理由書（報告）] を提出してください。
</t>
    <rPh sb="40" eb="41">
      <t>トウ</t>
    </rPh>
    <rPh sb="41" eb="44">
      <t>シンコウカイ</t>
    </rPh>
    <rPh sb="61" eb="63">
      <t>ホウコク</t>
    </rPh>
    <phoneticPr fontId="4"/>
  </si>
  <si>
    <t>[5-3 収入]、[5-4 支出]のシートを入力すると、
自動で入力されます。</t>
    <phoneticPr fontId="4"/>
  </si>
  <si>
    <r>
      <t xml:space="preserve">助成金交付申請書[1-1 総表]の入力内容が自動で反映されます。
申請書より変更があった場合は、当振興会に連絡の上、
[5-1 総表]の該当箇所を変更後の内容に上書きし、
[5-5変更理由書] を提出してください。
</t>
    </r>
    <r>
      <rPr>
        <b/>
        <sz val="14"/>
        <color rgb="FFFF0000"/>
        <rFont val="游ゴシック"/>
        <family val="3"/>
        <charset val="128"/>
        <scheme val="minor"/>
      </rPr>
      <t>※申請書[1-1 総表]の入力内容を変更しないようご注意ください。</t>
    </r>
    <phoneticPr fontId="4"/>
  </si>
  <si>
    <t>（美術の創造普及活動）</t>
    <rPh sb="1" eb="3">
      <t>ビジュツ</t>
    </rPh>
    <rPh sb="4" eb="6">
      <t>ソウゾウ</t>
    </rPh>
    <rPh sb="6" eb="8">
      <t>フキュウ</t>
    </rPh>
    <rPh sb="8" eb="10">
      <t>カツドウ</t>
    </rPh>
    <phoneticPr fontId="21"/>
  </si>
  <si>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4"/>
  </si>
  <si>
    <t>[公演日]は西暦から入力してください。（例:2022年4月1日）
複数回・複数会場ある場合は、時系列で入力してください。</t>
    <phoneticPr fontId="4"/>
  </si>
  <si>
    <t>2,000字/30行以内
※セル内で改行される場合は、「Alt+Enter」キーで改行してください。
※「スペース」キーでの改行はしないでください。
申請書の内容から変更が発生した場合は、連絡の上、
[5-5変更理由書] を提出してください。</t>
    <rPh sb="76" eb="78">
      <t>シンセイ</t>
    </rPh>
    <rPh sb="80" eb="82">
      <t>ナイヨウ</t>
    </rPh>
    <rPh sb="87" eb="89">
      <t>ハッセイ</t>
    </rPh>
    <phoneticPr fontId="4"/>
  </si>
  <si>
    <t>申請書より変更があった場合は、連絡の上、
[5-5変更理由書] を提出してください。</t>
    <rPh sb="0" eb="2">
      <t>シンセイ</t>
    </rPh>
    <phoneticPr fontId="21"/>
  </si>
  <si>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1"/>
  </si>
  <si>
    <t>助成金交付申請書[1-3 収入]、助成対象活動実績報告書[5-3 収入]の入力内容が
自動で反映されます。</t>
    <rPh sb="0" eb="2">
      <t>ジョセイ</t>
    </rPh>
    <rPh sb="17" eb="19">
      <t>ジョセイ</t>
    </rPh>
    <rPh sb="19" eb="21">
      <t>タイショウ</t>
    </rPh>
    <rPh sb="21" eb="23">
      <t>カツドウ</t>
    </rPh>
    <rPh sb="23" eb="25">
      <t>ジッセキ</t>
    </rPh>
    <rPh sb="25" eb="28">
      <t>ホウコクショ</t>
    </rPh>
    <phoneticPr fontId="4"/>
  </si>
  <si>
    <t>収入に係る自助努力を期待する観点から有料入場を原則としていますが、
入場料無料とする場合は、必ずその理由を記入してください。</t>
    <rPh sb="46" eb="47">
      <t>カナラ</t>
    </rPh>
    <phoneticPr fontId="4"/>
  </si>
  <si>
    <t>クラウドファンディングによる収入については、
[寄付金・協賛金]に記入してください。</t>
    <rPh sb="14" eb="16">
      <t>シュウニュウ</t>
    </rPh>
    <rPh sb="24" eb="27">
      <t>キフキン</t>
    </rPh>
    <rPh sb="28" eb="31">
      <t>キョウサンキン</t>
    </rPh>
    <rPh sb="33" eb="35">
      <t>キニュウ</t>
    </rPh>
    <phoneticPr fontId="4"/>
  </si>
  <si>
    <r>
      <t xml:space="preserve">助成金交付申請書[1-4 支出]、助成対象活動実績報告書[5-4 支出]の入力内容が
自動で反映されます。
</t>
    </r>
    <r>
      <rPr>
        <b/>
        <sz val="14"/>
        <color rgb="FFFF0000"/>
        <rFont val="游ゴシック"/>
        <family val="3"/>
        <charset val="128"/>
        <scheme val="minor"/>
      </rPr>
      <t>※要望時に選択した助成金算定基礎経費の項目①～③は変更できません。</t>
    </r>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phoneticPr fontId="4"/>
  </si>
  <si>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※構成団体、構成員に対する支出は計上できません。
　※練習に係る経費は計上できません。ただし、ゲネプロ（原則として1回）
　　に係る経費は、助成対象経費に計上できます。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158" eb="161">
      <t>ゼンネンド</t>
    </rPh>
    <rPh sb="166" eb="167">
      <t>ネン</t>
    </rPh>
    <rPh sb="168" eb="169">
      <t>ガツ</t>
    </rPh>
    <rPh sb="171" eb="172">
      <t>ヒ</t>
    </rPh>
    <rPh sb="172" eb="174">
      <t>イゼン</t>
    </rPh>
    <rPh sb="176" eb="178">
      <t>シハラ</t>
    </rPh>
    <rPh sb="180" eb="182">
      <t>ケイヒ</t>
    </rPh>
    <rPh sb="187" eb="189">
      <t>ケイジョウ</t>
    </rPh>
    <rPh sb="270" eb="272">
      <t>チュウイ</t>
    </rPh>
    <phoneticPr fontId="4"/>
  </si>
  <si>
    <t>実績報告書[5-1 総表]の入力内容が自動で反映されます。
※提出年月日が正しく表示されない場合（令和ではなく平成で表示される）は、
　計算式を消し、申請書[1-1 総表]の提出日を上から入力してください。</t>
    <rPh sb="32" eb="34">
      <t>テイシュツ</t>
    </rPh>
    <rPh sb="34" eb="37">
      <t>ネンガッピ</t>
    </rPh>
    <rPh sb="38" eb="39">
      <t>タダ</t>
    </rPh>
    <rPh sb="41" eb="43">
      <t>ヒョウジ</t>
    </rPh>
    <rPh sb="47" eb="49">
      <t>バアイ</t>
    </rPh>
    <rPh sb="50" eb="52">
      <t>レイワ</t>
    </rPh>
    <rPh sb="56" eb="58">
      <t>ヘイセイ</t>
    </rPh>
    <rPh sb="59" eb="61">
      <t>ヒョウジ</t>
    </rPh>
    <rPh sb="69" eb="72">
      <t>ケイサンシキ</t>
    </rPh>
    <rPh sb="73" eb="74">
      <t>ケ</t>
    </rPh>
    <rPh sb="88" eb="90">
      <t>テイシュツ</t>
    </rPh>
    <rPh sb="90" eb="91">
      <t>ビ</t>
    </rPh>
    <rPh sb="92" eb="93">
      <t>ウエ</t>
    </rPh>
    <rPh sb="95" eb="97">
      <t>ニュウリョク</t>
    </rPh>
    <phoneticPr fontId="21"/>
  </si>
  <si>
    <t>原則として、要望書と同一内容を入力してください。
要望書より変更があった場合は、当振興会に連絡の上、
[1-5変更理由書（申請）] を提出してください。
実施時期及び実施場所が複数ある場合は、時系列で入力してください。
←下の詳細欄に入力すると自動で反映されます。
    こちらに入力してください。</t>
    <rPh sb="40" eb="41">
      <t>トウ</t>
    </rPh>
    <rPh sb="41" eb="44">
      <t>シンコウカイ</t>
    </rPh>
    <phoneticPr fontId="4"/>
  </si>
  <si>
    <t>　変更があって上書きする場合には、こちらに入力してください。</t>
    <rPh sb="1" eb="3">
      <t>ヘンコウ</t>
    </rPh>
    <rPh sb="7" eb="9">
      <t>ウワガ</t>
    </rPh>
    <rPh sb="12" eb="14">
      <t>バアイ</t>
    </rPh>
    <rPh sb="21" eb="23">
      <t>ニュウリョク</t>
    </rPh>
    <phoneticPr fontId="21"/>
  </si>
  <si>
    <t>（特記事項）（当該活動の特色や特に強調したい事柄、期間外もしくは別の場所で行う関連行事など）</t>
    <rPh sb="7" eb="9">
      <t>トウガイ</t>
    </rPh>
    <rPh sb="9" eb="11">
      <t>カツドウ</t>
    </rPh>
    <rPh sb="12" eb="14">
      <t>トクショク</t>
    </rPh>
    <rPh sb="15" eb="16">
      <t>トク</t>
    </rPh>
    <rPh sb="17" eb="19">
      <t>キョウチョウ</t>
    </rPh>
    <rPh sb="22" eb="24">
      <t>コトガラ</t>
    </rPh>
    <rPh sb="25" eb="27">
      <t>キカン</t>
    </rPh>
    <rPh sb="27" eb="28">
      <t>ガイ</t>
    </rPh>
    <rPh sb="32" eb="33">
      <t>ベツ</t>
    </rPh>
    <rPh sb="34" eb="36">
      <t>バショ</t>
    </rPh>
    <rPh sb="37" eb="38">
      <t>オコナ</t>
    </rPh>
    <rPh sb="39" eb="41">
      <t>カンレン</t>
    </rPh>
    <rPh sb="41" eb="43">
      <t>ギョウジ</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</si>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</sst>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_ "/>
    <numFmt numFmtId="177" formatCode="#,##0_);[Red]\(#,##0\)"/>
    <numFmt numFmtId="178" formatCode="#,##0_ ;[Red]\-#,##0\ "/>
    <numFmt numFmtId="179" formatCode="000"/>
    <numFmt numFmtId="180" formatCode="0000"/>
    <numFmt numFmtId="181" formatCode="[$-411]ggge&quot;年&quot;m&quot;月&quot;d&quot;日&quot;;@"/>
    <numFmt numFmtId="182" formatCode="#,###"/>
    <numFmt numFmtId="183" formatCode="#,###\ &quot;千&quot;&quot;円&quot;"/>
    <numFmt numFmtId="184" formatCode="yyyy/m/d;;"/>
    <numFmt numFmtId="185" formatCode="General;;"/>
    <numFmt numFmtId="186" formatCode="&quot;他  &quot;#&quot;  件&quot;;;"/>
    <numFmt numFmtId="187" formatCode="[$-411]ggge&quot;年&quot;m&quot;月&quot;d&quot;日付け&quot;"/>
    <numFmt numFmtId="188" formatCode="yyyy/m/d;@"/>
    <numFmt numFmtId="189" formatCode="#,##0&quot;　千円&quot;"/>
    <numFmt numFmtId="190" formatCode="#,##0&quot;円&quot;"/>
    <numFmt numFmtId="191" formatCode="0000000"/>
  </numFmts>
  <fonts count="9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12"/>
      <color theme="1"/>
      <name val="游ゴシック"/>
      <family val="3"/>
      <charset val="128"/>
      <scheme val="minor"/>
    </font>
    <font>
      <b/>
      <u/>
      <sz val="10"/>
      <color theme="1"/>
      <name val="游ゴシック"/>
      <family val="3"/>
      <charset val="128"/>
      <scheme val="minor"/>
    </font>
    <font>
      <u/>
      <sz val="11"/>
      <color theme="1"/>
      <name val="游ゴシック"/>
      <family val="3"/>
      <charset val="128"/>
      <scheme val="minor"/>
    </font>
    <font>
      <sz val="12"/>
      <name val="游ゴシック"/>
      <family val="3"/>
      <charset val="128"/>
      <scheme val="minor"/>
    </font>
    <font>
      <b/>
      <sz val="10"/>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b/>
      <sz val="14"/>
      <name val="游ゴシック"/>
      <family val="3"/>
      <charset val="128"/>
      <scheme val="minor"/>
    </font>
    <font>
      <b/>
      <sz val="12"/>
      <name val="游ゴシック"/>
      <family val="3"/>
      <charset val="128"/>
      <scheme val="minor"/>
    </font>
    <font>
      <u/>
      <sz val="10"/>
      <color theme="1"/>
      <name val="游ゴシック"/>
      <family val="3"/>
      <charset val="128"/>
      <scheme val="minor"/>
    </font>
    <font>
      <b/>
      <sz val="20"/>
      <color theme="1"/>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sz val="20"/>
      <name val="游ゴシック"/>
      <family val="3"/>
      <charset val="128"/>
      <scheme val="minor"/>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48"/>
      <name val="HG行書体"/>
      <family val="4"/>
      <charset val="128"/>
    </font>
    <font>
      <b/>
      <u/>
      <sz val="10"/>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b/>
      <sz val="24"/>
      <color rgb="FFFF0000"/>
      <name val="游ゴシック"/>
      <family val="3"/>
      <charset val="128"/>
      <scheme val="minor"/>
    </font>
    <font>
      <sz val="20"/>
      <color rgb="FFCCFFFF"/>
      <name val="游ゴシック"/>
      <family val="3"/>
      <charset val="128"/>
      <scheme val="minor"/>
    </font>
    <font>
      <sz val="20"/>
      <color rgb="FFDDDDDD"/>
      <name val="游ゴシック"/>
      <family val="3"/>
      <charset val="128"/>
      <scheme val="minor"/>
    </font>
    <font>
      <sz val="20"/>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b/>
      <u/>
      <sz val="16"/>
      <color theme="1"/>
      <name val="游ゴシック"/>
      <family val="3"/>
      <charset val="128"/>
      <scheme val="minor"/>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b/>
      <sz val="20"/>
      <name val="游ゴシック"/>
      <family val="3"/>
      <charset val="128"/>
      <scheme val="minor"/>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8"/>
      <color rgb="FF000066"/>
      <name val="游ゴシック"/>
      <family val="3"/>
      <charset val="128"/>
      <scheme val="minor"/>
    </font>
    <font>
      <b/>
      <sz val="11"/>
      <color rgb="FF000066"/>
      <name val="游ゴシック"/>
      <family val="3"/>
      <charset val="128"/>
    </font>
    <font>
      <b/>
      <sz val="14"/>
      <color rgb="FF000066"/>
      <name val="游ゴシック"/>
      <family val="3"/>
      <charset val="128"/>
    </font>
  </fonts>
  <fills count="14">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
      <patternFill patternType="solid">
        <fgColor theme="2" tint="-9.9978637043366805E-2"/>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top style="medium">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rgb="FF000066"/>
      </top>
      <bottom style="thin">
        <color rgb="FF000066"/>
      </bottom>
      <diagonal/>
    </border>
    <border>
      <left/>
      <right/>
      <top style="thin">
        <color rgb="FF000066"/>
      </top>
      <bottom/>
      <diagonal/>
    </border>
    <border>
      <left/>
      <right/>
      <top/>
      <bottom style="thin">
        <color rgb="FF000066"/>
      </bottom>
      <diagonal/>
    </border>
    <border>
      <left style="hair">
        <color indexed="64"/>
      </left>
      <right/>
      <top/>
      <bottom/>
      <diagonal/>
    </border>
    <border>
      <left/>
      <right/>
      <top/>
      <bottom style="thin">
        <color rgb="FF002060"/>
      </bottom>
      <diagonal/>
    </border>
    <border>
      <left/>
      <right/>
      <top style="thin">
        <color rgb="FF002060"/>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9">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179" fontId="0" fillId="0" borderId="108" xfId="0" applyNumberFormat="1" applyFill="1" applyBorder="1" applyAlignment="1" applyProtection="1">
      <alignment horizontal="center" vertical="center"/>
      <protection locked="0"/>
    </xf>
    <xf numFmtId="180" fontId="0" fillId="0" borderId="93" xfId="0" applyNumberFormat="1" applyFill="1" applyBorder="1" applyAlignment="1" applyProtection="1">
      <alignment horizontal="center" vertical="center"/>
      <protection locked="0"/>
    </xf>
    <xf numFmtId="177" fontId="7" fillId="0" borderId="8" xfId="3" applyNumberFormat="1" applyFont="1" applyFill="1" applyBorder="1" applyAlignment="1" applyProtection="1">
      <alignment horizontal="right" vertical="center"/>
      <protection locked="0"/>
    </xf>
    <xf numFmtId="177" fontId="7" fillId="0" borderId="9" xfId="3" applyNumberFormat="1" applyFont="1" applyFill="1" applyBorder="1" applyAlignment="1" applyProtection="1">
      <alignment horizontal="right" vertical="center"/>
      <protection locked="0"/>
    </xf>
    <xf numFmtId="177" fontId="7" fillId="0" borderId="10" xfId="3" applyNumberFormat="1" applyFont="1" applyFill="1" applyBorder="1" applyAlignment="1" applyProtection="1">
      <alignment horizontal="right" vertical="center"/>
      <protection locked="0"/>
    </xf>
    <xf numFmtId="177" fontId="7" fillId="0" borderId="4" xfId="3" applyNumberFormat="1" applyFont="1" applyFill="1" applyBorder="1" applyAlignment="1" applyProtection="1">
      <alignment horizontal="right" vertical="center"/>
      <protection locked="0"/>
    </xf>
    <xf numFmtId="177" fontId="7" fillId="0" borderId="5" xfId="3" applyNumberFormat="1" applyFont="1" applyFill="1" applyBorder="1" applyAlignment="1" applyProtection="1">
      <alignment horizontal="right" vertical="center"/>
      <protection locked="0"/>
    </xf>
    <xf numFmtId="177" fontId="7" fillId="0" borderId="7" xfId="3" applyNumberFormat="1" applyFont="1" applyFill="1" applyBorder="1" applyAlignment="1" applyProtection="1">
      <alignment horizontal="right" vertical="center"/>
      <protection locked="0"/>
    </xf>
    <xf numFmtId="177" fontId="7" fillId="0" borderId="37" xfId="3" applyNumberFormat="1" applyFont="1" applyFill="1" applyBorder="1" applyAlignment="1" applyProtection="1">
      <alignment horizontal="right" vertical="center"/>
      <protection locked="0"/>
    </xf>
    <xf numFmtId="0" fontId="19" fillId="0" borderId="1" xfId="3" applyFont="1" applyFill="1" applyBorder="1" applyAlignment="1">
      <alignment horizontal="left" vertical="top"/>
    </xf>
    <xf numFmtId="0" fontId="11" fillId="0" borderId="0" xfId="0" applyFont="1">
      <alignment vertical="center"/>
    </xf>
    <xf numFmtId="0" fontId="11" fillId="0" borderId="15" xfId="0" applyFont="1" applyBorder="1">
      <alignment vertical="center"/>
    </xf>
    <xf numFmtId="0" fontId="11" fillId="0" borderId="47" xfId="0" applyFont="1" applyBorder="1">
      <alignment vertical="center"/>
    </xf>
    <xf numFmtId="0" fontId="11" fillId="0" borderId="40" xfId="0" applyFont="1" applyBorder="1">
      <alignment vertical="center"/>
    </xf>
    <xf numFmtId="0" fontId="11" fillId="0" borderId="64" xfId="0" applyFont="1" applyBorder="1">
      <alignment vertical="center"/>
    </xf>
    <xf numFmtId="0" fontId="11" fillId="0" borderId="99" xfId="0" applyFont="1" applyBorder="1">
      <alignment vertical="center"/>
    </xf>
    <xf numFmtId="0" fontId="11" fillId="0" borderId="15" xfId="0" applyFont="1" applyBorder="1" applyAlignment="1">
      <alignment vertical="center" wrapText="1"/>
    </xf>
    <xf numFmtId="0" fontId="11" fillId="0" borderId="47" xfId="0" applyFont="1" applyBorder="1" applyAlignment="1">
      <alignment vertical="center" wrapText="1"/>
    </xf>
    <xf numFmtId="0" fontId="11" fillId="0" borderId="16" xfId="0" applyFont="1" applyBorder="1" applyAlignment="1">
      <alignment vertical="center" wrapText="1"/>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8"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18" fillId="0" borderId="0" xfId="0" applyFont="1" applyBorder="1" applyAlignment="1" applyProtection="1">
      <alignment vertical="top"/>
    </xf>
    <xf numFmtId="0" fontId="0" fillId="0" borderId="0" xfId="0" applyFont="1" applyAlignment="1" applyProtection="1">
      <alignment horizontal="center" vertical="center"/>
    </xf>
    <xf numFmtId="182"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56" xfId="0" applyNumberFormat="1" applyFont="1" applyFill="1" applyBorder="1" applyAlignment="1" applyProtection="1">
      <alignment vertical="top"/>
    </xf>
    <xf numFmtId="0" fontId="0" fillId="7" borderId="56" xfId="0" applyFont="1" applyFill="1" applyBorder="1" applyAlignment="1" applyProtection="1">
      <alignment vertical="top"/>
    </xf>
    <xf numFmtId="0" fontId="0" fillId="7" borderId="87" xfId="0" applyFont="1" applyFill="1" applyBorder="1" applyAlignment="1" applyProtection="1">
      <alignment vertical="top"/>
    </xf>
    <xf numFmtId="0" fontId="7" fillId="0" borderId="0" xfId="3" applyFont="1" applyFill="1" applyBorder="1" applyProtection="1">
      <alignment vertical="center"/>
    </xf>
    <xf numFmtId="0" fontId="7" fillId="0" borderId="0" xfId="3" applyFont="1" applyFill="1" applyBorder="1" applyAlignment="1" applyProtection="1">
      <alignment horizontal="left" vertical="center"/>
    </xf>
    <xf numFmtId="177" fontId="7" fillId="0" borderId="0" xfId="2" applyNumberFormat="1" applyFont="1" applyFill="1" applyBorder="1" applyAlignment="1" applyProtection="1">
      <alignment horizontal="left" vertical="top"/>
    </xf>
    <xf numFmtId="177" fontId="7" fillId="0" borderId="0" xfId="2" applyNumberFormat="1" applyFont="1" applyFill="1" applyBorder="1" applyAlignment="1" applyProtection="1">
      <alignment horizontal="right" vertical="top"/>
    </xf>
    <xf numFmtId="0" fontId="18" fillId="0" borderId="0" xfId="0" applyFont="1" applyBorder="1" applyAlignment="1" applyProtection="1">
      <alignment horizontal="right" vertical="top"/>
    </xf>
    <xf numFmtId="0" fontId="7" fillId="0" borderId="0" xfId="0" applyFont="1" applyFill="1" applyProtection="1">
      <alignment vertical="center"/>
    </xf>
    <xf numFmtId="178" fontId="9" fillId="0" borderId="0" xfId="2" applyNumberFormat="1" applyFont="1" applyFill="1" applyBorder="1" applyProtection="1">
      <alignment vertical="center"/>
    </xf>
    <xf numFmtId="0" fontId="9" fillId="0" borderId="0" xfId="3" applyFont="1" applyFill="1" applyBorder="1" applyAlignment="1" applyProtection="1">
      <alignment vertical="center"/>
    </xf>
    <xf numFmtId="0" fontId="9" fillId="0" borderId="0" xfId="0" applyFont="1" applyProtection="1">
      <alignment vertical="center"/>
    </xf>
    <xf numFmtId="0" fontId="9" fillId="8" borderId="14" xfId="3" applyFont="1" applyFill="1" applyBorder="1" applyAlignment="1" applyProtection="1">
      <alignment horizontal="left" vertical="center"/>
    </xf>
    <xf numFmtId="0" fontId="31" fillId="0" borderId="0" xfId="3" applyFont="1" applyFill="1" applyBorder="1" applyAlignment="1" applyProtection="1">
      <alignment vertical="center"/>
    </xf>
    <xf numFmtId="0" fontId="9" fillId="8" borderId="15" xfId="3" applyFont="1" applyFill="1" applyBorder="1" applyAlignment="1" applyProtection="1">
      <alignment horizontal="left" vertical="center"/>
    </xf>
    <xf numFmtId="0" fontId="29" fillId="0" borderId="0" xfId="0" applyFont="1" applyBorder="1" applyAlignment="1" applyProtection="1">
      <alignment vertical="center" wrapText="1" shrinkToFit="1"/>
    </xf>
    <xf numFmtId="0" fontId="9" fillId="8" borderId="15" xfId="3" applyFont="1" applyFill="1" applyBorder="1" applyProtection="1">
      <alignment vertical="center"/>
    </xf>
    <xf numFmtId="0" fontId="29" fillId="0" borderId="0" xfId="0" applyFont="1" applyBorder="1" applyAlignment="1" applyProtection="1">
      <alignment vertical="center"/>
    </xf>
    <xf numFmtId="177" fontId="9" fillId="0" borderId="0" xfId="2" applyNumberFormat="1" applyFont="1" applyBorder="1" applyAlignment="1" applyProtection="1">
      <alignment vertical="top" wrapText="1" shrinkToFit="1"/>
    </xf>
    <xf numFmtId="177" fontId="9" fillId="0" borderId="0" xfId="2" applyNumberFormat="1" applyFont="1" applyBorder="1" applyAlignment="1" applyProtection="1">
      <alignment horizontal="right" vertical="top" wrapText="1" shrinkToFit="1"/>
    </xf>
    <xf numFmtId="0" fontId="9" fillId="0" borderId="0" xfId="0" applyFont="1" applyFill="1" applyBorder="1" applyAlignment="1" applyProtection="1">
      <alignment horizontal="center" vertical="center"/>
    </xf>
    <xf numFmtId="0" fontId="9" fillId="2" borderId="126" xfId="0" applyFont="1" applyFill="1" applyBorder="1" applyAlignment="1" applyProtection="1">
      <alignment horizontal="center" vertical="center" shrinkToFit="1"/>
    </xf>
    <xf numFmtId="182" fontId="10" fillId="2" borderId="76" xfId="0" applyNumberFormat="1"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right" vertical="center" shrinkToFit="1"/>
    </xf>
    <xf numFmtId="0" fontId="9" fillId="2" borderId="107" xfId="0" applyFont="1" applyFill="1" applyBorder="1" applyAlignment="1" applyProtection="1">
      <alignment horizontal="center" vertical="center" shrinkToFit="1"/>
    </xf>
    <xf numFmtId="177" fontId="9" fillId="2" borderId="107" xfId="0" applyNumberFormat="1" applyFont="1" applyFill="1" applyBorder="1" applyAlignment="1" applyProtection="1">
      <alignment horizontal="center" vertical="center" shrinkToFit="1"/>
    </xf>
    <xf numFmtId="177" fontId="9" fillId="2" borderId="92" xfId="0" applyNumberFormat="1" applyFont="1" applyFill="1" applyBorder="1" applyAlignment="1" applyProtection="1">
      <alignment horizontal="center" vertical="center" shrinkToFit="1"/>
    </xf>
    <xf numFmtId="177" fontId="9" fillId="2" borderId="128" xfId="0" applyNumberFormat="1" applyFont="1" applyFill="1" applyBorder="1" applyAlignment="1" applyProtection="1">
      <alignment horizontal="center" vertical="center" shrinkToFit="1"/>
    </xf>
    <xf numFmtId="177" fontId="9" fillId="2" borderId="127" xfId="0" applyNumberFormat="1" applyFont="1" applyFill="1" applyBorder="1" applyAlignment="1" applyProtection="1">
      <alignment horizontal="center" vertical="center" shrinkToFit="1"/>
    </xf>
    <xf numFmtId="0" fontId="0" fillId="8" borderId="129" xfId="0" applyFont="1" applyFill="1" applyBorder="1" applyAlignment="1" applyProtection="1">
      <alignment vertical="center" shrinkToFit="1"/>
    </xf>
    <xf numFmtId="0" fontId="0" fillId="8" borderId="129" xfId="0" applyFont="1" applyFill="1" applyBorder="1" applyAlignment="1" applyProtection="1">
      <alignment horizontal="left" vertical="center" wrapText="1"/>
    </xf>
    <xf numFmtId="177" fontId="0" fillId="8" borderId="129" xfId="0" applyNumberFormat="1" applyFont="1" applyFill="1" applyBorder="1" applyAlignment="1" applyProtection="1">
      <alignment horizontal="right" vertical="center" shrinkToFit="1"/>
    </xf>
    <xf numFmtId="177" fontId="0" fillId="8" borderId="129" xfId="0" applyNumberFormat="1" applyFont="1" applyFill="1" applyBorder="1" applyProtection="1">
      <alignment vertical="center"/>
    </xf>
    <xf numFmtId="0" fontId="0" fillId="8" borderId="91" xfId="0" applyFont="1" applyFill="1" applyBorder="1" applyAlignment="1" applyProtection="1">
      <alignment vertical="center" shrinkToFit="1"/>
    </xf>
    <xf numFmtId="177" fontId="0" fillId="8" borderId="125" xfId="0" applyNumberFormat="1" applyFont="1" applyFill="1" applyBorder="1" applyProtection="1">
      <alignment vertical="center"/>
    </xf>
    <xf numFmtId="0" fontId="9" fillId="2" borderId="112" xfId="0" applyFont="1" applyFill="1" applyBorder="1" applyAlignment="1" applyProtection="1">
      <alignment vertical="center" shrinkToFit="1"/>
    </xf>
    <xf numFmtId="177" fontId="10" fillId="7" borderId="127" xfId="0" applyNumberFormat="1" applyFont="1" applyFill="1" applyBorder="1" applyAlignment="1" applyProtection="1">
      <alignment vertical="top"/>
    </xf>
    <xf numFmtId="0" fontId="32" fillId="8" borderId="113" xfId="0" applyFont="1" applyFill="1" applyBorder="1" applyAlignment="1" applyProtection="1">
      <alignment vertical="center"/>
    </xf>
    <xf numFmtId="0" fontId="32" fillId="8" borderId="92" xfId="0" applyFont="1" applyFill="1" applyBorder="1" applyAlignment="1" applyProtection="1">
      <alignment vertical="center"/>
    </xf>
    <xf numFmtId="0" fontId="33" fillId="8" borderId="25" xfId="0" applyFont="1" applyFill="1" applyBorder="1" applyAlignment="1" applyProtection="1">
      <alignment vertical="center" shrinkToFit="1"/>
    </xf>
    <xf numFmtId="0" fontId="33" fillId="8" borderId="110" xfId="0" applyFont="1" applyFill="1" applyBorder="1" applyAlignment="1" applyProtection="1">
      <alignment vertical="center" shrinkToFit="1"/>
    </xf>
    <xf numFmtId="0" fontId="33" fillId="8" borderId="25" xfId="0" applyFont="1" applyFill="1" applyBorder="1" applyAlignment="1" applyProtection="1">
      <alignment vertical="center"/>
    </xf>
    <xf numFmtId="0" fontId="33" fillId="8" borderId="110" xfId="0" applyFont="1" applyFill="1" applyBorder="1" applyAlignment="1" applyProtection="1">
      <alignment vertical="center"/>
    </xf>
    <xf numFmtId="0" fontId="33" fillId="8" borderId="110" xfId="0" applyFont="1" applyFill="1" applyBorder="1" applyAlignment="1" applyProtection="1">
      <alignment horizontal="left" vertical="center"/>
    </xf>
    <xf numFmtId="0" fontId="33" fillId="8" borderId="47" xfId="0" applyFont="1" applyFill="1" applyBorder="1" applyAlignment="1" applyProtection="1">
      <alignment horizontal="left" vertical="center"/>
    </xf>
    <xf numFmtId="0" fontId="34" fillId="8" borderId="47"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177" fontId="0" fillId="0" borderId="0" xfId="0" applyNumberFormat="1" applyFont="1" applyAlignment="1" applyProtection="1">
      <alignment vertical="center"/>
    </xf>
    <xf numFmtId="0" fontId="30" fillId="0" borderId="0" xfId="0" applyFont="1" applyFill="1" applyBorder="1" applyAlignment="1" applyProtection="1">
      <alignment vertical="center"/>
    </xf>
    <xf numFmtId="0" fontId="11" fillId="0" borderId="0" xfId="3" applyFont="1" applyFill="1" applyBorder="1" applyAlignment="1" applyProtection="1">
      <alignment vertical="center"/>
    </xf>
    <xf numFmtId="0" fontId="9" fillId="0" borderId="0" xfId="0" applyFont="1" applyFill="1" applyBorder="1" applyProtection="1">
      <alignment vertical="center"/>
    </xf>
    <xf numFmtId="0" fontId="13" fillId="10" borderId="30" xfId="3" applyFont="1" applyFill="1" applyBorder="1" applyAlignment="1" applyProtection="1">
      <alignment horizontal="left" vertical="center"/>
    </xf>
    <xf numFmtId="0" fontId="9" fillId="10" borderId="30" xfId="3" applyFont="1" applyFill="1" applyBorder="1" applyAlignment="1" applyProtection="1">
      <alignment horizontal="left" vertical="center"/>
    </xf>
    <xf numFmtId="0" fontId="9" fillId="8" borderId="35" xfId="3" applyFont="1" applyFill="1" applyBorder="1" applyProtection="1">
      <alignment vertical="center"/>
    </xf>
    <xf numFmtId="0" fontId="11" fillId="0" borderId="0" xfId="0" applyFont="1" applyFill="1" applyBorder="1" applyProtection="1">
      <alignment vertical="center"/>
    </xf>
    <xf numFmtId="0" fontId="38" fillId="0" borderId="0" xfId="0" applyFont="1" applyFill="1" applyBorder="1" applyAlignment="1" applyProtection="1">
      <alignment vertical="center" shrinkToFit="1"/>
    </xf>
    <xf numFmtId="0" fontId="11" fillId="0" borderId="0" xfId="0" applyFont="1" applyProtection="1">
      <alignment vertical="center"/>
    </xf>
    <xf numFmtId="0" fontId="0" fillId="9" borderId="77" xfId="0" applyFont="1" applyFill="1" applyBorder="1" applyAlignment="1" applyProtection="1">
      <alignment horizontal="left" vertical="center"/>
    </xf>
    <xf numFmtId="0" fontId="0" fillId="9" borderId="121" xfId="0" applyFont="1" applyFill="1" applyBorder="1" applyAlignment="1" applyProtection="1">
      <alignment horizontal="left" vertical="center"/>
    </xf>
    <xf numFmtId="0" fontId="0" fillId="0" borderId="0" xfId="3" applyFont="1" applyFill="1" applyBorder="1" applyAlignment="1" applyProtection="1">
      <alignment vertical="center"/>
    </xf>
    <xf numFmtId="0" fontId="8" fillId="10" borderId="31" xfId="3" applyFont="1" applyFill="1" applyBorder="1" applyAlignment="1" applyProtection="1">
      <alignment horizontal="left" vertical="center"/>
    </xf>
    <xf numFmtId="0" fontId="0" fillId="10" borderId="31" xfId="3" applyFont="1" applyFill="1" applyBorder="1" applyAlignment="1" applyProtection="1">
      <alignment horizontal="left" vertical="center"/>
    </xf>
    <xf numFmtId="0" fontId="0" fillId="10" borderId="31" xfId="3" applyFont="1" applyFill="1" applyBorder="1" applyProtection="1">
      <alignment vertical="center"/>
    </xf>
    <xf numFmtId="0" fontId="0" fillId="10" borderId="32" xfId="3" applyFont="1" applyFill="1" applyBorder="1" applyProtection="1">
      <alignment vertical="center"/>
    </xf>
    <xf numFmtId="182" fontId="0" fillId="0" borderId="0" xfId="3" applyNumberFormat="1" applyFont="1" applyFill="1" applyBorder="1" applyAlignment="1" applyProtection="1">
      <alignment horizontal="center" vertical="center"/>
    </xf>
    <xf numFmtId="182" fontId="0" fillId="2" borderId="76" xfId="0" applyNumberFormat="1" applyFont="1" applyFill="1" applyBorder="1" applyAlignment="1" applyProtection="1">
      <alignment horizontal="center" vertical="top" shrinkToFit="1"/>
    </xf>
    <xf numFmtId="182" fontId="0" fillId="2" borderId="76" xfId="0" applyNumberFormat="1" applyFont="1" applyFill="1" applyBorder="1" applyAlignment="1" applyProtection="1">
      <alignment horizontal="center" vertical="center" shrinkToFit="1"/>
    </xf>
    <xf numFmtId="182" fontId="0" fillId="2" borderId="77" xfId="0" applyNumberFormat="1" applyFont="1" applyFill="1" applyBorder="1" applyAlignment="1" applyProtection="1">
      <alignment horizontal="center" vertical="center" shrinkToFit="1"/>
    </xf>
    <xf numFmtId="182" fontId="0" fillId="2" borderId="121" xfId="0" applyNumberFormat="1" applyFont="1" applyFill="1" applyBorder="1" applyAlignment="1" applyProtection="1">
      <alignment horizontal="center" vertical="center" shrinkToFit="1"/>
    </xf>
    <xf numFmtId="0" fontId="0" fillId="2" borderId="29" xfId="0" applyFont="1" applyFill="1" applyBorder="1" applyAlignment="1" applyProtection="1">
      <alignment vertical="center" shrinkToFit="1"/>
    </xf>
    <xf numFmtId="0" fontId="32" fillId="9" borderId="76" xfId="0" applyFont="1" applyFill="1" applyBorder="1" applyAlignment="1" applyProtection="1">
      <alignment horizontal="left" vertical="center"/>
    </xf>
    <xf numFmtId="0" fontId="9" fillId="2" borderId="130" xfId="0" applyFont="1" applyFill="1" applyBorder="1" applyAlignment="1" applyProtection="1">
      <alignment horizontal="center" vertical="center" shrinkToFit="1"/>
    </xf>
    <xf numFmtId="177" fontId="9" fillId="2" borderId="130" xfId="0" applyNumberFormat="1" applyFont="1" applyFill="1" applyBorder="1" applyAlignment="1" applyProtection="1">
      <alignment horizontal="center" vertical="center" shrinkToFit="1"/>
    </xf>
    <xf numFmtId="177" fontId="9" fillId="2" borderId="103" xfId="0" applyNumberFormat="1" applyFont="1" applyFill="1" applyBorder="1" applyAlignment="1" applyProtection="1">
      <alignment horizontal="center" vertical="center" shrinkToFit="1"/>
    </xf>
    <xf numFmtId="0" fontId="39" fillId="2" borderId="130"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1" fillId="0" borderId="0" xfId="3" applyFont="1" applyFill="1" applyBorder="1" applyAlignment="1" applyProtection="1">
      <alignment vertical="center" shrinkToFit="1"/>
    </xf>
    <xf numFmtId="0" fontId="9" fillId="10" borderId="30" xfId="3" applyFont="1" applyFill="1" applyBorder="1" applyAlignment="1" applyProtection="1">
      <alignment horizontal="left" vertical="center" shrinkToFit="1"/>
    </xf>
    <xf numFmtId="0" fontId="9" fillId="8" borderId="14" xfId="3" applyFont="1" applyFill="1" applyBorder="1" applyAlignment="1" applyProtection="1">
      <alignment horizontal="left" vertical="center" shrinkToFit="1"/>
    </xf>
    <xf numFmtId="0" fontId="9" fillId="2" borderId="53" xfId="3" applyFont="1" applyFill="1" applyBorder="1" applyAlignment="1" applyProtection="1">
      <alignment vertical="center" shrinkToFit="1"/>
    </xf>
    <xf numFmtId="182" fontId="9" fillId="7" borderId="40" xfId="3" applyNumberFormat="1" applyFont="1" applyFill="1" applyBorder="1" applyAlignment="1" applyProtection="1">
      <alignment horizontal="center" vertical="center" shrinkToFit="1"/>
    </xf>
    <xf numFmtId="182" fontId="9" fillId="7" borderId="15" xfId="3" applyNumberFormat="1" applyFont="1" applyFill="1" applyBorder="1" applyAlignment="1" applyProtection="1">
      <alignment horizontal="center" vertical="center" shrinkToFit="1"/>
    </xf>
    <xf numFmtId="182" fontId="9" fillId="7" borderId="36" xfId="3" applyNumberFormat="1" applyFont="1" applyFill="1" applyBorder="1" applyAlignment="1" applyProtection="1">
      <alignment horizontal="center" vertical="center" shrinkToFit="1"/>
    </xf>
    <xf numFmtId="0" fontId="7" fillId="0" borderId="0" xfId="3" applyFont="1" applyFill="1" applyBorder="1" applyAlignment="1" applyProtection="1">
      <alignment horizontal="left" vertical="center" shrinkToFit="1"/>
    </xf>
    <xf numFmtId="0" fontId="19" fillId="8" borderId="26"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8" xfId="0" applyFont="1" applyFill="1" applyBorder="1" applyAlignment="1" applyProtection="1">
      <alignment vertical="center" shrinkToFit="1"/>
      <protection locked="0"/>
    </xf>
    <xf numFmtId="0" fontId="0" fillId="4" borderId="36"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2" xfId="0" applyFont="1" applyFill="1" applyBorder="1" applyAlignment="1" applyProtection="1">
      <alignment horizontal="left" vertical="center" wrapText="1"/>
      <protection locked="0"/>
    </xf>
    <xf numFmtId="177" fontId="0" fillId="0" borderId="12" xfId="0" applyNumberFormat="1" applyFont="1" applyBorder="1" applyAlignment="1" applyProtection="1">
      <alignment horizontal="right" vertical="center" shrinkToFit="1"/>
      <protection locked="0"/>
    </xf>
    <xf numFmtId="0" fontId="0" fillId="0" borderId="84" xfId="0" applyFont="1" applyFill="1" applyBorder="1" applyAlignment="1" applyProtection="1">
      <alignment horizontal="left" vertical="center" wrapText="1"/>
      <protection locked="0"/>
    </xf>
    <xf numFmtId="177" fontId="0" fillId="0" borderId="84"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177" fontId="0" fillId="5" borderId="37" xfId="0" applyNumberFormat="1" applyFont="1" applyFill="1" applyBorder="1" applyProtection="1">
      <alignment vertical="center"/>
    </xf>
    <xf numFmtId="0" fontId="19" fillId="0" borderId="1" xfId="3" applyFont="1" applyFill="1" applyBorder="1" applyAlignment="1">
      <alignment vertical="center"/>
    </xf>
    <xf numFmtId="0" fontId="43" fillId="0" borderId="0" xfId="3" applyFont="1" applyFill="1">
      <alignment vertical="center"/>
    </xf>
    <xf numFmtId="0" fontId="19" fillId="0" borderId="0" xfId="3" applyFont="1" applyFill="1">
      <alignment vertical="center"/>
    </xf>
    <xf numFmtId="0" fontId="44" fillId="2" borderId="1" xfId="3" applyFont="1" applyFill="1" applyBorder="1" applyAlignment="1">
      <alignment horizontal="center" vertical="center"/>
    </xf>
    <xf numFmtId="0" fontId="19" fillId="2" borderId="1" xfId="3" applyFont="1" applyFill="1" applyBorder="1">
      <alignment vertical="center"/>
    </xf>
    <xf numFmtId="0" fontId="19" fillId="0" borderId="1" xfId="3" applyFont="1" applyFill="1" applyBorder="1" applyAlignment="1">
      <alignment vertical="center" wrapText="1"/>
    </xf>
    <xf numFmtId="0" fontId="19" fillId="0" borderId="1" xfId="3" applyFont="1" applyFill="1" applyBorder="1" applyAlignment="1">
      <alignment horizontal="left" vertical="top" wrapText="1"/>
    </xf>
    <xf numFmtId="0" fontId="19" fillId="0" borderId="1" xfId="3" applyFont="1" applyFill="1" applyBorder="1" applyAlignment="1">
      <alignment vertical="top"/>
    </xf>
    <xf numFmtId="0" fontId="19" fillId="0" borderId="1" xfId="3" applyFont="1" applyFill="1" applyBorder="1">
      <alignment vertical="center"/>
    </xf>
    <xf numFmtId="0" fontId="19" fillId="0" borderId="0" xfId="3" applyFont="1" applyFill="1" applyAlignment="1">
      <alignment vertical="center"/>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12" fillId="0" borderId="0" xfId="0" applyFont="1" applyFill="1" applyAlignment="1" applyProtection="1">
      <alignment horizontal="left" vertical="center"/>
    </xf>
    <xf numFmtId="0" fontId="19" fillId="0" borderId="0" xfId="0" applyFont="1" applyFill="1" applyAlignment="1" applyProtection="1">
      <alignment vertical="center"/>
    </xf>
    <xf numFmtId="0" fontId="0" fillId="5" borderId="112" xfId="0" applyFill="1" applyBorder="1" applyAlignment="1" applyProtection="1">
      <alignment vertical="center"/>
    </xf>
    <xf numFmtId="0" fontId="0" fillId="5" borderId="93" xfId="0" applyFill="1" applyBorder="1" applyAlignment="1" applyProtection="1">
      <alignment horizontal="center" vertical="center"/>
    </xf>
    <xf numFmtId="179" fontId="20" fillId="5" borderId="65" xfId="0" applyNumberFormat="1" applyFont="1" applyFill="1" applyBorder="1" applyAlignment="1" applyProtection="1">
      <alignment horizontal="left" vertical="center"/>
    </xf>
    <xf numFmtId="0" fontId="19" fillId="5" borderId="54" xfId="0" applyFont="1" applyFill="1" applyBorder="1" applyAlignment="1" applyProtection="1">
      <alignment vertical="center" wrapText="1"/>
    </xf>
    <xf numFmtId="0" fontId="0" fillId="5" borderId="54" xfId="0" applyFill="1" applyBorder="1" applyAlignment="1" applyProtection="1">
      <alignment vertical="center"/>
    </xf>
    <xf numFmtId="0" fontId="0" fillId="5" borderId="46" xfId="0" applyFill="1" applyBorder="1" applyAlignment="1" applyProtection="1">
      <alignment vertical="center"/>
    </xf>
    <xf numFmtId="0" fontId="0" fillId="6" borderId="81" xfId="0" applyFont="1" applyFill="1" applyBorder="1" applyAlignment="1" applyProtection="1">
      <alignment vertical="center"/>
    </xf>
    <xf numFmtId="0" fontId="19" fillId="0" borderId="0" xfId="0" applyFont="1" applyFill="1" applyBorder="1" applyAlignment="1" applyProtection="1">
      <alignment vertical="top" wrapText="1"/>
    </xf>
    <xf numFmtId="0" fontId="19" fillId="0" borderId="0" xfId="0" applyFont="1" applyFill="1" applyProtection="1">
      <alignment vertical="center"/>
    </xf>
    <xf numFmtId="0" fontId="0" fillId="5" borderId="50" xfId="0" applyFill="1" applyBorder="1" applyAlignment="1" applyProtection="1">
      <alignment vertical="center"/>
    </xf>
    <xf numFmtId="0" fontId="0" fillId="5" borderId="19" xfId="0" applyFill="1" applyBorder="1" applyAlignment="1" applyProtection="1">
      <alignment vertical="center" wrapText="1"/>
    </xf>
    <xf numFmtId="0" fontId="18" fillId="0" borderId="0" xfId="0" applyFont="1" applyFill="1" applyProtection="1">
      <alignment vertical="center"/>
    </xf>
    <xf numFmtId="0" fontId="8" fillId="0" borderId="0" xfId="0" applyFont="1" applyFill="1" applyBorder="1" applyProtection="1">
      <alignment vertical="center"/>
    </xf>
    <xf numFmtId="0" fontId="0" fillId="0" borderId="0" xfId="0" applyFill="1" applyBorder="1" applyAlignment="1" applyProtection="1">
      <alignment horizontal="left" vertical="center" shrinkToFit="1"/>
    </xf>
    <xf numFmtId="176" fontId="0" fillId="0" borderId="0" xfId="0" applyNumberFormat="1" applyFill="1" applyBorder="1" applyAlignment="1" applyProtection="1">
      <alignment horizontal="right" vertical="center" shrinkToFit="1"/>
    </xf>
    <xf numFmtId="0" fontId="7" fillId="0" borderId="0" xfId="3" applyFont="1" applyFill="1" applyBorder="1" applyAlignment="1" applyProtection="1">
      <alignment vertical="center" textRotation="255"/>
    </xf>
    <xf numFmtId="177" fontId="7" fillId="0" borderId="0" xfId="3" applyNumberFormat="1" applyFont="1" applyFill="1" applyBorder="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horizontal="left" vertical="center"/>
    </xf>
    <xf numFmtId="0" fontId="14" fillId="0" borderId="0" xfId="3" applyFont="1" applyBorder="1" applyProtection="1">
      <alignment vertical="center"/>
    </xf>
    <xf numFmtId="0" fontId="15" fillId="2" borderId="29" xfId="3" applyFont="1" applyFill="1" applyBorder="1" applyAlignment="1" applyProtection="1">
      <alignment vertical="center"/>
    </xf>
    <xf numFmtId="0" fontId="15" fillId="2" borderId="30" xfId="3" applyFont="1" applyFill="1" applyBorder="1" applyAlignment="1" applyProtection="1">
      <alignment vertical="center"/>
    </xf>
    <xf numFmtId="177" fontId="7" fillId="0" borderId="0" xfId="2" applyNumberFormat="1" applyFont="1" applyBorder="1" applyProtection="1">
      <alignment vertical="center"/>
    </xf>
    <xf numFmtId="0" fontId="15" fillId="2" borderId="31" xfId="3" applyFont="1" applyFill="1" applyBorder="1" applyProtection="1">
      <alignment vertical="center"/>
    </xf>
    <xf numFmtId="177" fontId="11" fillId="0" borderId="0" xfId="2" applyNumberFormat="1" applyFont="1" applyBorder="1" applyAlignment="1" applyProtection="1">
      <alignment horizontal="left" vertical="top"/>
    </xf>
    <xf numFmtId="0" fontId="15" fillId="3" borderId="39" xfId="3" applyFont="1" applyFill="1" applyBorder="1" applyAlignment="1" applyProtection="1">
      <alignment vertical="center"/>
    </xf>
    <xf numFmtId="0" fontId="15" fillId="3" borderId="15" xfId="3" applyFont="1" applyFill="1" applyBorder="1" applyProtection="1">
      <alignment vertical="center"/>
    </xf>
    <xf numFmtId="0" fontId="15" fillId="2" borderId="32" xfId="3" applyFont="1" applyFill="1" applyBorder="1" applyProtection="1">
      <alignment vertical="center"/>
    </xf>
    <xf numFmtId="0" fontId="15" fillId="3" borderId="35" xfId="3" applyFont="1" applyFill="1" applyBorder="1" applyProtection="1">
      <alignment vertical="center"/>
    </xf>
    <xf numFmtId="0" fontId="26" fillId="2" borderId="38" xfId="3" applyFont="1" applyFill="1" applyBorder="1" applyAlignment="1" applyProtection="1">
      <alignment horizontal="center" vertical="center"/>
    </xf>
    <xf numFmtId="177" fontId="7" fillId="2" borderId="27" xfId="3" applyNumberFormat="1" applyFont="1" applyFill="1" applyBorder="1" applyAlignment="1" applyProtection="1">
      <alignment horizontal="center" vertical="center"/>
    </xf>
    <xf numFmtId="177" fontId="7" fillId="2" borderId="28"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7" fillId="2" borderId="30" xfId="3" applyFont="1" applyFill="1" applyBorder="1" applyAlignment="1" applyProtection="1">
      <alignment horizontal="center" vertical="center"/>
    </xf>
    <xf numFmtId="177" fontId="7" fillId="2" borderId="30" xfId="3" applyNumberFormat="1" applyFont="1" applyFill="1" applyBorder="1" applyAlignment="1" applyProtection="1">
      <alignment horizontal="center" vertical="center"/>
    </xf>
    <xf numFmtId="0" fontId="35" fillId="2" borderId="31" xfId="3" applyFont="1" applyFill="1" applyBorder="1" applyAlignment="1" applyProtection="1">
      <alignment horizontal="left" vertical="center" textRotation="255"/>
    </xf>
    <xf numFmtId="0" fontId="12" fillId="3" borderId="39" xfId="3" applyFont="1" applyFill="1" applyBorder="1" applyAlignment="1" applyProtection="1">
      <alignment horizontal="left" vertical="center"/>
    </xf>
    <xf numFmtId="0" fontId="7" fillId="3" borderId="14" xfId="3" applyFont="1" applyFill="1" applyBorder="1" applyAlignment="1" applyProtection="1">
      <alignment horizontal="center" vertical="center" textRotation="255"/>
    </xf>
    <xf numFmtId="0" fontId="7" fillId="3" borderId="14" xfId="3" applyFont="1" applyFill="1" applyBorder="1" applyAlignment="1" applyProtection="1">
      <alignment horizontal="center" vertical="center"/>
    </xf>
    <xf numFmtId="177" fontId="7" fillId="3" borderId="14" xfId="3" applyNumberFormat="1" applyFont="1" applyFill="1" applyBorder="1" applyAlignment="1" applyProtection="1">
      <alignment horizontal="center" vertical="center"/>
    </xf>
    <xf numFmtId="0" fontId="7" fillId="3" borderId="15" xfId="3" applyFont="1" applyFill="1" applyBorder="1" applyAlignment="1" applyProtection="1">
      <alignment vertical="center" textRotation="255"/>
    </xf>
    <xf numFmtId="177" fontId="0" fillId="5" borderId="14" xfId="3" applyNumberFormat="1" applyFont="1" applyFill="1" applyBorder="1" applyAlignment="1" applyProtection="1">
      <alignment horizontal="center" vertical="center"/>
    </xf>
    <xf numFmtId="38" fontId="7" fillId="5" borderId="56" xfId="4" applyFont="1" applyFill="1" applyBorder="1" applyAlignment="1" applyProtection="1">
      <alignment horizontal="right" vertical="top"/>
    </xf>
    <xf numFmtId="0" fontId="7" fillId="5" borderId="12" xfId="3" applyFont="1" applyFill="1" applyBorder="1" applyAlignment="1" applyProtection="1">
      <alignment horizontal="center" vertical="center"/>
    </xf>
    <xf numFmtId="177" fontId="7" fillId="5" borderId="5" xfId="3" applyNumberFormat="1" applyFont="1" applyFill="1" applyBorder="1" applyProtection="1">
      <alignment vertical="center"/>
    </xf>
    <xf numFmtId="177" fontId="7" fillId="5" borderId="9" xfId="3" applyNumberFormat="1" applyFont="1" applyFill="1" applyBorder="1" applyProtection="1">
      <alignment vertical="center"/>
    </xf>
    <xf numFmtId="0" fontId="7" fillId="5" borderId="135" xfId="3" applyFont="1" applyFill="1" applyBorder="1" applyAlignment="1" applyProtection="1">
      <alignment horizontal="center" vertical="center"/>
    </xf>
    <xf numFmtId="177" fontId="7" fillId="5" borderId="7" xfId="3" applyNumberFormat="1" applyFont="1" applyFill="1" applyBorder="1" applyProtection="1">
      <alignment vertical="center"/>
    </xf>
    <xf numFmtId="0" fontId="13" fillId="5" borderId="39" xfId="3" applyFont="1" applyFill="1" applyBorder="1" applyAlignment="1" applyProtection="1">
      <alignment vertical="center"/>
    </xf>
    <xf numFmtId="0" fontId="7" fillId="5" borderId="14" xfId="3" applyFont="1" applyFill="1" applyBorder="1" applyAlignment="1" applyProtection="1">
      <alignment vertical="center"/>
    </xf>
    <xf numFmtId="177" fontId="7" fillId="5" borderId="33" xfId="3" applyNumberFormat="1" applyFont="1" applyFill="1" applyBorder="1" applyAlignment="1" applyProtection="1">
      <alignment vertical="top"/>
    </xf>
    <xf numFmtId="0" fontId="7" fillId="5" borderId="15" xfId="3" applyFont="1" applyFill="1" applyBorder="1" applyAlignment="1" applyProtection="1">
      <alignment vertical="center" textRotation="255"/>
    </xf>
    <xf numFmtId="0" fontId="7" fillId="3" borderId="25" xfId="3" applyFont="1" applyFill="1" applyBorder="1" applyAlignment="1" applyProtection="1">
      <alignment vertical="center" textRotation="255"/>
    </xf>
    <xf numFmtId="0" fontId="7" fillId="5" borderId="74" xfId="3" applyFont="1" applyFill="1" applyBorder="1" applyAlignment="1" applyProtection="1">
      <alignment vertical="center" textRotation="255"/>
    </xf>
    <xf numFmtId="0" fontId="12" fillId="3" borderId="39" xfId="3" applyFont="1" applyFill="1" applyBorder="1" applyAlignment="1" applyProtection="1">
      <alignment vertical="center"/>
    </xf>
    <xf numFmtId="0" fontId="7" fillId="3" borderId="14" xfId="3" applyFont="1" applyFill="1" applyBorder="1" applyAlignment="1" applyProtection="1">
      <alignment horizontal="left" vertical="center"/>
    </xf>
    <xf numFmtId="177" fontId="7" fillId="3" borderId="0" xfId="3" applyNumberFormat="1" applyFont="1" applyFill="1" applyBorder="1" applyAlignment="1" applyProtection="1">
      <alignment horizontal="left" vertical="center"/>
    </xf>
    <xf numFmtId="177" fontId="7" fillId="3" borderId="33" xfId="3" applyNumberFormat="1" applyFont="1" applyFill="1" applyBorder="1" applyAlignment="1" applyProtection="1">
      <alignment horizontal="right" vertical="top"/>
    </xf>
    <xf numFmtId="0" fontId="36" fillId="2" borderId="31" xfId="3" applyFont="1" applyFill="1" applyBorder="1" applyAlignment="1" applyProtection="1">
      <alignment horizontal="left" vertical="center" textRotation="255"/>
    </xf>
    <xf numFmtId="0" fontId="17" fillId="3" borderId="15" xfId="3" applyFont="1" applyFill="1" applyBorder="1" applyAlignment="1" applyProtection="1">
      <alignment vertical="center"/>
    </xf>
    <xf numFmtId="0" fontId="17" fillId="3" borderId="26" xfId="3" applyFont="1" applyFill="1" applyBorder="1" applyAlignment="1" applyProtection="1">
      <alignment horizontal="center" vertical="center"/>
    </xf>
    <xf numFmtId="177" fontId="17" fillId="3" borderId="26" xfId="3" applyNumberFormat="1" applyFont="1" applyFill="1" applyBorder="1" applyAlignment="1" applyProtection="1">
      <alignment horizontal="center" vertical="center"/>
    </xf>
    <xf numFmtId="177" fontId="17" fillId="3" borderId="45" xfId="3" applyNumberFormat="1" applyFont="1" applyFill="1" applyBorder="1" applyAlignment="1" applyProtection="1">
      <alignment horizontal="center" vertical="center"/>
    </xf>
    <xf numFmtId="0" fontId="17" fillId="0" borderId="0" xfId="3" applyFont="1" applyFill="1" applyBorder="1" applyProtection="1">
      <alignment vertical="center"/>
    </xf>
    <xf numFmtId="0" fontId="7" fillId="3" borderId="15" xfId="3" applyFont="1" applyFill="1" applyBorder="1" applyAlignment="1" applyProtection="1">
      <alignment vertical="center"/>
    </xf>
    <xf numFmtId="0" fontId="13" fillId="5" borderId="39" xfId="3" applyFont="1" applyFill="1" applyBorder="1" applyAlignment="1" applyProtection="1">
      <alignment horizontal="left" vertical="center"/>
    </xf>
    <xf numFmtId="177" fontId="7" fillId="5" borderId="48" xfId="3" applyNumberFormat="1" applyFont="1" applyFill="1" applyBorder="1" applyAlignment="1" applyProtection="1">
      <alignment horizontal="left" vertical="center"/>
    </xf>
    <xf numFmtId="177" fontId="7" fillId="5" borderId="55" xfId="3" applyNumberFormat="1" applyFont="1" applyFill="1" applyBorder="1" applyAlignment="1" applyProtection="1">
      <alignment horizontal="right" vertical="top"/>
    </xf>
    <xf numFmtId="0" fontId="7" fillId="5" borderId="16" xfId="3" applyFont="1" applyFill="1" applyBorder="1" applyAlignment="1" applyProtection="1">
      <alignment vertical="center" textRotation="255"/>
    </xf>
    <xf numFmtId="177" fontId="7" fillId="5" borderId="14" xfId="3" applyNumberFormat="1" applyFont="1" applyFill="1" applyBorder="1" applyProtection="1">
      <alignment vertical="center"/>
    </xf>
    <xf numFmtId="0" fontId="7" fillId="5" borderId="15" xfId="3" applyFont="1" applyFill="1" applyBorder="1" applyAlignment="1" applyProtection="1">
      <alignment vertical="center" textRotation="255" shrinkToFit="1"/>
    </xf>
    <xf numFmtId="0" fontId="7" fillId="5" borderId="16" xfId="3" applyFont="1" applyFill="1" applyBorder="1" applyAlignment="1" applyProtection="1">
      <alignment vertical="center" textRotation="255" shrinkToFit="1"/>
    </xf>
    <xf numFmtId="177" fontId="7" fillId="5" borderId="33" xfId="3" applyNumberFormat="1" applyFont="1" applyFill="1" applyBorder="1" applyAlignment="1" applyProtection="1">
      <alignment horizontal="right" vertical="top"/>
    </xf>
    <xf numFmtId="0" fontId="7" fillId="3" borderId="35" xfId="3" applyFont="1" applyFill="1" applyBorder="1" applyAlignment="1" applyProtection="1">
      <alignment vertical="center" textRotation="255"/>
    </xf>
    <xf numFmtId="0" fontId="7" fillId="5" borderId="35" xfId="3" applyFont="1" applyFill="1" applyBorder="1" applyAlignment="1" applyProtection="1">
      <alignment vertical="center" textRotation="255" shrinkToFit="1"/>
    </xf>
    <xf numFmtId="0" fontId="7" fillId="0" borderId="30" xfId="3" applyFont="1" applyFill="1" applyBorder="1" applyAlignment="1" applyProtection="1">
      <alignment vertical="center" textRotation="255"/>
    </xf>
    <xf numFmtId="0" fontId="0" fillId="0" borderId="0" xfId="0" applyFill="1" applyAlignment="1" applyProtection="1">
      <alignment vertical="center"/>
    </xf>
    <xf numFmtId="0" fontId="7" fillId="5" borderId="25" xfId="3" applyFont="1" applyFill="1" applyBorder="1" applyAlignment="1" applyProtection="1">
      <alignment vertical="center" textRotation="255" shrinkToFit="1"/>
    </xf>
    <xf numFmtId="0" fontId="0" fillId="6" borderId="13" xfId="0" applyFill="1" applyBorder="1" applyAlignment="1" applyProtection="1">
      <alignment horizontal="center" vertical="center"/>
    </xf>
    <xf numFmtId="14" fontId="0" fillId="0" borderId="2" xfId="0" applyNumberFormat="1" applyFill="1" applyBorder="1" applyAlignment="1" applyProtection="1">
      <alignment horizontal="center" vertical="center"/>
      <protection locked="0"/>
    </xf>
    <xf numFmtId="14" fontId="0" fillId="0" borderId="3" xfId="0" applyNumberFormat="1" applyFill="1" applyBorder="1" applyAlignment="1" applyProtection="1">
      <alignment horizontal="center" vertical="center"/>
      <protection locked="0"/>
    </xf>
    <xf numFmtId="14" fontId="0" fillId="0" borderId="18" xfId="0" applyNumberFormat="1" applyFill="1" applyBorder="1" applyAlignment="1" applyProtection="1">
      <alignment horizontal="center" vertical="center"/>
      <protection locked="0"/>
    </xf>
    <xf numFmtId="14" fontId="0" fillId="0" borderId="12" xfId="0" applyNumberFormat="1" applyFill="1" applyBorder="1" applyAlignment="1" applyProtection="1">
      <alignment horizontal="center" vertical="center"/>
      <protection locked="0"/>
    </xf>
    <xf numFmtId="0" fontId="0" fillId="4" borderId="12" xfId="0" applyFill="1" applyBorder="1" applyAlignment="1" applyProtection="1">
      <alignment horizontal="left" vertical="center"/>
      <protection locked="0"/>
    </xf>
    <xf numFmtId="14" fontId="0" fillId="0" borderId="6" xfId="0" applyNumberFormat="1" applyFill="1" applyBorder="1" applyAlignment="1" applyProtection="1">
      <alignment horizontal="center" vertical="center"/>
      <protection locked="0"/>
    </xf>
    <xf numFmtId="14" fontId="0" fillId="0" borderId="13" xfId="0" applyNumberFormat="1" applyFill="1" applyBorder="1" applyAlignment="1" applyProtection="1">
      <alignment horizontal="center" vertical="center"/>
      <protection locked="0"/>
    </xf>
    <xf numFmtId="0" fontId="0" fillId="4" borderId="13" xfId="0" applyFill="1" applyBorder="1" applyAlignment="1" applyProtection="1">
      <alignment horizontal="left" vertical="center"/>
      <protection locked="0"/>
    </xf>
    <xf numFmtId="0" fontId="19" fillId="6" borderId="1" xfId="0" applyFont="1" applyFill="1" applyBorder="1" applyAlignment="1" applyProtection="1">
      <alignment vertical="center" shrinkToFit="1"/>
    </xf>
    <xf numFmtId="0" fontId="0" fillId="6" borderId="1" xfId="0" applyFont="1" applyFill="1" applyBorder="1" applyAlignment="1" applyProtection="1">
      <alignment vertical="center"/>
    </xf>
    <xf numFmtId="0" fontId="0" fillId="6" borderId="142" xfId="0" applyFont="1" applyFill="1" applyBorder="1" applyAlignment="1" applyProtection="1">
      <alignment vertical="center"/>
    </xf>
    <xf numFmtId="177" fontId="9" fillId="2" borderId="24" xfId="3" applyNumberFormat="1" applyFont="1" applyFill="1" applyBorder="1" applyAlignment="1" applyProtection="1">
      <alignment horizontal="right" vertical="center"/>
    </xf>
    <xf numFmtId="177" fontId="9" fillId="3" borderId="24" xfId="3" applyNumberFormat="1" applyFont="1" applyFill="1" applyBorder="1" applyAlignment="1" applyProtection="1">
      <alignment horizontal="right" vertical="center"/>
    </xf>
    <xf numFmtId="0" fontId="19" fillId="8" borderId="129" xfId="0" applyFont="1" applyFill="1" applyBorder="1" applyAlignment="1" applyProtection="1">
      <alignment vertical="center" shrinkToFit="1"/>
    </xf>
    <xf numFmtId="177" fontId="0" fillId="0" borderId="11" xfId="0" applyNumberFormat="1" applyFont="1" applyBorder="1" applyAlignment="1" applyProtection="1">
      <alignment horizontal="right" vertical="center" shrinkToFit="1"/>
      <protection locked="0"/>
    </xf>
    <xf numFmtId="0" fontId="19" fillId="8" borderId="30" xfId="0" applyFont="1" applyFill="1" applyBorder="1" applyAlignment="1" applyProtection="1">
      <alignment vertical="center" shrinkToFit="1"/>
    </xf>
    <xf numFmtId="0" fontId="7" fillId="0" borderId="0" xfId="3" applyFont="1" applyFill="1" applyBorder="1" applyAlignment="1" applyProtection="1">
      <alignment vertical="center" wrapText="1"/>
    </xf>
    <xf numFmtId="0" fontId="15" fillId="2" borderId="30" xfId="3" applyFont="1" applyFill="1" applyBorder="1" applyAlignment="1" applyProtection="1">
      <alignment vertical="center" wrapText="1"/>
    </xf>
    <xf numFmtId="0" fontId="15" fillId="3" borderId="14" xfId="3" applyFont="1" applyFill="1" applyBorder="1" applyAlignment="1" applyProtection="1">
      <alignment vertical="center" wrapText="1"/>
    </xf>
    <xf numFmtId="0" fontId="15" fillId="2" borderId="40" xfId="3" applyFont="1" applyFill="1" applyBorder="1" applyAlignment="1" applyProtection="1">
      <alignment vertical="center" wrapText="1"/>
    </xf>
    <xf numFmtId="0" fontId="15" fillId="2" borderId="18" xfId="3" applyFont="1" applyFill="1" applyBorder="1" applyAlignment="1" applyProtection="1">
      <alignment vertical="center" wrapText="1"/>
    </xf>
    <xf numFmtId="0" fontId="15" fillId="2" borderId="18" xfId="3" applyFont="1" applyFill="1" applyBorder="1" applyAlignment="1" applyProtection="1">
      <alignment horizontal="left" vertical="center" wrapText="1"/>
    </xf>
    <xf numFmtId="0" fontId="15" fillId="2" borderId="36" xfId="3" applyFont="1" applyFill="1" applyBorder="1" applyAlignment="1" applyProtection="1">
      <alignment horizontal="left" vertical="center" wrapText="1"/>
    </xf>
    <xf numFmtId="0" fontId="7" fillId="2" borderId="27" xfId="3" applyFont="1" applyFill="1" applyBorder="1" applyAlignment="1" applyProtection="1">
      <alignment horizontal="center" vertical="center" wrapText="1"/>
    </xf>
    <xf numFmtId="0" fontId="7" fillId="3" borderId="14" xfId="3" applyFont="1" applyFill="1" applyBorder="1" applyAlignment="1" applyProtection="1">
      <alignment horizontal="center" vertical="center" wrapText="1"/>
    </xf>
    <xf numFmtId="0" fontId="7" fillId="5" borderId="39" xfId="3" applyFont="1" applyFill="1" applyBorder="1" applyAlignment="1" applyProtection="1">
      <alignment vertical="center" wrapText="1"/>
    </xf>
    <xf numFmtId="0" fontId="0" fillId="0" borderId="2" xfId="3" applyFont="1" applyFill="1" applyBorder="1" applyAlignment="1" applyProtection="1">
      <alignment horizontal="left" vertical="center" wrapText="1"/>
      <protection locked="0"/>
    </xf>
    <xf numFmtId="0" fontId="7" fillId="0" borderId="18" xfId="3" applyFont="1" applyFill="1" applyBorder="1" applyAlignment="1" applyProtection="1">
      <alignment horizontal="left" vertical="center" wrapText="1"/>
      <protection locked="0"/>
    </xf>
    <xf numFmtId="0" fontId="7" fillId="0" borderId="6" xfId="3" applyFont="1" applyFill="1" applyBorder="1" applyAlignment="1" applyProtection="1">
      <alignment horizontal="left" vertical="center" wrapText="1"/>
      <protection locked="0"/>
    </xf>
    <xf numFmtId="0" fontId="7" fillId="3" borderId="14" xfId="3" applyFont="1" applyFill="1" applyBorder="1" applyAlignment="1" applyProtection="1">
      <alignment horizontal="left" vertical="center" wrapText="1"/>
    </xf>
    <xf numFmtId="0" fontId="17" fillId="3" borderId="26" xfId="3" applyFont="1" applyFill="1" applyBorder="1" applyAlignment="1" applyProtection="1">
      <alignment horizontal="center" vertical="center" wrapText="1"/>
    </xf>
    <xf numFmtId="0" fontId="7" fillId="5" borderId="14" xfId="3" applyFont="1" applyFill="1" applyBorder="1" applyAlignment="1" applyProtection="1">
      <alignment horizontal="left" vertical="center" wrapText="1"/>
    </xf>
    <xf numFmtId="0" fontId="0" fillId="0" borderId="18" xfId="3" applyFont="1" applyFill="1" applyBorder="1" applyAlignment="1" applyProtection="1">
      <alignment horizontal="left" vertical="center" wrapText="1"/>
      <protection locked="0"/>
    </xf>
    <xf numFmtId="0" fontId="7" fillId="5" borderId="14" xfId="3" applyFont="1" applyFill="1" applyBorder="1" applyAlignment="1" applyProtection="1">
      <alignment vertical="center" wrapText="1"/>
    </xf>
    <xf numFmtId="0" fontId="7" fillId="0" borderId="36" xfId="3" applyFont="1" applyFill="1" applyBorder="1" applyAlignment="1" applyProtection="1">
      <alignment horizontal="left" vertical="center" wrapText="1"/>
      <protection locked="0"/>
    </xf>
    <xf numFmtId="0" fontId="7" fillId="0" borderId="0" xfId="3" applyFont="1" applyFill="1" applyBorder="1" applyAlignment="1" applyProtection="1">
      <alignment horizontal="left" vertical="top"/>
    </xf>
    <xf numFmtId="0" fontId="7" fillId="5" borderId="14" xfId="3" applyFont="1" applyFill="1" applyBorder="1" applyAlignment="1" applyProtection="1">
      <alignment horizontal="center" vertical="center"/>
    </xf>
    <xf numFmtId="0" fontId="7" fillId="2" borderId="27" xfId="3" applyFont="1" applyFill="1" applyBorder="1" applyAlignment="1" applyProtection="1">
      <alignment horizontal="center" vertical="center"/>
    </xf>
    <xf numFmtId="0" fontId="0" fillId="6" borderId="2" xfId="0" applyFill="1" applyBorder="1" applyAlignment="1" applyProtection="1">
      <alignment horizontal="left" vertical="center" wrapText="1"/>
    </xf>
    <xf numFmtId="0" fontId="0" fillId="5" borderId="8" xfId="0" applyFill="1" applyBorder="1" applyAlignment="1" applyProtection="1">
      <alignment horizontal="right" vertical="center"/>
    </xf>
    <xf numFmtId="14" fontId="0" fillId="6" borderId="6" xfId="0" applyNumberFormat="1" applyFill="1" applyBorder="1" applyAlignment="1" applyProtection="1">
      <alignment horizontal="center" vertical="center"/>
    </xf>
    <xf numFmtId="14" fontId="0" fillId="6" borderId="13" xfId="0" applyNumberFormat="1" applyFill="1" applyBorder="1" applyAlignment="1" applyProtection="1">
      <alignment horizontal="center" vertical="center"/>
    </xf>
    <xf numFmtId="0" fontId="0" fillId="5" borderId="13" xfId="0" applyFill="1" applyBorder="1" applyAlignment="1" applyProtection="1">
      <alignment vertical="center" wrapText="1"/>
    </xf>
    <xf numFmtId="186" fontId="0" fillId="5" borderId="22" xfId="0" applyNumberFormat="1" applyFill="1" applyBorder="1" applyAlignment="1" applyProtection="1">
      <alignment horizontal="center" vertical="center" wrapText="1"/>
    </xf>
    <xf numFmtId="0" fontId="0" fillId="0" borderId="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7" fillId="3" borderId="25" xfId="3" applyFont="1" applyFill="1" applyBorder="1" applyAlignment="1" applyProtection="1">
      <alignment vertical="center"/>
    </xf>
    <xf numFmtId="177" fontId="7" fillId="5" borderId="14" xfId="3" applyNumberFormat="1" applyFont="1" applyFill="1" applyBorder="1" applyAlignment="1" applyProtection="1">
      <alignment horizontal="left" vertical="center"/>
    </xf>
    <xf numFmtId="0" fontId="7" fillId="2" borderId="31" xfId="3" applyFont="1" applyFill="1" applyBorder="1" applyAlignment="1" applyProtection="1">
      <alignment vertical="center" textRotation="255"/>
    </xf>
    <xf numFmtId="0" fontId="13" fillId="5" borderId="25" xfId="3" applyFont="1" applyFill="1" applyBorder="1" applyAlignment="1" applyProtection="1">
      <alignment vertical="center"/>
    </xf>
    <xf numFmtId="0" fontId="7" fillId="5" borderId="25" xfId="3" applyFont="1" applyFill="1" applyBorder="1" applyAlignment="1" applyProtection="1">
      <alignment vertical="center" textRotation="255"/>
    </xf>
    <xf numFmtId="0" fontId="19" fillId="4" borderId="109" xfId="0" applyFont="1" applyFill="1" applyBorder="1" applyAlignment="1" applyProtection="1">
      <alignment vertical="center" shrinkToFit="1"/>
      <protection locked="0"/>
    </xf>
    <xf numFmtId="184" fontId="15" fillId="5" borderId="11" xfId="0" applyNumberFormat="1" applyFont="1" applyFill="1" applyBorder="1" applyAlignment="1" applyProtection="1">
      <alignment horizontal="left" vertical="top" wrapText="1"/>
    </xf>
    <xf numFmtId="14" fontId="15" fillId="0" borderId="11" xfId="0" applyNumberFormat="1" applyFont="1" applyFill="1" applyBorder="1" applyAlignment="1" applyProtection="1">
      <alignment horizontal="left" vertical="center" wrapText="1"/>
      <protection locked="0"/>
    </xf>
    <xf numFmtId="0" fontId="15" fillId="0" borderId="11" xfId="0" applyFont="1" applyFill="1" applyBorder="1" applyAlignment="1" applyProtection="1">
      <alignment horizontal="center" vertical="center"/>
      <protection locked="0"/>
    </xf>
    <xf numFmtId="14" fontId="15" fillId="0" borderId="12" xfId="0" applyNumberFormat="1" applyFont="1" applyFill="1" applyBorder="1" applyAlignment="1" applyProtection="1">
      <alignment horizontal="left" vertical="center" wrapText="1"/>
      <protection locked="0"/>
    </xf>
    <xf numFmtId="0" fontId="15"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left" vertical="center" wrapText="1"/>
      <protection locked="0"/>
    </xf>
    <xf numFmtId="184" fontId="15" fillId="5" borderId="94" xfId="0" applyNumberFormat="1" applyFont="1" applyFill="1" applyBorder="1" applyAlignment="1" applyProtection="1">
      <alignment horizontal="left" vertical="top" wrapText="1"/>
    </xf>
    <xf numFmtId="0" fontId="15" fillId="0" borderId="13"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protection locked="0"/>
    </xf>
    <xf numFmtId="0" fontId="32" fillId="8" borderId="30" xfId="0" applyFont="1" applyFill="1" applyBorder="1" applyAlignment="1" applyProtection="1">
      <alignment horizontal="left" vertical="center"/>
    </xf>
    <xf numFmtId="177" fontId="0" fillId="7" borderId="56" xfId="0" applyNumberFormat="1" applyFont="1" applyFill="1" applyBorder="1" applyAlignment="1" applyProtection="1">
      <alignment horizontal="right" vertical="center"/>
    </xf>
    <xf numFmtId="0" fontId="27" fillId="8" borderId="0" xfId="0" applyFont="1" applyFill="1" applyBorder="1" applyAlignment="1" applyProtection="1">
      <alignment horizontal="left" vertical="center" wrapText="1"/>
    </xf>
    <xf numFmtId="0" fontId="27" fillId="8" borderId="122" xfId="0" applyFont="1" applyFill="1" applyBorder="1" applyAlignment="1" applyProtection="1">
      <alignment horizontal="left" vertical="center" wrapText="1"/>
    </xf>
    <xf numFmtId="0" fontId="27" fillId="4" borderId="15" xfId="0" applyFont="1" applyFill="1" applyBorder="1" applyAlignment="1" applyProtection="1">
      <alignment horizontal="center" vertical="center" wrapText="1"/>
      <protection locked="0"/>
    </xf>
    <xf numFmtId="0" fontId="27" fillId="4" borderId="42" xfId="0" applyFont="1" applyFill="1" applyBorder="1" applyAlignment="1" applyProtection="1">
      <alignment horizontal="center" vertical="center" wrapText="1"/>
      <protection locked="0"/>
    </xf>
    <xf numFmtId="0" fontId="27" fillId="4" borderId="16" xfId="0" applyFont="1" applyFill="1" applyBorder="1" applyAlignment="1" applyProtection="1">
      <alignment horizontal="center" vertical="center" wrapText="1"/>
      <protection locked="0"/>
    </xf>
    <xf numFmtId="0" fontId="27" fillId="4" borderId="114" xfId="0" applyFont="1" applyFill="1" applyBorder="1" applyAlignment="1" applyProtection="1">
      <alignment horizontal="center" vertical="center" wrapText="1"/>
      <protection locked="0"/>
    </xf>
    <xf numFmtId="0" fontId="27" fillId="8" borderId="47" xfId="0" applyFont="1" applyFill="1" applyBorder="1" applyAlignment="1" applyProtection="1">
      <alignment horizontal="left" vertical="center" shrinkToFit="1"/>
    </xf>
    <xf numFmtId="0" fontId="27" fillId="4" borderId="0" xfId="0" applyFont="1" applyFill="1" applyBorder="1" applyAlignment="1" applyProtection="1">
      <alignment horizontal="center" vertical="center" wrapText="1"/>
      <protection locked="0"/>
    </xf>
    <xf numFmtId="0" fontId="15" fillId="0" borderId="62"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27" fillId="8" borderId="139" xfId="0" applyFont="1" applyFill="1" applyBorder="1" applyAlignment="1" applyProtection="1">
      <alignment horizontal="left" vertical="center" wrapText="1"/>
    </xf>
    <xf numFmtId="0" fontId="27" fillId="8" borderId="44" xfId="0" applyFont="1" applyFill="1" applyBorder="1" applyAlignment="1" applyProtection="1">
      <alignment horizontal="left" vertical="center" wrapText="1"/>
    </xf>
    <xf numFmtId="0" fontId="27" fillId="5" borderId="40" xfId="0" applyFont="1" applyFill="1" applyBorder="1" applyAlignment="1" applyProtection="1">
      <alignment vertical="center"/>
    </xf>
    <xf numFmtId="0" fontId="27" fillId="5" borderId="64" xfId="0" applyFont="1" applyFill="1" applyBorder="1" applyAlignment="1" applyProtection="1">
      <alignment vertical="center"/>
    </xf>
    <xf numFmtId="0" fontId="27" fillId="5" borderId="41" xfId="0" applyFont="1" applyFill="1" applyBorder="1" applyAlignment="1" applyProtection="1">
      <alignment vertical="center"/>
    </xf>
    <xf numFmtId="0" fontId="15" fillId="5" borderId="85" xfId="0" applyFont="1" applyFill="1" applyBorder="1" applyAlignment="1" applyProtection="1">
      <alignment vertical="center"/>
    </xf>
    <xf numFmtId="14" fontId="15" fillId="0" borderId="65" xfId="0" applyNumberFormat="1" applyFont="1" applyFill="1" applyBorder="1" applyAlignment="1" applyProtection="1">
      <alignment horizontal="left" vertical="center" wrapText="1"/>
      <protection locked="0"/>
    </xf>
    <xf numFmtId="0" fontId="19" fillId="0" borderId="0" xfId="0" applyFont="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0" xfId="0" applyFont="1" applyAlignment="1" applyProtection="1">
      <alignment vertical="top" wrapText="1"/>
    </xf>
    <xf numFmtId="0" fontId="19" fillId="0" borderId="0" xfId="0" applyFont="1" applyAlignment="1" applyProtection="1">
      <alignment vertical="top"/>
    </xf>
    <xf numFmtId="0" fontId="19" fillId="0" borderId="0" xfId="0" applyFont="1" applyAlignment="1" applyProtection="1">
      <alignment horizontal="left" vertical="top"/>
    </xf>
    <xf numFmtId="0" fontId="19" fillId="0" borderId="0" xfId="0" applyFont="1" applyFill="1" applyBorder="1" applyAlignment="1" applyProtection="1">
      <alignment vertical="top"/>
    </xf>
    <xf numFmtId="0" fontId="19" fillId="0" borderId="0" xfId="0" applyFont="1" applyFill="1" applyBorder="1" applyAlignment="1" applyProtection="1">
      <alignment horizontal="left" vertical="top"/>
    </xf>
    <xf numFmtId="0" fontId="0" fillId="0" borderId="0" xfId="3" applyFont="1" applyFill="1" applyBorder="1" applyAlignment="1" applyProtection="1">
      <alignment vertical="top" wrapText="1"/>
    </xf>
    <xf numFmtId="38" fontId="15" fillId="0" borderId="23" xfId="4" applyFont="1" applyFill="1" applyBorder="1" applyProtection="1">
      <alignment vertical="center"/>
      <protection locked="0"/>
    </xf>
    <xf numFmtId="38" fontId="15" fillId="0" borderId="21" xfId="4" applyFont="1" applyFill="1" applyBorder="1" applyProtection="1">
      <alignment vertical="center"/>
      <protection locked="0"/>
    </xf>
    <xf numFmtId="38" fontId="15" fillId="0" borderId="22" xfId="4" applyFont="1" applyFill="1" applyBorder="1" applyProtection="1">
      <alignment vertical="center"/>
      <protection locked="0"/>
    </xf>
    <xf numFmtId="0" fontId="28" fillId="0" borderId="40" xfId="0" applyFont="1" applyBorder="1">
      <alignment vertical="center"/>
    </xf>
    <xf numFmtId="0" fontId="11" fillId="0" borderId="114" xfId="0" applyFont="1" applyBorder="1">
      <alignment vertical="center"/>
    </xf>
    <xf numFmtId="0" fontId="11" fillId="0" borderId="147" xfId="0" applyFont="1" applyBorder="1">
      <alignment vertical="center"/>
    </xf>
    <xf numFmtId="0" fontId="11" fillId="0" borderId="119" xfId="0" applyFont="1" applyBorder="1">
      <alignment vertical="center"/>
    </xf>
    <xf numFmtId="0" fontId="11" fillId="0" borderId="26" xfId="0" applyFont="1" applyBorder="1">
      <alignment vertical="center"/>
    </xf>
    <xf numFmtId="0" fontId="11" fillId="0" borderId="83" xfId="0" applyFont="1" applyBorder="1">
      <alignment vertical="center"/>
    </xf>
    <xf numFmtId="0" fontId="11" fillId="0" borderId="71" xfId="0" applyFont="1" applyBorder="1" applyAlignment="1">
      <alignment vertical="center" wrapText="1"/>
    </xf>
    <xf numFmtId="0" fontId="11" fillId="0" borderId="95" xfId="0" applyFont="1" applyBorder="1" applyAlignment="1">
      <alignment vertical="center" wrapText="1"/>
    </xf>
    <xf numFmtId="0" fontId="11" fillId="0" borderId="147" xfId="0" applyFont="1" applyBorder="1" applyAlignment="1">
      <alignment vertical="center" wrapText="1"/>
    </xf>
    <xf numFmtId="0" fontId="11" fillId="0" borderId="119" xfId="0" applyFont="1" applyBorder="1" applyAlignment="1">
      <alignment vertical="center" wrapText="1"/>
    </xf>
    <xf numFmtId="0" fontId="11" fillId="0" borderId="70" xfId="0" applyFont="1" applyBorder="1" applyAlignment="1">
      <alignment horizontal="left" vertical="center"/>
    </xf>
    <xf numFmtId="0" fontId="11" fillId="0" borderId="71" xfId="0" applyFont="1" applyBorder="1" applyAlignment="1">
      <alignment horizontal="left" vertical="center"/>
    </xf>
    <xf numFmtId="0" fontId="11" fillId="0" borderId="95" xfId="0" applyFont="1" applyBorder="1" applyAlignment="1">
      <alignment horizontal="left" vertical="center"/>
    </xf>
    <xf numFmtId="0" fontId="11" fillId="0" borderId="15" xfId="0" applyFont="1" applyBorder="1" applyAlignment="1">
      <alignment horizontal="left" vertical="center"/>
    </xf>
    <xf numFmtId="0" fontId="11" fillId="0" borderId="47" xfId="0" applyFont="1" applyBorder="1" applyAlignment="1">
      <alignment horizontal="left" vertical="center"/>
    </xf>
    <xf numFmtId="0" fontId="11" fillId="0" borderId="16" xfId="0" applyFont="1" applyBorder="1" applyAlignment="1">
      <alignment horizontal="left" vertical="center"/>
    </xf>
    <xf numFmtId="0" fontId="11" fillId="0" borderId="26" xfId="0" applyFont="1" applyBorder="1" applyAlignment="1">
      <alignment horizontal="left" vertical="center"/>
    </xf>
    <xf numFmtId="0" fontId="11" fillId="0" borderId="83" xfId="0" applyFont="1" applyBorder="1" applyAlignment="1">
      <alignment horizontal="left" vertical="center"/>
    </xf>
    <xf numFmtId="0" fontId="11" fillId="0" borderId="65" xfId="0" applyFont="1" applyBorder="1">
      <alignment vertical="center"/>
    </xf>
    <xf numFmtId="0" fontId="11" fillId="0" borderId="70" xfId="0" applyFont="1" applyBorder="1">
      <alignment vertical="center"/>
    </xf>
    <xf numFmtId="0" fontId="11" fillId="0" borderId="136" xfId="0" applyFont="1" applyBorder="1">
      <alignment vertical="center"/>
    </xf>
    <xf numFmtId="0" fontId="11" fillId="0" borderId="43" xfId="0" applyFont="1" applyBorder="1">
      <alignment vertical="center"/>
    </xf>
    <xf numFmtId="0" fontId="11" fillId="0" borderId="122" xfId="0" applyFont="1" applyBorder="1">
      <alignment vertical="center"/>
    </xf>
    <xf numFmtId="0" fontId="11" fillId="0" borderId="117" xfId="0" applyFont="1" applyBorder="1" applyAlignment="1">
      <alignment vertical="center" wrapText="1"/>
    </xf>
    <xf numFmtId="0" fontId="11" fillId="0" borderId="100" xfId="0" applyFont="1" applyBorder="1" applyAlignment="1">
      <alignment vertical="center" wrapText="1"/>
    </xf>
    <xf numFmtId="0" fontId="11" fillId="0" borderId="71" xfId="0" applyFont="1" applyBorder="1">
      <alignment vertical="center"/>
    </xf>
    <xf numFmtId="0" fontId="11" fillId="0" borderId="95" xfId="0" applyFont="1" applyBorder="1">
      <alignment vertical="center"/>
    </xf>
    <xf numFmtId="0" fontId="32" fillId="10" borderId="29" xfId="3" applyFont="1" applyFill="1" applyBorder="1" applyAlignment="1" applyProtection="1">
      <alignment horizontal="left" vertical="center"/>
    </xf>
    <xf numFmtId="0" fontId="32" fillId="8" borderId="39" xfId="3" applyFont="1" applyFill="1" applyBorder="1" applyAlignment="1" applyProtection="1">
      <alignment horizontal="left" vertical="center"/>
    </xf>
    <xf numFmtId="0" fontId="7" fillId="5" borderId="14" xfId="3" applyFont="1" applyFill="1" applyBorder="1" applyAlignment="1" applyProtection="1">
      <alignment horizontal="left" vertical="center" shrinkToFit="1"/>
    </xf>
    <xf numFmtId="0" fontId="7" fillId="3" borderId="14" xfId="3" applyFont="1" applyFill="1" applyBorder="1" applyAlignment="1" applyProtection="1">
      <alignment horizontal="left" vertical="center" shrinkToFit="1"/>
    </xf>
    <xf numFmtId="0" fontId="7" fillId="3" borderId="0" xfId="3" applyFont="1" applyFill="1" applyBorder="1" applyAlignment="1" applyProtection="1">
      <alignment horizontal="left" vertical="center" shrinkToFit="1"/>
    </xf>
    <xf numFmtId="0" fontId="7" fillId="5" borderId="48" xfId="3" applyFont="1" applyFill="1" applyBorder="1" applyAlignment="1" applyProtection="1">
      <alignment horizontal="left" vertical="center" shrinkToFit="1"/>
    </xf>
    <xf numFmtId="38" fontId="7" fillId="0" borderId="12" xfId="4" applyFont="1" applyFill="1" applyBorder="1" applyAlignment="1" applyProtection="1">
      <alignment horizontal="right" vertical="center"/>
      <protection locked="0"/>
    </xf>
    <xf numFmtId="38" fontId="7" fillId="0" borderId="135" xfId="4" applyFont="1" applyFill="1" applyBorder="1" applyAlignment="1" applyProtection="1">
      <alignment horizontal="right" vertical="center"/>
      <protection locked="0"/>
    </xf>
    <xf numFmtId="0" fontId="0" fillId="0" borderId="0" xfId="0" applyFont="1" applyAlignment="1" applyProtection="1">
      <alignment horizontal="left" vertical="center"/>
    </xf>
    <xf numFmtId="0" fontId="11" fillId="0" borderId="0" xfId="3" applyFont="1" applyFill="1" applyBorder="1" applyAlignment="1" applyProtection="1">
      <alignment horizontal="left" vertical="center"/>
    </xf>
    <xf numFmtId="0" fontId="9" fillId="2" borderId="49" xfId="3" applyFont="1" applyFill="1" applyBorder="1" applyAlignment="1" applyProtection="1">
      <alignment horizontal="left" vertical="center"/>
    </xf>
    <xf numFmtId="0" fontId="9" fillId="4" borderId="3" xfId="0" applyFont="1" applyFill="1" applyBorder="1" applyAlignment="1" applyProtection="1">
      <alignment horizontal="left" vertical="center" shrinkToFit="1"/>
      <protection locked="0"/>
    </xf>
    <xf numFmtId="0" fontId="9" fillId="4" borderId="9" xfId="3" applyFont="1" applyFill="1" applyBorder="1" applyAlignment="1" applyProtection="1">
      <alignment horizontal="left" vertical="center"/>
      <protection locked="0"/>
    </xf>
    <xf numFmtId="0" fontId="9" fillId="4" borderId="106" xfId="3" applyFont="1" applyFill="1" applyBorder="1" applyAlignment="1" applyProtection="1">
      <alignment horizontal="left" vertical="center"/>
      <protection locked="0"/>
    </xf>
    <xf numFmtId="0" fontId="22" fillId="0" borderId="0" xfId="3" applyFont="1" applyFill="1" applyBorder="1" applyAlignment="1" applyProtection="1">
      <alignment horizontal="left" vertical="center" wrapText="1"/>
    </xf>
    <xf numFmtId="0" fontId="0" fillId="0" borderId="0" xfId="0" applyFont="1" applyAlignment="1" applyProtection="1">
      <alignment horizontal="left" vertical="center" wrapText="1" shrinkToFit="1"/>
    </xf>
    <xf numFmtId="0" fontId="0" fillId="6" borderId="3" xfId="0" applyFill="1" applyBorder="1" applyAlignment="1" applyProtection="1">
      <alignment horizontal="left" vertical="center" wrapText="1"/>
    </xf>
    <xf numFmtId="0" fontId="0" fillId="5" borderId="13" xfId="0" applyFill="1" applyBorder="1" applyAlignment="1" applyProtection="1">
      <alignment horizontal="left" vertical="center" wrapText="1"/>
    </xf>
    <xf numFmtId="0" fontId="15" fillId="5" borderId="13" xfId="0" applyFont="1" applyFill="1" applyBorder="1" applyAlignment="1" applyProtection="1">
      <alignment horizontal="left" vertical="center"/>
    </xf>
    <xf numFmtId="0" fontId="7" fillId="2" borderId="27" xfId="3" applyFont="1" applyFill="1" applyBorder="1" applyAlignment="1" applyProtection="1">
      <alignment horizontal="center" vertical="center"/>
    </xf>
    <xf numFmtId="0" fontId="7" fillId="5" borderId="14" xfId="3" applyFont="1" applyFill="1" applyBorder="1" applyAlignment="1" applyProtection="1">
      <alignment horizontal="left" vertical="center" shrinkToFit="1"/>
    </xf>
    <xf numFmtId="0" fontId="7" fillId="0" borderId="0" xfId="3" applyFont="1" applyFill="1" applyBorder="1" applyAlignment="1" applyProtection="1">
      <alignment horizontal="left" vertical="top"/>
    </xf>
    <xf numFmtId="0" fontId="45" fillId="0" borderId="0" xfId="0" applyFont="1" applyAlignment="1">
      <alignment vertical="top" wrapText="1"/>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50" fillId="0" borderId="0" xfId="8" applyFont="1" applyProtection="1">
      <alignment vertical="center"/>
      <protection locked="0"/>
    </xf>
    <xf numFmtId="0" fontId="49" fillId="0" borderId="0" xfId="8" applyFont="1" applyAlignment="1" applyProtection="1">
      <alignment horizontal="center" vertical="center"/>
      <protection locked="0"/>
    </xf>
    <xf numFmtId="0" fontId="51" fillId="0" borderId="0" xfId="8" applyFont="1" applyAlignment="1" applyProtection="1">
      <alignment vertical="top"/>
      <protection locked="0"/>
    </xf>
    <xf numFmtId="0" fontId="0" fillId="0" borderId="0" xfId="0" applyProtection="1">
      <alignment vertical="center"/>
      <protection locked="0"/>
    </xf>
    <xf numFmtId="176" fontId="15" fillId="5" borderId="12" xfId="0" applyNumberFormat="1" applyFont="1" applyFill="1" applyBorder="1" applyAlignment="1" applyProtection="1">
      <alignment vertical="center"/>
    </xf>
    <xf numFmtId="176" fontId="15" fillId="5" borderId="9" xfId="0" applyNumberFormat="1" applyFont="1" applyFill="1" applyBorder="1" applyAlignment="1" applyProtection="1">
      <alignment vertical="center"/>
    </xf>
    <xf numFmtId="0" fontId="19" fillId="0" borderId="0" xfId="0" applyFont="1">
      <alignment vertical="center"/>
    </xf>
    <xf numFmtId="0" fontId="19" fillId="0" borderId="0" xfId="0" applyFont="1" applyAlignment="1">
      <alignment horizontal="left" vertical="top"/>
    </xf>
    <xf numFmtId="0" fontId="53" fillId="0" borderId="0" xfId="8" applyFont="1" applyProtection="1">
      <alignment vertical="center"/>
      <protection locked="0"/>
    </xf>
    <xf numFmtId="0" fontId="54" fillId="0" borderId="0" xfId="8" applyFont="1" applyProtection="1">
      <alignment vertical="center"/>
      <protection locked="0"/>
    </xf>
    <xf numFmtId="0" fontId="55" fillId="0" borderId="0" xfId="8" applyFont="1" applyAlignment="1" applyProtection="1">
      <alignment horizontal="right" vertical="center"/>
      <protection locked="0"/>
    </xf>
    <xf numFmtId="0" fontId="50" fillId="0" borderId="0" xfId="8" applyFont="1" applyAlignment="1" applyProtection="1">
      <alignment horizontal="center" vertical="center"/>
      <protection locked="0"/>
    </xf>
    <xf numFmtId="0" fontId="56" fillId="0" borderId="0" xfId="8" applyFont="1" applyProtection="1">
      <alignment vertical="center"/>
      <protection locked="0"/>
    </xf>
    <xf numFmtId="0" fontId="55" fillId="0" borderId="0" xfId="8" applyFont="1" applyProtection="1">
      <alignment vertical="center"/>
      <protection locked="0"/>
    </xf>
    <xf numFmtId="0" fontId="55" fillId="7" borderId="0" xfId="8" applyFont="1" applyFill="1" applyAlignment="1">
      <alignment horizontal="right" vertical="center"/>
    </xf>
    <xf numFmtId="0" fontId="49"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58" fontId="50" fillId="0" borderId="0" xfId="0" applyNumberFormat="1" applyFont="1" applyAlignment="1" applyProtection="1">
      <alignment horizontal="right" vertical="center"/>
      <protection locked="0"/>
    </xf>
    <xf numFmtId="0" fontId="50" fillId="0" borderId="0" xfId="0" applyFont="1" applyProtection="1">
      <alignment vertical="center"/>
      <protection locked="0"/>
    </xf>
    <xf numFmtId="0" fontId="50" fillId="0" borderId="0" xfId="0" applyFont="1" applyAlignment="1" applyProtection="1">
      <alignment horizontal="right" vertical="center"/>
      <protection locked="0"/>
    </xf>
    <xf numFmtId="0" fontId="50" fillId="11" borderId="0" xfId="0" applyFont="1" applyFill="1" applyAlignment="1" applyProtection="1">
      <alignment horizontal="right" vertical="top"/>
      <protection locked="0"/>
    </xf>
    <xf numFmtId="0" fontId="57" fillId="0" borderId="0" xfId="0" applyFont="1" applyAlignment="1" applyProtection="1">
      <alignment vertical="top" wrapText="1"/>
      <protection locked="0"/>
    </xf>
    <xf numFmtId="0" fontId="49" fillId="0" borderId="0" xfId="0" applyFont="1" applyAlignment="1" applyProtection="1">
      <alignment horizontal="center" vertical="top"/>
      <protection locked="0"/>
    </xf>
    <xf numFmtId="0" fontId="58" fillId="0" borderId="0" xfId="0" applyFont="1" applyAlignment="1" applyProtection="1">
      <alignment horizontal="right" vertical="top"/>
      <protection locked="0"/>
    </xf>
    <xf numFmtId="0" fontId="50" fillId="0" borderId="0" xfId="0" applyFont="1" applyAlignment="1" applyProtection="1">
      <alignment horizontal="left" vertical="top" wrapText="1"/>
      <protection locked="0"/>
    </xf>
    <xf numFmtId="0" fontId="49" fillId="0" borderId="0" xfId="0" applyFont="1" applyProtection="1">
      <alignment vertical="center"/>
      <protection locked="0"/>
    </xf>
    <xf numFmtId="0" fontId="50" fillId="0" borderId="0" xfId="0" applyFont="1" applyAlignment="1" applyProtection="1">
      <alignment horizontal="right" vertical="top"/>
      <protection locked="0"/>
    </xf>
    <xf numFmtId="177" fontId="0" fillId="7" borderId="56" xfId="0" applyNumberFormat="1" applyFont="1" applyFill="1" applyBorder="1" applyAlignment="1" applyProtection="1">
      <alignment horizontal="right" vertical="top"/>
    </xf>
    <xf numFmtId="177" fontId="0" fillId="7" borderId="56" xfId="0" applyNumberFormat="1" applyFont="1" applyFill="1" applyBorder="1" applyAlignment="1" applyProtection="1">
      <alignment horizontal="right" vertical="center" shrinkToFit="1"/>
    </xf>
    <xf numFmtId="0" fontId="38" fillId="0" borderId="0" xfId="0" applyFont="1">
      <alignment vertical="center"/>
    </xf>
    <xf numFmtId="0" fontId="59" fillId="0" borderId="0" xfId="0" applyFont="1">
      <alignment vertical="center"/>
    </xf>
    <xf numFmtId="0" fontId="60" fillId="0" borderId="0" xfId="0" applyFont="1">
      <alignment vertical="center"/>
    </xf>
    <xf numFmtId="0" fontId="41" fillId="0" borderId="40" xfId="0" applyFont="1" applyBorder="1">
      <alignment vertical="center"/>
    </xf>
    <xf numFmtId="0" fontId="38" fillId="0" borderId="64" xfId="0" applyFont="1" applyBorder="1">
      <alignment vertical="center"/>
    </xf>
    <xf numFmtId="0" fontId="38" fillId="0" borderId="99" xfId="0" applyFont="1" applyBorder="1">
      <alignment vertical="center"/>
    </xf>
    <xf numFmtId="0" fontId="11" fillId="0" borderId="16" xfId="0" applyFont="1" applyBorder="1">
      <alignment vertical="center"/>
    </xf>
    <xf numFmtId="0" fontId="11" fillId="0" borderId="0" xfId="0" applyFont="1" applyAlignment="1">
      <alignment vertical="center" wrapText="1"/>
    </xf>
    <xf numFmtId="0" fontId="11" fillId="0" borderId="15" xfId="0" applyFont="1" applyBorder="1" applyAlignment="1">
      <alignment horizontal="right" vertical="center"/>
    </xf>
    <xf numFmtId="0" fontId="11" fillId="0" borderId="0" xfId="0" applyFont="1" applyAlignment="1">
      <alignment horizontal="left" vertical="center"/>
    </xf>
    <xf numFmtId="0" fontId="28" fillId="0" borderId="39" xfId="0" applyFont="1" applyBorder="1">
      <alignment vertical="center"/>
    </xf>
    <xf numFmtId="0" fontId="11" fillId="0" borderId="14" xfId="0" applyFont="1" applyBorder="1">
      <alignment vertical="center"/>
    </xf>
    <xf numFmtId="0" fontId="11" fillId="0" borderId="46" xfId="0" applyFont="1" applyBorder="1">
      <alignment vertical="center"/>
    </xf>
    <xf numFmtId="0" fontId="0" fillId="0" borderId="0" xfId="0" applyAlignment="1" applyProtection="1">
      <alignment horizontal="left" vertical="top"/>
      <protection locked="0"/>
    </xf>
    <xf numFmtId="0" fontId="0" fillId="0" borderId="0" xfId="0" applyAlignment="1" applyProtection="1">
      <alignment vertical="top"/>
      <protection locked="0"/>
    </xf>
    <xf numFmtId="187" fontId="0" fillId="0" borderId="0" xfId="0" applyNumberFormat="1" applyProtection="1">
      <alignment vertical="center"/>
      <protection locked="0"/>
    </xf>
    <xf numFmtId="0" fontId="0" fillId="0" borderId="0" xfId="0" applyAlignment="1" applyProtection="1">
      <alignment horizontal="center" vertical="center"/>
      <protection locked="0"/>
    </xf>
    <xf numFmtId="0" fontId="12" fillId="0" borderId="0" xfId="0" applyFont="1" applyAlignment="1" applyProtection="1">
      <alignment horizontal="left" vertical="center"/>
      <protection locked="0"/>
    </xf>
    <xf numFmtId="0" fontId="0" fillId="5" borderId="64" xfId="0" applyFill="1" applyBorder="1" applyAlignment="1">
      <alignment horizontal="center" vertical="center"/>
    </xf>
    <xf numFmtId="0" fontId="8" fillId="5" borderId="64" xfId="0" applyFont="1" applyFill="1" applyBorder="1" applyAlignment="1">
      <alignment horizontal="center" vertical="center"/>
    </xf>
    <xf numFmtId="176" fontId="11" fillId="5" borderId="64" xfId="0" applyNumberFormat="1" applyFont="1" applyFill="1" applyBorder="1" applyAlignment="1">
      <alignment horizontal="center" vertical="center" shrinkToFit="1"/>
    </xf>
    <xf numFmtId="176" fontId="28" fillId="5" borderId="41" xfId="0" applyNumberFormat="1" applyFont="1" applyFill="1" applyBorder="1" applyAlignment="1">
      <alignment horizontal="center" vertical="center" shrinkToFit="1"/>
    </xf>
    <xf numFmtId="176" fontId="15" fillId="5" borderId="84" xfId="0" applyNumberFormat="1" applyFont="1" applyFill="1" applyBorder="1" applyAlignment="1" applyProtection="1">
      <alignment vertical="center"/>
    </xf>
    <xf numFmtId="176" fontId="24" fillId="5" borderId="5" xfId="0" applyNumberFormat="1" applyFont="1" applyFill="1" applyBorder="1" applyAlignment="1" applyProtection="1">
      <alignment vertical="center"/>
    </xf>
    <xf numFmtId="176" fontId="15" fillId="5" borderId="5" xfId="0" applyNumberFormat="1" applyFont="1" applyFill="1" applyBorder="1" applyAlignment="1" applyProtection="1">
      <alignment vertical="center"/>
    </xf>
    <xf numFmtId="176" fontId="15" fillId="5" borderId="115" xfId="0" applyNumberFormat="1" applyFont="1" applyFill="1" applyBorder="1" applyAlignment="1" applyProtection="1">
      <alignment vertical="center"/>
    </xf>
    <xf numFmtId="176" fontId="24" fillId="5" borderId="150" xfId="0" applyNumberFormat="1" applyFont="1" applyFill="1" applyBorder="1" applyAlignment="1" applyProtection="1">
      <alignment vertical="center"/>
    </xf>
    <xf numFmtId="176" fontId="24" fillId="5" borderId="21" xfId="0" applyNumberFormat="1" applyFont="1" applyFill="1" applyBorder="1" applyAlignment="1" applyProtection="1">
      <alignment vertical="center"/>
    </xf>
    <xf numFmtId="0" fontId="9" fillId="0" borderId="0" xfId="0" applyFont="1" applyProtection="1">
      <alignment vertical="center"/>
      <protection locked="0"/>
    </xf>
    <xf numFmtId="184" fontId="15" fillId="5" borderId="118" xfId="0" applyNumberFormat="1" applyFont="1" applyFill="1" applyBorder="1" applyAlignment="1" applyProtection="1">
      <alignment horizontal="left" vertical="top" wrapText="1"/>
    </xf>
    <xf numFmtId="0" fontId="27" fillId="4" borderId="40" xfId="0" applyFont="1" applyFill="1" applyBorder="1" applyAlignment="1" applyProtection="1">
      <alignment horizontal="center" vertical="center" wrapText="1"/>
      <protection locked="0"/>
    </xf>
    <xf numFmtId="0" fontId="15" fillId="2" borderId="2" xfId="3" applyFont="1" applyFill="1" applyBorder="1" applyAlignment="1" applyProtection="1">
      <alignment vertical="center" wrapText="1"/>
    </xf>
    <xf numFmtId="177" fontId="7" fillId="11" borderId="156" xfId="2" applyNumberFormat="1" applyFont="1" applyFill="1" applyBorder="1" applyAlignment="1" applyProtection="1">
      <alignment horizontal="right" vertical="center"/>
    </xf>
    <xf numFmtId="177" fontId="11" fillId="11" borderId="57" xfId="2" applyNumberFormat="1" applyFont="1" applyFill="1" applyBorder="1" applyAlignment="1" applyProtection="1">
      <alignment horizontal="right" vertical="top"/>
    </xf>
    <xf numFmtId="177" fontId="11" fillId="11" borderId="34" xfId="2" applyNumberFormat="1" applyFont="1" applyFill="1" applyBorder="1" applyAlignment="1" applyProtection="1">
      <alignment horizontal="right" vertical="top"/>
    </xf>
    <xf numFmtId="177" fontId="11" fillId="11" borderId="137" xfId="2" applyNumberFormat="1" applyFont="1" applyFill="1" applyBorder="1" applyAlignment="1" applyProtection="1">
      <alignment horizontal="right" vertical="top"/>
    </xf>
    <xf numFmtId="177" fontId="11" fillId="11" borderId="133" xfId="2" applyNumberFormat="1" applyFont="1" applyFill="1" applyBorder="1" applyAlignment="1" applyProtection="1">
      <alignment horizontal="right" vertical="top"/>
    </xf>
    <xf numFmtId="177" fontId="11" fillId="11" borderId="138" xfId="2" applyNumberFormat="1" applyFont="1" applyFill="1" applyBorder="1" applyAlignment="1" applyProtection="1">
      <alignment horizontal="right" vertical="top"/>
    </xf>
    <xf numFmtId="177" fontId="0" fillId="0" borderId="0" xfId="3" applyNumberFormat="1" applyFont="1" applyFill="1" applyBorder="1" applyAlignment="1" applyProtection="1">
      <alignment horizontal="center" vertical="center"/>
    </xf>
    <xf numFmtId="0" fontId="8" fillId="5" borderId="1" xfId="0" applyFont="1" applyFill="1" applyBorder="1" applyAlignment="1">
      <alignment vertical="center" wrapText="1"/>
    </xf>
    <xf numFmtId="0" fontId="13" fillId="0" borderId="0" xfId="0" applyFont="1" applyAlignment="1" applyProtection="1">
      <alignment horizontal="left" vertical="center" wrapText="1"/>
      <protection locked="0"/>
    </xf>
    <xf numFmtId="0" fontId="13" fillId="0" borderId="0" xfId="0" applyFont="1" applyAlignment="1" applyProtection="1">
      <alignment wrapText="1"/>
      <protection locked="0"/>
    </xf>
    <xf numFmtId="177" fontId="7" fillId="0" borderId="0" xfId="3" applyNumberFormat="1" applyFont="1" applyFill="1" applyBorder="1" applyAlignment="1" applyProtection="1">
      <alignment horizontal="center" vertical="center"/>
    </xf>
    <xf numFmtId="177" fontId="0" fillId="2" borderId="28" xfId="3" applyNumberFormat="1" applyFont="1" applyFill="1" applyBorder="1" applyAlignment="1" applyProtection="1">
      <alignment horizontal="center" vertical="center"/>
    </xf>
    <xf numFmtId="0" fontId="9" fillId="5" borderId="3" xfId="0" applyFont="1" applyFill="1" applyBorder="1" applyAlignment="1" applyProtection="1">
      <alignment horizontal="left" vertical="center" shrinkToFit="1"/>
      <protection locked="0"/>
    </xf>
    <xf numFmtId="0" fontId="9" fillId="5" borderId="9" xfId="3" applyFont="1" applyFill="1" applyBorder="1" applyAlignment="1" applyProtection="1">
      <alignment horizontal="left" vertical="center"/>
      <protection locked="0"/>
    </xf>
    <xf numFmtId="0" fontId="9" fillId="5" borderId="106" xfId="3" applyFont="1" applyFill="1" applyBorder="1" applyAlignment="1" applyProtection="1">
      <alignment horizontal="left" vertical="center"/>
      <protection locked="0"/>
    </xf>
    <xf numFmtId="0" fontId="0" fillId="0" borderId="2"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36" xfId="0" applyFont="1" applyFill="1" applyBorder="1" applyAlignment="1" applyProtection="1">
      <alignment vertical="center" shrinkToFit="1"/>
      <protection locked="0"/>
    </xf>
    <xf numFmtId="0" fontId="13" fillId="10" borderId="29" xfId="3" applyFont="1" applyFill="1" applyBorder="1" applyAlignment="1" applyProtection="1">
      <alignment horizontal="left" vertical="center"/>
    </xf>
    <xf numFmtId="0" fontId="32" fillId="8" borderId="82" xfId="3" applyFont="1" applyFill="1" applyBorder="1" applyAlignment="1" applyProtection="1">
      <alignment horizontal="left" vertical="center"/>
    </xf>
    <xf numFmtId="0" fontId="9" fillId="8" borderId="31" xfId="3" applyFont="1" applyFill="1" applyBorder="1" applyAlignment="1" applyProtection="1">
      <alignment horizontal="left" vertical="center"/>
    </xf>
    <xf numFmtId="0" fontId="9" fillId="8" borderId="31" xfId="3" applyFont="1" applyFill="1" applyBorder="1" applyProtection="1">
      <alignment vertical="center"/>
    </xf>
    <xf numFmtId="0" fontId="9" fillId="8" borderId="32" xfId="3" applyFont="1" applyFill="1" applyBorder="1" applyProtection="1">
      <alignment vertical="center"/>
    </xf>
    <xf numFmtId="0" fontId="50" fillId="0" borderId="0" xfId="8" applyFont="1" applyAlignment="1" applyProtection="1">
      <alignment horizontal="right" vertical="center"/>
      <protection locked="0" hidden="1"/>
    </xf>
    <xf numFmtId="0" fontId="9" fillId="0" borderId="0" xfId="0" applyFont="1" applyAlignment="1">
      <alignment horizontal="left" vertical="top" wrapText="1"/>
    </xf>
    <xf numFmtId="0" fontId="9"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9" fillId="0" borderId="0" xfId="0" applyFont="1" applyAlignment="1">
      <alignment horizontal="center" vertical="center"/>
    </xf>
    <xf numFmtId="181"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10" fillId="5"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wrapText="1" shrinkToFit="1"/>
    </xf>
    <xf numFmtId="0" fontId="10" fillId="0" borderId="0" xfId="0" applyFont="1" applyAlignment="1">
      <alignment horizontal="right"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left" vertical="center"/>
    </xf>
    <xf numFmtId="190" fontId="10" fillId="0" borderId="0" xfId="0" applyNumberFormat="1" applyFont="1">
      <alignment vertical="center"/>
    </xf>
    <xf numFmtId="0" fontId="12" fillId="0" borderId="26" xfId="0" applyFont="1" applyBorder="1" applyAlignment="1" applyProtection="1">
      <alignment vertical="center" wrapText="1"/>
      <protection locked="0"/>
    </xf>
    <xf numFmtId="0" fontId="9" fillId="0" borderId="0" xfId="0" applyFont="1" applyAlignment="1">
      <alignment vertical="top" wrapText="1"/>
    </xf>
    <xf numFmtId="0" fontId="10" fillId="0" borderId="0" xfId="0" applyFont="1" applyAlignment="1">
      <alignment horizontal="left" vertical="top" wrapText="1"/>
    </xf>
    <xf numFmtId="0" fontId="50" fillId="0" borderId="0" xfId="0" applyFont="1" applyFill="1" applyProtection="1">
      <alignment vertical="center"/>
      <protection locked="0"/>
    </xf>
    <xf numFmtId="0" fontId="56" fillId="0" borderId="0" xfId="8" applyFont="1" applyFill="1" applyProtection="1">
      <alignment vertical="center"/>
      <protection locked="0"/>
    </xf>
    <xf numFmtId="176" fontId="15" fillId="5" borderId="149" xfId="0" applyNumberFormat="1" applyFont="1" applyFill="1" applyBorder="1" applyAlignment="1" applyProtection="1">
      <alignment vertical="center"/>
    </xf>
    <xf numFmtId="176" fontId="15" fillId="5" borderId="101" xfId="0" applyNumberFormat="1" applyFont="1" applyFill="1" applyBorder="1" applyAlignment="1" applyProtection="1">
      <alignment vertical="center"/>
    </xf>
    <xf numFmtId="0" fontId="9" fillId="2" borderId="49" xfId="3" applyFont="1" applyFill="1" applyBorder="1" applyAlignment="1" applyProtection="1">
      <alignment horizontal="center" vertical="center"/>
    </xf>
    <xf numFmtId="0" fontId="69" fillId="0" borderId="0" xfId="0" applyFont="1">
      <alignment vertical="center"/>
    </xf>
    <xf numFmtId="0" fontId="71" fillId="0" borderId="0" xfId="0" applyFont="1">
      <alignment vertical="center"/>
    </xf>
    <xf numFmtId="0" fontId="69" fillId="0" borderId="0" xfId="0" applyFont="1" applyAlignment="1">
      <alignment horizontal="left" vertical="top" wrapText="1"/>
    </xf>
    <xf numFmtId="0" fontId="72" fillId="0" borderId="0" xfId="0" applyFont="1">
      <alignment vertical="center"/>
    </xf>
    <xf numFmtId="0" fontId="73" fillId="0" borderId="0" xfId="0" applyFont="1">
      <alignment vertical="center"/>
    </xf>
    <xf numFmtId="0" fontId="72" fillId="0" borderId="0" xfId="0" applyFont="1" applyAlignment="1">
      <alignment horizontal="center" vertical="center"/>
    </xf>
    <xf numFmtId="0" fontId="73" fillId="0" borderId="0" xfId="0" applyFont="1" applyAlignment="1">
      <alignment vertical="center" wrapText="1"/>
    </xf>
    <xf numFmtId="0" fontId="73" fillId="0" borderId="0" xfId="0" applyFont="1" applyAlignment="1">
      <alignment vertical="center" shrinkToFit="1"/>
    </xf>
    <xf numFmtId="0" fontId="69" fillId="0" borderId="0" xfId="0" applyFont="1" applyAlignment="1">
      <alignment horizontal="center" vertical="center"/>
    </xf>
    <xf numFmtId="181" fontId="74" fillId="0" borderId="0" xfId="0" applyNumberFormat="1" applyFont="1">
      <alignment vertical="center"/>
    </xf>
    <xf numFmtId="181" fontId="74" fillId="0" borderId="0" xfId="0" applyNumberFormat="1" applyFont="1" applyAlignment="1">
      <alignment horizontal="right" vertical="center"/>
    </xf>
    <xf numFmtId="0" fontId="74" fillId="0" borderId="0" xfId="0" applyFont="1" applyAlignment="1">
      <alignment vertical="top"/>
    </xf>
    <xf numFmtId="0" fontId="74" fillId="0" borderId="0" xfId="0" applyFont="1" applyAlignment="1">
      <alignment horizontal="right" vertical="center"/>
    </xf>
    <xf numFmtId="0" fontId="74" fillId="0" borderId="0" xfId="0" applyFont="1">
      <alignment vertical="center"/>
    </xf>
    <xf numFmtId="0" fontId="74" fillId="0" borderId="0" xfId="0" applyFont="1" applyAlignment="1">
      <alignment horizontal="center" vertical="center"/>
    </xf>
    <xf numFmtId="0" fontId="74" fillId="0" borderId="0" xfId="0" applyFont="1" applyAlignment="1">
      <alignment horizontal="right" vertical="center" wrapText="1" shrinkToFit="1"/>
    </xf>
    <xf numFmtId="0" fontId="74" fillId="0" borderId="0" xfId="0" applyFont="1" applyAlignment="1">
      <alignment horizontal="right" vertical="center" shrinkToFit="1"/>
    </xf>
    <xf numFmtId="0" fontId="74" fillId="0" borderId="0" xfId="0" applyFont="1" applyAlignment="1">
      <alignment vertical="center" wrapText="1"/>
    </xf>
    <xf numFmtId="187" fontId="74" fillId="0" borderId="0" xfId="0" applyNumberFormat="1" applyFont="1" applyAlignment="1">
      <alignment horizontal="right" vertical="center" shrinkToFit="1"/>
    </xf>
    <xf numFmtId="0" fontId="74" fillId="0" borderId="0" xfId="0" applyFont="1" applyAlignment="1">
      <alignment horizontal="center" vertical="center" shrinkToFit="1"/>
    </xf>
    <xf numFmtId="0" fontId="74" fillId="0" borderId="0" xfId="0" applyFont="1" applyAlignment="1">
      <alignment horizontal="left" vertical="center" wrapText="1"/>
    </xf>
    <xf numFmtId="0" fontId="74" fillId="0" borderId="0" xfId="0" applyFont="1" applyAlignment="1">
      <alignment horizontal="left" vertical="center"/>
    </xf>
    <xf numFmtId="0" fontId="75" fillId="0" borderId="0" xfId="0" applyFont="1" applyAlignment="1">
      <alignment horizontal="center" vertical="center" wrapText="1"/>
    </xf>
    <xf numFmtId="0" fontId="76" fillId="0" borderId="0" xfId="0" applyFont="1" applyAlignment="1">
      <alignment horizontal="justify" vertical="center"/>
    </xf>
    <xf numFmtId="0" fontId="76" fillId="0" borderId="0" xfId="0" applyFont="1" applyAlignment="1">
      <alignment horizontal="left" vertical="center"/>
    </xf>
    <xf numFmtId="0" fontId="71" fillId="0" borderId="0" xfId="0" applyFont="1" applyAlignment="1">
      <alignment horizontal="left" vertical="center"/>
    </xf>
    <xf numFmtId="0" fontId="78" fillId="0" borderId="0" xfId="0" applyFont="1">
      <alignment vertical="center"/>
    </xf>
    <xf numFmtId="0" fontId="49" fillId="0" borderId="0" xfId="8" applyFont="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83" fillId="0" borderId="0" xfId="0" applyFont="1">
      <alignment vertical="center"/>
    </xf>
    <xf numFmtId="0" fontId="84" fillId="0" borderId="0" xfId="0" applyFont="1">
      <alignment vertical="center"/>
    </xf>
    <xf numFmtId="0" fontId="0" fillId="0" borderId="0" xfId="0" applyFill="1" applyBorder="1" applyAlignment="1" applyProtection="1">
      <alignment horizontal="left" vertical="center"/>
      <protection locked="0"/>
    </xf>
    <xf numFmtId="0" fontId="10" fillId="5" borderId="0" xfId="0" applyFont="1" applyFill="1" applyBorder="1" applyAlignment="1" applyProtection="1">
      <alignment horizontal="left" vertical="center"/>
    </xf>
    <xf numFmtId="0" fontId="15" fillId="7" borderId="0" xfId="0" applyFont="1" applyFill="1" applyBorder="1" applyAlignment="1" applyProtection="1">
      <alignment horizontal="left" vertical="center" shrinkToFit="1"/>
    </xf>
    <xf numFmtId="0" fontId="0" fillId="5" borderId="0" xfId="0" applyFill="1" applyBorder="1" applyAlignment="1" applyProtection="1">
      <alignment horizontal="left" vertical="center"/>
    </xf>
    <xf numFmtId="0" fontId="20" fillId="5" borderId="0" xfId="0"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186" fontId="0" fillId="5" borderId="0" xfId="0" applyNumberForma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19" fillId="5" borderId="0" xfId="0" applyFont="1" applyFill="1" applyBorder="1" applyAlignment="1">
      <alignment horizontal="center" vertical="center" wrapText="1"/>
    </xf>
    <xf numFmtId="183" fontId="81" fillId="0" borderId="0" xfId="0" applyNumberFormat="1" applyFont="1" applyBorder="1" applyAlignment="1">
      <alignment horizontal="right" vertical="center"/>
    </xf>
    <xf numFmtId="176" fontId="11" fillId="5" borderId="0" xfId="0" applyNumberFormat="1" applyFont="1" applyFill="1" applyBorder="1" applyAlignment="1" applyProtection="1">
      <alignment horizontal="center" vertical="center" shrinkToFit="1"/>
    </xf>
    <xf numFmtId="176" fontId="15" fillId="5" borderId="0" xfId="0" applyNumberFormat="1" applyFont="1" applyFill="1" applyBorder="1" applyAlignment="1" applyProtection="1">
      <alignment horizontal="right" vertical="center"/>
    </xf>
    <xf numFmtId="0" fontId="8" fillId="5" borderId="0" xfId="0" applyFont="1" applyFill="1" applyBorder="1" applyAlignment="1" applyProtection="1">
      <alignment horizontal="center" vertical="center" shrinkToFit="1"/>
    </xf>
    <xf numFmtId="176" fontId="24" fillId="5" borderId="0" xfId="0" applyNumberFormat="1" applyFont="1" applyFill="1" applyBorder="1" applyAlignment="1" applyProtection="1">
      <alignment horizontal="right" vertical="center"/>
    </xf>
    <xf numFmtId="0" fontId="0" fillId="0" borderId="164" xfId="0" applyFont="1" applyBorder="1" applyProtection="1">
      <alignment vertical="center"/>
    </xf>
    <xf numFmtId="0" fontId="85" fillId="0" borderId="0" xfId="0" applyFont="1" applyAlignment="1">
      <alignment vertical="center"/>
    </xf>
    <xf numFmtId="0" fontId="83" fillId="0" borderId="0" xfId="3" applyFont="1"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0" fontId="83" fillId="0" borderId="0" xfId="0" applyFont="1" applyBorder="1" applyAlignment="1">
      <alignment horizontal="left" vertical="center" wrapText="1"/>
    </xf>
    <xf numFmtId="0" fontId="49" fillId="0" borderId="0" xfId="8" applyFont="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50" fillId="0" borderId="0" xfId="0" applyFont="1" applyAlignment="1" applyProtection="1">
      <alignment vertical="top" wrapText="1"/>
      <protection locked="0"/>
    </xf>
    <xf numFmtId="0" fontId="50" fillId="0" borderId="0" xfId="0" applyFont="1" applyAlignment="1" applyProtection="1">
      <alignment vertical="center"/>
      <protection locked="0"/>
    </xf>
    <xf numFmtId="0" fontId="27" fillId="13" borderId="40" xfId="0" applyFont="1" applyFill="1" applyBorder="1" applyAlignment="1" applyProtection="1">
      <alignment vertical="center"/>
    </xf>
    <xf numFmtId="0" fontId="27" fillId="13" borderId="64" xfId="0" applyFont="1" applyFill="1" applyBorder="1" applyAlignment="1" applyProtection="1">
      <alignment vertical="center"/>
    </xf>
    <xf numFmtId="0" fontId="27" fillId="13" borderId="41" xfId="0" applyFont="1" applyFill="1" applyBorder="1" applyAlignment="1" applyProtection="1">
      <alignment vertical="center"/>
    </xf>
    <xf numFmtId="0" fontId="83" fillId="0" borderId="0" xfId="0" applyFont="1" applyBorder="1" applyAlignment="1">
      <alignment vertical="center" wrapText="1"/>
    </xf>
    <xf numFmtId="0" fontId="83" fillId="0" borderId="0" xfId="0" applyFont="1" applyAlignment="1">
      <alignment vertical="center" wrapText="1"/>
    </xf>
    <xf numFmtId="0" fontId="85" fillId="0" borderId="0" xfId="0" applyFont="1" applyAlignment="1">
      <alignment vertical="center" wrapText="1"/>
    </xf>
    <xf numFmtId="0" fontId="85" fillId="0" borderId="0" xfId="0" applyFont="1">
      <alignment vertical="center"/>
    </xf>
    <xf numFmtId="0" fontId="9" fillId="0" borderId="162" xfId="0" applyFont="1" applyBorder="1" applyProtection="1">
      <alignment vertical="center"/>
      <protection locked="0"/>
    </xf>
    <xf numFmtId="0" fontId="0" fillId="0" borderId="162" xfId="0" applyBorder="1" applyAlignment="1"/>
    <xf numFmtId="0" fontId="0" fillId="0" borderId="0" xfId="0" applyAlignment="1">
      <alignment horizontal="center" vertical="center"/>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38" fillId="0" borderId="70" xfId="0" applyFont="1" applyBorder="1" applyAlignment="1">
      <alignment horizontal="left" vertical="top" wrapText="1"/>
    </xf>
    <xf numFmtId="0" fontId="38" fillId="0" borderId="71" xfId="0" applyFont="1" applyBorder="1" applyAlignment="1">
      <alignment horizontal="left" vertical="top" wrapText="1"/>
    </xf>
    <xf numFmtId="0" fontId="38" fillId="0" borderId="95" xfId="0" applyFont="1" applyBorder="1" applyAlignment="1">
      <alignment horizontal="left" vertical="top" wrapText="1"/>
    </xf>
    <xf numFmtId="0" fontId="38" fillId="0" borderId="114" xfId="0" applyFont="1" applyBorder="1" applyAlignment="1">
      <alignment horizontal="left" vertical="top" wrapText="1"/>
    </xf>
    <xf numFmtId="0" fontId="38" fillId="0" borderId="147" xfId="0" applyFont="1" applyBorder="1" applyAlignment="1">
      <alignment horizontal="left" vertical="top" wrapText="1"/>
    </xf>
    <xf numFmtId="0" fontId="38" fillId="0" borderId="119" xfId="0" applyFont="1" applyBorder="1" applyAlignment="1">
      <alignment horizontal="left" vertical="top" wrapText="1"/>
    </xf>
    <xf numFmtId="0" fontId="11" fillId="4" borderId="53" xfId="0" applyFont="1" applyFill="1" applyBorder="1" applyAlignment="1">
      <alignment horizontal="center" vertical="center"/>
    </xf>
    <xf numFmtId="0" fontId="11" fillId="4" borderId="54" xfId="0" applyFont="1" applyFill="1" applyBorder="1" applyAlignment="1">
      <alignment horizontal="center" vertical="center"/>
    </xf>
    <xf numFmtId="0" fontId="11" fillId="0" borderId="43" xfId="0" applyFont="1" applyBorder="1" applyAlignment="1">
      <alignment horizontal="left" vertical="center" wrapText="1"/>
    </xf>
    <xf numFmtId="0" fontId="11" fillId="0" borderId="122" xfId="0" applyFont="1" applyBorder="1" applyAlignment="1">
      <alignment horizontal="left" vertical="center" wrapText="1"/>
    </xf>
    <xf numFmtId="0" fontId="11" fillId="0" borderId="86" xfId="0" applyFont="1" applyBorder="1" applyAlignment="1">
      <alignment horizontal="left" vertical="center" wrapText="1"/>
    </xf>
    <xf numFmtId="0" fontId="11" fillId="0" borderId="98" xfId="0" applyFont="1" applyBorder="1" applyAlignment="1">
      <alignment horizontal="left" vertical="center" wrapText="1"/>
    </xf>
    <xf numFmtId="0" fontId="31" fillId="0" borderId="161" xfId="0" applyFont="1" applyBorder="1" applyAlignment="1">
      <alignment horizontal="left" vertical="center" wrapText="1"/>
    </xf>
    <xf numFmtId="0" fontId="31" fillId="0" borderId="0" xfId="0" applyFont="1" applyAlignment="1">
      <alignment horizontal="left" vertical="center" wrapText="1"/>
    </xf>
    <xf numFmtId="0" fontId="31" fillId="0" borderId="162" xfId="0" applyFont="1" applyBorder="1" applyAlignment="1">
      <alignment horizontal="left" vertical="center" wrapText="1"/>
    </xf>
    <xf numFmtId="0" fontId="82" fillId="0" borderId="0" xfId="0" applyFont="1" applyAlignment="1">
      <alignment horizontal="left"/>
    </xf>
    <xf numFmtId="0" fontId="83" fillId="0" borderId="160" xfId="0" applyFont="1" applyBorder="1" applyAlignment="1">
      <alignment horizontal="left" vertical="center"/>
    </xf>
    <xf numFmtId="0" fontId="83" fillId="0" borderId="0" xfId="0" applyFont="1" applyBorder="1" applyAlignment="1">
      <alignment horizontal="left" vertical="center" wrapText="1"/>
    </xf>
    <xf numFmtId="0" fontId="83" fillId="0" borderId="0" xfId="0" applyFont="1" applyAlignment="1">
      <alignment horizontal="left" vertical="center" wrapText="1"/>
    </xf>
    <xf numFmtId="0" fontId="83" fillId="0" borderId="162" xfId="0" applyFont="1" applyBorder="1" applyAlignment="1">
      <alignment horizontal="left" vertical="center" wrapText="1"/>
    </xf>
    <xf numFmtId="0" fontId="83" fillId="0" borderId="161" xfId="0" applyFont="1" applyBorder="1" applyAlignment="1">
      <alignment horizontal="left" vertical="top" wrapText="1"/>
    </xf>
    <xf numFmtId="0" fontId="83" fillId="0" borderId="0" xfId="0" applyFont="1" applyBorder="1" applyAlignment="1">
      <alignment horizontal="left" vertical="top" wrapText="1"/>
    </xf>
    <xf numFmtId="0" fontId="83" fillId="0" borderId="161" xfId="0" applyFont="1" applyBorder="1" applyAlignment="1">
      <alignment horizontal="left" vertical="center" wrapText="1"/>
    </xf>
    <xf numFmtId="0" fontId="0" fillId="5" borderId="71"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8" fillId="5" borderId="136" xfId="0" applyFont="1" applyFill="1" applyBorder="1" applyAlignment="1" applyProtection="1">
      <alignment horizontal="center" vertical="center" shrinkToFit="1"/>
    </xf>
    <xf numFmtId="0" fontId="8" fillId="5" borderId="117" xfId="0" applyFont="1" applyFill="1" applyBorder="1" applyAlignment="1" applyProtection="1">
      <alignment horizontal="center" vertical="center" shrinkToFit="1"/>
    </xf>
    <xf numFmtId="0" fontId="8" fillId="5" borderId="148" xfId="0" applyFont="1" applyFill="1" applyBorder="1" applyAlignment="1" applyProtection="1">
      <alignment horizontal="center" vertical="center" shrinkToFit="1"/>
    </xf>
    <xf numFmtId="176" fontId="15" fillId="5" borderId="17" xfId="0" applyNumberFormat="1" applyFont="1" applyFill="1" applyBorder="1" applyAlignment="1" applyProtection="1">
      <alignment horizontal="right" vertical="center"/>
    </xf>
    <xf numFmtId="176" fontId="15" fillId="5" borderId="72" xfId="0" applyNumberFormat="1" applyFont="1" applyFill="1" applyBorder="1" applyAlignment="1" applyProtection="1">
      <alignment horizontal="right" vertical="center"/>
    </xf>
    <xf numFmtId="176" fontId="15" fillId="5" borderId="163" xfId="0" applyNumberFormat="1" applyFont="1" applyFill="1" applyBorder="1" applyAlignment="1" applyProtection="1">
      <alignment horizontal="right" vertical="center"/>
    </xf>
    <xf numFmtId="176" fontId="15" fillId="5" borderId="34" xfId="0" applyNumberFormat="1" applyFont="1" applyFill="1" applyBorder="1" applyAlignment="1" applyProtection="1">
      <alignment horizontal="right" vertical="center"/>
    </xf>
    <xf numFmtId="176" fontId="15" fillId="5" borderId="115" xfId="0" applyNumberFormat="1" applyFont="1" applyFill="1" applyBorder="1" applyAlignment="1" applyProtection="1">
      <alignment horizontal="right" vertical="center"/>
    </xf>
    <xf numFmtId="176" fontId="15" fillId="5" borderId="139" xfId="0" applyNumberFormat="1" applyFont="1" applyFill="1" applyBorder="1" applyAlignment="1" applyProtection="1">
      <alignment horizontal="right" vertical="center"/>
    </xf>
    <xf numFmtId="0" fontId="0" fillId="5" borderId="70"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114" xfId="0" applyFill="1" applyBorder="1" applyAlignment="1" applyProtection="1">
      <alignment horizontal="center" vertical="center"/>
    </xf>
    <xf numFmtId="0" fontId="83" fillId="0" borderId="161" xfId="0" applyFont="1" applyBorder="1" applyAlignment="1">
      <alignment horizontal="left" vertical="center"/>
    </xf>
    <xf numFmtId="0" fontId="83" fillId="0" borderId="0" xfId="0" applyFont="1" applyAlignment="1">
      <alignment horizontal="left" vertical="center"/>
    </xf>
    <xf numFmtId="0" fontId="83" fillId="0" borderId="162" xfId="0" applyFont="1" applyBorder="1" applyAlignment="1">
      <alignment horizontal="left" vertical="center"/>
    </xf>
    <xf numFmtId="0" fontId="49" fillId="0" borderId="0" xfId="8" applyFont="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5" borderId="59" xfId="0" applyFill="1" applyBorder="1" applyAlignment="1" applyProtection="1">
      <alignment horizontal="left" vertical="center"/>
    </xf>
    <xf numFmtId="0" fontId="0" fillId="5" borderId="60" xfId="0" applyFill="1" applyBorder="1" applyAlignment="1" applyProtection="1">
      <alignment horizontal="left" vertical="center"/>
    </xf>
    <xf numFmtId="0" fontId="0" fillId="0" borderId="102" xfId="0" applyFill="1" applyBorder="1" applyAlignment="1" applyProtection="1">
      <alignment horizontal="left" vertical="center"/>
      <protection locked="0"/>
    </xf>
    <xf numFmtId="0" fontId="0" fillId="0" borderId="60" xfId="0" applyFill="1" applyBorder="1" applyAlignment="1" applyProtection="1">
      <alignment horizontal="left" vertical="center"/>
      <protection locked="0"/>
    </xf>
    <xf numFmtId="0" fontId="0" fillId="0" borderId="61" xfId="0" applyFill="1" applyBorder="1" applyAlignment="1" applyProtection="1">
      <alignment horizontal="left" vertical="center"/>
      <protection locked="0"/>
    </xf>
    <xf numFmtId="0" fontId="0" fillId="5" borderId="73" xfId="0" applyFill="1" applyBorder="1" applyAlignment="1">
      <alignment horizontal="left" vertical="center"/>
    </xf>
    <xf numFmtId="0" fontId="0" fillId="5" borderId="16" xfId="0" applyFill="1" applyBorder="1" applyAlignment="1">
      <alignment horizontal="left" vertical="center"/>
    </xf>
    <xf numFmtId="14" fontId="0" fillId="5" borderId="40" xfId="0" applyNumberFormat="1" applyFill="1" applyBorder="1" applyAlignment="1" applyProtection="1">
      <alignment horizontal="center" vertical="center" shrinkToFit="1"/>
      <protection locked="0"/>
    </xf>
    <xf numFmtId="14" fontId="0" fillId="5" borderId="64" xfId="0" applyNumberFormat="1" applyFill="1" applyBorder="1" applyAlignment="1" applyProtection="1">
      <alignment horizontal="center" vertical="center" shrinkToFit="1"/>
      <protection locked="0"/>
    </xf>
    <xf numFmtId="14" fontId="0" fillId="5" borderId="99" xfId="0" applyNumberFormat="1" applyFill="1" applyBorder="1" applyAlignment="1" applyProtection="1">
      <alignment horizontal="center" vertical="center" shrinkToFit="1"/>
      <protection locked="0"/>
    </xf>
    <xf numFmtId="183" fontId="48" fillId="4" borderId="85" xfId="0" applyNumberFormat="1" applyFont="1" applyFill="1" applyBorder="1" applyAlignment="1" applyProtection="1">
      <alignment horizontal="right" vertical="center" shrinkToFit="1"/>
      <protection locked="0"/>
    </xf>
    <xf numFmtId="183" fontId="48" fillId="4" borderId="86" xfId="0" applyNumberFormat="1" applyFont="1" applyFill="1" applyBorder="1" applyAlignment="1" applyProtection="1">
      <alignment horizontal="right" vertical="center" shrinkToFit="1"/>
      <protection locked="0"/>
    </xf>
    <xf numFmtId="0" fontId="0" fillId="5" borderId="52" xfId="0" applyFill="1" applyBorder="1" applyAlignment="1" applyProtection="1">
      <alignment vertical="center"/>
    </xf>
    <xf numFmtId="0" fontId="0" fillId="5" borderId="51" xfId="0" applyFill="1" applyBorder="1" applyAlignment="1" applyProtection="1">
      <alignment vertical="center"/>
    </xf>
    <xf numFmtId="0" fontId="0" fillId="5" borderId="63" xfId="0" applyFill="1" applyBorder="1" applyAlignment="1" applyProtection="1">
      <alignment vertical="center"/>
    </xf>
    <xf numFmtId="0" fontId="8" fillId="5" borderId="116" xfId="0" applyFont="1" applyFill="1" applyBorder="1" applyAlignment="1" applyProtection="1">
      <alignment horizontal="left" vertical="center"/>
    </xf>
    <xf numFmtId="0" fontId="8" fillId="5" borderId="84" xfId="0" applyFont="1" applyFill="1" applyBorder="1" applyAlignment="1" applyProtection="1">
      <alignment horizontal="left" vertical="center"/>
    </xf>
    <xf numFmtId="0" fontId="0" fillId="5" borderId="39"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25" xfId="0" applyFill="1" applyBorder="1" applyAlignment="1" applyProtection="1">
      <alignment horizontal="center" vertical="center" wrapText="1"/>
    </xf>
    <xf numFmtId="0" fontId="0" fillId="5" borderId="74" xfId="0" applyFill="1" applyBorder="1" applyAlignment="1" applyProtection="1">
      <alignment horizontal="center" vertical="center" wrapText="1"/>
    </xf>
    <xf numFmtId="0" fontId="0" fillId="6" borderId="3" xfId="0" applyFill="1" applyBorder="1" applyAlignment="1" applyProtection="1">
      <alignment horizontal="left" vertical="center" wrapText="1"/>
    </xf>
    <xf numFmtId="0" fontId="42" fillId="0" borderId="12"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shrinkToFit="1"/>
    </xf>
    <xf numFmtId="0" fontId="8" fillId="5" borderId="148" xfId="0" applyFont="1" applyFill="1" applyBorder="1" applyAlignment="1" applyProtection="1">
      <alignment horizontal="left" vertical="center" shrinkToFit="1"/>
    </xf>
    <xf numFmtId="176" fontId="8" fillId="5" borderId="9" xfId="0" applyNumberFormat="1" applyFont="1" applyFill="1" applyBorder="1" applyAlignment="1">
      <alignment horizontal="right" vertical="center"/>
    </xf>
    <xf numFmtId="176" fontId="8" fillId="5" borderId="122" xfId="0" applyNumberFormat="1" applyFont="1" applyFill="1" applyBorder="1" applyAlignment="1">
      <alignment horizontal="right" vertical="center"/>
    </xf>
    <xf numFmtId="0" fontId="0" fillId="5" borderId="42" xfId="0" applyFill="1" applyBorder="1" applyAlignment="1" applyProtection="1">
      <alignment horizontal="left" vertical="center" shrinkToFit="1"/>
    </xf>
    <xf numFmtId="0" fontId="0" fillId="5" borderId="62" xfId="0" applyFill="1" applyBorder="1" applyAlignment="1" applyProtection="1">
      <alignment horizontal="left" vertical="center" shrinkToFit="1"/>
    </xf>
    <xf numFmtId="176" fontId="15" fillId="5" borderId="12" xfId="0" applyNumberFormat="1" applyFont="1" applyFill="1" applyBorder="1" applyAlignment="1" applyProtection="1">
      <alignment horizontal="right" vertical="center"/>
    </xf>
    <xf numFmtId="176" fontId="15" fillId="5" borderId="5" xfId="0" applyNumberFormat="1" applyFont="1" applyFill="1" applyBorder="1" applyAlignment="1" applyProtection="1">
      <alignment horizontal="right" vertical="center"/>
    </xf>
    <xf numFmtId="176" fontId="24" fillId="5" borderId="12" xfId="0" applyNumberFormat="1" applyFont="1" applyFill="1" applyBorder="1" applyAlignment="1" applyProtection="1">
      <alignment horizontal="right" vertical="center"/>
    </xf>
    <xf numFmtId="176" fontId="24" fillId="5" borderId="5" xfId="0" applyNumberFormat="1" applyFont="1" applyFill="1" applyBorder="1" applyAlignment="1" applyProtection="1">
      <alignment horizontal="right" vertical="center"/>
    </xf>
    <xf numFmtId="0" fontId="0" fillId="5" borderId="166" xfId="0" applyFont="1" applyFill="1" applyBorder="1" applyAlignment="1" applyProtection="1">
      <alignment horizontal="center" vertical="center" shrinkToFit="1"/>
    </xf>
    <xf numFmtId="0" fontId="0" fillId="5" borderId="167" xfId="0" applyFont="1" applyFill="1" applyBorder="1" applyAlignment="1" applyProtection="1">
      <alignment horizontal="center" vertical="center" shrinkToFit="1"/>
    </xf>
    <xf numFmtId="0" fontId="0" fillId="5" borderId="168" xfId="0" applyFont="1" applyFill="1" applyBorder="1" applyAlignment="1" applyProtection="1">
      <alignment horizontal="center" vertical="center" shrinkToFit="1"/>
    </xf>
    <xf numFmtId="0" fontId="0" fillId="0" borderId="0" xfId="0" applyAlignment="1">
      <alignment horizontal="left" vertical="top" wrapText="1"/>
    </xf>
    <xf numFmtId="0" fontId="0" fillId="0" borderId="0" xfId="0"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8" fillId="5" borderId="18" xfId="0" applyFont="1" applyFill="1" applyBorder="1" applyAlignment="1" applyProtection="1">
      <alignment horizontal="left" vertical="center" shrinkToFit="1"/>
    </xf>
    <xf numFmtId="0" fontId="8" fillId="5" borderId="12" xfId="0" applyFont="1" applyFill="1" applyBorder="1" applyAlignment="1" applyProtection="1">
      <alignment horizontal="left" vertical="center" shrinkToFit="1"/>
    </xf>
    <xf numFmtId="0" fontId="0" fillId="5" borderId="88" xfId="0" applyFill="1" applyBorder="1" applyAlignment="1" applyProtection="1">
      <alignment horizontal="left" vertical="center"/>
    </xf>
    <xf numFmtId="0" fontId="0" fillId="5" borderId="89" xfId="0" applyFill="1" applyBorder="1" applyAlignment="1" applyProtection="1">
      <alignment horizontal="left" vertical="center"/>
    </xf>
    <xf numFmtId="14" fontId="0" fillId="0" borderId="102" xfId="0" applyNumberFormat="1" applyFill="1" applyBorder="1" applyAlignment="1" applyProtection="1">
      <alignment horizontal="center" vertical="center"/>
      <protection locked="0"/>
    </xf>
    <xf numFmtId="14" fontId="0" fillId="0" borderId="111" xfId="0" applyNumberFormat="1" applyFill="1" applyBorder="1" applyAlignment="1" applyProtection="1">
      <alignment horizontal="center" vertical="center"/>
      <protection locked="0"/>
    </xf>
    <xf numFmtId="0" fontId="0" fillId="5" borderId="111" xfId="0" applyFill="1" applyBorder="1" applyAlignment="1" applyProtection="1">
      <alignment horizontal="left" vertical="center"/>
    </xf>
    <xf numFmtId="0" fontId="21" fillId="5" borderId="8" xfId="0" applyFont="1" applyFill="1" applyBorder="1" applyAlignment="1" applyProtection="1">
      <alignment horizontal="left" vertical="center"/>
    </xf>
    <xf numFmtId="0" fontId="21" fillId="5" borderId="65" xfId="0" applyFont="1" applyFill="1" applyBorder="1" applyAlignment="1" applyProtection="1">
      <alignment horizontal="left" vertical="center"/>
    </xf>
    <xf numFmtId="0" fontId="19" fillId="5" borderId="76" xfId="0" applyFont="1" applyFill="1" applyBorder="1" applyAlignment="1" applyProtection="1">
      <alignment horizontal="center" vertical="center" textRotation="255"/>
    </xf>
    <xf numFmtId="0" fontId="19" fillId="5" borderId="77" xfId="0" applyFont="1" applyFill="1" applyBorder="1" applyAlignment="1" applyProtection="1">
      <alignment horizontal="center" vertical="center" textRotation="255"/>
    </xf>
    <xf numFmtId="0" fontId="19" fillId="5" borderId="121" xfId="0" applyFont="1" applyFill="1" applyBorder="1" applyAlignment="1" applyProtection="1">
      <alignment horizontal="center" vertical="center" textRotation="255"/>
    </xf>
    <xf numFmtId="0" fontId="0" fillId="5" borderId="88" xfId="0" applyFont="1" applyFill="1" applyBorder="1" applyAlignment="1" applyProtection="1">
      <alignment horizontal="left" vertical="center"/>
    </xf>
    <xf numFmtId="0" fontId="0" fillId="5" borderId="111" xfId="0" applyFont="1" applyFill="1" applyBorder="1" applyAlignment="1" applyProtection="1">
      <alignment horizontal="left" vertical="center"/>
    </xf>
    <xf numFmtId="0" fontId="10" fillId="4" borderId="59" xfId="0" applyFont="1" applyFill="1" applyBorder="1" applyAlignment="1" applyProtection="1">
      <alignment horizontal="center" vertical="center" shrinkToFit="1"/>
      <protection locked="0"/>
    </xf>
    <xf numFmtId="0" fontId="10" fillId="4" borderId="60" xfId="0" applyFont="1" applyFill="1" applyBorder="1" applyAlignment="1" applyProtection="1">
      <alignment horizontal="center" vertical="center" shrinkToFit="1"/>
      <protection locked="0"/>
    </xf>
    <xf numFmtId="0" fontId="0" fillId="5" borderId="46" xfId="0" applyFill="1" applyBorder="1" applyAlignment="1" applyProtection="1">
      <alignment horizontal="left" vertical="center"/>
    </xf>
    <xf numFmtId="0" fontId="0" fillId="5" borderId="83" xfId="0" applyFill="1" applyBorder="1" applyAlignment="1" applyProtection="1">
      <alignment horizontal="left" vertical="center"/>
    </xf>
    <xf numFmtId="0" fontId="0" fillId="5" borderId="123"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104" xfId="0" applyFill="1" applyBorder="1" applyAlignment="1" applyProtection="1">
      <alignment horizontal="left" vertical="center"/>
    </xf>
    <xf numFmtId="0" fontId="20" fillId="5" borderId="8" xfId="0" applyFont="1" applyFill="1" applyBorder="1" applyAlignment="1" applyProtection="1">
      <alignment horizontal="left" vertical="center"/>
    </xf>
    <xf numFmtId="0" fontId="20" fillId="5" borderId="64" xfId="0" applyFont="1" applyFill="1" applyBorder="1" applyAlignment="1" applyProtection="1">
      <alignment horizontal="left" vertical="center"/>
    </xf>
    <xf numFmtId="0" fontId="20" fillId="5" borderId="41" xfId="0" applyFont="1" applyFill="1" applyBorder="1" applyAlignment="1" applyProtection="1">
      <alignment horizontal="left" vertical="center"/>
    </xf>
    <xf numFmtId="183" fontId="48" fillId="0" borderId="85" xfId="0" applyNumberFormat="1" applyFont="1" applyBorder="1" applyAlignment="1" applyProtection="1">
      <alignment horizontal="right" vertical="center"/>
      <protection locked="0"/>
    </xf>
    <xf numFmtId="183" fontId="48" fillId="0" borderId="86" xfId="0" applyNumberFormat="1" applyFont="1" applyBorder="1" applyAlignment="1" applyProtection="1">
      <alignment horizontal="right" vertical="center"/>
      <protection locked="0"/>
    </xf>
    <xf numFmtId="183" fontId="48" fillId="0" borderId="98" xfId="0" applyNumberFormat="1" applyFont="1" applyBorder="1" applyAlignment="1" applyProtection="1">
      <alignment horizontal="right" vertical="center"/>
      <protection locked="0"/>
    </xf>
    <xf numFmtId="0" fontId="10" fillId="5" borderId="59" xfId="0" applyFont="1" applyFill="1" applyBorder="1" applyAlignment="1" applyProtection="1">
      <alignment horizontal="left" vertical="center"/>
    </xf>
    <xf numFmtId="0" fontId="10" fillId="5" borderId="60" xfId="0" applyFont="1" applyFill="1" applyBorder="1" applyAlignment="1" applyProtection="1">
      <alignment horizontal="left" vertical="center"/>
    </xf>
    <xf numFmtId="0" fontId="10" fillId="5" borderId="61" xfId="0" applyFont="1" applyFill="1" applyBorder="1" applyAlignment="1" applyProtection="1">
      <alignment horizontal="left" vertical="center"/>
    </xf>
    <xf numFmtId="0" fontId="0" fillId="0" borderId="16"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15" fillId="7" borderId="59" xfId="0" applyFont="1" applyFill="1" applyBorder="1" applyAlignment="1" applyProtection="1">
      <alignment horizontal="left" vertical="center" shrinkToFit="1"/>
    </xf>
    <xf numFmtId="0" fontId="15" fillId="7" borderId="60" xfId="0" applyFont="1" applyFill="1" applyBorder="1" applyAlignment="1" applyProtection="1">
      <alignment horizontal="left" vertical="center" shrinkToFit="1"/>
    </xf>
    <xf numFmtId="0" fontId="15" fillId="7" borderId="61" xfId="0" applyFont="1" applyFill="1" applyBorder="1" applyAlignment="1" applyProtection="1">
      <alignment horizontal="left" vertical="center" shrinkToFit="1"/>
    </xf>
    <xf numFmtId="0" fontId="0" fillId="5" borderId="29" xfId="0" applyFill="1" applyBorder="1" applyAlignment="1" applyProtection="1">
      <alignment horizontal="center" vertical="center" textRotation="255"/>
    </xf>
    <xf numFmtId="0" fontId="0" fillId="5" borderId="31" xfId="0" applyFill="1" applyBorder="1" applyAlignment="1" applyProtection="1">
      <alignment horizontal="center" vertical="center" textRotation="255"/>
    </xf>
    <xf numFmtId="0" fontId="0" fillId="5" borderId="32" xfId="0" applyFill="1" applyBorder="1" applyAlignment="1" applyProtection="1">
      <alignment horizontal="center" vertical="center" textRotation="255"/>
    </xf>
    <xf numFmtId="0" fontId="0" fillId="5" borderId="36" xfId="0" applyFill="1" applyBorder="1" applyAlignment="1" applyProtection="1">
      <alignment horizontal="left" vertical="center" shrinkToFit="1"/>
    </xf>
    <xf numFmtId="0" fontId="0" fillId="5" borderId="84" xfId="0" applyFill="1" applyBorder="1" applyAlignment="1" applyProtection="1">
      <alignment horizontal="left" vertical="center" shrinkToFit="1"/>
    </xf>
    <xf numFmtId="176" fontId="24" fillId="5" borderId="21" xfId="0" applyNumberFormat="1" applyFont="1" applyFill="1" applyBorder="1" applyAlignment="1" applyProtection="1">
      <alignment horizontal="right" vertical="center"/>
    </xf>
    <xf numFmtId="176" fontId="24" fillId="5" borderId="149" xfId="0" applyNumberFormat="1" applyFont="1" applyFill="1" applyBorder="1" applyAlignment="1" applyProtection="1">
      <alignment horizontal="right" vertical="center"/>
    </xf>
    <xf numFmtId="176" fontId="24" fillId="5" borderId="150" xfId="0" applyNumberFormat="1" applyFont="1" applyFill="1" applyBorder="1" applyAlignment="1" applyProtection="1">
      <alignment horizontal="right" vertic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176" fontId="11" fillId="5" borderId="65" xfId="0" applyNumberFormat="1" applyFont="1" applyFill="1" applyBorder="1" applyAlignment="1" applyProtection="1">
      <alignment horizontal="center" vertical="center" shrinkToFit="1"/>
    </xf>
    <xf numFmtId="176" fontId="11" fillId="5" borderId="3" xfId="0" applyNumberFormat="1" applyFont="1" applyFill="1" applyBorder="1" applyAlignment="1" applyProtection="1">
      <alignment horizontal="center" vertical="center" shrinkToFit="1"/>
    </xf>
    <xf numFmtId="176" fontId="11" fillId="5" borderId="23" xfId="0" applyNumberFormat="1" applyFont="1" applyFill="1" applyBorder="1" applyAlignment="1" applyProtection="1">
      <alignment horizontal="center" vertical="center" shrinkToFit="1"/>
    </xf>
    <xf numFmtId="0" fontId="0" fillId="0" borderId="10"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xf>
    <xf numFmtId="0" fontId="42" fillId="0" borderId="3" xfId="0" applyFont="1" applyFill="1" applyBorder="1" applyAlignment="1" applyProtection="1">
      <alignment horizontal="left" vertical="center" wrapText="1"/>
      <protection locked="0"/>
    </xf>
    <xf numFmtId="49" fontId="0" fillId="0" borderId="97" xfId="0" applyNumberFormat="1" applyFill="1" applyBorder="1" applyAlignment="1" applyProtection="1">
      <alignment horizontal="left" vertical="center" wrapText="1"/>
      <protection locked="0"/>
    </xf>
    <xf numFmtId="49" fontId="0" fillId="0" borderId="26" xfId="0" applyNumberFormat="1" applyFill="1" applyBorder="1" applyAlignment="1" applyProtection="1">
      <alignment horizontal="left" vertical="center" wrapText="1"/>
      <protection locked="0"/>
    </xf>
    <xf numFmtId="49" fontId="0" fillId="0" borderId="45" xfId="0" applyNumberFormat="1" applyFill="1" applyBorder="1" applyAlignment="1" applyProtection="1">
      <alignment horizontal="left" vertical="center" wrapText="1"/>
      <protection locked="0"/>
    </xf>
    <xf numFmtId="176" fontId="15" fillId="5" borderId="84" xfId="0" applyNumberFormat="1" applyFont="1" applyFill="1" applyBorder="1" applyAlignment="1" applyProtection="1">
      <alignment horizontal="right" vertical="center"/>
    </xf>
    <xf numFmtId="176" fontId="15" fillId="5" borderId="37" xfId="0" applyNumberFormat="1" applyFont="1" applyFill="1" applyBorder="1" applyAlignment="1" applyProtection="1">
      <alignment horizontal="right" vertical="center"/>
    </xf>
    <xf numFmtId="176" fontId="0" fillId="5" borderId="12" xfId="0" applyNumberFormat="1" applyFont="1" applyFill="1" applyBorder="1" applyAlignment="1">
      <alignment horizontal="right" vertical="center"/>
    </xf>
    <xf numFmtId="176" fontId="0" fillId="5" borderId="5" xfId="0" applyNumberFormat="1" applyFont="1" applyFill="1" applyBorder="1" applyAlignment="1">
      <alignment horizontal="right" vertical="center"/>
    </xf>
    <xf numFmtId="0" fontId="0" fillId="0" borderId="15"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0" fillId="0" borderId="80" xfId="0" applyFill="1" applyBorder="1" applyAlignment="1" applyProtection="1">
      <alignment horizontal="left" vertical="center" wrapText="1"/>
      <protection locked="0"/>
    </xf>
    <xf numFmtId="0" fontId="0" fillId="0" borderId="120" xfId="0" applyFill="1" applyBorder="1" applyAlignment="1" applyProtection="1">
      <alignment horizontal="left" vertical="center" wrapText="1"/>
      <protection locked="0"/>
    </xf>
    <xf numFmtId="0" fontId="0" fillId="5" borderId="91" xfId="0" applyFill="1" applyBorder="1" applyAlignment="1" applyProtection="1">
      <alignment horizontal="left" vertical="center"/>
    </xf>
    <xf numFmtId="0" fontId="0" fillId="5" borderId="129" xfId="0" applyFill="1" applyBorder="1" applyAlignment="1" applyProtection="1">
      <alignment horizontal="left" vertical="center"/>
    </xf>
    <xf numFmtId="0" fontId="0" fillId="5" borderId="140" xfId="0" applyFill="1" applyBorder="1" applyAlignment="1" applyProtection="1">
      <alignment horizontal="left" vertical="center"/>
    </xf>
    <xf numFmtId="0" fontId="8" fillId="5" borderId="136" xfId="0" applyFont="1" applyFill="1" applyBorder="1" applyAlignment="1" applyProtection="1">
      <alignment horizontal="left" vertical="center" shrinkToFit="1"/>
    </xf>
    <xf numFmtId="0" fontId="8" fillId="5" borderId="135" xfId="0" applyFont="1" applyFill="1" applyBorder="1" applyAlignment="1" applyProtection="1">
      <alignment horizontal="left" vertical="center" shrinkToFit="1"/>
    </xf>
    <xf numFmtId="0" fontId="42" fillId="0" borderId="13" xfId="0" applyFont="1" applyFill="1" applyBorder="1" applyAlignment="1" applyProtection="1">
      <alignment horizontal="left" vertical="center" wrapText="1"/>
      <protection locked="0"/>
    </xf>
    <xf numFmtId="0" fontId="19" fillId="5" borderId="40" xfId="0" applyFont="1" applyFill="1" applyBorder="1" applyAlignment="1">
      <alignment horizontal="center" vertical="center" wrapText="1"/>
    </xf>
    <xf numFmtId="0" fontId="19" fillId="5" borderId="41" xfId="0" applyFont="1" applyFill="1" applyBorder="1" applyAlignment="1">
      <alignment horizontal="center" vertical="center" wrapText="1"/>
    </xf>
    <xf numFmtId="14" fontId="0" fillId="5" borderId="40" xfId="0" applyNumberFormat="1" applyFill="1" applyBorder="1" applyAlignment="1" applyProtection="1">
      <alignment horizontal="center" vertical="center"/>
      <protection locked="0"/>
    </xf>
    <xf numFmtId="14" fontId="0" fillId="5" borderId="64" xfId="0" applyNumberFormat="1" applyFill="1" applyBorder="1" applyAlignment="1" applyProtection="1">
      <alignment horizontal="center" vertical="center"/>
      <protection locked="0"/>
    </xf>
    <xf numFmtId="14" fontId="0" fillId="5" borderId="99" xfId="0" applyNumberFormat="1" applyFill="1" applyBorder="1" applyAlignment="1" applyProtection="1">
      <alignment horizontal="center" vertical="center"/>
      <protection locked="0"/>
    </xf>
    <xf numFmtId="0" fontId="0" fillId="5" borderId="18" xfId="0" applyFill="1" applyBorder="1" applyAlignment="1" applyProtection="1">
      <alignment horizontal="left" vertical="center" shrinkToFit="1"/>
    </xf>
    <xf numFmtId="0" fontId="0" fillId="5" borderId="12" xfId="0" applyFill="1" applyBorder="1" applyAlignment="1" applyProtection="1">
      <alignment horizontal="left" vertical="center" shrinkToFit="1"/>
    </xf>
    <xf numFmtId="0" fontId="83" fillId="0" borderId="0" xfId="0" applyFont="1" applyBorder="1" applyAlignment="1">
      <alignment horizontal="left" vertical="center"/>
    </xf>
    <xf numFmtId="0" fontId="0" fillId="0" borderId="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9" fillId="0" borderId="74" xfId="0" applyFont="1" applyFill="1" applyBorder="1" applyAlignment="1" applyProtection="1">
      <alignment horizontal="left" vertical="center" wrapText="1"/>
      <protection locked="0"/>
    </xf>
    <xf numFmtId="0" fontId="19" fillId="0" borderId="57"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141" xfId="0" applyFill="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19" fillId="0" borderId="142" xfId="0" applyFont="1" applyFill="1" applyBorder="1" applyAlignment="1" applyProtection="1">
      <alignment horizontal="left" vertical="center" wrapText="1"/>
      <protection locked="0"/>
    </xf>
    <xf numFmtId="0" fontId="19" fillId="0" borderId="143" xfId="0" applyFont="1" applyFill="1" applyBorder="1" applyAlignment="1" applyProtection="1">
      <alignment horizontal="left" vertical="center" wrapText="1"/>
      <protection locked="0"/>
    </xf>
    <xf numFmtId="0" fontId="0" fillId="0" borderId="131"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132"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0" fillId="0" borderId="86"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xf>
    <xf numFmtId="0" fontId="0" fillId="5" borderId="41" xfId="0" applyFill="1" applyBorder="1" applyAlignment="1" applyProtection="1">
      <alignment horizontal="left" vertical="center"/>
    </xf>
    <xf numFmtId="0" fontId="15" fillId="5" borderId="40" xfId="0" applyFont="1" applyFill="1" applyBorder="1" applyAlignment="1" applyProtection="1">
      <alignment horizontal="left" vertical="center"/>
    </xf>
    <xf numFmtId="0" fontId="15" fillId="5" borderId="64" xfId="0" applyFont="1" applyFill="1" applyBorder="1" applyAlignment="1" applyProtection="1">
      <alignment horizontal="left" vertical="center"/>
    </xf>
    <xf numFmtId="0" fontId="15" fillId="5" borderId="41" xfId="0" applyFont="1" applyFill="1" applyBorder="1" applyAlignment="1" applyProtection="1">
      <alignment horizontal="left" vertical="center"/>
    </xf>
    <xf numFmtId="0" fontId="9" fillId="0" borderId="71" xfId="0" applyFont="1" applyFill="1" applyBorder="1" applyAlignment="1" applyProtection="1">
      <alignment horizontal="left" vertical="top" wrapText="1"/>
      <protection locked="0"/>
    </xf>
    <xf numFmtId="0" fontId="9" fillId="0" borderId="72"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185" fontId="0" fillId="5" borderId="11" xfId="0" applyNumberFormat="1" applyFont="1" applyFill="1" applyBorder="1" applyAlignment="1" applyProtection="1">
      <alignment horizontal="left" vertical="center" shrinkToFit="1"/>
    </xf>
    <xf numFmtId="185" fontId="0" fillId="5" borderId="115" xfId="0" applyNumberFormat="1" applyFont="1" applyFill="1" applyBorder="1" applyAlignment="1" applyProtection="1">
      <alignment horizontal="left" vertical="center" shrinkToFit="1"/>
    </xf>
    <xf numFmtId="0" fontId="15" fillId="5" borderId="13" xfId="0" applyFont="1" applyFill="1" applyBorder="1" applyAlignment="1" applyProtection="1">
      <alignment horizontal="left" vertical="center"/>
    </xf>
    <xf numFmtId="0" fontId="9" fillId="0" borderId="39"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33"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15" fillId="5" borderId="52" xfId="0" applyFont="1" applyFill="1" applyBorder="1" applyAlignment="1" applyProtection="1">
      <alignment horizontal="left" vertical="center"/>
    </xf>
    <xf numFmtId="0" fontId="15" fillId="5" borderId="75" xfId="0" applyFont="1" applyFill="1" applyBorder="1" applyAlignment="1" applyProtection="1">
      <alignment horizontal="left" vertical="center"/>
    </xf>
    <xf numFmtId="0" fontId="9" fillId="0" borderId="70" xfId="0" applyFont="1" applyFill="1" applyBorder="1" applyAlignment="1" applyProtection="1">
      <alignment horizontal="left" vertical="top" wrapText="1"/>
      <protection locked="0"/>
    </xf>
    <xf numFmtId="0" fontId="27" fillId="5" borderId="25" xfId="0" applyFont="1" applyFill="1" applyBorder="1" applyAlignment="1" applyProtection="1">
      <alignment horizontal="left" vertical="center" wrapText="1"/>
    </xf>
    <xf numFmtId="0" fontId="27" fillId="5" borderId="74" xfId="0" applyFont="1" applyFill="1" applyBorder="1" applyAlignment="1" applyProtection="1">
      <alignment horizontal="left" vertical="center" wrapText="1"/>
    </xf>
    <xf numFmtId="0" fontId="27" fillId="8" borderId="86" xfId="0" applyFont="1" applyFill="1" applyBorder="1" applyAlignment="1" applyProtection="1">
      <alignment horizontal="center" vertical="center" shrinkToFit="1"/>
    </xf>
    <xf numFmtId="0" fontId="27" fillId="8" borderId="109" xfId="0" applyFont="1" applyFill="1" applyBorder="1" applyAlignment="1" applyProtection="1">
      <alignment horizontal="center" vertical="center" shrinkToFit="1"/>
    </xf>
    <xf numFmtId="0" fontId="85" fillId="0" borderId="161" xfId="0" applyFont="1" applyBorder="1" applyAlignment="1">
      <alignment horizontal="left" vertical="center" wrapText="1"/>
    </xf>
    <xf numFmtId="0" fontId="85" fillId="0" borderId="0" xfId="0" applyFont="1" applyBorder="1" applyAlignment="1">
      <alignment horizontal="left" vertical="center" wrapText="1"/>
    </xf>
    <xf numFmtId="0" fontId="85" fillId="0" borderId="164" xfId="0" applyFont="1" applyBorder="1" applyAlignment="1">
      <alignment horizontal="left" vertical="center" wrapText="1"/>
    </xf>
    <xf numFmtId="0" fontId="85" fillId="0" borderId="165" xfId="0" applyFont="1" applyBorder="1" applyAlignment="1">
      <alignment horizontal="left" vertical="center" wrapText="1"/>
    </xf>
    <xf numFmtId="185" fontId="0" fillId="5" borderId="94" xfId="0" applyNumberFormat="1" applyFont="1" applyFill="1" applyBorder="1" applyAlignment="1" applyProtection="1">
      <alignment horizontal="left" vertical="center" shrinkToFit="1"/>
    </xf>
    <xf numFmtId="185" fontId="0" fillId="5" borderId="97" xfId="0" applyNumberFormat="1"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wrapText="1"/>
      <protection locked="0"/>
    </xf>
    <xf numFmtId="0" fontId="27" fillId="0" borderId="86" xfId="0" applyFont="1" applyFill="1" applyBorder="1" applyAlignment="1" applyProtection="1">
      <alignment horizontal="left" vertical="center" wrapText="1"/>
      <protection locked="0"/>
    </xf>
    <xf numFmtId="0" fontId="27" fillId="0" borderId="144" xfId="0" applyFont="1" applyFill="1" applyBorder="1" applyAlignment="1" applyProtection="1">
      <alignment horizontal="left" vertical="center" wrapText="1"/>
      <protection locked="0"/>
    </xf>
    <xf numFmtId="0" fontId="85" fillId="0" borderId="165" xfId="0" applyFont="1" applyBorder="1" applyAlignment="1">
      <alignment horizontal="left" vertical="center"/>
    </xf>
    <xf numFmtId="0" fontId="85" fillId="0" borderId="0" xfId="0" applyFont="1" applyBorder="1" applyAlignment="1">
      <alignment horizontal="left" vertical="center"/>
    </xf>
    <xf numFmtId="0" fontId="85" fillId="0" borderId="164" xfId="0" applyFont="1" applyBorder="1" applyAlignment="1">
      <alignment horizontal="left" vertical="center"/>
    </xf>
    <xf numFmtId="0" fontId="26" fillId="0" borderId="0" xfId="0" applyFont="1" applyFill="1" applyBorder="1" applyAlignment="1" applyProtection="1">
      <alignment horizontal="right" vertical="center" shrinkToFit="1"/>
    </xf>
    <xf numFmtId="0" fontId="26" fillId="0" borderId="0" xfId="0" applyFont="1" applyFill="1" applyBorder="1" applyAlignment="1" applyProtection="1">
      <alignment horizontal="left" vertical="center" shrinkToFit="1"/>
    </xf>
    <xf numFmtId="0" fontId="26" fillId="0" borderId="106" xfId="0" applyFont="1" applyFill="1" applyBorder="1" applyAlignment="1" applyProtection="1">
      <alignment horizontal="right" vertical="center" shrinkToFit="1"/>
    </xf>
    <xf numFmtId="0" fontId="15" fillId="5" borderId="76" xfId="0" applyFont="1" applyFill="1" applyBorder="1" applyAlignment="1" applyProtection="1">
      <alignment horizontal="center" vertical="center" textRotation="255"/>
    </xf>
    <xf numFmtId="0" fontId="15" fillId="5" borderId="77" xfId="0" applyFont="1" applyFill="1" applyBorder="1" applyAlignment="1" applyProtection="1">
      <alignment horizontal="center" vertical="center" textRotation="255"/>
    </xf>
    <xf numFmtId="0" fontId="15" fillId="5" borderId="78" xfId="0" applyFont="1" applyFill="1" applyBorder="1" applyAlignment="1" applyProtection="1">
      <alignment horizontal="center" vertical="center" textRotation="255"/>
    </xf>
    <xf numFmtId="0" fontId="15" fillId="5" borderId="131"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65" xfId="0" applyFont="1" applyFill="1" applyBorder="1" applyAlignment="1" applyProtection="1">
      <alignment horizontal="left" vertical="center"/>
    </xf>
    <xf numFmtId="0" fontId="15" fillId="5" borderId="3"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xf>
    <xf numFmtId="0" fontId="15" fillId="5" borderId="3" xfId="0" applyFont="1" applyFill="1" applyBorder="1" applyAlignment="1" applyProtection="1">
      <alignment horizontal="left" vertical="center"/>
    </xf>
    <xf numFmtId="0" fontId="15" fillId="5" borderId="8" xfId="0" applyFont="1" applyFill="1" applyBorder="1" applyAlignment="1" applyProtection="1">
      <alignment horizontal="left" vertical="center"/>
    </xf>
    <xf numFmtId="0" fontId="15" fillId="5" borderId="10" xfId="0" applyFont="1" applyFill="1" applyBorder="1" applyAlignment="1" applyProtection="1">
      <alignment horizontal="left" vertical="center"/>
    </xf>
    <xf numFmtId="0" fontId="15" fillId="6" borderId="23" xfId="0" applyFont="1" applyFill="1" applyBorder="1" applyAlignment="1" applyProtection="1">
      <alignment horizontal="center" vertical="center" shrinkToFit="1"/>
    </xf>
    <xf numFmtId="0" fontId="15" fillId="6" borderId="22" xfId="0" applyFont="1" applyFill="1" applyBorder="1" applyAlignment="1" applyProtection="1">
      <alignment horizontal="center" vertical="center" shrinkToFit="1"/>
    </xf>
    <xf numFmtId="0" fontId="85" fillId="0" borderId="162" xfId="0" applyFont="1" applyBorder="1" applyAlignment="1">
      <alignment horizontal="left" vertical="center" wrapText="1"/>
    </xf>
    <xf numFmtId="0" fontId="85" fillId="0" borderId="162" xfId="0" applyFont="1" applyBorder="1" applyAlignment="1">
      <alignment horizontal="left" vertical="center"/>
    </xf>
    <xf numFmtId="0" fontId="15" fillId="5" borderId="82" xfId="0" applyFont="1" applyFill="1" applyBorder="1" applyAlignment="1" applyProtection="1">
      <alignment horizontal="center" vertical="center" wrapText="1"/>
    </xf>
    <xf numFmtId="0" fontId="15" fillId="5" borderId="46" xfId="0" applyFont="1" applyFill="1" applyBorder="1" applyAlignment="1" applyProtection="1">
      <alignment horizontal="center" vertical="center" wrapText="1"/>
    </xf>
    <xf numFmtId="0" fontId="15" fillId="5" borderId="31"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xf>
    <xf numFmtId="0" fontId="15" fillId="5" borderId="32" xfId="0" applyFont="1" applyFill="1" applyBorder="1" applyAlignment="1" applyProtection="1">
      <alignment horizontal="center" vertical="center" wrapText="1"/>
    </xf>
    <xf numFmtId="0" fontId="15" fillId="5" borderId="146" xfId="0" applyFont="1" applyFill="1" applyBorder="1" applyAlignment="1" applyProtection="1">
      <alignment horizontal="center" vertical="center" wrapText="1"/>
    </xf>
    <xf numFmtId="0" fontId="9" fillId="0" borderId="35" xfId="0" applyFont="1" applyFill="1" applyBorder="1" applyAlignment="1" applyProtection="1">
      <alignment horizontal="left" vertical="top" wrapText="1"/>
      <protection locked="0"/>
    </xf>
    <xf numFmtId="0" fontId="9" fillId="0" borderId="106" xfId="0" applyFont="1" applyFill="1" applyBorder="1" applyAlignment="1" applyProtection="1">
      <alignment horizontal="left" vertical="top" wrapText="1"/>
      <protection locked="0"/>
    </xf>
    <xf numFmtId="0" fontId="9" fillId="0" borderId="145" xfId="0" applyFont="1" applyFill="1" applyBorder="1" applyAlignment="1" applyProtection="1">
      <alignment horizontal="left" vertical="top" wrapText="1"/>
      <protection locked="0"/>
    </xf>
    <xf numFmtId="0" fontId="0" fillId="5" borderId="40" xfId="3" applyFont="1" applyFill="1" applyBorder="1" applyAlignment="1" applyProtection="1">
      <alignment horizontal="center" vertical="center"/>
    </xf>
    <xf numFmtId="0" fontId="0" fillId="5" borderId="64" xfId="3" applyFont="1" applyFill="1" applyBorder="1" applyAlignment="1" applyProtection="1">
      <alignment horizontal="center" vertical="center"/>
    </xf>
    <xf numFmtId="38" fontId="8" fillId="2" borderId="30" xfId="4" applyFont="1" applyFill="1" applyBorder="1" applyAlignment="1" applyProtection="1">
      <alignment horizontal="right" vertical="center"/>
    </xf>
    <xf numFmtId="38" fontId="8" fillId="2" borderId="104" xfId="4" applyFont="1" applyFill="1" applyBorder="1" applyAlignment="1" applyProtection="1">
      <alignment horizontal="right" vertical="center"/>
    </xf>
    <xf numFmtId="0" fontId="15" fillId="3" borderId="53" xfId="3" applyFont="1" applyFill="1" applyBorder="1" applyAlignment="1" applyProtection="1">
      <alignment horizontal="left" vertical="center"/>
    </xf>
    <xf numFmtId="0" fontId="15" fillId="3" borderId="48" xfId="3" applyFont="1" applyFill="1" applyBorder="1" applyAlignment="1" applyProtection="1">
      <alignment horizontal="left" vertical="center"/>
    </xf>
    <xf numFmtId="38" fontId="7" fillId="3" borderId="0" xfId="4" applyFont="1" applyFill="1" applyBorder="1" applyAlignment="1" applyProtection="1">
      <alignment horizontal="right" vertical="center"/>
    </xf>
    <xf numFmtId="38" fontId="7" fillId="3" borderId="34" xfId="4" applyFont="1" applyFill="1" applyBorder="1" applyAlignment="1" applyProtection="1">
      <alignment horizontal="right" vertical="center"/>
    </xf>
    <xf numFmtId="38" fontId="7" fillId="2" borderId="38" xfId="4" applyFont="1" applyFill="1" applyBorder="1" applyAlignment="1" applyProtection="1">
      <alignment horizontal="right" vertical="center" wrapText="1"/>
    </xf>
    <xf numFmtId="38" fontId="7" fillId="2" borderId="27" xfId="4" applyFont="1" applyFill="1" applyBorder="1" applyAlignment="1" applyProtection="1">
      <alignment horizontal="right" vertical="center" wrapText="1"/>
    </xf>
    <xf numFmtId="38" fontId="7" fillId="2" borderId="28" xfId="4" applyFont="1" applyFill="1" applyBorder="1" applyAlignment="1" applyProtection="1">
      <alignment horizontal="right" vertical="center" wrapText="1"/>
    </xf>
    <xf numFmtId="38" fontId="7" fillId="2" borderId="11" xfId="4" applyFont="1" applyFill="1" applyBorder="1" applyAlignment="1" applyProtection="1">
      <alignment horizontal="right" vertical="center"/>
    </xf>
    <xf numFmtId="38" fontId="7" fillId="2" borderId="20" xfId="4" applyFont="1" applyFill="1" applyBorder="1" applyAlignment="1" applyProtection="1">
      <alignment horizontal="right" vertical="center"/>
    </xf>
    <xf numFmtId="38" fontId="7" fillId="2" borderId="12" xfId="4" applyFont="1" applyFill="1" applyBorder="1" applyAlignment="1" applyProtection="1">
      <alignment horizontal="right" vertical="center"/>
    </xf>
    <xf numFmtId="38" fontId="7" fillId="2" borderId="21" xfId="4" applyFont="1" applyFill="1" applyBorder="1" applyAlignment="1" applyProtection="1">
      <alignment horizontal="right" vertical="center"/>
    </xf>
    <xf numFmtId="38" fontId="7" fillId="2" borderId="84" xfId="4" applyFont="1" applyFill="1" applyBorder="1" applyAlignment="1" applyProtection="1">
      <alignment horizontal="right" vertical="center"/>
    </xf>
    <xf numFmtId="38" fontId="7" fillId="2" borderId="105" xfId="4" applyFont="1" applyFill="1" applyBorder="1" applyAlignment="1" applyProtection="1">
      <alignment horizontal="right" vertical="center"/>
    </xf>
    <xf numFmtId="38" fontId="7" fillId="3" borderId="88" xfId="4" applyFont="1" applyFill="1" applyBorder="1" applyAlignment="1" applyProtection="1">
      <alignment horizontal="right" vertical="center"/>
    </xf>
    <xf numFmtId="38" fontId="7" fillId="3" borderId="60" xfId="4" applyFont="1" applyFill="1" applyBorder="1" applyAlignment="1" applyProtection="1">
      <alignment horizontal="right" vertical="center"/>
    </xf>
    <xf numFmtId="38" fontId="7" fillId="3" borderId="61" xfId="4" applyFont="1" applyFill="1" applyBorder="1" applyAlignment="1" applyProtection="1">
      <alignment horizontal="right" vertical="center"/>
    </xf>
    <xf numFmtId="0" fontId="7" fillId="2" borderId="27" xfId="3" applyFont="1" applyFill="1" applyBorder="1" applyAlignment="1" applyProtection="1">
      <alignment horizontal="center" vertical="center"/>
    </xf>
    <xf numFmtId="0" fontId="19" fillId="0" borderId="70" xfId="0" applyFont="1" applyBorder="1" applyAlignment="1" applyProtection="1">
      <alignment horizontal="left" vertical="center" shrinkToFit="1"/>
      <protection locked="0"/>
    </xf>
    <xf numFmtId="0" fontId="19" fillId="0" borderId="136" xfId="0" applyFont="1" applyBorder="1" applyAlignment="1" applyProtection="1">
      <alignment horizontal="left" vertical="center" shrinkToFit="1"/>
      <protection locked="0"/>
    </xf>
    <xf numFmtId="0" fontId="7" fillId="0" borderId="9" xfId="3" applyFont="1" applyFill="1" applyBorder="1" applyAlignment="1" applyProtection="1">
      <alignment horizontal="left" vertical="center" shrinkToFit="1"/>
      <protection locked="0"/>
    </xf>
    <xf numFmtId="0" fontId="7" fillId="0" borderId="43" xfId="3" applyFont="1" applyFill="1" applyBorder="1" applyAlignment="1" applyProtection="1">
      <alignment horizontal="left" vertical="center" shrinkToFit="1"/>
      <protection locked="0"/>
    </xf>
    <xf numFmtId="0" fontId="7" fillId="0" borderId="62" xfId="3" applyFont="1" applyFill="1" applyBorder="1" applyAlignment="1" applyProtection="1">
      <alignment horizontal="left" vertical="center" shrinkToFit="1"/>
      <protection locked="0"/>
    </xf>
    <xf numFmtId="0" fontId="0" fillId="0" borderId="3" xfId="3" applyFont="1" applyFill="1" applyBorder="1" applyAlignment="1" applyProtection="1">
      <alignment horizontal="left" vertical="center" shrinkToFit="1"/>
      <protection locked="0"/>
    </xf>
    <xf numFmtId="0" fontId="7" fillId="0" borderId="3" xfId="3" applyFont="1" applyFill="1" applyBorder="1" applyAlignment="1" applyProtection="1">
      <alignment horizontal="left" vertical="center" shrinkToFit="1"/>
      <protection locked="0"/>
    </xf>
    <xf numFmtId="0" fontId="7" fillId="0" borderId="10" xfId="3" applyFont="1" applyFill="1" applyBorder="1" applyAlignment="1" applyProtection="1">
      <alignment horizontal="left" vertical="center" shrinkToFit="1"/>
      <protection locked="0"/>
    </xf>
    <xf numFmtId="0" fontId="7" fillId="0" borderId="86" xfId="3" applyFont="1" applyFill="1" applyBorder="1" applyAlignment="1" applyProtection="1">
      <alignment horizontal="left" vertical="center" shrinkToFit="1"/>
      <protection locked="0"/>
    </xf>
    <xf numFmtId="0" fontId="7" fillId="0" borderId="109" xfId="3" applyFont="1" applyFill="1" applyBorder="1" applyAlignment="1" applyProtection="1">
      <alignment horizontal="left" vertical="center" shrinkToFit="1"/>
      <protection locked="0"/>
    </xf>
    <xf numFmtId="0" fontId="17" fillId="3" borderId="25" xfId="3" applyFont="1" applyFill="1" applyBorder="1" applyAlignment="1" applyProtection="1">
      <alignment horizontal="center" vertical="top" textRotation="255"/>
    </xf>
    <xf numFmtId="0" fontId="12" fillId="2" borderId="29" xfId="3" applyFont="1" applyFill="1" applyBorder="1" applyAlignment="1" applyProtection="1">
      <alignment horizontal="left" vertical="center"/>
    </xf>
    <xf numFmtId="0" fontId="12" fillId="2" borderId="30" xfId="3" applyFont="1" applyFill="1" applyBorder="1" applyAlignment="1" applyProtection="1">
      <alignment horizontal="left" vertical="center"/>
    </xf>
    <xf numFmtId="0" fontId="0" fillId="0" borderId="39" xfId="3" applyFont="1" applyFill="1" applyBorder="1" applyAlignment="1" applyProtection="1">
      <alignment horizontal="left" vertical="top" wrapText="1"/>
      <protection locked="0"/>
    </xf>
    <xf numFmtId="0" fontId="7" fillId="0" borderId="14" xfId="3" applyFont="1" applyFill="1" applyBorder="1" applyAlignment="1" applyProtection="1">
      <alignment horizontal="left" vertical="top" wrapText="1"/>
      <protection locked="0"/>
    </xf>
    <xf numFmtId="0" fontId="7" fillId="0" borderId="33" xfId="3" applyFont="1" applyFill="1" applyBorder="1" applyAlignment="1" applyProtection="1">
      <alignment horizontal="left" vertical="top" wrapText="1"/>
      <protection locked="0"/>
    </xf>
    <xf numFmtId="0" fontId="7" fillId="0" borderId="15" xfId="3" applyFont="1" applyFill="1" applyBorder="1" applyAlignment="1" applyProtection="1">
      <alignment horizontal="left" vertical="top" wrapText="1"/>
      <protection locked="0"/>
    </xf>
    <xf numFmtId="0" fontId="7" fillId="0" borderId="0" xfId="3" applyFont="1" applyFill="1" applyBorder="1" applyAlignment="1" applyProtection="1">
      <alignment horizontal="left" vertical="top" wrapText="1"/>
      <protection locked="0"/>
    </xf>
    <xf numFmtId="0" fontId="7" fillId="0" borderId="34" xfId="3" applyFont="1" applyFill="1" applyBorder="1" applyAlignment="1" applyProtection="1">
      <alignment horizontal="left" vertical="top" wrapText="1"/>
      <protection locked="0"/>
    </xf>
    <xf numFmtId="0" fontId="7" fillId="0" borderId="16" xfId="3" applyFont="1" applyFill="1" applyBorder="1" applyAlignment="1" applyProtection="1">
      <alignment horizontal="left" vertical="top" wrapText="1"/>
      <protection locked="0"/>
    </xf>
    <xf numFmtId="0" fontId="7" fillId="0" borderId="26" xfId="3" applyFont="1" applyFill="1" applyBorder="1" applyAlignment="1" applyProtection="1">
      <alignment horizontal="left" vertical="top" wrapText="1"/>
      <protection locked="0"/>
    </xf>
    <xf numFmtId="0" fontId="7" fillId="0" borderId="45" xfId="3" applyFont="1" applyFill="1" applyBorder="1" applyAlignment="1" applyProtection="1">
      <alignment horizontal="left" vertical="top" wrapText="1"/>
      <protection locked="0"/>
    </xf>
    <xf numFmtId="0" fontId="17" fillId="3" borderId="100" xfId="3" applyFont="1" applyFill="1" applyBorder="1" applyAlignment="1" applyProtection="1">
      <alignment horizontal="center" vertical="center" shrinkToFit="1"/>
    </xf>
    <xf numFmtId="0" fontId="17" fillId="3" borderId="94" xfId="3" applyFont="1" applyFill="1" applyBorder="1" applyAlignment="1" applyProtection="1">
      <alignment horizontal="center" vertical="center" shrinkToFit="1"/>
    </xf>
    <xf numFmtId="0" fontId="17" fillId="3" borderId="97" xfId="3" applyFont="1" applyFill="1" applyBorder="1" applyAlignment="1" applyProtection="1">
      <alignment horizontal="center" vertical="center" shrinkToFit="1"/>
    </xf>
    <xf numFmtId="177" fontId="7" fillId="5" borderId="58" xfId="3" applyNumberFormat="1" applyFont="1" applyFill="1" applyBorder="1" applyAlignment="1" applyProtection="1">
      <alignment horizontal="right" vertical="top"/>
    </xf>
    <xf numFmtId="177" fontId="7" fillId="5" borderId="56" xfId="3" applyNumberFormat="1" applyFont="1" applyFill="1" applyBorder="1" applyAlignment="1" applyProtection="1">
      <alignment horizontal="right" vertical="top"/>
    </xf>
    <xf numFmtId="177" fontId="7" fillId="5" borderId="87" xfId="3" applyNumberFormat="1" applyFont="1" applyFill="1" applyBorder="1" applyAlignment="1" applyProtection="1">
      <alignment horizontal="right" vertical="top"/>
    </xf>
    <xf numFmtId="0" fontId="7" fillId="0" borderId="39" xfId="3" applyFont="1" applyFill="1" applyBorder="1" applyAlignment="1" applyProtection="1">
      <alignment horizontal="left" vertical="top" wrapText="1"/>
      <protection locked="0"/>
    </xf>
    <xf numFmtId="0" fontId="13" fillId="5" borderId="53" xfId="3" applyFont="1" applyFill="1" applyBorder="1" applyAlignment="1" applyProtection="1">
      <alignment horizontal="left" vertical="center"/>
    </xf>
    <xf numFmtId="0" fontId="13" fillId="5" borderId="48" xfId="3" applyFont="1" applyFill="1" applyBorder="1" applyAlignment="1" applyProtection="1">
      <alignment horizontal="left" vertical="center"/>
    </xf>
    <xf numFmtId="0" fontId="13" fillId="5" borderId="54" xfId="3" applyFont="1" applyFill="1" applyBorder="1" applyAlignment="1" applyProtection="1">
      <alignment horizontal="left" vertical="center"/>
    </xf>
    <xf numFmtId="0" fontId="7" fillId="0" borderId="101" xfId="3" applyFont="1" applyFill="1" applyBorder="1" applyAlignment="1" applyProtection="1">
      <alignment horizontal="left" vertical="center" shrinkToFit="1"/>
      <protection locked="0"/>
    </xf>
    <xf numFmtId="0" fontId="7" fillId="0" borderId="67" xfId="3" applyFont="1" applyFill="1" applyBorder="1" applyAlignment="1" applyProtection="1">
      <alignment horizontal="left" vertical="center" shrinkToFit="1"/>
      <protection locked="0"/>
    </xf>
    <xf numFmtId="0" fontId="7" fillId="0" borderId="116" xfId="3" applyFont="1" applyFill="1" applyBorder="1" applyAlignment="1" applyProtection="1">
      <alignment horizontal="left" vertical="center" shrinkToFit="1"/>
      <protection locked="0"/>
    </xf>
    <xf numFmtId="0" fontId="7" fillId="5" borderId="14" xfId="3" applyFont="1" applyFill="1" applyBorder="1" applyAlignment="1" applyProtection="1">
      <alignment horizontal="left" vertical="center" shrinkToFit="1"/>
    </xf>
    <xf numFmtId="0" fontId="7" fillId="0" borderId="12" xfId="3" applyFont="1" applyFill="1" applyBorder="1" applyAlignment="1" applyProtection="1">
      <alignment horizontal="left" vertical="center" shrinkToFit="1"/>
      <protection locked="0"/>
    </xf>
    <xf numFmtId="0" fontId="7" fillId="0" borderId="13" xfId="3" applyFont="1" applyFill="1" applyBorder="1" applyAlignment="1" applyProtection="1">
      <alignment horizontal="left" vertical="center" shrinkToFit="1"/>
      <protection locked="0"/>
    </xf>
    <xf numFmtId="0" fontId="0" fillId="0" borderId="9" xfId="3" applyFont="1" applyFill="1" applyBorder="1" applyAlignment="1" applyProtection="1">
      <alignment horizontal="left" vertical="center" shrinkToFit="1"/>
      <protection locked="0"/>
    </xf>
    <xf numFmtId="0" fontId="83" fillId="0" borderId="165" xfId="3" applyFont="1" applyBorder="1" applyAlignment="1">
      <alignment horizontal="left" vertical="center" wrapText="1"/>
    </xf>
    <xf numFmtId="0" fontId="83" fillId="0" borderId="0" xfId="3" applyFont="1" applyBorder="1" applyAlignment="1">
      <alignment horizontal="left" vertical="center" wrapText="1"/>
    </xf>
    <xf numFmtId="0" fontId="83" fillId="0" borderId="164" xfId="3" applyFont="1" applyBorder="1" applyAlignment="1">
      <alignment horizontal="left" vertical="center" wrapText="1"/>
    </xf>
    <xf numFmtId="0" fontId="83" fillId="0" borderId="165" xfId="0" applyFont="1" applyBorder="1" applyAlignment="1">
      <alignment horizontal="left" vertical="center" wrapText="1"/>
    </xf>
    <xf numFmtId="0" fontId="83" fillId="0" borderId="165" xfId="0" applyFont="1" applyBorder="1" applyAlignment="1">
      <alignment horizontal="left" vertical="center"/>
    </xf>
    <xf numFmtId="0" fontId="83" fillId="0" borderId="165" xfId="3" applyFont="1" applyFill="1" applyBorder="1" applyAlignment="1" applyProtection="1">
      <alignment horizontal="left" vertical="center" wrapText="1"/>
    </xf>
    <xf numFmtId="0" fontId="83" fillId="0" borderId="0" xfId="3" applyFont="1" applyFill="1" applyBorder="1" applyAlignment="1" applyProtection="1">
      <alignment horizontal="left" vertical="center" wrapText="1"/>
    </xf>
    <xf numFmtId="0" fontId="83" fillId="0" borderId="164" xfId="3" applyFont="1" applyFill="1" applyBorder="1" applyAlignment="1" applyProtection="1">
      <alignment horizontal="left" vertical="center" wrapText="1"/>
    </xf>
    <xf numFmtId="177" fontId="7" fillId="5" borderId="57" xfId="3" applyNumberFormat="1" applyFont="1" applyFill="1" applyBorder="1" applyAlignment="1" applyProtection="1">
      <alignment horizontal="right" vertical="top"/>
    </xf>
    <xf numFmtId="176" fontId="9" fillId="5" borderId="9" xfId="0" applyNumberFormat="1" applyFont="1" applyFill="1" applyBorder="1" applyAlignment="1" applyProtection="1">
      <alignment horizontal="right" vertical="center" shrinkToFit="1"/>
    </xf>
    <xf numFmtId="176" fontId="9" fillId="5" borderId="44" xfId="0" applyNumberFormat="1" applyFont="1" applyFill="1" applyBorder="1" applyAlignment="1" applyProtection="1">
      <alignment horizontal="right" vertical="center" shrinkToFit="1"/>
    </xf>
    <xf numFmtId="0" fontId="83" fillId="0" borderId="0" xfId="0" applyFont="1" applyAlignment="1">
      <alignment horizontal="left" vertical="top" wrapText="1"/>
    </xf>
    <xf numFmtId="176" fontId="9" fillId="5" borderId="101" xfId="0" applyNumberFormat="1" applyFont="1" applyFill="1" applyBorder="1" applyAlignment="1" applyProtection="1">
      <alignment horizontal="right" vertical="center" shrinkToFit="1"/>
    </xf>
    <xf numFmtId="176" fontId="9" fillId="5" borderId="68" xfId="0" applyNumberFormat="1" applyFont="1" applyFill="1" applyBorder="1" applyAlignment="1" applyProtection="1">
      <alignment horizontal="right" vertical="center" shrinkToFit="1"/>
    </xf>
    <xf numFmtId="176" fontId="11" fillId="0" borderId="0" xfId="3" applyNumberFormat="1" applyFont="1" applyFill="1" applyBorder="1" applyAlignment="1" applyProtection="1">
      <alignment horizontal="right" vertical="center"/>
    </xf>
    <xf numFmtId="177" fontId="32" fillId="10" borderId="30" xfId="3" applyNumberFormat="1" applyFont="1" applyFill="1" applyBorder="1" applyAlignment="1" applyProtection="1">
      <alignment horizontal="right" vertical="center"/>
    </xf>
    <xf numFmtId="177" fontId="32" fillId="10" borderId="104" xfId="3" applyNumberFormat="1" applyFont="1" applyFill="1" applyBorder="1" applyAlignment="1" applyProtection="1">
      <alignment horizontal="right" vertical="center"/>
    </xf>
    <xf numFmtId="177" fontId="32" fillId="8" borderId="14" xfId="4" applyNumberFormat="1" applyFont="1" applyFill="1" applyBorder="1" applyAlignment="1" applyProtection="1">
      <alignment horizontal="right" vertical="center"/>
    </xf>
    <xf numFmtId="177" fontId="32" fillId="8" borderId="33" xfId="4" applyNumberFormat="1" applyFont="1" applyFill="1" applyBorder="1" applyAlignment="1" applyProtection="1">
      <alignment horizontal="right" vertical="center"/>
    </xf>
    <xf numFmtId="0" fontId="9" fillId="2" borderId="48" xfId="3" applyFont="1" applyFill="1" applyBorder="1" applyAlignment="1" applyProtection="1">
      <alignment horizontal="center" vertical="center"/>
    </xf>
    <xf numFmtId="0" fontId="9" fillId="2" borderId="55" xfId="3" applyFont="1" applyFill="1" applyBorder="1" applyAlignment="1" applyProtection="1">
      <alignment horizontal="center" vertical="center"/>
    </xf>
    <xf numFmtId="176" fontId="9" fillId="5" borderId="64" xfId="0" applyNumberFormat="1" applyFont="1" applyFill="1" applyBorder="1" applyAlignment="1" applyProtection="1">
      <alignment horizontal="right" vertical="center" shrinkToFit="1"/>
    </xf>
    <xf numFmtId="176" fontId="9" fillId="5" borderId="41" xfId="0" applyNumberFormat="1" applyFont="1" applyFill="1" applyBorder="1" applyAlignment="1" applyProtection="1">
      <alignment horizontal="right" vertical="center" shrinkToFit="1"/>
    </xf>
    <xf numFmtId="0" fontId="49" fillId="11" borderId="0" xfId="0" applyFont="1" applyFill="1" applyAlignment="1" applyProtection="1">
      <alignment horizontal="center" vertical="top"/>
      <protection locked="0"/>
    </xf>
    <xf numFmtId="0" fontId="50" fillId="0" borderId="0" xfId="0" applyFont="1" applyAlignment="1" applyProtection="1">
      <alignment vertical="top" wrapText="1"/>
      <protection locked="0"/>
    </xf>
    <xf numFmtId="0" fontId="58" fillId="11" borderId="0" xfId="0" applyFont="1" applyFill="1" applyAlignment="1" applyProtection="1">
      <alignment horizontal="right" vertical="top"/>
      <protection locked="0"/>
    </xf>
    <xf numFmtId="0" fontId="88" fillId="0" borderId="160" xfId="8" applyFont="1" applyBorder="1" applyAlignment="1" applyProtection="1">
      <alignment horizontal="left" vertical="center" wrapText="1"/>
      <protection locked="0"/>
    </xf>
    <xf numFmtId="0" fontId="89" fillId="0" borderId="161" xfId="8" applyFont="1" applyBorder="1" applyAlignment="1" applyProtection="1">
      <alignment horizontal="left" vertical="center" wrapText="1"/>
      <protection locked="0"/>
    </xf>
    <xf numFmtId="0" fontId="89" fillId="0" borderId="0" xfId="8" applyFont="1" applyAlignment="1" applyProtection="1">
      <alignment horizontal="left" vertical="center" wrapText="1"/>
      <protection locked="0"/>
    </xf>
    <xf numFmtId="0" fontId="89" fillId="0" borderId="162" xfId="8" applyFont="1" applyBorder="1" applyAlignment="1" applyProtection="1">
      <alignment horizontal="left" vertical="center" wrapText="1"/>
      <protection locked="0"/>
    </xf>
    <xf numFmtId="0" fontId="89" fillId="0" borderId="161" xfId="8" applyFont="1" applyBorder="1" applyAlignment="1" applyProtection="1">
      <alignment horizontal="left" vertical="top" wrapText="1"/>
      <protection locked="0"/>
    </xf>
    <xf numFmtId="0" fontId="89" fillId="0" borderId="0" xfId="8" applyFont="1" applyAlignment="1" applyProtection="1">
      <alignment horizontal="left" vertical="top" wrapText="1"/>
      <protection locked="0"/>
    </xf>
    <xf numFmtId="0" fontId="55" fillId="7" borderId="0" xfId="8" applyFont="1" applyFill="1" applyAlignment="1">
      <alignment horizontal="left" vertical="center"/>
    </xf>
    <xf numFmtId="181" fontId="50" fillId="7" borderId="0" xfId="8" applyNumberFormat="1" applyFont="1" applyFill="1" applyAlignment="1">
      <alignment horizontal="right" vertical="center"/>
    </xf>
    <xf numFmtId="0" fontId="50" fillId="0" borderId="0" xfId="0" applyFont="1" applyFill="1" applyAlignment="1">
      <alignment horizontal="right" vertical="center"/>
    </xf>
    <xf numFmtId="0" fontId="50" fillId="0" borderId="0" xfId="0" applyFont="1" applyFill="1" applyAlignment="1">
      <alignment horizontal="left" vertical="center"/>
    </xf>
    <xf numFmtId="0" fontId="50" fillId="11" borderId="0" xfId="0" applyFont="1" applyFill="1" applyAlignment="1">
      <alignment horizontal="right" vertical="center"/>
    </xf>
    <xf numFmtId="0" fontId="50" fillId="11" borderId="0" xfId="0" applyFont="1" applyFill="1" applyAlignment="1">
      <alignment horizontal="left" vertical="center"/>
    </xf>
    <xf numFmtId="0" fontId="0" fillId="0" borderId="3" xfId="0" applyNumberFormat="1" applyBorder="1" applyAlignment="1" applyProtection="1">
      <alignment horizontal="left" vertical="center" wrapText="1"/>
      <protection locked="0"/>
    </xf>
    <xf numFmtId="0" fontId="0" fillId="0" borderId="23" xfId="0" applyNumberFormat="1" applyBorder="1" applyAlignment="1" applyProtection="1">
      <alignment horizontal="left" vertical="center" wrapText="1"/>
      <protection locked="0"/>
    </xf>
    <xf numFmtId="0" fontId="42" fillId="0" borderId="9" xfId="0" applyFont="1" applyFill="1" applyBorder="1" applyAlignment="1" applyProtection="1">
      <alignment horizontal="left" vertical="center" wrapText="1"/>
      <protection locked="0"/>
    </xf>
    <xf numFmtId="0" fontId="42" fillId="0" borderId="62" xfId="0" applyFont="1" applyFill="1" applyBorder="1" applyAlignment="1" applyProtection="1">
      <alignment horizontal="left" vertical="center" wrapText="1"/>
      <protection locked="0"/>
    </xf>
    <xf numFmtId="0" fontId="0" fillId="0" borderId="9" xfId="0" applyNumberFormat="1" applyBorder="1" applyAlignment="1" applyProtection="1">
      <alignment horizontal="left" vertical="center" wrapText="1"/>
      <protection locked="0"/>
    </xf>
    <xf numFmtId="0" fontId="0" fillId="0" borderId="44" xfId="0" applyNumberFormat="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42" fillId="0" borderId="109" xfId="0" applyFont="1" applyFill="1" applyBorder="1" applyAlignment="1" applyProtection="1">
      <alignment horizontal="left" vertical="center" wrapText="1"/>
      <protection locked="0"/>
    </xf>
    <xf numFmtId="0" fontId="0" fillId="0" borderId="10" xfId="0" applyNumberFormat="1" applyBorder="1" applyAlignment="1" applyProtection="1">
      <alignment horizontal="left" vertical="center" wrapText="1"/>
      <protection locked="0"/>
    </xf>
    <xf numFmtId="0" fontId="0" fillId="0" borderId="144" xfId="0" applyNumberFormat="1" applyBorder="1" applyAlignment="1" applyProtection="1">
      <alignment horizontal="left" vertical="center" wrapText="1"/>
      <protection locked="0"/>
    </xf>
    <xf numFmtId="0" fontId="0" fillId="0" borderId="0" xfId="0" applyAlignment="1" applyProtection="1">
      <alignment horizontal="left" vertical="top" wrapText="1"/>
      <protection locked="0"/>
    </xf>
    <xf numFmtId="176" fontId="15" fillId="5" borderId="124" xfId="0" applyNumberFormat="1" applyFont="1" applyFill="1" applyBorder="1" applyAlignment="1" applyProtection="1">
      <alignment horizontal="right" vertical="center"/>
    </xf>
    <xf numFmtId="176" fontId="15" fillId="5" borderId="20" xfId="0" applyNumberFormat="1" applyFont="1" applyFill="1" applyBorder="1" applyAlignment="1" applyProtection="1">
      <alignment horizontal="right" vertical="center"/>
    </xf>
    <xf numFmtId="176" fontId="15" fillId="5" borderId="135" xfId="0" applyNumberFormat="1" applyFont="1" applyFill="1" applyBorder="1" applyAlignment="1" applyProtection="1">
      <alignment horizontal="right" vertical="center"/>
    </xf>
    <xf numFmtId="176" fontId="15" fillId="5" borderId="11" xfId="0" applyNumberFormat="1" applyFont="1" applyFill="1" applyBorder="1" applyAlignment="1" applyProtection="1">
      <alignment horizontal="right" vertical="center"/>
    </xf>
    <xf numFmtId="0" fontId="0" fillId="5" borderId="71" xfId="0" applyFill="1" applyBorder="1" applyAlignment="1" applyProtection="1">
      <alignment horizontal="center" vertical="center"/>
    </xf>
    <xf numFmtId="0" fontId="0" fillId="5" borderId="0" xfId="0" applyFill="1" applyBorder="1" applyAlignment="1" applyProtection="1">
      <alignment horizontal="center" vertical="center"/>
    </xf>
    <xf numFmtId="0" fontId="8" fillId="5" borderId="36" xfId="0" applyFont="1" applyFill="1" applyBorder="1" applyAlignment="1" applyProtection="1">
      <alignment horizontal="left" vertical="center"/>
    </xf>
    <xf numFmtId="176" fontId="11" fillId="5" borderId="40" xfId="0" applyNumberFormat="1" applyFont="1" applyFill="1" applyBorder="1" applyAlignment="1">
      <alignment horizontal="center" vertical="center" shrinkToFit="1"/>
    </xf>
    <xf numFmtId="176" fontId="11" fillId="5" borderId="64" xfId="0" applyNumberFormat="1" applyFont="1" applyFill="1" applyBorder="1" applyAlignment="1">
      <alignment horizontal="center" vertical="center" shrinkToFit="1"/>
    </xf>
    <xf numFmtId="0" fontId="0" fillId="5" borderId="40" xfId="0" applyFill="1" applyBorder="1" applyAlignment="1">
      <alignment horizontal="center" vertical="center"/>
    </xf>
    <xf numFmtId="0" fontId="0" fillId="5" borderId="64" xfId="0" applyFill="1" applyBorder="1" applyAlignment="1">
      <alignment horizontal="center" vertical="center"/>
    </xf>
    <xf numFmtId="0" fontId="8" fillId="5" borderId="151" xfId="0" applyFont="1" applyFill="1" applyBorder="1" applyAlignment="1" applyProtection="1">
      <alignment horizontal="center" vertical="center" shrinkToFit="1"/>
    </xf>
    <xf numFmtId="0" fontId="8" fillId="5" borderId="152" xfId="0" applyFont="1" applyFill="1" applyBorder="1" applyAlignment="1" applyProtection="1">
      <alignment horizontal="center" vertical="center" shrinkToFit="1"/>
    </xf>
    <xf numFmtId="0" fontId="8" fillId="5" borderId="153" xfId="0" applyFont="1" applyFill="1" applyBorder="1" applyAlignment="1" applyProtection="1">
      <alignment horizontal="center" vertical="center" shrinkToFit="1"/>
    </xf>
    <xf numFmtId="0" fontId="8" fillId="5" borderId="154" xfId="0" applyFont="1" applyFill="1" applyBorder="1" applyAlignment="1" applyProtection="1">
      <alignment horizontal="center" vertical="center" shrinkToFit="1"/>
    </xf>
    <xf numFmtId="0" fontId="0" fillId="5" borderId="147" xfId="0" applyFill="1" applyBorder="1" applyAlignment="1" applyProtection="1">
      <alignment horizontal="center" vertical="center"/>
    </xf>
    <xf numFmtId="0" fontId="0" fillId="0" borderId="26" xfId="0" applyNumberFormat="1" applyFill="1" applyBorder="1" applyAlignment="1" applyProtection="1">
      <alignment horizontal="left" vertical="center" wrapText="1"/>
      <protection locked="0"/>
    </xf>
    <xf numFmtId="0" fontId="0" fillId="0" borderId="45" xfId="0" applyNumberForma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xf>
    <xf numFmtId="0" fontId="0" fillId="5" borderId="60" xfId="0" applyFill="1" applyBorder="1" applyAlignment="1" applyProtection="1">
      <alignment horizontal="left" vertical="center" wrapText="1"/>
    </xf>
    <xf numFmtId="0" fontId="9" fillId="0" borderId="31" xfId="0" applyFont="1" applyFill="1" applyBorder="1" applyAlignment="1" applyProtection="1">
      <alignment horizontal="center" vertical="center" textRotation="255"/>
      <protection locked="0"/>
    </xf>
    <xf numFmtId="0" fontId="9" fillId="0" borderId="0" xfId="0" applyFont="1" applyFill="1" applyBorder="1" applyAlignment="1" applyProtection="1">
      <alignment horizontal="center" vertical="center" textRotation="255"/>
      <protection locked="0"/>
    </xf>
    <xf numFmtId="0" fontId="9" fillId="0" borderId="34" xfId="0" applyFont="1" applyFill="1" applyBorder="1" applyAlignment="1" applyProtection="1">
      <alignment horizontal="center" vertical="center" textRotation="255"/>
      <protection locked="0"/>
    </xf>
    <xf numFmtId="0" fontId="9" fillId="0" borderId="32" xfId="0" applyFont="1" applyFill="1" applyBorder="1" applyAlignment="1" applyProtection="1">
      <alignment horizontal="center" vertical="center" textRotation="255"/>
      <protection locked="0"/>
    </xf>
    <xf numFmtId="0" fontId="9" fillId="0" borderId="106" xfId="0" applyFont="1" applyFill="1" applyBorder="1" applyAlignment="1" applyProtection="1">
      <alignment horizontal="center" vertical="center" textRotation="255"/>
      <protection locked="0"/>
    </xf>
    <xf numFmtId="0" fontId="9" fillId="0" borderId="145" xfId="0" applyFont="1" applyFill="1" applyBorder="1" applyAlignment="1" applyProtection="1">
      <alignment horizontal="center" vertical="center" textRotation="255"/>
      <protection locked="0"/>
    </xf>
    <xf numFmtId="0" fontId="15" fillId="7" borderId="131" xfId="0" applyFont="1" applyFill="1" applyBorder="1" applyAlignment="1" applyProtection="1">
      <alignment horizontal="left" vertical="center"/>
    </xf>
    <xf numFmtId="0" fontId="15" fillId="7" borderId="90" xfId="0" applyFont="1" applyFill="1" applyBorder="1" applyAlignment="1" applyProtection="1">
      <alignment horizontal="left" vertical="center"/>
    </xf>
    <xf numFmtId="0" fontId="15" fillId="7" borderId="132" xfId="0" applyFont="1" applyFill="1" applyBorder="1" applyAlignment="1" applyProtection="1">
      <alignment horizontal="left" vertical="center"/>
    </xf>
    <xf numFmtId="0" fontId="9" fillId="8" borderId="70" xfId="0" applyFont="1" applyFill="1" applyBorder="1" applyAlignment="1" applyProtection="1">
      <alignment horizontal="left" vertical="top" wrapText="1"/>
      <protection locked="0"/>
    </xf>
    <xf numFmtId="0" fontId="9" fillId="8" borderId="71" xfId="0" applyFont="1" applyFill="1" applyBorder="1" applyAlignment="1" applyProtection="1">
      <alignment horizontal="left" vertical="top" wrapText="1"/>
      <protection locked="0"/>
    </xf>
    <xf numFmtId="0" fontId="9" fillId="8" borderId="72" xfId="0" applyFont="1" applyFill="1" applyBorder="1" applyAlignment="1" applyProtection="1">
      <alignment horizontal="left" vertical="top" wrapText="1"/>
      <protection locked="0"/>
    </xf>
    <xf numFmtId="0" fontId="9" fillId="8" borderId="15" xfId="0" applyFont="1" applyFill="1" applyBorder="1" applyAlignment="1" applyProtection="1">
      <alignment horizontal="left" vertical="top" wrapText="1"/>
      <protection locked="0"/>
    </xf>
    <xf numFmtId="0" fontId="9" fillId="8" borderId="0" xfId="0" applyFont="1" applyFill="1" applyBorder="1" applyAlignment="1" applyProtection="1">
      <alignment horizontal="left" vertical="top" wrapText="1"/>
      <protection locked="0"/>
    </xf>
    <xf numFmtId="0" fontId="9" fillId="8" borderId="34" xfId="0" applyFont="1" applyFill="1" applyBorder="1" applyAlignment="1" applyProtection="1">
      <alignment horizontal="left" vertical="top" wrapText="1"/>
      <protection locked="0"/>
    </xf>
    <xf numFmtId="0" fontId="9" fillId="8" borderId="16" xfId="0" applyFont="1" applyFill="1" applyBorder="1" applyAlignment="1" applyProtection="1">
      <alignment horizontal="left" vertical="top" wrapText="1"/>
      <protection locked="0"/>
    </xf>
    <xf numFmtId="0" fontId="9" fillId="8" borderId="26" xfId="0" applyFont="1" applyFill="1" applyBorder="1" applyAlignment="1" applyProtection="1">
      <alignment horizontal="left" vertical="top" wrapText="1"/>
      <protection locked="0"/>
    </xf>
    <xf numFmtId="0" fontId="9" fillId="8" borderId="45" xfId="0" applyFont="1" applyFill="1" applyBorder="1" applyAlignment="1" applyProtection="1">
      <alignment horizontal="left" vertical="top" wrapText="1"/>
      <protection locked="0"/>
    </xf>
    <xf numFmtId="185" fontId="0" fillId="5" borderId="9" xfId="0" applyNumberFormat="1" applyFont="1" applyFill="1" applyBorder="1" applyAlignment="1" applyProtection="1">
      <alignment horizontal="left" vertical="center" shrinkToFit="1"/>
    </xf>
    <xf numFmtId="185" fontId="0" fillId="5" borderId="43" xfId="0" applyNumberFormat="1" applyFont="1" applyFill="1" applyBorder="1" applyAlignment="1" applyProtection="1">
      <alignment horizontal="left" vertical="center" shrinkToFit="1"/>
    </xf>
    <xf numFmtId="185" fontId="0" fillId="5" borderId="62" xfId="0" applyNumberFormat="1" applyFont="1" applyFill="1" applyBorder="1" applyAlignment="1" applyProtection="1">
      <alignment horizontal="left" vertical="center" shrinkToFit="1"/>
    </xf>
    <xf numFmtId="0" fontId="9" fillId="5" borderId="82" xfId="0" applyFont="1" applyFill="1" applyBorder="1" applyAlignment="1" applyProtection="1">
      <alignment horizontal="left" vertical="top"/>
      <protection locked="0"/>
    </xf>
    <xf numFmtId="0" fontId="9" fillId="5" borderId="14" xfId="0" applyFont="1" applyFill="1" applyBorder="1" applyAlignment="1" applyProtection="1">
      <alignment horizontal="left" vertical="top"/>
      <protection locked="0"/>
    </xf>
    <xf numFmtId="0" fontId="9" fillId="5" borderId="33" xfId="0" applyFont="1" applyFill="1" applyBorder="1" applyAlignment="1" applyProtection="1">
      <alignment horizontal="left" vertical="top"/>
      <protection locked="0"/>
    </xf>
    <xf numFmtId="185" fontId="0" fillId="5" borderId="10" xfId="0" applyNumberFormat="1" applyFont="1" applyFill="1" applyBorder="1" applyAlignment="1" applyProtection="1">
      <alignment horizontal="left" vertical="center" shrinkToFit="1"/>
    </xf>
    <xf numFmtId="185" fontId="0" fillId="5" borderId="86" xfId="0" applyNumberFormat="1" applyFont="1" applyFill="1" applyBorder="1" applyAlignment="1" applyProtection="1">
      <alignment horizontal="left" vertical="center" shrinkToFit="1"/>
    </xf>
    <xf numFmtId="185" fontId="0" fillId="5" borderId="109" xfId="0" applyNumberFormat="1" applyFont="1" applyFill="1" applyBorder="1" applyAlignment="1" applyProtection="1">
      <alignment horizontal="left" vertical="center" shrinkToFit="1"/>
    </xf>
    <xf numFmtId="0" fontId="85" fillId="0" borderId="161" xfId="0" applyFont="1" applyBorder="1" applyAlignment="1">
      <alignment horizontal="left" vertical="center"/>
    </xf>
    <xf numFmtId="0" fontId="85" fillId="0" borderId="0" xfId="0" applyFont="1" applyAlignment="1">
      <alignment horizontal="left" vertical="center"/>
    </xf>
    <xf numFmtId="0" fontId="85" fillId="0" borderId="0" xfId="0" applyFont="1" applyAlignment="1">
      <alignment horizontal="left" vertical="center" wrapText="1"/>
    </xf>
    <xf numFmtId="0" fontId="86" fillId="0" borderId="0" xfId="0" applyFont="1" applyAlignment="1">
      <alignment horizontal="left" vertical="center" wrapText="1"/>
    </xf>
    <xf numFmtId="0" fontId="83" fillId="0" borderId="0" xfId="3" applyFont="1" applyAlignment="1">
      <alignment horizontal="left" vertical="center" wrapText="1"/>
    </xf>
    <xf numFmtId="0" fontId="83" fillId="0" borderId="0" xfId="3" applyFont="1" applyAlignment="1">
      <alignment horizontal="left" vertical="center"/>
    </xf>
    <xf numFmtId="0" fontId="83" fillId="0" borderId="162" xfId="3" applyFont="1" applyBorder="1" applyAlignment="1">
      <alignment horizontal="left" vertical="center"/>
    </xf>
    <xf numFmtId="38" fontId="7" fillId="2" borderId="37" xfId="4" applyFont="1" applyFill="1" applyBorder="1" applyAlignment="1" applyProtection="1">
      <alignment horizontal="right" vertical="center"/>
    </xf>
    <xf numFmtId="38" fontId="7" fillId="2" borderId="129" xfId="4" applyFont="1" applyFill="1" applyBorder="1" applyAlignment="1" applyProtection="1">
      <alignment horizontal="right" vertical="center"/>
    </xf>
    <xf numFmtId="38" fontId="7" fillId="2" borderId="125" xfId="4" applyFont="1" applyFill="1" applyBorder="1" applyAlignment="1" applyProtection="1">
      <alignment horizontal="right" vertical="center"/>
    </xf>
    <xf numFmtId="38" fontId="7" fillId="3" borderId="48" xfId="4" applyFont="1" applyFill="1" applyBorder="1" applyAlignment="1" applyProtection="1">
      <alignment horizontal="right" vertical="center"/>
    </xf>
    <xf numFmtId="38" fontId="7" fillId="3" borderId="54" xfId="4" applyFont="1" applyFill="1" applyBorder="1" applyAlignment="1" applyProtection="1">
      <alignment horizontal="right" vertical="center"/>
    </xf>
    <xf numFmtId="38" fontId="7" fillId="2" borderId="65" xfId="4" applyFont="1" applyFill="1" applyBorder="1" applyAlignment="1" applyProtection="1">
      <alignment horizontal="right" vertical="center" wrapText="1"/>
    </xf>
    <xf numFmtId="38" fontId="7" fillId="2" borderId="3" xfId="4" applyFont="1" applyFill="1" applyBorder="1" applyAlignment="1" applyProtection="1">
      <alignment horizontal="right" vertical="center" wrapText="1"/>
    </xf>
    <xf numFmtId="38" fontId="7" fillId="2" borderId="4" xfId="4" applyFont="1" applyFill="1" applyBorder="1" applyAlignment="1" applyProtection="1">
      <alignment horizontal="right" vertical="center" wrapText="1"/>
    </xf>
    <xf numFmtId="38" fontId="7" fillId="2" borderId="155" xfId="4" applyFont="1" applyFill="1" applyBorder="1" applyAlignment="1" applyProtection="1">
      <alignment horizontal="right" vertical="center"/>
    </xf>
    <xf numFmtId="38" fontId="7" fillId="2" borderId="5" xfId="4" applyFont="1" applyFill="1" applyBorder="1" applyAlignment="1" applyProtection="1">
      <alignment horizontal="right" vertical="center"/>
    </xf>
    <xf numFmtId="176" fontId="9" fillId="5" borderId="99" xfId="0" applyNumberFormat="1" applyFont="1" applyFill="1" applyBorder="1" applyAlignment="1" applyProtection="1">
      <alignment horizontal="right" vertical="center" shrinkToFit="1"/>
    </xf>
    <xf numFmtId="176" fontId="9" fillId="5" borderId="122" xfId="0" applyNumberFormat="1" applyFont="1" applyFill="1" applyBorder="1" applyAlignment="1" applyProtection="1">
      <alignment horizontal="right" vertical="center" shrinkToFit="1"/>
    </xf>
    <xf numFmtId="176" fontId="9" fillId="5" borderId="157" xfId="0" applyNumberFormat="1" applyFont="1" applyFill="1" applyBorder="1" applyAlignment="1" applyProtection="1">
      <alignment horizontal="right" vertical="center" shrinkToFit="1"/>
    </xf>
    <xf numFmtId="177" fontId="10" fillId="10" borderId="30" xfId="3" applyNumberFormat="1" applyFont="1" applyFill="1" applyBorder="1" applyAlignment="1" applyProtection="1">
      <alignment horizontal="right" vertical="center"/>
    </xf>
    <xf numFmtId="177" fontId="10" fillId="10" borderId="112" xfId="3" applyNumberFormat="1" applyFont="1" applyFill="1" applyBorder="1" applyAlignment="1" applyProtection="1">
      <alignment horizontal="right" vertical="center"/>
    </xf>
    <xf numFmtId="0" fontId="38" fillId="0" borderId="0" xfId="0" applyFont="1" applyFill="1" applyBorder="1" applyAlignment="1" applyProtection="1">
      <alignment horizontal="center" vertical="center" shrinkToFit="1"/>
    </xf>
    <xf numFmtId="178" fontId="9" fillId="5" borderId="134" xfId="2" applyNumberFormat="1" applyFont="1" applyFill="1" applyBorder="1" applyAlignment="1" applyProtection="1">
      <alignment horizontal="right" vertical="center" indent="1"/>
    </xf>
    <xf numFmtId="178" fontId="9" fillId="5" borderId="129" xfId="2" applyNumberFormat="1" applyFont="1" applyFill="1" applyBorder="1" applyAlignment="1" applyProtection="1">
      <alignment horizontal="right" vertical="center" indent="1"/>
    </xf>
    <xf numFmtId="178" fontId="9" fillId="5" borderId="140" xfId="2" applyNumberFormat="1" applyFont="1" applyFill="1" applyBorder="1" applyAlignment="1" applyProtection="1">
      <alignment horizontal="right" vertical="center" indent="1"/>
    </xf>
    <xf numFmtId="178" fontId="9" fillId="5" borderId="0" xfId="2" applyNumberFormat="1" applyFont="1" applyFill="1" applyBorder="1" applyAlignment="1" applyProtection="1">
      <alignment horizontal="right" vertical="center" indent="1"/>
    </xf>
    <xf numFmtId="178" fontId="9" fillId="5" borderId="34" xfId="2" applyNumberFormat="1" applyFont="1" applyFill="1" applyBorder="1" applyAlignment="1" applyProtection="1">
      <alignment horizontal="right" vertical="center" indent="1"/>
    </xf>
    <xf numFmtId="178" fontId="9" fillId="5" borderId="53" xfId="2" applyNumberFormat="1" applyFont="1" applyFill="1" applyBorder="1" applyAlignment="1" applyProtection="1">
      <alignment horizontal="center" vertical="center"/>
    </xf>
    <xf numFmtId="178" fontId="9" fillId="5" borderId="48" xfId="2" applyNumberFormat="1" applyFont="1" applyFill="1" applyBorder="1" applyAlignment="1" applyProtection="1">
      <alignment horizontal="center" vertical="center"/>
    </xf>
    <xf numFmtId="178" fontId="9" fillId="5" borderId="55" xfId="2" applyNumberFormat="1" applyFont="1" applyFill="1" applyBorder="1" applyAlignment="1" applyProtection="1">
      <alignment horizontal="center" vertical="center"/>
    </xf>
    <xf numFmtId="178" fontId="9" fillId="5" borderId="40" xfId="2" applyNumberFormat="1" applyFont="1" applyFill="1" applyBorder="1" applyAlignment="1" applyProtection="1">
      <alignment horizontal="right" vertical="center" indent="1"/>
    </xf>
    <xf numFmtId="178" fontId="9" fillId="5" borderId="64" xfId="2" applyNumberFormat="1" applyFont="1" applyFill="1" applyBorder="1" applyAlignment="1" applyProtection="1">
      <alignment horizontal="right" vertical="center" indent="1"/>
    </xf>
    <xf numFmtId="178" fontId="9" fillId="5" borderId="41" xfId="2" applyNumberFormat="1" applyFont="1" applyFill="1" applyBorder="1" applyAlignment="1" applyProtection="1">
      <alignment horizontal="right" vertical="center" indent="1"/>
    </xf>
    <xf numFmtId="178" fontId="9" fillId="5" borderId="42" xfId="2" applyNumberFormat="1" applyFont="1" applyFill="1" applyBorder="1" applyAlignment="1" applyProtection="1">
      <alignment horizontal="right" vertical="center" indent="1"/>
    </xf>
    <xf numFmtId="178" fontId="9" fillId="5" borderId="43" xfId="2" applyNumberFormat="1" applyFont="1" applyFill="1" applyBorder="1" applyAlignment="1" applyProtection="1">
      <alignment horizontal="right" vertical="center" indent="1"/>
    </xf>
    <xf numFmtId="178" fontId="9" fillId="5" borderId="44" xfId="2" applyNumberFormat="1" applyFont="1" applyFill="1" applyBorder="1" applyAlignment="1" applyProtection="1">
      <alignment horizontal="right" vertical="center" indent="1"/>
    </xf>
    <xf numFmtId="178" fontId="9" fillId="5" borderId="106" xfId="2" applyNumberFormat="1" applyFont="1" applyFill="1" applyBorder="1" applyAlignment="1" applyProtection="1">
      <alignment horizontal="right" vertical="center" indent="1"/>
    </xf>
    <xf numFmtId="178" fontId="9" fillId="5" borderId="145" xfId="2" applyNumberFormat="1" applyFont="1" applyFill="1" applyBorder="1" applyAlignment="1" applyProtection="1">
      <alignment horizontal="right" vertical="center" indent="1"/>
    </xf>
    <xf numFmtId="177" fontId="10" fillId="8" borderId="14" xfId="4" applyNumberFormat="1" applyFont="1" applyFill="1" applyBorder="1" applyAlignment="1" applyProtection="1">
      <alignment horizontal="right" vertical="center"/>
    </xf>
    <xf numFmtId="177" fontId="10" fillId="8" borderId="46" xfId="4" applyNumberFormat="1" applyFont="1" applyFill="1" applyBorder="1" applyAlignment="1" applyProtection="1">
      <alignment horizontal="right" vertical="center"/>
    </xf>
    <xf numFmtId="0" fontId="9" fillId="2" borderId="54" xfId="3" applyFont="1" applyFill="1" applyBorder="1" applyAlignment="1" applyProtection="1">
      <alignment horizontal="center" vertical="center"/>
    </xf>
    <xf numFmtId="181" fontId="0" fillId="12" borderId="0" xfId="0" applyNumberFormat="1" applyFill="1" applyAlignment="1" applyProtection="1">
      <alignment horizontal="right" vertical="center"/>
      <protection locked="0"/>
    </xf>
    <xf numFmtId="0" fontId="12" fillId="0" borderId="53" xfId="0" applyFont="1" applyBorder="1">
      <alignment vertical="center"/>
    </xf>
    <xf numFmtId="0" fontId="12" fillId="0" borderId="54" xfId="0" applyFont="1" applyBorder="1">
      <alignment vertical="center"/>
    </xf>
    <xf numFmtId="0" fontId="12" fillId="0" borderId="53"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0" fillId="0" borderId="0" xfId="0" applyFont="1" applyAlignment="1">
      <alignment horizontal="left" vertical="center"/>
    </xf>
    <xf numFmtId="191" fontId="68" fillId="0" borderId="53" xfId="0" applyNumberFormat="1" applyFont="1" applyBorder="1" applyAlignment="1" applyProtection="1">
      <alignment horizontal="left" vertical="center"/>
      <protection locked="0"/>
    </xf>
    <xf numFmtId="191" fontId="68" fillId="0" borderId="48" xfId="0" applyNumberFormat="1" applyFont="1" applyBorder="1" applyAlignment="1" applyProtection="1">
      <alignment horizontal="left" vertical="center"/>
      <protection locked="0"/>
    </xf>
    <xf numFmtId="191" fontId="68" fillId="0" borderId="54" xfId="0" applyNumberFormat="1" applyFont="1" applyBorder="1" applyAlignment="1" applyProtection="1">
      <alignment horizontal="left" vertical="center"/>
      <protection locked="0"/>
    </xf>
    <xf numFmtId="0" fontId="9" fillId="0" borderId="53" xfId="0" applyFont="1" applyBorder="1" applyAlignment="1">
      <alignment horizontal="right" vertical="center"/>
    </xf>
    <xf numFmtId="0" fontId="12" fillId="0" borderId="54" xfId="0" applyFont="1" applyBorder="1" applyAlignment="1">
      <alignment horizontal="right" vertical="center"/>
    </xf>
    <xf numFmtId="0" fontId="12" fillId="0" borderId="48" xfId="0" applyFont="1" applyBorder="1">
      <alignment vertical="center"/>
    </xf>
    <xf numFmtId="0" fontId="12" fillId="4" borderId="53"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96" xfId="0" applyFont="1" applyFill="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190" fontId="68" fillId="5" borderId="0" xfId="0" applyNumberFormat="1" applyFont="1" applyFill="1" applyAlignment="1">
      <alignment horizontal="left" vertical="center"/>
    </xf>
    <xf numFmtId="0" fontId="12" fillId="0" borderId="53" xfId="0" applyFont="1" applyBorder="1" applyAlignment="1" applyProtection="1">
      <alignment horizontal="left" vertical="center"/>
      <protection locked="0"/>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180" fontId="68" fillId="0" borderId="53" xfId="0" applyNumberFormat="1" applyFont="1" applyBorder="1" applyAlignment="1" applyProtection="1">
      <alignment horizontal="left" vertical="center"/>
      <protection locked="0"/>
    </xf>
    <xf numFmtId="180" fontId="68" fillId="0" borderId="54" xfId="0" applyNumberFormat="1" applyFont="1" applyBorder="1" applyAlignment="1" applyProtection="1">
      <alignment horizontal="left" vertical="center"/>
      <protection locked="0"/>
    </xf>
    <xf numFmtId="0" fontId="12" fillId="0" borderId="53" xfId="0" applyFont="1" applyBorder="1" applyAlignment="1">
      <alignment horizontal="left" vertical="center"/>
    </xf>
    <xf numFmtId="0" fontId="12" fillId="0" borderId="54" xfId="0" applyFont="1" applyBorder="1" applyAlignment="1">
      <alignment horizontal="left" vertical="center"/>
    </xf>
    <xf numFmtId="179" fontId="68" fillId="0" borderId="48" xfId="0" applyNumberFormat="1" applyFont="1" applyBorder="1" applyAlignment="1" applyProtection="1">
      <alignment horizontal="left" vertical="center"/>
      <protection locked="0"/>
    </xf>
    <xf numFmtId="179" fontId="68" fillId="0" borderId="54" xfId="0" applyNumberFormat="1" applyFont="1" applyBorder="1" applyAlignment="1" applyProtection="1">
      <alignment horizontal="left" vertical="center"/>
      <protection locked="0"/>
    </xf>
    <xf numFmtId="0" fontId="10" fillId="5" borderId="0" xfId="0" applyFont="1" applyFill="1" applyAlignment="1">
      <alignment horizontal="left" vertical="center" wrapText="1"/>
    </xf>
    <xf numFmtId="0" fontId="9" fillId="0" borderId="0" xfId="0" applyFont="1" applyAlignment="1">
      <alignment horizontal="left" vertical="top" wrapText="1"/>
    </xf>
    <xf numFmtId="0" fontId="61" fillId="0" borderId="0" xfId="0" applyFont="1" applyAlignment="1">
      <alignment horizontal="left" vertical="top" wrapText="1"/>
    </xf>
    <xf numFmtId="0" fontId="67" fillId="0" borderId="0" xfId="0" applyFont="1" applyAlignment="1">
      <alignment horizontal="distributed" vertical="center"/>
    </xf>
    <xf numFmtId="0" fontId="67" fillId="0" borderId="0" xfId="0" applyFont="1" applyAlignment="1">
      <alignment horizontal="distributed" vertical="center" wrapText="1"/>
    </xf>
    <xf numFmtId="0" fontId="67" fillId="0" borderId="0" xfId="0" applyFont="1" applyAlignment="1">
      <alignment horizontal="center" vertical="center" shrinkToFit="1"/>
    </xf>
    <xf numFmtId="0" fontId="10" fillId="0" borderId="0" xfId="0" applyFont="1" applyAlignment="1">
      <alignment horizontal="right" vertical="center"/>
    </xf>
    <xf numFmtId="181" fontId="10" fillId="5" borderId="0" xfId="0" applyNumberFormat="1" applyFont="1" applyFill="1" applyAlignment="1">
      <alignment horizontal="right" vertical="center"/>
    </xf>
    <xf numFmtId="0" fontId="10" fillId="0" borderId="0" xfId="0" applyFont="1" applyFill="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69" fillId="0" borderId="0" xfId="0" applyFont="1" applyAlignment="1">
      <alignment horizontal="left" vertical="center" wrapText="1"/>
    </xf>
    <xf numFmtId="0" fontId="32" fillId="0" borderId="0" xfId="0" applyFont="1" applyAlignment="1">
      <alignment horizontal="left" vertical="top" wrapText="1"/>
    </xf>
    <xf numFmtId="0" fontId="73" fillId="0" borderId="0" xfId="0" applyFont="1" applyAlignment="1">
      <alignment horizontal="distributed" vertical="center"/>
    </xf>
    <xf numFmtId="0" fontId="73" fillId="0" borderId="0" xfId="0" applyFont="1" applyAlignment="1">
      <alignment horizontal="distributed" vertical="center" wrapText="1"/>
    </xf>
    <xf numFmtId="0" fontId="73" fillId="0" borderId="0" xfId="0" applyFont="1" applyAlignment="1">
      <alignment horizontal="center" vertical="center" shrinkToFit="1"/>
    </xf>
    <xf numFmtId="0" fontId="74" fillId="0" borderId="0" xfId="0" applyFont="1" applyAlignment="1">
      <alignment horizontal="right" vertical="center"/>
    </xf>
    <xf numFmtId="181" fontId="74" fillId="12" borderId="0" xfId="0" applyNumberFormat="1" applyFont="1" applyFill="1" applyAlignment="1" applyProtection="1">
      <alignment horizontal="right" vertical="center"/>
      <protection locked="0"/>
    </xf>
    <xf numFmtId="0" fontId="74" fillId="0" borderId="0" xfId="0" applyFont="1" applyAlignment="1">
      <alignment horizontal="left" vertical="center"/>
    </xf>
    <xf numFmtId="0" fontId="74" fillId="12" borderId="0" xfId="0" applyFont="1" applyFill="1" applyAlignment="1" applyProtection="1">
      <alignment horizontal="left" vertical="top" wrapText="1"/>
      <protection locked="0"/>
    </xf>
    <xf numFmtId="0" fontId="74" fillId="0" borderId="0" xfId="0" applyFont="1" applyAlignment="1">
      <alignment horizontal="left" vertical="center" wrapText="1"/>
    </xf>
    <xf numFmtId="0" fontId="75" fillId="0" borderId="0" xfId="0" applyFont="1" applyAlignment="1">
      <alignment horizontal="center" vertical="center" wrapText="1"/>
    </xf>
    <xf numFmtId="181" fontId="74" fillId="12" borderId="0" xfId="0" applyNumberFormat="1" applyFont="1" applyFill="1" applyAlignment="1" applyProtection="1">
      <alignment horizontal="left" vertical="center"/>
      <protection locked="0"/>
    </xf>
    <xf numFmtId="0" fontId="74" fillId="4" borderId="0" xfId="0" applyFont="1" applyFill="1" applyAlignment="1">
      <alignment horizontal="left" vertical="center"/>
    </xf>
    <xf numFmtId="0" fontId="74" fillId="12" borderId="0" xfId="0" applyFont="1" applyFill="1" applyAlignment="1" applyProtection="1">
      <alignment horizontal="left" vertical="top"/>
      <protection locked="0"/>
    </xf>
    <xf numFmtId="0" fontId="13" fillId="0" borderId="31" xfId="0" applyFont="1" applyBorder="1" applyAlignment="1" applyProtection="1">
      <alignment horizontal="left" wrapText="1"/>
      <protection locked="0"/>
    </xf>
    <xf numFmtId="0" fontId="13" fillId="0" borderId="0" xfId="0" applyFont="1" applyAlignment="1" applyProtection="1">
      <alignment horizontal="left" wrapText="1"/>
      <protection locked="0"/>
    </xf>
    <xf numFmtId="0" fontId="0" fillId="5" borderId="15"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14" xfId="0" applyFill="1" applyBorder="1" applyAlignment="1" applyProtection="1">
      <alignment horizontal="left" vertical="center" shrinkToFit="1"/>
      <protection locked="0"/>
    </xf>
    <xf numFmtId="0" fontId="0" fillId="5" borderId="119" xfId="0" applyFill="1" applyBorder="1" applyAlignment="1" applyProtection="1">
      <alignment horizontal="left" vertical="center" shrinkToFit="1"/>
      <protection locked="0"/>
    </xf>
    <xf numFmtId="0" fontId="0" fillId="5" borderId="40" xfId="0" applyFill="1" applyBorder="1" applyAlignment="1" applyProtection="1">
      <alignment horizontal="left" vertical="center" shrinkToFit="1"/>
      <protection locked="0"/>
    </xf>
    <xf numFmtId="0" fontId="0" fillId="5" borderId="99" xfId="0" applyFill="1" applyBorder="1" applyAlignment="1" applyProtection="1">
      <alignment horizontal="left" vertical="center" shrinkToFit="1"/>
      <protection locked="0"/>
    </xf>
    <xf numFmtId="189" fontId="0" fillId="5" borderId="66" xfId="0" applyNumberFormat="1" applyFill="1" applyBorder="1" applyAlignment="1" applyProtection="1">
      <alignment horizontal="right" vertical="center"/>
      <protection locked="0"/>
    </xf>
    <xf numFmtId="189" fontId="0" fillId="5" borderId="157" xfId="0" applyNumberFormat="1" applyFill="1" applyBorder="1" applyAlignment="1" applyProtection="1">
      <alignment horizontal="right" vertical="center"/>
      <protection locked="0"/>
    </xf>
    <xf numFmtId="189" fontId="0" fillId="5" borderId="42" xfId="0" applyNumberFormat="1" applyFill="1" applyBorder="1" applyAlignment="1" applyProtection="1">
      <alignment horizontal="right" vertical="center"/>
      <protection locked="0"/>
    </xf>
    <xf numFmtId="189" fontId="0" fillId="5" borderId="122" xfId="0" applyNumberFormat="1" applyFill="1" applyBorder="1" applyAlignment="1" applyProtection="1">
      <alignment horizontal="right" vertical="center"/>
      <protection locked="0"/>
    </xf>
    <xf numFmtId="189" fontId="0" fillId="5" borderId="40" xfId="0" applyNumberFormat="1" applyFill="1" applyBorder="1" applyAlignment="1" applyProtection="1">
      <alignment horizontal="right" vertical="center"/>
      <protection locked="0"/>
    </xf>
    <xf numFmtId="189" fontId="0" fillId="5" borderId="99" xfId="0" applyNumberFormat="1" applyFill="1" applyBorder="1" applyAlignment="1" applyProtection="1">
      <alignment horizontal="right" vertical="center"/>
      <protection locked="0"/>
    </xf>
    <xf numFmtId="0" fontId="0" fillId="5" borderId="73"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110" xfId="0" applyFill="1" applyBorder="1" applyAlignment="1">
      <alignment horizontal="center" vertical="center" wrapText="1"/>
    </xf>
    <xf numFmtId="188" fontId="0" fillId="6" borderId="53" xfId="0" applyNumberFormat="1" applyFill="1" applyBorder="1" applyAlignment="1" applyProtection="1">
      <alignment horizontal="center" vertical="center"/>
      <protection locked="0"/>
    </xf>
    <xf numFmtId="188" fontId="0" fillId="6" borderId="54" xfId="0" applyNumberFormat="1" applyFill="1" applyBorder="1" applyAlignment="1" applyProtection="1">
      <alignment horizontal="center" vertical="center"/>
      <protection locked="0"/>
    </xf>
    <xf numFmtId="188" fontId="0" fillId="6" borderId="48" xfId="0" applyNumberFormat="1" applyFill="1" applyBorder="1" applyAlignment="1" applyProtection="1">
      <alignment horizontal="center" vertical="center"/>
      <protection locked="0"/>
    </xf>
    <xf numFmtId="188" fontId="0" fillId="6" borderId="55" xfId="0" applyNumberFormat="1" applyFill="1" applyBorder="1" applyAlignment="1" applyProtection="1">
      <alignment horizontal="center" vertical="center"/>
      <protection locked="0"/>
    </xf>
    <xf numFmtId="189" fontId="0" fillId="5" borderId="39" xfId="0" applyNumberFormat="1" applyFill="1" applyBorder="1" applyAlignment="1" applyProtection="1">
      <alignment horizontal="right" vertical="center"/>
      <protection locked="0"/>
    </xf>
    <xf numFmtId="189" fontId="0" fillId="5" borderId="33" xfId="0" applyNumberFormat="1" applyFill="1" applyBorder="1" applyAlignment="1" applyProtection="1">
      <alignment horizontal="right" vertical="center"/>
      <protection locked="0"/>
    </xf>
    <xf numFmtId="189" fontId="0" fillId="5" borderId="114" xfId="0" applyNumberFormat="1" applyFill="1" applyBorder="1" applyAlignment="1" applyProtection="1">
      <alignment horizontal="right" vertical="center"/>
      <protection locked="0"/>
    </xf>
    <xf numFmtId="189" fontId="0" fillId="5" borderId="119" xfId="0" applyNumberFormat="1" applyFill="1" applyBorder="1" applyAlignment="1" applyProtection="1">
      <alignment horizontal="right" vertical="center"/>
      <protection locked="0"/>
    </xf>
    <xf numFmtId="189" fontId="0" fillId="5" borderId="44" xfId="0" applyNumberFormat="1" applyFill="1" applyBorder="1" applyAlignment="1" applyProtection="1">
      <alignment horizontal="right" vertical="center"/>
      <protection locked="0"/>
    </xf>
    <xf numFmtId="0" fontId="0" fillId="5" borderId="158" xfId="0" applyFill="1" applyBorder="1" applyAlignment="1" applyProtection="1">
      <alignment horizontal="center" vertical="center"/>
      <protection locked="0"/>
    </xf>
    <xf numFmtId="0" fontId="0" fillId="5" borderId="159" xfId="0" applyFill="1" applyBorder="1" applyAlignment="1" applyProtection="1">
      <alignment horizontal="center" vertical="center"/>
      <protection locked="0"/>
    </xf>
    <xf numFmtId="188" fontId="0" fillId="0" borderId="1" xfId="0" applyNumberFormat="1" applyBorder="1" applyAlignment="1" applyProtection="1">
      <alignment horizontal="left" vertical="top"/>
      <protection locked="0"/>
    </xf>
    <xf numFmtId="188" fontId="0" fillId="0" borderId="141" xfId="0" applyNumberFormat="1" applyBorder="1" applyAlignment="1" applyProtection="1">
      <alignment horizontal="left" vertical="top"/>
      <protection locked="0"/>
    </xf>
    <xf numFmtId="189" fontId="0" fillId="5" borderId="106" xfId="0" applyNumberFormat="1" applyFill="1" applyBorder="1" applyAlignment="1" applyProtection="1">
      <alignment horizontal="right" vertical="center"/>
      <protection locked="0"/>
    </xf>
    <xf numFmtId="189" fontId="0" fillId="5" borderId="145" xfId="0" applyNumberFormat="1" applyFill="1" applyBorder="1" applyAlignment="1" applyProtection="1">
      <alignment horizontal="right" vertical="center"/>
      <protection locked="0"/>
    </xf>
    <xf numFmtId="0" fontId="0" fillId="0" borderId="97" xfId="0" applyNumberForma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55" xfId="0" applyFont="1" applyFill="1" applyBorder="1" applyAlignment="1" applyProtection="1">
      <alignment horizontal="left" vertical="center" wrapText="1"/>
      <protection locked="0"/>
    </xf>
    <xf numFmtId="0" fontId="19" fillId="0" borderId="79"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left" vertical="center" wrapText="1"/>
      <protection locked="0"/>
    </xf>
    <xf numFmtId="0" fontId="19" fillId="0" borderId="120" xfId="0" applyFont="1" applyFill="1" applyBorder="1" applyAlignment="1" applyProtection="1">
      <alignment horizontal="left" vertical="center" wrapText="1"/>
      <protection locked="0"/>
    </xf>
    <xf numFmtId="14" fontId="10" fillId="4" borderId="59" xfId="0" applyNumberFormat="1" applyFont="1" applyFill="1" applyBorder="1" applyAlignment="1" applyProtection="1">
      <alignment horizontal="center" vertical="center" shrinkToFit="1"/>
      <protection locked="0"/>
    </xf>
    <xf numFmtId="0" fontId="0" fillId="0" borderId="106" xfId="3" applyFont="1" applyFill="1" applyBorder="1" applyAlignment="1" applyProtection="1">
      <alignment horizontal="center" vertical="center"/>
    </xf>
    <xf numFmtId="0" fontId="7" fillId="0" borderId="106" xfId="3" applyFont="1" applyFill="1" applyBorder="1" applyAlignment="1" applyProtection="1">
      <alignment horizontal="center" vertical="center"/>
    </xf>
    <xf numFmtId="0" fontId="0" fillId="0" borderId="8" xfId="3" applyFont="1" applyFill="1" applyBorder="1" applyAlignment="1" applyProtection="1">
      <alignment horizontal="left" vertical="center" shrinkToFit="1"/>
      <protection locked="0"/>
    </xf>
    <xf numFmtId="0" fontId="0" fillId="0" borderId="64" xfId="3" applyFont="1" applyFill="1" applyBorder="1" applyAlignment="1" applyProtection="1">
      <alignment horizontal="left" vertical="center" shrinkToFit="1"/>
      <protection locked="0"/>
    </xf>
    <xf numFmtId="0" fontId="0" fillId="0" borderId="65" xfId="3" applyFont="1" applyFill="1" applyBorder="1" applyAlignment="1" applyProtection="1">
      <alignment horizontal="left" vertical="center" shrinkToFit="1"/>
      <protection locked="0"/>
    </xf>
    <xf numFmtId="0" fontId="19" fillId="0" borderId="85" xfId="0" applyFont="1" applyBorder="1" applyAlignment="1" applyProtection="1">
      <alignment horizontal="left" vertical="center" shrinkToFit="1"/>
      <protection locked="0"/>
    </xf>
    <xf numFmtId="0" fontId="19" fillId="0" borderId="109"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shrinkToFit="1"/>
      <protection locked="0"/>
    </xf>
    <xf numFmtId="0" fontId="19" fillId="0" borderId="62" xfId="0" applyFont="1" applyBorder="1" applyAlignment="1" applyProtection="1">
      <alignment horizontal="left" vertical="center" shrinkToFit="1"/>
      <protection locked="0"/>
    </xf>
    <xf numFmtId="178" fontId="9" fillId="5" borderId="66" xfId="2" applyNumberFormat="1" applyFont="1" applyFill="1" applyBorder="1" applyAlignment="1" applyProtection="1">
      <alignment horizontal="right" vertical="center" indent="1"/>
    </xf>
    <xf numFmtId="178" fontId="9" fillId="5" borderId="67" xfId="2" applyNumberFormat="1" applyFont="1" applyFill="1" applyBorder="1" applyAlignment="1" applyProtection="1">
      <alignment horizontal="right" vertical="center" indent="1"/>
    </xf>
    <xf numFmtId="178" fontId="9" fillId="5" borderId="68" xfId="2" applyNumberFormat="1" applyFont="1" applyFill="1" applyBorder="1" applyAlignment="1" applyProtection="1">
      <alignment horizontal="right" vertical="center" indent="1"/>
    </xf>
    <xf numFmtId="178" fontId="9" fillId="5" borderId="30" xfId="2" applyNumberFormat="1" applyFont="1" applyFill="1" applyBorder="1" applyAlignment="1" applyProtection="1">
      <alignment horizontal="right" vertical="center" indent="1"/>
    </xf>
    <xf numFmtId="178" fontId="9" fillId="5" borderId="104" xfId="2" applyNumberFormat="1" applyFont="1" applyFill="1" applyBorder="1" applyAlignment="1" applyProtection="1">
      <alignment horizontal="right" vertical="center" indent="1"/>
    </xf>
    <xf numFmtId="178" fontId="9" fillId="5" borderId="53" xfId="2" applyNumberFormat="1" applyFont="1" applyFill="1" applyBorder="1" applyAlignment="1" applyProtection="1">
      <alignment horizontal="right" vertical="center" indent="1"/>
    </xf>
    <xf numFmtId="178" fontId="9" fillId="5" borderId="48" xfId="2" applyNumberFormat="1" applyFont="1" applyFill="1" applyBorder="1" applyAlignment="1" applyProtection="1">
      <alignment horizontal="right" vertical="center" indent="1"/>
    </xf>
    <xf numFmtId="178" fontId="9" fillId="5" borderId="55" xfId="2" applyNumberFormat="1" applyFont="1" applyFill="1" applyBorder="1" applyAlignment="1" applyProtection="1">
      <alignment horizontal="right" vertical="center" indent="1"/>
    </xf>
    <xf numFmtId="176" fontId="11" fillId="0" borderId="0" xfId="3" applyNumberFormat="1" applyFont="1" applyFill="1" applyBorder="1" applyAlignment="1" applyProtection="1">
      <alignment horizontal="center" vertical="center"/>
    </xf>
    <xf numFmtId="183" fontId="81" fillId="0" borderId="26" xfId="0" applyNumberFormat="1" applyFont="1" applyBorder="1" applyAlignment="1" applyProtection="1">
      <alignment horizontal="right" vertical="center"/>
      <protection locked="0"/>
    </xf>
    <xf numFmtId="183" fontId="81" fillId="0" borderId="45" xfId="0" applyNumberFormat="1" applyFont="1" applyBorder="1" applyAlignment="1" applyProtection="1">
      <alignment horizontal="right" vertical="center"/>
      <protection locked="0"/>
    </xf>
    <xf numFmtId="14" fontId="15" fillId="0" borderId="62" xfId="0" applyNumberFormat="1" applyFont="1" applyFill="1" applyBorder="1" applyAlignment="1" applyProtection="1">
      <alignment horizontal="left" vertical="center" wrapText="1"/>
      <protection locked="0"/>
    </xf>
    <xf numFmtId="14" fontId="15" fillId="0" borderId="109" xfId="0" applyNumberFormat="1" applyFont="1" applyFill="1" applyBorder="1" applyAlignment="1" applyProtection="1">
      <alignment horizontal="left" vertical="center" wrapText="1"/>
      <protection locked="0"/>
    </xf>
    <xf numFmtId="14" fontId="15" fillId="0" borderId="13" xfId="0" applyNumberFormat="1" applyFont="1" applyFill="1" applyBorder="1" applyAlignment="1" applyProtection="1">
      <alignment horizontal="left" vertical="center" wrapText="1"/>
      <protection locked="0"/>
    </xf>
    <xf numFmtId="0" fontId="0" fillId="0" borderId="6" xfId="3" applyFont="1" applyFill="1" applyBorder="1" applyAlignment="1" applyProtection="1">
      <alignment horizontal="left" vertical="center" wrapText="1"/>
      <protection locked="0"/>
    </xf>
    <xf numFmtId="0" fontId="0" fillId="0" borderId="36" xfId="3" applyFont="1" applyFill="1" applyBorder="1" applyAlignment="1" applyProtection="1">
      <alignment horizontal="left" vertical="center" wrapText="1"/>
      <protection locked="0"/>
    </xf>
    <xf numFmtId="0" fontId="0" fillId="0" borderId="101" xfId="3" applyFont="1" applyFill="1" applyBorder="1" applyAlignment="1" applyProtection="1">
      <alignment horizontal="left" vertical="center" shrinkToFit="1"/>
      <protection locked="0"/>
    </xf>
    <xf numFmtId="0" fontId="0" fillId="0" borderId="10" xfId="3" applyFont="1" applyFill="1" applyBorder="1" applyAlignment="1" applyProtection="1">
      <alignment horizontal="left" vertical="center" shrinkToFit="1"/>
      <protection locked="0"/>
    </xf>
  </cellXfs>
  <cellStyles count="9">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3" xfId="6" xr:uid="{00000000-0005-0000-0000-000006000000}"/>
    <cellStyle name="標準 3 3 2" xfId="7" xr:uid="{00000000-0005-0000-0000-000007000000}"/>
    <cellStyle name="標準 5 2" xfId="8" xr:uid="{00000000-0005-0000-0000-000008000000}"/>
  </cellStyles>
  <dxfs count="7">
    <dxf>
      <fill>
        <patternFill>
          <bgColor theme="5" tint="0.79998168889431442"/>
        </patternFill>
      </fill>
    </dxf>
    <dxf>
      <fill>
        <patternFill>
          <bgColor rgb="FFEAEAEA"/>
        </patternFill>
      </fill>
    </dxf>
    <dxf>
      <fill>
        <patternFill>
          <bgColor theme="5" tint="0.79998168889431442"/>
        </patternFill>
      </fill>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
    </tableStyle>
    <tableStyle name="ピボットテーブル スタイル 1" table="0" count="2" xr9:uid="{00000000-0011-0000-FFFF-FFFF01000000}">
      <tableStyleElement type="wholeTable" dxfId="5"/>
      <tableStyleElement type="headerRow" dxfId="4"/>
    </tableStyle>
  </tableStyles>
  <colors>
    <mruColors>
      <color rgb="FF000066"/>
      <color rgb="FF002060"/>
      <color rgb="FFEAEAEA"/>
      <color rgb="FFF7C1D4"/>
      <color rgb="FFDDDDDD"/>
      <color rgb="FFF8F8F8"/>
      <color rgb="FFC7F7C1"/>
      <color rgb="FFFF66FF"/>
      <color rgb="FFE8C1F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0AA1CAB5-5AA0-4258-A19C-499B3683A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50DEF4E0-6365-498D-9DEA-CC017422F34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FFCDB4A2-9202-4CF4-9535-9A36E98D1F4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07337FB2-5EE7-4F00-B962-5DAA2E151CE8}"/>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B87E0904-1E38-4D5D-9815-F001EC2176FC}"/>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05E6AC38-2AE0-4C88-98ED-28C63FABA9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4C754B28-93E6-4A09-BAF7-F6C41C4A2944}"/>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FDF8AF70-B7BA-4352-8D94-FBFFDBB536BC}"/>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A0A2A42F-AB9F-4B88-9D6D-8CA25C5B43C2}"/>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30</xdr:row>
      <xdr:rowOff>217715</xdr:rowOff>
    </xdr:from>
    <xdr:to>
      <xdr:col>11</xdr:col>
      <xdr:colOff>163285</xdr:colOff>
      <xdr:row>36</xdr:row>
      <xdr:rowOff>117929</xdr:rowOff>
    </xdr:to>
    <xdr:sp macro="" textlink="">
      <xdr:nvSpPr>
        <xdr:cNvPr id="2" name="右大かっこ 1">
          <a:extLst>
            <a:ext uri="{FF2B5EF4-FFF2-40B4-BE49-F238E27FC236}">
              <a16:creationId xmlns:a16="http://schemas.microsoft.com/office/drawing/2014/main" id="{DC8947FD-C86D-497E-9780-A6DD79FA1763}"/>
            </a:ext>
          </a:extLst>
        </xdr:cNvPr>
        <xdr:cNvSpPr/>
      </xdr:nvSpPr>
      <xdr:spPr>
        <a:xfrm>
          <a:off x="9416143" y="11901715"/>
          <a:ext cx="99785" cy="180521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45356</xdr:colOff>
      <xdr:row>32</xdr:row>
      <xdr:rowOff>136071</xdr:rowOff>
    </xdr:from>
    <xdr:to>
      <xdr:col>11</xdr:col>
      <xdr:colOff>127000</xdr:colOff>
      <xdr:row>38</xdr:row>
      <xdr:rowOff>36285</xdr:rowOff>
    </xdr:to>
    <xdr:sp macro="" textlink="">
      <xdr:nvSpPr>
        <xdr:cNvPr id="3" name="右大かっこ 2">
          <a:extLst>
            <a:ext uri="{FF2B5EF4-FFF2-40B4-BE49-F238E27FC236}">
              <a16:creationId xmlns:a16="http://schemas.microsoft.com/office/drawing/2014/main" id="{BDC8E873-A7A5-4E5C-BC08-36D81C189C25}"/>
            </a:ext>
          </a:extLst>
        </xdr:cNvPr>
        <xdr:cNvSpPr/>
      </xdr:nvSpPr>
      <xdr:spPr>
        <a:xfrm>
          <a:off x="9733642" y="12382500"/>
          <a:ext cx="81644" cy="180521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37"/>
  <sheetViews>
    <sheetView showGridLines="0" tabSelected="1" view="pageBreakPreview" zoomScaleNormal="100" zoomScaleSheetLayoutView="100" workbookViewId="0">
      <selection activeCell="G17" sqref="G17"/>
    </sheetView>
  </sheetViews>
  <sheetFormatPr defaultColWidth="8.83203125" defaultRowHeight="18"/>
  <cols>
    <col min="1" max="9" width="8.75" style="11" customWidth="1"/>
  </cols>
  <sheetData>
    <row r="1" spans="1:9" ht="39.75" customHeight="1">
      <c r="A1" s="543" t="s">
        <v>280</v>
      </c>
      <c r="B1" s="544"/>
      <c r="C1" s="544"/>
      <c r="D1" s="544"/>
      <c r="E1" s="544"/>
      <c r="F1" s="544"/>
      <c r="G1" s="544"/>
      <c r="H1" s="544"/>
      <c r="I1" s="544"/>
    </row>
    <row r="2" spans="1:9" ht="5.25" customHeight="1">
      <c r="A2" s="396"/>
      <c r="B2" s="396"/>
      <c r="C2" s="396"/>
      <c r="D2" s="396"/>
      <c r="E2" s="396"/>
      <c r="F2" s="396"/>
      <c r="G2" s="396"/>
      <c r="H2" s="397"/>
      <c r="I2" s="397"/>
    </row>
    <row r="3" spans="1:9" ht="18.75" customHeight="1">
      <c r="A3" s="398" t="s">
        <v>275</v>
      </c>
      <c r="B3" s="396"/>
      <c r="C3" s="396"/>
      <c r="D3" s="396"/>
      <c r="E3" s="396"/>
      <c r="F3" s="396"/>
      <c r="G3" s="396"/>
      <c r="H3" s="397"/>
      <c r="I3" s="397"/>
    </row>
    <row r="4" spans="1:9" ht="5.25" customHeight="1">
      <c r="A4" s="396"/>
      <c r="B4" s="396"/>
      <c r="C4" s="396"/>
      <c r="D4" s="396"/>
      <c r="E4" s="396"/>
      <c r="F4" s="396"/>
      <c r="G4" s="396"/>
      <c r="H4" s="396"/>
      <c r="I4" s="396"/>
    </row>
    <row r="5" spans="1:9">
      <c r="A5" s="399" t="s">
        <v>276</v>
      </c>
      <c r="B5" s="400"/>
      <c r="C5" s="400"/>
      <c r="D5" s="400"/>
      <c r="E5" s="400"/>
      <c r="F5" s="400"/>
      <c r="G5" s="400"/>
      <c r="H5" s="400"/>
      <c r="I5" s="401"/>
    </row>
    <row r="6" spans="1:9">
      <c r="A6" s="334" t="s">
        <v>277</v>
      </c>
      <c r="B6" s="340"/>
      <c r="C6" s="340"/>
      <c r="E6" s="340"/>
      <c r="F6" s="340"/>
      <c r="G6" s="340"/>
      <c r="H6" s="340"/>
      <c r="I6" s="341"/>
    </row>
    <row r="7" spans="1:9">
      <c r="A7" s="316" t="s">
        <v>247</v>
      </c>
      <c r="B7" s="317"/>
      <c r="C7" s="317"/>
      <c r="D7" s="317"/>
      <c r="E7" s="317"/>
      <c r="F7" s="317"/>
      <c r="G7" s="317"/>
      <c r="H7" s="317"/>
      <c r="I7" s="318"/>
    </row>
    <row r="8" spans="1:9">
      <c r="A8" s="316" t="s">
        <v>278</v>
      </c>
      <c r="B8" s="317"/>
      <c r="C8" s="317"/>
      <c r="D8" s="317"/>
      <c r="E8" s="317"/>
      <c r="F8" s="317"/>
      <c r="G8" s="317"/>
      <c r="H8" s="317"/>
      <c r="I8" s="318"/>
    </row>
    <row r="9" spans="1:9">
      <c r="A9" s="545" t="s">
        <v>279</v>
      </c>
      <c r="B9" s="546"/>
      <c r="C9" s="546"/>
      <c r="D9" s="546"/>
      <c r="E9" s="546"/>
      <c r="F9" s="546"/>
      <c r="G9" s="546"/>
      <c r="H9" s="546"/>
      <c r="I9" s="547"/>
    </row>
    <row r="10" spans="1:9" ht="35.5" customHeight="1">
      <c r="A10" s="548"/>
      <c r="B10" s="549"/>
      <c r="C10" s="549"/>
      <c r="D10" s="549"/>
      <c r="E10" s="549"/>
      <c r="F10" s="549"/>
      <c r="G10" s="549"/>
      <c r="H10" s="549"/>
      <c r="I10" s="550"/>
    </row>
    <row r="11" spans="1:9">
      <c r="A11" s="334" t="s">
        <v>59</v>
      </c>
      <c r="B11" s="340"/>
      <c r="C11" s="340"/>
      <c r="D11" s="340"/>
      <c r="E11" s="340"/>
      <c r="F11" s="340"/>
      <c r="G11" s="340"/>
      <c r="H11" s="340"/>
      <c r="I11" s="341"/>
    </row>
    <row r="12" spans="1:9">
      <c r="A12" s="402" t="s">
        <v>60</v>
      </c>
      <c r="B12" s="319"/>
      <c r="C12" s="319"/>
      <c r="D12" s="319"/>
      <c r="E12" s="319"/>
      <c r="F12" s="319"/>
      <c r="G12" s="319"/>
      <c r="H12" s="319"/>
      <c r="I12" s="320"/>
    </row>
    <row r="13" spans="1:9">
      <c r="A13" s="315" t="s">
        <v>61</v>
      </c>
      <c r="B13" s="15"/>
      <c r="C13" s="15"/>
      <c r="D13" s="15"/>
      <c r="E13" s="15"/>
      <c r="F13" s="15"/>
      <c r="G13" s="15"/>
      <c r="H13" s="15"/>
      <c r="I13" s="16"/>
    </row>
    <row r="14" spans="1:9" ht="18.75" customHeight="1">
      <c r="A14" s="334" t="s">
        <v>62</v>
      </c>
      <c r="B14" s="321"/>
      <c r="C14" s="321"/>
      <c r="D14" s="321"/>
      <c r="E14" s="321"/>
      <c r="F14" s="321"/>
      <c r="G14" s="321"/>
      <c r="H14" s="321"/>
      <c r="I14" s="322"/>
    </row>
    <row r="15" spans="1:9">
      <c r="A15" s="12" t="s">
        <v>63</v>
      </c>
      <c r="B15" s="403"/>
      <c r="C15" s="403"/>
      <c r="D15" s="403"/>
      <c r="E15" s="403"/>
      <c r="F15" s="403"/>
      <c r="G15" s="403"/>
      <c r="H15" s="403"/>
      <c r="I15" s="18"/>
    </row>
    <row r="16" spans="1:9">
      <c r="A16" s="12" t="s">
        <v>64</v>
      </c>
      <c r="I16" s="13"/>
    </row>
    <row r="17" spans="1:9">
      <c r="A17" s="12"/>
      <c r="I17" s="13"/>
    </row>
    <row r="18" spans="1:9">
      <c r="A18" s="12"/>
      <c r="I18" s="13"/>
    </row>
    <row r="19" spans="1:9">
      <c r="A19" s="12"/>
      <c r="I19" s="13"/>
    </row>
    <row r="20" spans="1:9">
      <c r="A20" s="12"/>
      <c r="I20" s="13"/>
    </row>
    <row r="21" spans="1:9">
      <c r="A21" s="316"/>
      <c r="B21" s="317"/>
      <c r="C21" s="317"/>
      <c r="D21" s="317"/>
      <c r="E21" s="317"/>
      <c r="F21" s="317"/>
      <c r="G21" s="317"/>
      <c r="H21" s="317"/>
      <c r="I21" s="318"/>
    </row>
    <row r="22" spans="1:9" ht="18.75" customHeight="1">
      <c r="A22" s="334" t="s">
        <v>240</v>
      </c>
      <c r="B22" s="321"/>
      <c r="C22" s="321"/>
      <c r="D22" s="321"/>
      <c r="E22" s="321"/>
      <c r="F22" s="321"/>
      <c r="G22" s="321"/>
      <c r="H22" s="321"/>
      <c r="I22" s="322"/>
    </row>
    <row r="23" spans="1:9">
      <c r="A23" s="316" t="s">
        <v>241</v>
      </c>
      <c r="B23" s="323"/>
      <c r="C23" s="323"/>
      <c r="D23" s="323"/>
      <c r="E23" s="323"/>
      <c r="F23" s="323"/>
      <c r="G23" s="323"/>
      <c r="H23" s="323"/>
      <c r="I23" s="324"/>
    </row>
    <row r="24" spans="1:9">
      <c r="A24" s="325" t="s">
        <v>242</v>
      </c>
      <c r="B24" s="326"/>
      <c r="C24" s="326"/>
      <c r="D24" s="326"/>
      <c r="E24" s="326" t="s">
        <v>243</v>
      </c>
      <c r="F24" s="326"/>
      <c r="G24" s="326"/>
      <c r="H24" s="326"/>
      <c r="I24" s="327"/>
    </row>
    <row r="25" spans="1:9">
      <c r="A25" s="404" t="s">
        <v>244</v>
      </c>
      <c r="B25" s="551" t="s">
        <v>245</v>
      </c>
      <c r="C25" s="552"/>
      <c r="D25" s="405"/>
      <c r="E25" s="405"/>
      <c r="F25" s="405"/>
      <c r="G25" s="405"/>
      <c r="H25" s="405"/>
      <c r="I25" s="329"/>
    </row>
    <row r="26" spans="1:9">
      <c r="A26" s="325" t="s">
        <v>65</v>
      </c>
      <c r="B26" s="326"/>
      <c r="C26" s="326"/>
      <c r="D26" s="326"/>
      <c r="E26" s="326"/>
      <c r="F26" s="326"/>
      <c r="G26" s="326"/>
      <c r="H26" s="326"/>
      <c r="I26" s="327"/>
    </row>
    <row r="27" spans="1:9">
      <c r="A27" s="328"/>
      <c r="B27" s="405"/>
      <c r="C27" s="405"/>
      <c r="D27" s="405"/>
      <c r="E27" s="405"/>
      <c r="F27" s="405"/>
      <c r="G27" s="405"/>
      <c r="H27" s="405"/>
      <c r="I27" s="329"/>
    </row>
    <row r="28" spans="1:9">
      <c r="A28" s="328"/>
      <c r="B28" s="405"/>
      <c r="C28" s="405"/>
      <c r="D28" s="405"/>
      <c r="E28" s="405"/>
      <c r="F28" s="405"/>
      <c r="G28" s="405"/>
      <c r="H28" s="405"/>
      <c r="I28" s="329"/>
    </row>
    <row r="29" spans="1:9">
      <c r="A29" s="328"/>
      <c r="B29" s="405"/>
      <c r="C29" s="405"/>
      <c r="D29" s="405"/>
      <c r="E29" s="405"/>
      <c r="F29" s="405"/>
      <c r="G29" s="405"/>
      <c r="H29" s="405"/>
      <c r="I29" s="329"/>
    </row>
    <row r="30" spans="1:9">
      <c r="A30" s="328"/>
      <c r="B30" s="405"/>
      <c r="C30" s="405"/>
      <c r="D30" s="405"/>
      <c r="E30" s="405"/>
      <c r="F30" s="405"/>
      <c r="G30" s="405"/>
      <c r="H30" s="405"/>
      <c r="I30" s="329"/>
    </row>
    <row r="31" spans="1:9">
      <c r="A31" s="328"/>
      <c r="B31" s="405"/>
      <c r="C31" s="405"/>
      <c r="D31" s="405"/>
      <c r="E31" s="405"/>
      <c r="F31" s="405"/>
      <c r="G31" s="405"/>
      <c r="H31" s="405"/>
      <c r="I31" s="329"/>
    </row>
    <row r="32" spans="1:9">
      <c r="A32" s="330"/>
      <c r="B32" s="331"/>
      <c r="C32" s="331"/>
      <c r="D32" s="331"/>
      <c r="E32" s="331"/>
      <c r="F32" s="331"/>
      <c r="G32" s="331"/>
      <c r="H32" s="331"/>
      <c r="I32" s="332"/>
    </row>
    <row r="33" spans="1:9">
      <c r="A33" s="406" t="s">
        <v>66</v>
      </c>
      <c r="B33" s="407"/>
      <c r="C33" s="407"/>
      <c r="D33" s="407"/>
      <c r="E33" s="407"/>
      <c r="F33" s="407"/>
      <c r="G33" s="407"/>
      <c r="H33" s="407"/>
      <c r="I33" s="408"/>
    </row>
    <row r="34" spans="1:9">
      <c r="A34" s="14" t="s">
        <v>67</v>
      </c>
      <c r="B34" s="333"/>
      <c r="C34" s="15" t="s">
        <v>68</v>
      </c>
      <c r="D34" s="15"/>
      <c r="E34" s="15"/>
      <c r="F34" s="15"/>
      <c r="G34" s="15"/>
      <c r="H34" s="15"/>
      <c r="I34" s="16"/>
    </row>
    <row r="35" spans="1:9">
      <c r="A35" s="334" t="s">
        <v>69</v>
      </c>
      <c r="B35" s="335"/>
      <c r="C35" s="336" t="s">
        <v>70</v>
      </c>
      <c r="D35" s="336"/>
      <c r="E35" s="336"/>
      <c r="F35" s="336"/>
      <c r="G35" s="336"/>
      <c r="H35" s="336"/>
      <c r="I35" s="337"/>
    </row>
    <row r="36" spans="1:9" ht="18.75" customHeight="1">
      <c r="A36" s="17"/>
      <c r="B36" s="338"/>
      <c r="C36" s="553" t="s">
        <v>71</v>
      </c>
      <c r="D36" s="553"/>
      <c r="E36" s="553"/>
      <c r="F36" s="553"/>
      <c r="G36" s="553"/>
      <c r="H36" s="553"/>
      <c r="I36" s="554"/>
    </row>
    <row r="37" spans="1:9">
      <c r="A37" s="19"/>
      <c r="B37" s="339"/>
      <c r="C37" s="555"/>
      <c r="D37" s="555"/>
      <c r="E37" s="555"/>
      <c r="F37" s="555"/>
      <c r="G37" s="555"/>
      <c r="H37" s="555"/>
      <c r="I37" s="556"/>
    </row>
  </sheetData>
  <mergeCells count="4">
    <mergeCell ref="A1:I1"/>
    <mergeCell ref="A9:I10"/>
    <mergeCell ref="B25:C25"/>
    <mergeCell ref="C36:I37"/>
  </mergeCells>
  <phoneticPr fontId="21"/>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53"/>
  <sheetViews>
    <sheetView view="pageBreakPreview" zoomScale="85" zoomScaleNormal="100" zoomScaleSheetLayoutView="85" workbookViewId="0">
      <selection activeCell="B19" sqref="B19"/>
    </sheetView>
  </sheetViews>
  <sheetFormatPr defaultColWidth="9" defaultRowHeight="18"/>
  <cols>
    <col min="1" max="1" width="15.08203125" style="138" bestFit="1" customWidth="1"/>
    <col min="2" max="2" width="37" style="138" customWidth="1"/>
    <col min="3" max="3" width="65" style="131" customWidth="1"/>
    <col min="4" max="16384" width="9" style="131"/>
  </cols>
  <sheetData>
    <row r="1" spans="1:3" ht="26.5">
      <c r="A1" s="130" t="s">
        <v>233</v>
      </c>
      <c r="B1" s="131"/>
    </row>
    <row r="2" spans="1:3">
      <c r="A2" s="132" t="s">
        <v>128</v>
      </c>
      <c r="B2" s="132" t="s">
        <v>50</v>
      </c>
      <c r="C2" s="133" t="s">
        <v>38</v>
      </c>
    </row>
    <row r="3" spans="1:3">
      <c r="A3" s="129" t="s">
        <v>129</v>
      </c>
      <c r="B3" s="129" t="s">
        <v>130</v>
      </c>
      <c r="C3" s="134"/>
    </row>
    <row r="4" spans="1:3">
      <c r="A4" s="129" t="s">
        <v>129</v>
      </c>
      <c r="B4" s="129" t="s">
        <v>131</v>
      </c>
      <c r="C4" s="134"/>
    </row>
    <row r="5" spans="1:3">
      <c r="A5" s="129" t="s">
        <v>129</v>
      </c>
      <c r="B5" s="129" t="s">
        <v>132</v>
      </c>
      <c r="C5" s="134" t="s">
        <v>133</v>
      </c>
    </row>
    <row r="6" spans="1:3" ht="36">
      <c r="A6" s="129" t="s">
        <v>129</v>
      </c>
      <c r="B6" s="129" t="s">
        <v>191</v>
      </c>
      <c r="C6" s="134" t="s">
        <v>134</v>
      </c>
    </row>
    <row r="7" spans="1:3" ht="36">
      <c r="A7" s="129" t="s">
        <v>129</v>
      </c>
      <c r="B7" s="129" t="s">
        <v>192</v>
      </c>
      <c r="C7" s="134" t="s">
        <v>134</v>
      </c>
    </row>
    <row r="8" spans="1:3">
      <c r="A8" s="129" t="s">
        <v>221</v>
      </c>
      <c r="B8" s="129" t="s">
        <v>222</v>
      </c>
      <c r="C8" s="134" t="s">
        <v>223</v>
      </c>
    </row>
    <row r="9" spans="1:3">
      <c r="A9" s="129" t="s">
        <v>224</v>
      </c>
      <c r="B9" s="129" t="s">
        <v>225</v>
      </c>
      <c r="C9" s="134" t="s">
        <v>226</v>
      </c>
    </row>
    <row r="10" spans="1:3">
      <c r="A10" s="129" t="s">
        <v>135</v>
      </c>
      <c r="B10" s="129" t="s">
        <v>136</v>
      </c>
      <c r="C10" s="134"/>
    </row>
    <row r="11" spans="1:3">
      <c r="A11" s="129" t="s">
        <v>135</v>
      </c>
      <c r="B11" s="129" t="s">
        <v>137</v>
      </c>
      <c r="C11" s="134"/>
    </row>
    <row r="12" spans="1:3">
      <c r="A12" s="129" t="s">
        <v>135</v>
      </c>
      <c r="B12" s="129" t="s">
        <v>138</v>
      </c>
      <c r="C12" s="134" t="s">
        <v>139</v>
      </c>
    </row>
    <row r="13" spans="1:3">
      <c r="A13" s="129" t="s">
        <v>135</v>
      </c>
      <c r="B13" s="129" t="s">
        <v>140</v>
      </c>
      <c r="C13" s="134" t="s">
        <v>49</v>
      </c>
    </row>
    <row r="14" spans="1:3">
      <c r="A14" s="129" t="s">
        <v>135</v>
      </c>
      <c r="B14" s="129" t="s">
        <v>141</v>
      </c>
      <c r="C14" s="134" t="s">
        <v>49</v>
      </c>
    </row>
    <row r="15" spans="1:3">
      <c r="A15" s="129" t="s">
        <v>135</v>
      </c>
      <c r="B15" s="129" t="s">
        <v>142</v>
      </c>
      <c r="C15" s="134"/>
    </row>
    <row r="16" spans="1:3">
      <c r="A16" s="129" t="s">
        <v>135</v>
      </c>
      <c r="B16" s="129" t="s">
        <v>190</v>
      </c>
      <c r="C16" s="134" t="s">
        <v>227</v>
      </c>
    </row>
    <row r="17" spans="1:3">
      <c r="A17" s="129" t="s">
        <v>143</v>
      </c>
      <c r="B17" s="129" t="s">
        <v>144</v>
      </c>
      <c r="C17" s="134"/>
    </row>
    <row r="18" spans="1:3">
      <c r="A18" s="129" t="s">
        <v>143</v>
      </c>
      <c r="B18" s="129" t="s">
        <v>145</v>
      </c>
      <c r="C18" s="134"/>
    </row>
    <row r="19" spans="1:3">
      <c r="A19" s="129" t="s">
        <v>143</v>
      </c>
      <c r="B19" s="129" t="s">
        <v>146</v>
      </c>
      <c r="C19" s="134"/>
    </row>
    <row r="20" spans="1:3">
      <c r="A20" s="129" t="s">
        <v>143</v>
      </c>
      <c r="B20" s="129" t="s">
        <v>147</v>
      </c>
      <c r="C20" s="134"/>
    </row>
    <row r="21" spans="1:3">
      <c r="A21" s="129" t="s">
        <v>143</v>
      </c>
      <c r="B21" s="129" t="s">
        <v>148</v>
      </c>
      <c r="C21" s="134"/>
    </row>
    <row r="22" spans="1:3">
      <c r="A22" s="129" t="s">
        <v>143</v>
      </c>
      <c r="B22" s="129" t="s">
        <v>149</v>
      </c>
      <c r="C22" s="134"/>
    </row>
    <row r="23" spans="1:3">
      <c r="A23" s="129" t="s">
        <v>143</v>
      </c>
      <c r="B23" s="129" t="s">
        <v>150</v>
      </c>
      <c r="C23" s="134"/>
    </row>
    <row r="24" spans="1:3">
      <c r="A24" s="129" t="s">
        <v>143</v>
      </c>
      <c r="B24" s="129" t="s">
        <v>26</v>
      </c>
      <c r="C24" s="134"/>
    </row>
    <row r="25" spans="1:3">
      <c r="A25" s="129" t="s">
        <v>143</v>
      </c>
      <c r="B25" s="129" t="s">
        <v>27</v>
      </c>
      <c r="C25" s="134"/>
    </row>
    <row r="26" spans="1:3">
      <c r="A26" s="129" t="s">
        <v>143</v>
      </c>
      <c r="B26" s="129" t="s">
        <v>28</v>
      </c>
      <c r="C26" s="134"/>
    </row>
    <row r="27" spans="1:3">
      <c r="A27" s="129" t="s">
        <v>143</v>
      </c>
      <c r="B27" s="129" t="s">
        <v>151</v>
      </c>
      <c r="C27" s="134" t="s">
        <v>152</v>
      </c>
    </row>
    <row r="28" spans="1:3">
      <c r="A28" s="129" t="s">
        <v>143</v>
      </c>
      <c r="B28" s="129" t="s">
        <v>153</v>
      </c>
      <c r="C28" s="134"/>
    </row>
    <row r="29" spans="1:3" ht="54">
      <c r="A29" s="129" t="s">
        <v>154</v>
      </c>
      <c r="B29" s="129" t="s">
        <v>155</v>
      </c>
      <c r="C29" s="134" t="s">
        <v>249</v>
      </c>
    </row>
    <row r="30" spans="1:3">
      <c r="A30" s="129" t="s">
        <v>154</v>
      </c>
      <c r="B30" s="129" t="s">
        <v>156</v>
      </c>
      <c r="C30" s="134" t="s">
        <v>157</v>
      </c>
    </row>
    <row r="31" spans="1:3">
      <c r="A31" s="129" t="s">
        <v>154</v>
      </c>
      <c r="B31" s="129" t="s">
        <v>228</v>
      </c>
      <c r="C31" s="134" t="s">
        <v>229</v>
      </c>
    </row>
    <row r="32" spans="1:3">
      <c r="A32" s="129" t="s">
        <v>158</v>
      </c>
      <c r="B32" s="129" t="s">
        <v>159</v>
      </c>
      <c r="C32" s="134" t="s">
        <v>160</v>
      </c>
    </row>
    <row r="33" spans="1:3">
      <c r="A33" s="129" t="s">
        <v>158</v>
      </c>
      <c r="B33" s="129" t="s">
        <v>161</v>
      </c>
      <c r="C33" s="134"/>
    </row>
    <row r="34" spans="1:3">
      <c r="A34" s="129" t="s">
        <v>158</v>
      </c>
      <c r="B34" s="129" t="s">
        <v>162</v>
      </c>
      <c r="C34" s="134"/>
    </row>
    <row r="35" spans="1:3">
      <c r="A35" s="129" t="s">
        <v>158</v>
      </c>
      <c r="B35" s="129" t="s">
        <v>163</v>
      </c>
      <c r="C35" s="134" t="s">
        <v>164</v>
      </c>
    </row>
    <row r="36" spans="1:3">
      <c r="A36" s="129" t="s">
        <v>158</v>
      </c>
      <c r="B36" s="129" t="s">
        <v>170</v>
      </c>
      <c r="C36" s="134"/>
    </row>
    <row r="37" spans="1:3">
      <c r="A37" s="129" t="s">
        <v>158</v>
      </c>
      <c r="B37" s="129" t="s">
        <v>165</v>
      </c>
      <c r="C37" s="134"/>
    </row>
    <row r="38" spans="1:3">
      <c r="A38" s="129" t="s">
        <v>158</v>
      </c>
      <c r="B38" s="129" t="s">
        <v>166</v>
      </c>
      <c r="C38" s="134"/>
    </row>
    <row r="39" spans="1:3">
      <c r="A39" s="129" t="s">
        <v>158</v>
      </c>
      <c r="B39" s="129" t="s">
        <v>172</v>
      </c>
      <c r="C39" s="134" t="s">
        <v>173</v>
      </c>
    </row>
    <row r="40" spans="1:3">
      <c r="A40" s="129" t="s">
        <v>158</v>
      </c>
      <c r="B40" s="129" t="s">
        <v>167</v>
      </c>
      <c r="C40" s="134" t="s">
        <v>168</v>
      </c>
    </row>
    <row r="41" spans="1:3">
      <c r="A41" s="129" t="s">
        <v>158</v>
      </c>
      <c r="B41" s="129" t="s">
        <v>169</v>
      </c>
      <c r="C41" s="134"/>
    </row>
    <row r="42" spans="1:3">
      <c r="A42" s="129" t="s">
        <v>158</v>
      </c>
      <c r="B42" s="129" t="s">
        <v>171</v>
      </c>
      <c r="C42" s="134"/>
    </row>
    <row r="43" spans="1:3">
      <c r="A43" s="10" t="s">
        <v>53</v>
      </c>
      <c r="B43" s="129" t="s">
        <v>174</v>
      </c>
      <c r="C43" s="134" t="s">
        <v>175</v>
      </c>
    </row>
    <row r="44" spans="1:3">
      <c r="A44" s="10" t="s">
        <v>53</v>
      </c>
      <c r="B44" s="129" t="s">
        <v>248</v>
      </c>
      <c r="C44" s="134" t="s">
        <v>175</v>
      </c>
    </row>
    <row r="45" spans="1:3">
      <c r="A45" s="10" t="s">
        <v>53</v>
      </c>
      <c r="B45" s="129" t="s">
        <v>176</v>
      </c>
      <c r="C45" s="134" t="s">
        <v>177</v>
      </c>
    </row>
    <row r="46" spans="1:3">
      <c r="A46" s="10" t="s">
        <v>53</v>
      </c>
      <c r="B46" s="10" t="s">
        <v>54</v>
      </c>
      <c r="C46" s="135"/>
    </row>
    <row r="47" spans="1:3">
      <c r="A47" s="10" t="s">
        <v>53</v>
      </c>
      <c r="B47" s="10" t="s">
        <v>55</v>
      </c>
      <c r="C47" s="135"/>
    </row>
    <row r="48" spans="1:3">
      <c r="A48" s="10" t="s">
        <v>53</v>
      </c>
      <c r="B48" s="10" t="s">
        <v>56</v>
      </c>
      <c r="C48" s="135"/>
    </row>
    <row r="49" spans="1:3">
      <c r="A49" s="136" t="s">
        <v>234</v>
      </c>
      <c r="B49" s="137" t="s">
        <v>87</v>
      </c>
      <c r="C49" s="137" t="s">
        <v>88</v>
      </c>
    </row>
    <row r="50" spans="1:3">
      <c r="A50" s="136" t="s">
        <v>234</v>
      </c>
      <c r="B50" s="137" t="s">
        <v>89</v>
      </c>
      <c r="C50" s="137" t="s">
        <v>88</v>
      </c>
    </row>
    <row r="51" spans="1:3">
      <c r="A51" s="136" t="s">
        <v>234</v>
      </c>
      <c r="B51" s="137" t="s">
        <v>90</v>
      </c>
      <c r="C51" s="137" t="s">
        <v>178</v>
      </c>
    </row>
    <row r="52" spans="1:3">
      <c r="A52" s="136" t="s">
        <v>234</v>
      </c>
      <c r="B52" s="137" t="s">
        <v>91</v>
      </c>
      <c r="C52" s="137" t="s">
        <v>92</v>
      </c>
    </row>
    <row r="53" spans="1:3">
      <c r="A53" s="136" t="s">
        <v>234</v>
      </c>
      <c r="B53" s="137" t="s">
        <v>93</v>
      </c>
      <c r="C53" s="137" t="s">
        <v>94</v>
      </c>
    </row>
  </sheetData>
  <sheetProtection password="CE7D" sheet="1" autoFilter="0"/>
  <autoFilter ref="A2:C53" xr:uid="{00000000-0009-0000-0000-000001000000}"/>
  <phoneticPr fontId="21"/>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7F7C1"/>
    <pageSetUpPr fitToPage="1"/>
  </sheetPr>
  <dimension ref="A1:W80"/>
  <sheetViews>
    <sheetView view="pageBreakPreview" zoomScale="70" zoomScaleNormal="70" zoomScaleSheetLayoutView="70" workbookViewId="0">
      <selection activeCell="C9" sqref="C9:D9"/>
    </sheetView>
  </sheetViews>
  <sheetFormatPr defaultColWidth="9" defaultRowHeight="18"/>
  <cols>
    <col min="1" max="1" width="5.58203125" style="139" customWidth="1"/>
    <col min="2" max="2" width="19.58203125" style="139" customWidth="1"/>
    <col min="3" max="3" width="15.33203125" style="139" customWidth="1"/>
    <col min="4" max="4" width="5.75" style="139" customWidth="1"/>
    <col min="5" max="5" width="14.25" style="139" customWidth="1"/>
    <col min="6" max="6" width="9.58203125" style="139" customWidth="1"/>
    <col min="7" max="7" width="11.5" style="139" customWidth="1"/>
    <col min="8" max="8" width="11.83203125" style="139" customWidth="1"/>
    <col min="9" max="9" width="14.83203125" style="139" customWidth="1"/>
    <col min="10" max="10" width="13.33203125" style="139" customWidth="1"/>
    <col min="11" max="11" width="1" style="139" customWidth="1"/>
    <col min="12" max="12" width="9" style="139"/>
    <col min="13" max="13" width="9" style="139" customWidth="1"/>
    <col min="14" max="16384" width="9" style="139"/>
  </cols>
  <sheetData>
    <row r="1" spans="1:23" customFormat="1" ht="41.5" customHeight="1">
      <c r="A1" s="623" t="s">
        <v>104</v>
      </c>
      <c r="B1" s="623"/>
      <c r="C1" s="623"/>
      <c r="L1" s="560" t="s">
        <v>362</v>
      </c>
      <c r="M1" s="560"/>
    </row>
    <row r="2" spans="1:23" s="367" customFormat="1" ht="26.5">
      <c r="A2" s="585" t="s">
        <v>250</v>
      </c>
      <c r="B2" s="585"/>
      <c r="C2" s="585"/>
      <c r="D2" s="585"/>
      <c r="E2" s="585"/>
      <c r="F2" s="585"/>
      <c r="G2" s="585"/>
      <c r="H2" s="585"/>
      <c r="I2" s="585"/>
      <c r="J2" s="585"/>
      <c r="K2" s="504"/>
      <c r="L2" s="560"/>
      <c r="M2" s="560"/>
      <c r="N2" s="365"/>
      <c r="O2" s="366"/>
    </row>
    <row r="3" spans="1:23" s="367" customFormat="1" ht="26.5">
      <c r="A3" s="585" t="s">
        <v>251</v>
      </c>
      <c r="B3" s="585"/>
      <c r="C3" s="585"/>
      <c r="D3" s="585"/>
      <c r="E3" s="585"/>
      <c r="F3" s="585"/>
      <c r="G3" s="585"/>
      <c r="H3" s="585"/>
      <c r="I3" s="585"/>
      <c r="J3" s="585"/>
      <c r="K3" s="504"/>
      <c r="L3" s="507" t="s">
        <v>363</v>
      </c>
      <c r="M3" s="508"/>
      <c r="N3" s="365"/>
    </row>
    <row r="4" spans="1:23" s="367" customFormat="1" ht="6.65" customHeight="1">
      <c r="A4" s="368"/>
      <c r="B4" s="368"/>
      <c r="C4" s="368"/>
      <c r="D4" s="368"/>
      <c r="E4" s="368"/>
      <c r="F4" s="368"/>
      <c r="G4" s="368"/>
      <c r="H4" s="369"/>
      <c r="I4"/>
      <c r="J4"/>
      <c r="K4"/>
      <c r="L4" s="507"/>
      <c r="M4" s="508"/>
    </row>
    <row r="5" spans="1:23" s="370" customFormat="1" ht="22.5">
      <c r="A5" s="624" t="s">
        <v>252</v>
      </c>
      <c r="B5" s="624"/>
      <c r="C5" s="624"/>
      <c r="D5" s="624"/>
      <c r="E5" s="624"/>
      <c r="F5" s="624"/>
      <c r="G5" s="624"/>
      <c r="H5" s="624"/>
      <c r="I5"/>
      <c r="J5"/>
      <c r="K5"/>
      <c r="L5" s="507" t="s">
        <v>364</v>
      </c>
      <c r="M5" s="508"/>
    </row>
    <row r="6" spans="1:23" s="370" customFormat="1" ht="8.25" customHeight="1">
      <c r="I6"/>
      <c r="J6"/>
      <c r="K6"/>
      <c r="L6"/>
      <c r="M6" s="364"/>
    </row>
    <row r="7" spans="1:23" s="370" customFormat="1" ht="29.25" customHeight="1">
      <c r="A7" s="586" t="s">
        <v>253</v>
      </c>
      <c r="B7" s="586"/>
      <c r="C7" s="586"/>
      <c r="D7" s="586"/>
      <c r="E7" s="586"/>
      <c r="F7" s="586"/>
      <c r="G7" s="586"/>
      <c r="H7" s="586"/>
      <c r="I7" s="586"/>
      <c r="J7" s="586"/>
      <c r="K7" s="505"/>
      <c r="L7"/>
      <c r="M7" s="364"/>
      <c r="N7"/>
      <c r="O7"/>
    </row>
    <row r="8" spans="1:23" ht="9.75" customHeight="1" thickBot="1">
      <c r="A8" s="142"/>
      <c r="B8" s="142"/>
      <c r="C8" s="142"/>
      <c r="D8" s="142"/>
      <c r="E8" s="142"/>
      <c r="L8" s="220"/>
      <c r="M8" s="220"/>
      <c r="N8" s="220"/>
      <c r="O8" s="220"/>
      <c r="P8" s="220"/>
      <c r="Q8" s="220"/>
    </row>
    <row r="9" spans="1:23" ht="30.75" customHeight="1" thickBot="1">
      <c r="A9" s="631" t="s">
        <v>57</v>
      </c>
      <c r="B9" s="632"/>
      <c r="C9" s="633"/>
      <c r="D9" s="634"/>
      <c r="E9" s="587" t="s">
        <v>46</v>
      </c>
      <c r="F9" s="588"/>
      <c r="G9" s="589"/>
      <c r="H9" s="590"/>
      <c r="I9" s="590"/>
      <c r="J9" s="591"/>
      <c r="K9" s="509"/>
      <c r="L9" s="561" t="s">
        <v>365</v>
      </c>
      <c r="M9" s="561"/>
      <c r="N9" s="561"/>
      <c r="O9" s="561"/>
      <c r="P9" s="561"/>
      <c r="Q9" s="561"/>
      <c r="R9" s="561"/>
      <c r="S9" s="561"/>
      <c r="T9" s="561"/>
      <c r="U9" s="561"/>
      <c r="V9" s="561"/>
      <c r="W9" s="561"/>
    </row>
    <row r="10" spans="1:23" ht="45.65" customHeight="1" thickBot="1">
      <c r="A10" s="631" t="s">
        <v>105</v>
      </c>
      <c r="B10" s="635"/>
      <c r="C10" s="656" t="s">
        <v>194</v>
      </c>
      <c r="D10" s="657"/>
      <c r="E10" s="657"/>
      <c r="F10" s="657"/>
      <c r="G10" s="657"/>
      <c r="H10" s="657"/>
      <c r="I10" s="657"/>
      <c r="J10" s="658"/>
      <c r="K10" s="510"/>
      <c r="L10" s="143"/>
      <c r="M10" s="143"/>
      <c r="N10" s="143"/>
      <c r="O10" s="143"/>
      <c r="P10" s="143"/>
      <c r="Q10" s="143"/>
      <c r="R10" s="143"/>
      <c r="S10" s="143"/>
    </row>
    <row r="11" spans="1:23" ht="39.75" customHeight="1" thickBot="1">
      <c r="A11" s="641" t="s">
        <v>195</v>
      </c>
      <c r="B11" s="642"/>
      <c r="C11" s="643" t="s">
        <v>383</v>
      </c>
      <c r="D11" s="644"/>
      <c r="E11" s="644"/>
      <c r="F11" s="662" t="s">
        <v>204</v>
      </c>
      <c r="G11" s="663"/>
      <c r="H11" s="663"/>
      <c r="I11" s="663"/>
      <c r="J11" s="664"/>
      <c r="K11" s="511"/>
      <c r="L11" s="709"/>
      <c r="M11" s="709"/>
      <c r="N11" s="709"/>
      <c r="O11" s="709"/>
      <c r="P11" s="709"/>
      <c r="Q11" s="709"/>
      <c r="R11" s="709"/>
      <c r="S11" s="709"/>
      <c r="T11" s="709"/>
      <c r="U11" s="709"/>
      <c r="V11" s="709"/>
      <c r="W11" s="709"/>
    </row>
    <row r="12" spans="1:23" ht="32.15" customHeight="1">
      <c r="A12" s="638" t="s">
        <v>0</v>
      </c>
      <c r="B12" s="144" t="s">
        <v>203</v>
      </c>
      <c r="C12" s="1"/>
      <c r="D12" s="145" t="s">
        <v>6</v>
      </c>
      <c r="E12" s="2"/>
      <c r="F12" s="647"/>
      <c r="G12" s="648"/>
      <c r="H12" s="648"/>
      <c r="I12" s="648"/>
      <c r="J12" s="649"/>
      <c r="K12" s="512"/>
      <c r="L12" s="562" t="s">
        <v>366</v>
      </c>
      <c r="M12" s="562"/>
      <c r="N12" s="562"/>
      <c r="O12" s="562"/>
      <c r="P12" s="562"/>
      <c r="Q12" s="562"/>
      <c r="R12" s="562"/>
      <c r="S12" s="562"/>
      <c r="T12" s="562"/>
      <c r="U12" s="562"/>
      <c r="V12" s="562"/>
      <c r="W12" s="562"/>
    </row>
    <row r="13" spans="1:23" ht="12" customHeight="1">
      <c r="A13" s="639"/>
      <c r="B13" s="645" t="s">
        <v>7</v>
      </c>
      <c r="C13" s="146" t="s">
        <v>47</v>
      </c>
      <c r="D13" s="636" t="s">
        <v>102</v>
      </c>
      <c r="E13" s="637"/>
      <c r="F13" s="650" t="s">
        <v>48</v>
      </c>
      <c r="G13" s="651"/>
      <c r="H13" s="651"/>
      <c r="I13" s="651"/>
      <c r="J13" s="652"/>
      <c r="K13" s="513"/>
      <c r="L13" s="563"/>
      <c r="M13" s="563"/>
      <c r="N13" s="563"/>
      <c r="O13" s="563"/>
      <c r="P13" s="563"/>
      <c r="Q13" s="563"/>
      <c r="R13" s="563"/>
      <c r="S13" s="563"/>
      <c r="T13" s="563"/>
      <c r="U13" s="563"/>
      <c r="V13" s="563"/>
      <c r="W13" s="563"/>
    </row>
    <row r="14" spans="1:23" ht="40.5" customHeight="1">
      <c r="A14" s="639"/>
      <c r="B14" s="646"/>
      <c r="C14" s="275"/>
      <c r="D14" s="679"/>
      <c r="E14" s="680"/>
      <c r="F14" s="683"/>
      <c r="G14" s="684"/>
      <c r="H14" s="684"/>
      <c r="I14" s="684"/>
      <c r="J14" s="685"/>
      <c r="K14" s="514"/>
      <c r="L14" s="563"/>
      <c r="M14" s="563"/>
      <c r="N14" s="563"/>
      <c r="O14" s="563"/>
      <c r="P14" s="563"/>
      <c r="Q14" s="563"/>
      <c r="R14" s="563"/>
      <c r="S14" s="563"/>
      <c r="T14" s="563"/>
      <c r="U14" s="563"/>
      <c r="V14" s="563"/>
      <c r="W14" s="563"/>
    </row>
    <row r="15" spans="1:23" ht="22.5" customHeight="1">
      <c r="A15" s="639"/>
      <c r="B15" s="147" t="s">
        <v>96</v>
      </c>
      <c r="C15" s="659"/>
      <c r="D15" s="660"/>
      <c r="E15" s="660"/>
      <c r="F15" s="660"/>
      <c r="G15" s="660"/>
      <c r="H15" s="660"/>
      <c r="I15" s="660"/>
      <c r="J15" s="661"/>
      <c r="K15" s="506"/>
      <c r="L15" s="563"/>
      <c r="M15" s="563"/>
      <c r="N15" s="563"/>
      <c r="O15" s="563"/>
      <c r="P15" s="563"/>
      <c r="Q15" s="563"/>
      <c r="R15" s="563"/>
      <c r="S15" s="563"/>
      <c r="T15" s="563"/>
      <c r="U15" s="563"/>
      <c r="V15" s="563"/>
      <c r="W15" s="563"/>
    </row>
    <row r="16" spans="1:23" ht="44.25" customHeight="1">
      <c r="A16" s="639"/>
      <c r="B16" s="148" t="s">
        <v>79</v>
      </c>
      <c r="C16" s="659"/>
      <c r="D16" s="660"/>
      <c r="E16" s="660"/>
      <c r="F16" s="660"/>
      <c r="G16" s="660"/>
      <c r="H16" s="660"/>
      <c r="I16" s="660"/>
      <c r="J16" s="661"/>
      <c r="K16" s="506"/>
      <c r="L16" s="563"/>
      <c r="M16" s="563"/>
      <c r="N16" s="563"/>
      <c r="O16" s="563"/>
      <c r="P16" s="563"/>
      <c r="Q16" s="563"/>
      <c r="R16" s="563"/>
      <c r="S16" s="563"/>
      <c r="T16" s="563"/>
      <c r="U16" s="563"/>
      <c r="V16" s="563"/>
      <c r="W16" s="563"/>
    </row>
    <row r="17" spans="1:23" ht="42" customHeight="1">
      <c r="A17" s="639"/>
      <c r="B17" s="148" t="s">
        <v>8</v>
      </c>
      <c r="C17" s="659"/>
      <c r="D17" s="660"/>
      <c r="E17" s="660"/>
      <c r="F17" s="660"/>
      <c r="G17" s="660"/>
      <c r="H17" s="660"/>
      <c r="I17" s="660"/>
      <c r="J17" s="661"/>
      <c r="K17" s="506"/>
      <c r="L17" s="563"/>
      <c r="M17" s="563"/>
      <c r="N17" s="563"/>
      <c r="O17" s="563"/>
      <c r="P17" s="563"/>
      <c r="Q17" s="563"/>
      <c r="R17" s="563"/>
      <c r="S17" s="563"/>
      <c r="T17" s="563"/>
      <c r="U17" s="563"/>
      <c r="V17" s="563"/>
      <c r="W17" s="563"/>
    </row>
    <row r="18" spans="1:23" ht="39.75" customHeight="1">
      <c r="A18" s="639"/>
      <c r="B18" s="149" t="s">
        <v>9</v>
      </c>
      <c r="C18" s="690"/>
      <c r="D18" s="691"/>
      <c r="E18" s="691"/>
      <c r="F18" s="691"/>
      <c r="G18" s="691"/>
      <c r="H18" s="691"/>
      <c r="I18" s="691"/>
      <c r="J18" s="692"/>
      <c r="K18" s="506"/>
      <c r="L18" s="563"/>
      <c r="M18" s="563"/>
      <c r="N18" s="563"/>
      <c r="O18" s="563"/>
      <c r="P18" s="563"/>
      <c r="Q18" s="563"/>
      <c r="R18" s="563"/>
      <c r="S18" s="563"/>
      <c r="T18" s="563"/>
      <c r="U18" s="563"/>
      <c r="V18" s="563"/>
      <c r="W18" s="563"/>
    </row>
    <row r="19" spans="1:23" ht="32.15" customHeight="1" thickBot="1">
      <c r="A19" s="640"/>
      <c r="B19" s="150" t="s">
        <v>111</v>
      </c>
      <c r="C19" s="693"/>
      <c r="D19" s="694"/>
      <c r="E19" s="694"/>
      <c r="F19" s="694"/>
      <c r="G19" s="694"/>
      <c r="H19" s="694"/>
      <c r="I19" s="694"/>
      <c r="J19" s="695"/>
      <c r="K19" s="506"/>
      <c r="L19" s="563"/>
      <c r="M19" s="563"/>
      <c r="N19" s="563"/>
      <c r="O19" s="563"/>
      <c r="P19" s="563"/>
      <c r="Q19" s="563"/>
      <c r="R19" s="563"/>
      <c r="S19" s="563"/>
      <c r="T19" s="563"/>
      <c r="U19" s="563"/>
      <c r="V19" s="563"/>
      <c r="W19" s="563"/>
    </row>
    <row r="20" spans="1:23" ht="32.15" customHeight="1">
      <c r="A20" s="638" t="s">
        <v>196</v>
      </c>
      <c r="B20" s="144" t="s">
        <v>235</v>
      </c>
      <c r="C20" s="1"/>
      <c r="D20" s="145" t="s">
        <v>6</v>
      </c>
      <c r="E20" s="2"/>
      <c r="F20" s="696"/>
      <c r="G20" s="697"/>
      <c r="H20" s="697"/>
      <c r="I20" s="697"/>
      <c r="J20" s="698"/>
      <c r="K20" s="512"/>
      <c r="L20" s="563"/>
      <c r="M20" s="563"/>
      <c r="N20" s="563"/>
      <c r="O20" s="563"/>
      <c r="P20" s="563"/>
      <c r="Q20" s="563"/>
      <c r="R20" s="563"/>
      <c r="S20" s="563"/>
      <c r="T20" s="563"/>
      <c r="U20" s="563"/>
      <c r="V20" s="563"/>
      <c r="W20" s="563"/>
    </row>
    <row r="21" spans="1:23" ht="12" customHeight="1">
      <c r="A21" s="639"/>
      <c r="B21" s="645" t="s">
        <v>236</v>
      </c>
      <c r="C21" s="146" t="s">
        <v>47</v>
      </c>
      <c r="D21" s="636" t="s">
        <v>102</v>
      </c>
      <c r="E21" s="637"/>
      <c r="F21" s="650" t="s">
        <v>48</v>
      </c>
      <c r="G21" s="651"/>
      <c r="H21" s="651"/>
      <c r="I21" s="651"/>
      <c r="J21" s="652"/>
      <c r="K21" s="513"/>
      <c r="L21" s="563"/>
      <c r="M21" s="563"/>
      <c r="N21" s="563"/>
      <c r="O21" s="563"/>
      <c r="P21" s="563"/>
      <c r="Q21" s="563"/>
      <c r="R21" s="563"/>
      <c r="S21" s="563"/>
      <c r="T21" s="563"/>
      <c r="U21" s="563"/>
      <c r="V21" s="563"/>
      <c r="W21" s="563"/>
    </row>
    <row r="22" spans="1:23" ht="40.5" customHeight="1">
      <c r="A22" s="639"/>
      <c r="B22" s="646"/>
      <c r="C22" s="275"/>
      <c r="D22" s="679"/>
      <c r="E22" s="680"/>
      <c r="F22" s="683"/>
      <c r="G22" s="684"/>
      <c r="H22" s="684"/>
      <c r="I22" s="684"/>
      <c r="J22" s="685"/>
      <c r="K22" s="514"/>
      <c r="L22" s="563"/>
      <c r="M22" s="563"/>
      <c r="N22" s="563"/>
      <c r="O22" s="563"/>
      <c r="P22" s="563"/>
      <c r="Q22" s="563"/>
      <c r="R22" s="563"/>
      <c r="S22" s="563"/>
      <c r="T22" s="563"/>
      <c r="U22" s="563"/>
      <c r="V22" s="563"/>
      <c r="W22" s="563"/>
    </row>
    <row r="23" spans="1:23" ht="32.15" customHeight="1">
      <c r="A23" s="639"/>
      <c r="B23" s="231" t="s">
        <v>95</v>
      </c>
      <c r="C23" s="712"/>
      <c r="D23" s="712"/>
      <c r="E23" s="712"/>
      <c r="F23" s="712"/>
      <c r="G23" s="712"/>
      <c r="H23" s="712"/>
      <c r="I23" s="712"/>
      <c r="J23" s="713"/>
      <c r="K23" s="515"/>
      <c r="L23" s="563"/>
      <c r="M23" s="563"/>
      <c r="N23" s="563"/>
      <c r="O23" s="563"/>
      <c r="P23" s="563"/>
      <c r="Q23" s="563"/>
      <c r="R23" s="563"/>
      <c r="S23" s="563"/>
      <c r="T23" s="563"/>
      <c r="U23" s="563"/>
      <c r="V23" s="563"/>
      <c r="W23" s="563"/>
    </row>
    <row r="24" spans="1:23" ht="32.15" customHeight="1">
      <c r="A24" s="639"/>
      <c r="B24" s="232" t="s">
        <v>72</v>
      </c>
      <c r="C24" s="714"/>
      <c r="D24" s="714"/>
      <c r="E24" s="714"/>
      <c r="F24" s="714"/>
      <c r="G24" s="714"/>
      <c r="H24" s="714"/>
      <c r="I24" s="714"/>
      <c r="J24" s="715"/>
      <c r="K24" s="506"/>
      <c r="L24" s="563"/>
      <c r="M24" s="563"/>
      <c r="N24" s="563"/>
      <c r="O24" s="563"/>
      <c r="P24" s="563"/>
      <c r="Q24" s="563"/>
      <c r="R24" s="563"/>
      <c r="S24" s="563"/>
      <c r="T24" s="563"/>
      <c r="U24" s="563"/>
      <c r="V24" s="563"/>
      <c r="W24" s="563"/>
    </row>
    <row r="25" spans="1:23" ht="32.15" customHeight="1">
      <c r="A25" s="639"/>
      <c r="B25" s="232" t="s">
        <v>73</v>
      </c>
      <c r="C25" s="716"/>
      <c r="D25" s="717"/>
      <c r="E25" s="717"/>
      <c r="F25" s="717"/>
      <c r="G25" s="717"/>
      <c r="H25" s="717"/>
      <c r="I25" s="717"/>
      <c r="J25" s="718"/>
      <c r="K25" s="506"/>
      <c r="L25" s="563"/>
      <c r="M25" s="563"/>
      <c r="N25" s="563"/>
      <c r="O25" s="563"/>
      <c r="P25" s="563"/>
      <c r="Q25" s="563"/>
      <c r="R25" s="563"/>
      <c r="S25" s="563"/>
      <c r="T25" s="563"/>
      <c r="U25" s="563"/>
      <c r="V25" s="563"/>
      <c r="W25" s="563"/>
    </row>
    <row r="26" spans="1:23" ht="32.15" customHeight="1" thickBot="1">
      <c r="A26" s="640"/>
      <c r="B26" s="233" t="s">
        <v>74</v>
      </c>
      <c r="C26" s="719"/>
      <c r="D26" s="719"/>
      <c r="E26" s="719"/>
      <c r="F26" s="719"/>
      <c r="G26" s="719"/>
      <c r="H26" s="719"/>
      <c r="I26" s="719"/>
      <c r="J26" s="720"/>
      <c r="K26" s="515"/>
      <c r="L26" s="564"/>
      <c r="M26" s="564"/>
      <c r="N26" s="564"/>
      <c r="O26" s="564"/>
      <c r="P26" s="564"/>
      <c r="Q26" s="564"/>
      <c r="R26" s="564"/>
      <c r="S26" s="564"/>
      <c r="T26" s="564"/>
      <c r="U26" s="564"/>
      <c r="V26" s="564"/>
      <c r="W26" s="564"/>
    </row>
    <row r="27" spans="1:23" ht="36" customHeight="1">
      <c r="A27" s="665" t="s">
        <v>259</v>
      </c>
      <c r="B27" s="153" t="s">
        <v>1</v>
      </c>
      <c r="C27" s="721"/>
      <c r="D27" s="722"/>
      <c r="E27" s="722"/>
      <c r="F27" s="722"/>
      <c r="G27" s="722"/>
      <c r="H27" s="722"/>
      <c r="I27" s="722"/>
      <c r="J27" s="723"/>
      <c r="K27" s="506"/>
      <c r="L27" s="565" t="s">
        <v>399</v>
      </c>
      <c r="M27" s="565"/>
      <c r="N27" s="565"/>
      <c r="O27" s="565"/>
      <c r="P27" s="565"/>
      <c r="Q27" s="565"/>
      <c r="R27" s="565"/>
      <c r="S27" s="565"/>
      <c r="T27" s="565"/>
      <c r="U27" s="565"/>
      <c r="V27" s="565"/>
      <c r="W27" s="565"/>
    </row>
    <row r="28" spans="1:23" s="140" customFormat="1" ht="60.75" customHeight="1">
      <c r="A28" s="666"/>
      <c r="B28" s="154" t="s">
        <v>2</v>
      </c>
      <c r="C28" s="724"/>
      <c r="D28" s="725"/>
      <c r="E28" s="725"/>
      <c r="F28" s="725"/>
      <c r="G28" s="725"/>
      <c r="H28" s="725"/>
      <c r="I28" s="725"/>
      <c r="J28" s="726"/>
      <c r="K28" s="506"/>
      <c r="L28" s="566"/>
      <c r="M28" s="566"/>
      <c r="N28" s="566"/>
      <c r="O28" s="566"/>
      <c r="P28" s="566"/>
      <c r="Q28" s="566"/>
      <c r="R28" s="566"/>
      <c r="S28" s="566"/>
      <c r="T28" s="566"/>
      <c r="U28" s="566"/>
      <c r="V28" s="566"/>
      <c r="W28" s="566"/>
    </row>
    <row r="29" spans="1:23" s="140" customFormat="1" ht="21" customHeight="1">
      <c r="A29" s="666"/>
      <c r="B29" s="604" t="s">
        <v>200</v>
      </c>
      <c r="C29" s="261" t="s">
        <v>197</v>
      </c>
      <c r="D29" s="358"/>
      <c r="E29" s="358" t="s">
        <v>198</v>
      </c>
      <c r="F29" s="608" t="s">
        <v>199</v>
      </c>
      <c r="G29" s="608"/>
      <c r="H29" s="262" t="s">
        <v>231</v>
      </c>
      <c r="I29" s="727" t="s">
        <v>232</v>
      </c>
      <c r="J29" s="728"/>
      <c r="K29" s="512"/>
      <c r="L29" s="566"/>
      <c r="M29" s="566"/>
      <c r="N29" s="566"/>
      <c r="O29" s="566"/>
      <c r="P29" s="566"/>
      <c r="Q29" s="566"/>
      <c r="R29" s="566"/>
      <c r="S29" s="566"/>
      <c r="T29" s="566"/>
      <c r="U29" s="566"/>
      <c r="V29" s="566"/>
      <c r="W29" s="566"/>
    </row>
    <row r="30" spans="1:23" ht="37.5" customHeight="1">
      <c r="A30" s="666"/>
      <c r="B30" s="605"/>
      <c r="C30" s="263" t="str">
        <f>IF(MIN(C31:C37),MIN(C31:C37),"")</f>
        <v/>
      </c>
      <c r="D30" s="222" t="s">
        <v>35</v>
      </c>
      <c r="E30" s="264" t="str">
        <f>IF(MIN(E31:E37),MIN(E31:E37),"")</f>
        <v/>
      </c>
      <c r="F30" s="681" t="str">
        <f>IF(F31="","",F31)</f>
        <v/>
      </c>
      <c r="G30" s="681"/>
      <c r="H30" s="359" t="str">
        <f>IF(H31="","","（"&amp;H31)</f>
        <v/>
      </c>
      <c r="I30" s="265" t="str">
        <f>IF(I31="","",I31&amp;")")</f>
        <v/>
      </c>
      <c r="J30" s="266">
        <f>IF(ISBLANK(F32:G37),"",COUNTA(F32:G37))</f>
        <v>0</v>
      </c>
      <c r="K30" s="516"/>
      <c r="L30" s="566"/>
      <c r="M30" s="566"/>
      <c r="N30" s="566"/>
      <c r="O30" s="566"/>
      <c r="P30" s="566"/>
      <c r="Q30" s="566"/>
      <c r="R30" s="566"/>
      <c r="S30" s="566"/>
      <c r="T30" s="566"/>
      <c r="U30" s="566"/>
      <c r="V30" s="566"/>
      <c r="W30" s="566"/>
    </row>
    <row r="31" spans="1:23" ht="25" customHeight="1">
      <c r="A31" s="666"/>
      <c r="B31" s="606"/>
      <c r="C31" s="223"/>
      <c r="D31" s="267" t="s">
        <v>402</v>
      </c>
      <c r="E31" s="224"/>
      <c r="F31" s="682"/>
      <c r="G31" s="682"/>
      <c r="H31" s="227"/>
      <c r="I31" s="710"/>
      <c r="J31" s="711"/>
      <c r="K31" s="517"/>
      <c r="L31" s="566"/>
      <c r="M31" s="566"/>
      <c r="N31" s="566"/>
      <c r="O31" s="566"/>
      <c r="P31" s="566"/>
      <c r="Q31" s="566"/>
      <c r="R31" s="566"/>
      <c r="S31" s="566"/>
      <c r="T31" s="566"/>
      <c r="U31" s="566"/>
      <c r="V31" s="566"/>
      <c r="W31" s="566"/>
    </row>
    <row r="32" spans="1:23" ht="25" customHeight="1">
      <c r="A32" s="666"/>
      <c r="B32" s="606"/>
      <c r="C32" s="225"/>
      <c r="D32" s="268" t="s">
        <v>202</v>
      </c>
      <c r="E32" s="226"/>
      <c r="F32" s="609"/>
      <c r="G32" s="609"/>
      <c r="H32" s="227"/>
      <c r="I32" s="625"/>
      <c r="J32" s="626"/>
      <c r="K32" s="517"/>
      <c r="L32" s="566"/>
      <c r="M32" s="566"/>
      <c r="N32" s="566"/>
      <c r="O32" s="566"/>
      <c r="P32" s="566"/>
      <c r="Q32" s="566"/>
      <c r="R32" s="566"/>
      <c r="S32" s="566"/>
      <c r="T32" s="566"/>
      <c r="U32" s="566"/>
      <c r="V32" s="566"/>
      <c r="W32" s="566"/>
    </row>
    <row r="33" spans="1:23" ht="25" customHeight="1">
      <c r="A33" s="666"/>
      <c r="B33" s="606"/>
      <c r="C33" s="225"/>
      <c r="D33" s="268" t="s">
        <v>202</v>
      </c>
      <c r="E33" s="226"/>
      <c r="F33" s="609"/>
      <c r="G33" s="609"/>
      <c r="H33" s="227"/>
      <c r="I33" s="625"/>
      <c r="J33" s="626"/>
      <c r="K33" s="517"/>
      <c r="L33" s="566"/>
      <c r="M33" s="566"/>
      <c r="N33" s="566"/>
      <c r="O33" s="566"/>
      <c r="P33" s="566"/>
      <c r="Q33" s="566"/>
      <c r="R33" s="566"/>
      <c r="S33" s="566"/>
      <c r="T33" s="566"/>
      <c r="U33" s="566"/>
      <c r="V33" s="566"/>
      <c r="W33" s="566"/>
    </row>
    <row r="34" spans="1:23" ht="25" customHeight="1">
      <c r="A34" s="666"/>
      <c r="B34" s="606"/>
      <c r="C34" s="225"/>
      <c r="D34" s="268" t="s">
        <v>202</v>
      </c>
      <c r="E34" s="226"/>
      <c r="F34" s="609"/>
      <c r="G34" s="609"/>
      <c r="H34" s="227"/>
      <c r="I34" s="625"/>
      <c r="J34" s="626"/>
      <c r="K34" s="517"/>
      <c r="L34" s="566"/>
      <c r="M34" s="566"/>
      <c r="N34" s="566"/>
      <c r="O34" s="566"/>
      <c r="P34" s="566"/>
      <c r="Q34" s="566"/>
      <c r="R34" s="566"/>
      <c r="S34" s="566"/>
      <c r="T34" s="566"/>
      <c r="U34" s="566"/>
      <c r="V34" s="566"/>
      <c r="W34" s="566"/>
    </row>
    <row r="35" spans="1:23" ht="25" customHeight="1">
      <c r="A35" s="666"/>
      <c r="B35" s="606"/>
      <c r="C35" s="225"/>
      <c r="D35" s="268" t="s">
        <v>202</v>
      </c>
      <c r="E35" s="226"/>
      <c r="F35" s="609"/>
      <c r="G35" s="609"/>
      <c r="H35" s="227"/>
      <c r="I35" s="625"/>
      <c r="J35" s="626"/>
      <c r="K35" s="517"/>
      <c r="L35" s="566"/>
      <c r="M35" s="566"/>
      <c r="N35" s="566"/>
      <c r="O35" s="566"/>
      <c r="P35" s="566"/>
      <c r="Q35" s="566"/>
      <c r="R35" s="566"/>
      <c r="S35" s="566"/>
      <c r="T35" s="566"/>
      <c r="U35" s="566"/>
      <c r="V35" s="566"/>
      <c r="W35" s="566"/>
    </row>
    <row r="36" spans="1:23" ht="25" customHeight="1">
      <c r="A36" s="666"/>
      <c r="B36" s="606"/>
      <c r="C36" s="225"/>
      <c r="D36" s="268" t="s">
        <v>202</v>
      </c>
      <c r="E36" s="226"/>
      <c r="F36" s="609"/>
      <c r="G36" s="609"/>
      <c r="H36" s="227"/>
      <c r="I36" s="625"/>
      <c r="J36" s="626"/>
      <c r="K36" s="517"/>
      <c r="L36" s="566"/>
      <c r="M36" s="566"/>
      <c r="N36" s="566"/>
      <c r="O36" s="566"/>
      <c r="P36" s="566"/>
      <c r="Q36" s="566"/>
      <c r="R36" s="566"/>
      <c r="S36" s="566"/>
      <c r="T36" s="566"/>
      <c r="U36" s="566"/>
      <c r="V36" s="566"/>
      <c r="W36" s="566"/>
    </row>
    <row r="37" spans="1:23" ht="25" customHeight="1">
      <c r="A37" s="666"/>
      <c r="B37" s="607"/>
      <c r="C37" s="228"/>
      <c r="D37" s="269" t="s">
        <v>202</v>
      </c>
      <c r="E37" s="229"/>
      <c r="F37" s="701"/>
      <c r="G37" s="701"/>
      <c r="H37" s="230"/>
      <c r="I37" s="627"/>
      <c r="J37" s="628"/>
      <c r="K37" s="517"/>
      <c r="L37" s="566"/>
      <c r="M37" s="566"/>
      <c r="N37" s="566"/>
      <c r="O37" s="566"/>
      <c r="P37" s="566"/>
      <c r="Q37" s="566"/>
      <c r="R37" s="566"/>
      <c r="S37" s="566"/>
      <c r="T37" s="566"/>
      <c r="U37" s="566"/>
      <c r="V37" s="566"/>
      <c r="W37" s="566"/>
    </row>
    <row r="38" spans="1:23" customFormat="1" ht="17.25" customHeight="1">
      <c r="A38" s="666"/>
      <c r="B38" s="592" t="s">
        <v>256</v>
      </c>
      <c r="C38" s="594" t="s">
        <v>257</v>
      </c>
      <c r="D38" s="595"/>
      <c r="E38" s="596"/>
      <c r="F38" s="704" t="s">
        <v>201</v>
      </c>
      <c r="G38" s="705"/>
      <c r="H38" s="706"/>
      <c r="I38" s="702" t="s">
        <v>258</v>
      </c>
      <c r="J38" s="703"/>
      <c r="K38" s="518"/>
      <c r="L38" s="567" t="s">
        <v>367</v>
      </c>
      <c r="M38" s="567"/>
      <c r="N38" s="567"/>
      <c r="O38" s="567"/>
      <c r="P38" s="567"/>
      <c r="Q38" s="567"/>
      <c r="R38" s="567"/>
      <c r="S38" s="567"/>
      <c r="T38" s="567"/>
      <c r="U38" s="567"/>
      <c r="V38" s="567"/>
      <c r="W38" s="567"/>
    </row>
    <row r="39" spans="1:23" customFormat="1" ht="37.5" customHeight="1">
      <c r="A39" s="666"/>
      <c r="B39" s="593"/>
      <c r="C39" s="597"/>
      <c r="D39" s="598"/>
      <c r="E39" s="598"/>
      <c r="F39" s="653"/>
      <c r="G39" s="654"/>
      <c r="H39" s="655"/>
      <c r="I39" s="1103"/>
      <c r="J39" s="1104"/>
      <c r="K39" s="519"/>
      <c r="L39" s="563"/>
      <c r="M39" s="563"/>
      <c r="N39" s="563"/>
      <c r="O39" s="563"/>
      <c r="P39" s="563"/>
      <c r="Q39" s="563"/>
      <c r="R39" s="563"/>
      <c r="S39" s="563"/>
      <c r="T39" s="563"/>
      <c r="U39" s="563"/>
      <c r="V39" s="563"/>
      <c r="W39" s="563"/>
    </row>
    <row r="40" spans="1:23" ht="15.75" customHeight="1">
      <c r="A40" s="666"/>
      <c r="B40" s="599" t="s">
        <v>3</v>
      </c>
      <c r="C40" s="673" t="s">
        <v>75</v>
      </c>
      <c r="D40" s="674"/>
      <c r="E40" s="674"/>
      <c r="F40" s="675"/>
      <c r="G40" s="676" t="s">
        <v>76</v>
      </c>
      <c r="H40" s="677"/>
      <c r="I40" s="677"/>
      <c r="J40" s="678"/>
      <c r="K40" s="520"/>
      <c r="L40" s="564"/>
      <c r="M40" s="564"/>
      <c r="N40" s="564"/>
      <c r="O40" s="564"/>
      <c r="P40" s="564"/>
      <c r="Q40" s="564"/>
      <c r="R40" s="564"/>
      <c r="S40" s="564"/>
      <c r="T40" s="564"/>
      <c r="U40" s="564"/>
      <c r="V40" s="564"/>
      <c r="W40" s="564"/>
    </row>
    <row r="41" spans="1:23" ht="22.5" customHeight="1">
      <c r="A41" s="666"/>
      <c r="B41" s="600"/>
      <c r="C41" s="629" t="s">
        <v>10</v>
      </c>
      <c r="D41" s="630"/>
      <c r="E41" s="618">
        <f>'1-3 収入'!E6</f>
        <v>0</v>
      </c>
      <c r="F41" s="619"/>
      <c r="G41" s="579" t="s">
        <v>83</v>
      </c>
      <c r="H41" s="570" t="str">
        <f>IF('1-4 支出'!E8="","",'1-4 支出'!E8)</f>
        <v/>
      </c>
      <c r="I41" s="573" t="str">
        <f>IF('1-4 支出'!F8="","",'1-4 支出'!F8)</f>
        <v>0</v>
      </c>
      <c r="J41" s="574"/>
      <c r="K41" s="521"/>
      <c r="L41" s="567" t="s">
        <v>368</v>
      </c>
      <c r="M41" s="582"/>
      <c r="N41" s="582"/>
      <c r="O41" s="582"/>
      <c r="P41" s="582"/>
      <c r="Q41" s="582"/>
      <c r="R41" s="582"/>
      <c r="S41" s="582"/>
      <c r="T41" s="582"/>
      <c r="U41" s="582"/>
      <c r="V41" s="582"/>
      <c r="W41" s="582"/>
    </row>
    <row r="42" spans="1:23" ht="22.5" customHeight="1">
      <c r="A42" s="666"/>
      <c r="B42" s="600"/>
      <c r="C42" s="629" t="s">
        <v>11</v>
      </c>
      <c r="D42" s="630"/>
      <c r="E42" s="618">
        <f>'1-3 収入'!E8</f>
        <v>0</v>
      </c>
      <c r="F42" s="619"/>
      <c r="G42" s="580"/>
      <c r="H42" s="571"/>
      <c r="I42" s="575"/>
      <c r="J42" s="576"/>
      <c r="K42" s="521"/>
      <c r="L42" s="583"/>
      <c r="M42" s="583"/>
      <c r="N42" s="583"/>
      <c r="O42" s="583"/>
      <c r="P42" s="583"/>
      <c r="Q42" s="583"/>
      <c r="R42" s="583"/>
      <c r="S42" s="583"/>
      <c r="T42" s="583"/>
      <c r="U42" s="583"/>
      <c r="V42" s="583"/>
      <c r="W42" s="583"/>
    </row>
    <row r="43" spans="1:23" ht="22.5" customHeight="1">
      <c r="A43" s="666"/>
      <c r="B43" s="600"/>
      <c r="C43" s="614" t="s">
        <v>43</v>
      </c>
      <c r="D43" s="615"/>
      <c r="E43" s="616">
        <f>'1-3 収入'!E9</f>
        <v>0</v>
      </c>
      <c r="F43" s="617"/>
      <c r="G43" s="581"/>
      <c r="H43" s="572"/>
      <c r="I43" s="577"/>
      <c r="J43" s="578"/>
      <c r="K43" s="521"/>
      <c r="L43" s="583"/>
      <c r="M43" s="583"/>
      <c r="N43" s="583"/>
      <c r="O43" s="583"/>
      <c r="P43" s="583"/>
      <c r="Q43" s="583"/>
      <c r="R43" s="583"/>
      <c r="S43" s="583"/>
      <c r="T43" s="583"/>
      <c r="U43" s="583"/>
      <c r="V43" s="583"/>
      <c r="W43" s="583"/>
    </row>
    <row r="44" spans="1:23" ht="22.5" customHeight="1">
      <c r="A44" s="666"/>
      <c r="B44" s="600"/>
      <c r="C44" s="614" t="s">
        <v>44</v>
      </c>
      <c r="D44" s="615"/>
      <c r="E44" s="616">
        <f>'1-3 収入'!E10</f>
        <v>0</v>
      </c>
      <c r="F44" s="617"/>
      <c r="G44" s="579" t="s">
        <v>84</v>
      </c>
      <c r="H44" s="571" t="str">
        <f>IF('1-4 支出'!E9="","",'1-4 支出'!E9)</f>
        <v/>
      </c>
      <c r="I44" s="575" t="str">
        <f>IF('1-4 支出'!F9="","",'1-4 支出'!F9)</f>
        <v>0</v>
      </c>
      <c r="J44" s="576"/>
      <c r="K44" s="521"/>
      <c r="L44" s="583"/>
      <c r="M44" s="583"/>
      <c r="N44" s="583"/>
      <c r="O44" s="583"/>
      <c r="P44" s="583"/>
      <c r="Q44" s="583"/>
      <c r="R44" s="583"/>
      <c r="S44" s="583"/>
      <c r="T44" s="583"/>
      <c r="U44" s="583"/>
      <c r="V44" s="583"/>
      <c r="W44" s="583"/>
    </row>
    <row r="45" spans="1:23" ht="22.5" customHeight="1">
      <c r="A45" s="666"/>
      <c r="B45" s="600"/>
      <c r="C45" s="614" t="s">
        <v>218</v>
      </c>
      <c r="D45" s="615"/>
      <c r="E45" s="616">
        <f>'1-3 収入'!E11</f>
        <v>0</v>
      </c>
      <c r="F45" s="617"/>
      <c r="G45" s="580"/>
      <c r="H45" s="571"/>
      <c r="I45" s="575"/>
      <c r="J45" s="576"/>
      <c r="K45" s="521"/>
      <c r="L45" s="583"/>
      <c r="M45" s="583"/>
      <c r="N45" s="583"/>
      <c r="O45" s="583"/>
      <c r="P45" s="583"/>
      <c r="Q45" s="583"/>
      <c r="R45" s="583"/>
      <c r="S45" s="583"/>
      <c r="T45" s="583"/>
      <c r="U45" s="583"/>
      <c r="V45" s="583"/>
      <c r="W45" s="583"/>
    </row>
    <row r="46" spans="1:23" ht="22.5" customHeight="1">
      <c r="A46" s="666"/>
      <c r="B46" s="600"/>
      <c r="C46" s="614" t="s">
        <v>254</v>
      </c>
      <c r="D46" s="615"/>
      <c r="E46" s="616">
        <f>'1-3 収入'!E12</f>
        <v>0</v>
      </c>
      <c r="F46" s="617"/>
      <c r="G46" s="581"/>
      <c r="H46" s="572"/>
      <c r="I46" s="577"/>
      <c r="J46" s="578"/>
      <c r="K46" s="521"/>
      <c r="L46" s="583"/>
      <c r="M46" s="583"/>
      <c r="N46" s="583"/>
      <c r="O46" s="583"/>
      <c r="P46" s="583"/>
      <c r="Q46" s="583"/>
      <c r="R46" s="583"/>
      <c r="S46" s="583"/>
      <c r="T46" s="583"/>
      <c r="U46" s="583"/>
      <c r="V46" s="583"/>
      <c r="W46" s="583"/>
    </row>
    <row r="47" spans="1:23" ht="8" customHeight="1">
      <c r="A47" s="666"/>
      <c r="B47" s="600"/>
      <c r="C47" s="620"/>
      <c r="D47" s="621"/>
      <c r="E47" s="621"/>
      <c r="F47" s="622"/>
      <c r="G47" s="568" t="s">
        <v>85</v>
      </c>
      <c r="H47" s="570" t="str">
        <f>IF('1-4 支出'!E10="","",'1-4 支出'!E10)</f>
        <v/>
      </c>
      <c r="I47" s="573" t="str">
        <f>IF('1-4 支出'!F10="","",'1-4 支出'!F10)</f>
        <v>0</v>
      </c>
      <c r="J47" s="574"/>
      <c r="K47" s="522"/>
      <c r="L47" s="583"/>
      <c r="M47" s="583"/>
      <c r="N47" s="583"/>
      <c r="O47" s="583"/>
      <c r="P47" s="583"/>
      <c r="Q47" s="583"/>
      <c r="R47" s="583"/>
      <c r="S47" s="583"/>
      <c r="T47" s="583"/>
      <c r="U47" s="583"/>
      <c r="V47" s="583"/>
      <c r="W47" s="583"/>
    </row>
    <row r="48" spans="1:23" ht="22.5" customHeight="1">
      <c r="A48" s="666"/>
      <c r="B48" s="600"/>
      <c r="C48" s="629" t="s">
        <v>5</v>
      </c>
      <c r="D48" s="630"/>
      <c r="E48" s="618">
        <f>'1-3 収入'!E5</f>
        <v>0</v>
      </c>
      <c r="F48" s="619"/>
      <c r="G48" s="569"/>
      <c r="H48" s="571"/>
      <c r="I48" s="575"/>
      <c r="J48" s="576"/>
      <c r="K48" s="522"/>
      <c r="L48" s="583"/>
      <c r="M48" s="583"/>
      <c r="N48" s="583"/>
      <c r="O48" s="583"/>
      <c r="P48" s="583"/>
      <c r="Q48" s="583"/>
      <c r="R48" s="583"/>
      <c r="S48" s="583"/>
      <c r="T48" s="583"/>
      <c r="U48" s="583"/>
      <c r="V48" s="583"/>
      <c r="W48" s="583"/>
    </row>
    <row r="49" spans="1:23" ht="22.5" customHeight="1">
      <c r="A49" s="666"/>
      <c r="B49" s="600"/>
      <c r="C49" s="707" t="s">
        <v>12</v>
      </c>
      <c r="D49" s="708"/>
      <c r="E49" s="688">
        <f>I51-(E48+E50)</f>
        <v>0</v>
      </c>
      <c r="F49" s="689"/>
      <c r="G49" s="569"/>
      <c r="H49" s="572"/>
      <c r="I49" s="577"/>
      <c r="J49" s="578"/>
      <c r="K49" s="522"/>
      <c r="L49" s="583"/>
      <c r="M49" s="583"/>
      <c r="N49" s="583"/>
      <c r="O49" s="583"/>
      <c r="P49" s="583"/>
      <c r="Q49" s="583"/>
      <c r="R49" s="583"/>
      <c r="S49" s="583"/>
      <c r="T49" s="583"/>
      <c r="U49" s="583"/>
      <c r="V49" s="583"/>
      <c r="W49" s="583"/>
    </row>
    <row r="50" spans="1:23" ht="22.5" customHeight="1">
      <c r="A50" s="666"/>
      <c r="B50" s="600"/>
      <c r="C50" s="610" t="s">
        <v>255</v>
      </c>
      <c r="D50" s="611"/>
      <c r="E50" s="612">
        <f>IF(C39="選択してください。",0,MIN(I50,C39))</f>
        <v>0</v>
      </c>
      <c r="F50" s="613"/>
      <c r="G50" s="699" t="s">
        <v>201</v>
      </c>
      <c r="H50" s="700"/>
      <c r="I50" s="618">
        <f>'1-4 支出'!F6</f>
        <v>0</v>
      </c>
      <c r="J50" s="670"/>
      <c r="K50" s="523"/>
      <c r="L50" s="583"/>
      <c r="M50" s="583"/>
      <c r="N50" s="583"/>
      <c r="O50" s="583"/>
      <c r="P50" s="583"/>
      <c r="Q50" s="583"/>
      <c r="R50" s="583"/>
      <c r="S50" s="583"/>
      <c r="T50" s="583"/>
      <c r="U50" s="583"/>
      <c r="V50" s="583"/>
      <c r="W50" s="583"/>
    </row>
    <row r="51" spans="1:23" ht="22.5" customHeight="1" thickBot="1">
      <c r="A51" s="667"/>
      <c r="B51" s="601"/>
      <c r="C51" s="668" t="s">
        <v>13</v>
      </c>
      <c r="D51" s="669"/>
      <c r="E51" s="686">
        <f>SUM(E47:F50)</f>
        <v>0</v>
      </c>
      <c r="F51" s="687"/>
      <c r="G51" s="602" t="s">
        <v>189</v>
      </c>
      <c r="H51" s="603"/>
      <c r="I51" s="671">
        <f>'1-4 支出'!F5</f>
        <v>0</v>
      </c>
      <c r="J51" s="672"/>
      <c r="K51" s="523"/>
      <c r="L51" s="584"/>
      <c r="M51" s="584"/>
      <c r="N51" s="584"/>
      <c r="O51" s="584"/>
      <c r="P51" s="584"/>
      <c r="Q51" s="584"/>
      <c r="R51" s="584"/>
      <c r="S51" s="584"/>
      <c r="T51" s="584"/>
      <c r="U51" s="584"/>
      <c r="V51" s="584"/>
      <c r="W51" s="584"/>
    </row>
    <row r="52" spans="1:23" ht="4.5" customHeight="1">
      <c r="L52" s="557" t="s">
        <v>369</v>
      </c>
      <c r="M52" s="557"/>
      <c r="N52" s="557"/>
      <c r="O52" s="557"/>
      <c r="P52" s="557"/>
      <c r="Q52" s="557"/>
      <c r="R52" s="557"/>
      <c r="S52" s="557"/>
      <c r="T52" s="557"/>
      <c r="U52" s="557"/>
      <c r="V52" s="557"/>
      <c r="W52" s="557"/>
    </row>
    <row r="53" spans="1:23">
      <c r="A53" s="155" t="str">
        <f>IF(AND(B54="",B55=""),"","※　下記の箇所で不備があります。提出前にご確認ください。")</f>
        <v>※　下記の箇所で不備があります。提出前にご確認ください。</v>
      </c>
      <c r="B53" s="155"/>
      <c r="F53" s="156"/>
      <c r="G53" s="156"/>
      <c r="H53" s="141"/>
      <c r="I53" s="141"/>
      <c r="J53" s="141"/>
      <c r="K53" s="141"/>
      <c r="L53" s="558"/>
      <c r="M53" s="558"/>
      <c r="N53" s="558"/>
      <c r="O53" s="558"/>
      <c r="P53" s="558"/>
      <c r="Q53" s="558"/>
      <c r="R53" s="558"/>
      <c r="S53" s="558"/>
      <c r="T53" s="558"/>
      <c r="U53" s="558"/>
      <c r="V53" s="558"/>
      <c r="W53" s="558"/>
    </row>
    <row r="54" spans="1:23">
      <c r="B54" s="155" t="str">
        <f>IF(OR(ISBLANK(C9),ISBLANK(C11),ISBLANK(C12),ISBLANK(E12),ISBLANK(C14),ISBLANK(D14),ISBLANK(F14),ISBLANK(C15),ISBLANK(C16),ISBLANK(C18),ISBLANK(C20),ISBLANK(E20),ISBLANK(C22),ISBLANK(D22),ISBLANK(F22),ISBLANK(C23),ISBLANK(C24),ISBLANK(C25),ISBLANK(C26),ISBLANK(C27),ISBLANK(C28),ISBLANK(C31),ISBLANK(E31),ISBLANK(F31),ISBLANK(H31),,ISBLANK(I31),ISBLANK(C39),ISBLANK(F39),ISBLANK(I39)),"総表　記入漏れがないかご確認ください。","")</f>
        <v>総表　記入漏れがないかご確認ください。</v>
      </c>
      <c r="F54" s="157"/>
      <c r="G54" s="157"/>
      <c r="H54" s="158"/>
      <c r="I54" s="158"/>
      <c r="J54" s="158"/>
      <c r="K54" s="158"/>
      <c r="L54" s="558"/>
      <c r="M54" s="558"/>
      <c r="N54" s="558"/>
      <c r="O54" s="558"/>
      <c r="P54" s="558"/>
      <c r="Q54" s="558"/>
      <c r="R54" s="558"/>
      <c r="S54" s="558"/>
      <c r="T54" s="558"/>
      <c r="U54" s="558"/>
      <c r="V54" s="558"/>
      <c r="W54" s="558"/>
    </row>
    <row r="55" spans="1:23">
      <c r="B55" s="155" t="str">
        <f>IF('1-4 支出'!I7="","","支出　助成金算定基礎経費の選択を確認してください。")</f>
        <v/>
      </c>
      <c r="F55" s="141"/>
      <c r="G55" s="141"/>
      <c r="H55" s="141"/>
      <c r="I55" s="141"/>
      <c r="J55" s="141"/>
      <c r="K55" s="141"/>
      <c r="L55" s="559"/>
      <c r="M55" s="559"/>
      <c r="N55" s="559"/>
      <c r="O55" s="559"/>
      <c r="P55" s="559"/>
      <c r="Q55" s="559"/>
      <c r="R55" s="559"/>
      <c r="S55" s="559"/>
      <c r="T55" s="559"/>
      <c r="U55" s="559"/>
      <c r="V55" s="559"/>
      <c r="W55" s="559"/>
    </row>
    <row r="56" spans="1:23">
      <c r="B56" s="155"/>
      <c r="L56" s="220"/>
      <c r="M56" s="220"/>
      <c r="N56" s="220"/>
      <c r="O56" s="220"/>
      <c r="P56" s="220"/>
      <c r="Q56" s="220"/>
    </row>
    <row r="57" spans="1:23">
      <c r="B57" s="155"/>
      <c r="L57" s="220"/>
      <c r="M57" s="220"/>
      <c r="N57" s="220"/>
      <c r="O57" s="220"/>
      <c r="P57" s="220"/>
      <c r="Q57" s="220"/>
    </row>
    <row r="58" spans="1:23">
      <c r="L58" s="220"/>
      <c r="M58" s="220"/>
      <c r="N58" s="220"/>
      <c r="O58" s="220"/>
      <c r="P58" s="220"/>
      <c r="Q58" s="220"/>
    </row>
    <row r="59" spans="1:23">
      <c r="L59" s="220"/>
      <c r="M59" s="220"/>
      <c r="N59" s="220"/>
      <c r="O59" s="220"/>
      <c r="P59" s="220"/>
      <c r="Q59" s="220"/>
    </row>
    <row r="60" spans="1:23">
      <c r="L60" s="220"/>
      <c r="M60" s="220"/>
      <c r="N60" s="220"/>
      <c r="O60" s="220"/>
      <c r="P60" s="220"/>
      <c r="Q60" s="220"/>
    </row>
    <row r="61" spans="1:23">
      <c r="L61" s="220"/>
      <c r="M61" s="220"/>
      <c r="N61" s="220"/>
      <c r="O61" s="220"/>
      <c r="P61" s="220"/>
      <c r="Q61" s="220"/>
    </row>
    <row r="62" spans="1:23">
      <c r="L62" s="220"/>
      <c r="M62" s="220"/>
      <c r="N62" s="220"/>
      <c r="O62" s="220"/>
      <c r="P62" s="220"/>
      <c r="Q62" s="220"/>
    </row>
    <row r="63" spans="1:23">
      <c r="L63" s="220"/>
      <c r="M63" s="220"/>
      <c r="N63" s="220"/>
      <c r="O63" s="220"/>
      <c r="P63" s="220"/>
      <c r="Q63" s="220"/>
    </row>
    <row r="64" spans="1:23">
      <c r="L64" s="220"/>
      <c r="M64" s="220"/>
      <c r="N64" s="220"/>
      <c r="O64" s="220"/>
      <c r="P64" s="220"/>
      <c r="Q64" s="220"/>
    </row>
    <row r="65" spans="12:17">
      <c r="L65" s="220"/>
      <c r="M65" s="220"/>
      <c r="N65" s="220"/>
      <c r="O65" s="220"/>
      <c r="P65" s="220"/>
      <c r="Q65" s="220"/>
    </row>
    <row r="66" spans="12:17">
      <c r="L66" s="220"/>
      <c r="M66" s="220"/>
      <c r="N66" s="220"/>
      <c r="O66" s="220"/>
      <c r="P66" s="220"/>
      <c r="Q66" s="220"/>
    </row>
    <row r="67" spans="12:17">
      <c r="L67" s="140"/>
      <c r="M67" s="140"/>
      <c r="N67" s="140"/>
    </row>
    <row r="68" spans="12:17">
      <c r="L68" s="140"/>
      <c r="M68" s="140"/>
      <c r="N68" s="140"/>
    </row>
    <row r="69" spans="12:17">
      <c r="L69" s="140"/>
      <c r="M69" s="140"/>
      <c r="N69" s="140"/>
    </row>
    <row r="70" spans="12:17">
      <c r="L70" s="140"/>
      <c r="M70" s="140"/>
      <c r="N70" s="140"/>
    </row>
    <row r="71" spans="12:17">
      <c r="L71" s="140"/>
      <c r="M71" s="140"/>
      <c r="N71" s="140"/>
    </row>
    <row r="72" spans="12:17">
      <c r="L72" s="140"/>
      <c r="M72" s="140"/>
      <c r="N72" s="140"/>
    </row>
    <row r="73" spans="12:17">
      <c r="L73" s="140"/>
      <c r="M73" s="140"/>
      <c r="N73" s="140"/>
    </row>
    <row r="74" spans="12:17">
      <c r="L74" s="140"/>
      <c r="M74" s="140"/>
      <c r="N74" s="140"/>
    </row>
    <row r="75" spans="12:17">
      <c r="L75" s="140"/>
      <c r="M75" s="140"/>
      <c r="N75" s="140"/>
    </row>
    <row r="76" spans="12:17">
      <c r="L76" s="140"/>
      <c r="M76" s="140"/>
      <c r="N76" s="140"/>
    </row>
    <row r="77" spans="12:17">
      <c r="L77" s="140"/>
      <c r="M77" s="140"/>
      <c r="N77" s="140"/>
    </row>
    <row r="78" spans="12:17">
      <c r="L78" s="140"/>
      <c r="M78" s="140"/>
      <c r="N78" s="140"/>
    </row>
    <row r="79" spans="12:17">
      <c r="L79" s="140"/>
      <c r="M79" s="140"/>
      <c r="N79" s="140"/>
    </row>
    <row r="80" spans="12:17">
      <c r="L80" s="140"/>
      <c r="M80" s="140"/>
      <c r="N80" s="140"/>
    </row>
  </sheetData>
  <sheetProtection algorithmName="SHA-512" hashValue="dhiudvcmeWRN8HKd1GZLQ1Xuq8y79j5e0v84UlZMIm9QlCGq/dm5TuetxErMuNQweC+r+47DUOoascurAf1SgQ==" saltValue="/bNTLVB1ncPTV6aTBnM6eA==" spinCount="100000" sheet="1" objects="1" scenarios="1"/>
  <mergeCells count="110">
    <mergeCell ref="I34:J34"/>
    <mergeCell ref="C42:D42"/>
    <mergeCell ref="E42:F42"/>
    <mergeCell ref="I38:J38"/>
    <mergeCell ref="F38:H38"/>
    <mergeCell ref="C49:D49"/>
    <mergeCell ref="C48:D48"/>
    <mergeCell ref="E48:F48"/>
    <mergeCell ref="L11:W11"/>
    <mergeCell ref="I31:J31"/>
    <mergeCell ref="I32:J32"/>
    <mergeCell ref="F22:J22"/>
    <mergeCell ref="C23:J23"/>
    <mergeCell ref="C24:J24"/>
    <mergeCell ref="C25:J25"/>
    <mergeCell ref="C26:J26"/>
    <mergeCell ref="C27:J27"/>
    <mergeCell ref="C28:J28"/>
    <mergeCell ref="I29:J29"/>
    <mergeCell ref="I50:J50"/>
    <mergeCell ref="I51:J51"/>
    <mergeCell ref="C40:F40"/>
    <mergeCell ref="G40:J40"/>
    <mergeCell ref="I39:J39"/>
    <mergeCell ref="D14:E14"/>
    <mergeCell ref="D22:E22"/>
    <mergeCell ref="D21:E21"/>
    <mergeCell ref="F30:G30"/>
    <mergeCell ref="F31:G31"/>
    <mergeCell ref="F14:J14"/>
    <mergeCell ref="E51:F51"/>
    <mergeCell ref="E49:F49"/>
    <mergeCell ref="F32:G32"/>
    <mergeCell ref="C16:J16"/>
    <mergeCell ref="C17:J17"/>
    <mergeCell ref="C18:J18"/>
    <mergeCell ref="C19:J19"/>
    <mergeCell ref="F20:J20"/>
    <mergeCell ref="F21:J21"/>
    <mergeCell ref="I33:J33"/>
    <mergeCell ref="C46:D46"/>
    <mergeCell ref="G50:H50"/>
    <mergeCell ref="F37:G37"/>
    <mergeCell ref="A1:C1"/>
    <mergeCell ref="A5:H5"/>
    <mergeCell ref="I35:J35"/>
    <mergeCell ref="I36:J36"/>
    <mergeCell ref="I37:J37"/>
    <mergeCell ref="C41:D41"/>
    <mergeCell ref="A9:B9"/>
    <mergeCell ref="C9:D9"/>
    <mergeCell ref="A10:B10"/>
    <mergeCell ref="D13:E13"/>
    <mergeCell ref="A12:A19"/>
    <mergeCell ref="A11:B11"/>
    <mergeCell ref="C11:E11"/>
    <mergeCell ref="B21:B22"/>
    <mergeCell ref="A20:A26"/>
    <mergeCell ref="F12:J12"/>
    <mergeCell ref="F13:J13"/>
    <mergeCell ref="F39:H39"/>
    <mergeCell ref="B13:B14"/>
    <mergeCell ref="C10:J10"/>
    <mergeCell ref="C15:J15"/>
    <mergeCell ref="F11:J11"/>
    <mergeCell ref="A27:A51"/>
    <mergeCell ref="C51:D51"/>
    <mergeCell ref="B40:B51"/>
    <mergeCell ref="G51:H51"/>
    <mergeCell ref="B29:B37"/>
    <mergeCell ref="F29:G29"/>
    <mergeCell ref="F33:G33"/>
    <mergeCell ref="F34:G34"/>
    <mergeCell ref="F35:G35"/>
    <mergeCell ref="F36:G36"/>
    <mergeCell ref="C50:D50"/>
    <mergeCell ref="E50:F50"/>
    <mergeCell ref="C45:D45"/>
    <mergeCell ref="C44:D44"/>
    <mergeCell ref="C43:D43"/>
    <mergeCell ref="E46:F46"/>
    <mergeCell ref="E45:F45"/>
    <mergeCell ref="E44:F44"/>
    <mergeCell ref="E43:F43"/>
    <mergeCell ref="E41:F41"/>
    <mergeCell ref="C47:F47"/>
    <mergeCell ref="L52:W55"/>
    <mergeCell ref="L1:M2"/>
    <mergeCell ref="L9:W9"/>
    <mergeCell ref="L12:W26"/>
    <mergeCell ref="L27:W37"/>
    <mergeCell ref="L38:W40"/>
    <mergeCell ref="G47:G49"/>
    <mergeCell ref="H47:H49"/>
    <mergeCell ref="I47:J49"/>
    <mergeCell ref="G41:G43"/>
    <mergeCell ref="H41:H43"/>
    <mergeCell ref="I41:J43"/>
    <mergeCell ref="G44:G46"/>
    <mergeCell ref="H44:H46"/>
    <mergeCell ref="I44:J46"/>
    <mergeCell ref="L41:W51"/>
    <mergeCell ref="A2:J2"/>
    <mergeCell ref="A3:J3"/>
    <mergeCell ref="A7:J7"/>
    <mergeCell ref="E9:F9"/>
    <mergeCell ref="G9:J9"/>
    <mergeCell ref="B38:B39"/>
    <mergeCell ref="C38:E38"/>
    <mergeCell ref="C39:E39"/>
  </mergeCells>
  <phoneticPr fontId="4"/>
  <conditionalFormatting sqref="C17:K17">
    <cfRule type="expression" dxfId="3" priority="1">
      <formula>$C$11="個人"</formula>
    </cfRule>
  </conditionalFormatting>
  <dataValidations count="11">
    <dataValidation imeMode="halfAlpha" operator="greaterThanOrEqual" allowBlank="1" showInputMessage="1" showErrorMessage="1" sqref="C12:C13 E12 C20:C21 E20" xr:uid="{00000000-0002-0000-0200-000000000000}"/>
    <dataValidation type="date" allowBlank="1" showInputMessage="1" showErrorMessage="1" sqref="E31:E37 C31:C37" xr:uid="{00000000-0002-0000-0200-000001000000}">
      <formula1>44652</formula1>
      <formula2>45016</formula2>
    </dataValidation>
    <dataValidation type="list" allowBlank="1" showInputMessage="1" showErrorMessage="1" sqref="C14 C22"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15 C27" xr:uid="{00000000-0002-0000-0200-000003000000}"/>
    <dataValidation type="date" allowBlank="1" showInputMessage="1" showErrorMessage="1" errorTitle="提出期間内で入力してください。" error="2021/11/1～2021/11/19" sqref="C9:D9" xr:uid="{00000000-0002-0000-0200-000004000000}">
      <formula1>44652</formula1>
      <formula2>45016</formula2>
    </dataValidation>
    <dataValidation type="list" allowBlank="1" showInputMessage="1" showErrorMessage="1" sqref="C11" xr:uid="{00000000-0002-0000-0200-000005000000}">
      <formula1>"選択してください。,団体,個人"</formula1>
    </dataValidation>
    <dataValidation type="date" errorStyle="warning" allowBlank="1" showInputMessage="1" showErrorMessage="1" sqref="C30 E30" xr:uid="{00000000-0002-0000-0200-000006000000}">
      <formula1>44652</formula1>
      <formula2>45016</formula2>
    </dataValidation>
    <dataValidation type="list" allowBlank="1" showInputMessage="1" showErrorMessage="1" sqref="H31:H37" xr:uid="{00000000-0002-0000-0200-000007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Title="半角英数字で入力してください。" sqref="C19:K19 C25:K25" xr:uid="{00000000-0002-0000-0200-000008000000}">
      <formula1>LENB(C19)=LEN(C19)</formula1>
    </dataValidation>
    <dataValidation imeMode="disabled" allowBlank="1" showInputMessage="1" showErrorMessage="1" sqref="C26:K26" xr:uid="{00000000-0002-0000-0200-000009000000}"/>
    <dataValidation type="list" allowBlank="1" showInputMessage="1" showErrorMessage="1" sqref="C39" xr:uid="{00000000-0002-0000-0200-00000A000000}">
      <formula1>"選択してください。,500,1000,2000"</formula1>
    </dataValidation>
  </dataValidations>
  <printOptions horizontalCentered="1"/>
  <pageMargins left="0.70866141732283472" right="0.70866141732283472" top="0.35433070866141736" bottom="0.15748031496062992" header="0.31496062992125984" footer="0.11811023622047245"/>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7F7C1"/>
    <pageSetUpPr fitToPage="1"/>
  </sheetPr>
  <dimension ref="A1:X83"/>
  <sheetViews>
    <sheetView view="pageBreakPreview" zoomScale="55" zoomScaleNormal="70" zoomScaleSheetLayoutView="55" zoomScalePageLayoutView="55" workbookViewId="0">
      <selection activeCell="C5" sqref="C5:K10"/>
    </sheetView>
  </sheetViews>
  <sheetFormatPr defaultColWidth="9" defaultRowHeight="18"/>
  <cols>
    <col min="1" max="1" width="3.75" style="22" bestFit="1" customWidth="1"/>
    <col min="2" max="2" width="3.75" style="161" bestFit="1" customWidth="1"/>
    <col min="3" max="11" width="19.33203125" style="161" customWidth="1"/>
    <col min="12" max="12" width="1.5" style="22" customWidth="1"/>
    <col min="13" max="16384" width="9" style="22"/>
  </cols>
  <sheetData>
    <row r="1" spans="1:24" s="35" customFormat="1">
      <c r="B1" s="91" t="s">
        <v>271</v>
      </c>
      <c r="C1" s="159"/>
      <c r="H1" s="160"/>
      <c r="I1" s="160"/>
      <c r="J1" s="363"/>
    </row>
    <row r="2" spans="1:24" s="20" customFormat="1">
      <c r="B2" s="765" t="s">
        <v>205</v>
      </c>
      <c r="C2" s="765"/>
      <c r="D2" s="766">
        <f>'1-1 総表'!C16</f>
        <v>0</v>
      </c>
      <c r="E2" s="766"/>
      <c r="F2" s="766"/>
      <c r="G2" s="766"/>
      <c r="H2" s="766"/>
      <c r="I2" s="766"/>
      <c r="J2" s="766"/>
      <c r="K2" s="78"/>
      <c r="L2" s="30"/>
    </row>
    <row r="3" spans="1:24" s="20" customFormat="1" ht="18.5" thickBot="1">
      <c r="B3" s="767" t="s">
        <v>80</v>
      </c>
      <c r="C3" s="767"/>
      <c r="D3" s="766">
        <f>'1-1 総表'!C28</f>
        <v>0</v>
      </c>
      <c r="E3" s="766"/>
      <c r="F3" s="766"/>
      <c r="G3" s="766"/>
      <c r="H3" s="766"/>
      <c r="I3" s="766"/>
      <c r="J3" s="766"/>
      <c r="K3" s="78"/>
      <c r="L3" s="30"/>
      <c r="M3" s="524"/>
      <c r="N3" s="524"/>
      <c r="O3" s="524"/>
      <c r="P3" s="524"/>
      <c r="Q3" s="524"/>
      <c r="R3" s="524"/>
      <c r="S3" s="524"/>
      <c r="T3" s="524"/>
      <c r="U3" s="524"/>
      <c r="V3" s="524"/>
      <c r="W3" s="524"/>
      <c r="X3" s="524"/>
    </row>
    <row r="4" spans="1:24" ht="24" customHeight="1">
      <c r="B4" s="768" t="s">
        <v>32</v>
      </c>
      <c r="C4" s="771" t="s">
        <v>113</v>
      </c>
      <c r="D4" s="772"/>
      <c r="E4" s="772"/>
      <c r="F4" s="772"/>
      <c r="G4" s="772"/>
      <c r="H4" s="772"/>
      <c r="I4" s="772"/>
      <c r="J4" s="772"/>
      <c r="K4" s="773"/>
      <c r="M4" s="782" t="s">
        <v>370</v>
      </c>
      <c r="N4" s="783"/>
      <c r="O4" s="783"/>
      <c r="P4" s="783"/>
      <c r="Q4" s="783"/>
      <c r="R4" s="783"/>
      <c r="S4" s="783"/>
      <c r="T4" s="783"/>
      <c r="U4" s="783"/>
      <c r="V4" s="783"/>
      <c r="W4" s="783"/>
      <c r="X4" s="783"/>
    </row>
    <row r="5" spans="1:24" ht="24" customHeight="1">
      <c r="A5" s="22">
        <v>1</v>
      </c>
      <c r="B5" s="769"/>
      <c r="C5" s="748"/>
      <c r="D5" s="732"/>
      <c r="E5" s="732"/>
      <c r="F5" s="732"/>
      <c r="G5" s="732"/>
      <c r="H5" s="732"/>
      <c r="I5" s="732"/>
      <c r="J5" s="732"/>
      <c r="K5" s="733"/>
      <c r="M5" s="783"/>
      <c r="N5" s="783"/>
      <c r="O5" s="783"/>
      <c r="P5" s="783"/>
      <c r="Q5" s="783"/>
      <c r="R5" s="783"/>
      <c r="S5" s="783"/>
      <c r="T5" s="783"/>
      <c r="U5" s="783"/>
      <c r="V5" s="783"/>
      <c r="W5" s="783"/>
      <c r="X5" s="783"/>
    </row>
    <row r="6" spans="1:24" ht="24" customHeight="1">
      <c r="A6" s="22">
        <v>2</v>
      </c>
      <c r="B6" s="769"/>
      <c r="C6" s="744"/>
      <c r="D6" s="734"/>
      <c r="E6" s="734"/>
      <c r="F6" s="734"/>
      <c r="G6" s="734"/>
      <c r="H6" s="734"/>
      <c r="I6" s="734"/>
      <c r="J6" s="734"/>
      <c r="K6" s="735"/>
      <c r="M6" s="783"/>
      <c r="N6" s="783"/>
      <c r="O6" s="783"/>
      <c r="P6" s="783"/>
      <c r="Q6" s="783"/>
      <c r="R6" s="783"/>
      <c r="S6" s="783"/>
      <c r="T6" s="783"/>
      <c r="U6" s="783"/>
      <c r="V6" s="783"/>
      <c r="W6" s="783"/>
      <c r="X6" s="783"/>
    </row>
    <row r="7" spans="1:24" ht="24" customHeight="1">
      <c r="A7" s="22">
        <v>3</v>
      </c>
      <c r="B7" s="769"/>
      <c r="C7" s="744"/>
      <c r="D7" s="734"/>
      <c r="E7" s="734"/>
      <c r="F7" s="734"/>
      <c r="G7" s="734"/>
      <c r="H7" s="734"/>
      <c r="I7" s="734"/>
      <c r="J7" s="734"/>
      <c r="K7" s="735"/>
      <c r="M7" s="783"/>
      <c r="N7" s="783"/>
      <c r="O7" s="783"/>
      <c r="P7" s="783"/>
      <c r="Q7" s="783"/>
      <c r="R7" s="783"/>
      <c r="S7" s="783"/>
      <c r="T7" s="783"/>
      <c r="U7" s="783"/>
      <c r="V7" s="783"/>
      <c r="W7" s="783"/>
      <c r="X7" s="783"/>
    </row>
    <row r="8" spans="1:24" ht="24" customHeight="1">
      <c r="A8" s="22">
        <v>4</v>
      </c>
      <c r="B8" s="769"/>
      <c r="C8" s="744"/>
      <c r="D8" s="734"/>
      <c r="E8" s="734"/>
      <c r="F8" s="734"/>
      <c r="G8" s="734"/>
      <c r="H8" s="734"/>
      <c r="I8" s="734"/>
      <c r="J8" s="734"/>
      <c r="K8" s="735"/>
      <c r="M8" s="783"/>
      <c r="N8" s="783"/>
      <c r="O8" s="783"/>
      <c r="P8" s="783"/>
      <c r="Q8" s="783"/>
      <c r="R8" s="783"/>
      <c r="S8" s="783"/>
      <c r="T8" s="783"/>
      <c r="U8" s="783"/>
      <c r="V8" s="783"/>
      <c r="W8" s="783"/>
      <c r="X8" s="783"/>
    </row>
    <row r="9" spans="1:24" ht="24" customHeight="1">
      <c r="A9" s="22">
        <v>5</v>
      </c>
      <c r="B9" s="769"/>
      <c r="C9" s="744"/>
      <c r="D9" s="734"/>
      <c r="E9" s="734"/>
      <c r="F9" s="734"/>
      <c r="G9" s="734"/>
      <c r="H9" s="734"/>
      <c r="I9" s="734"/>
      <c r="J9" s="734"/>
      <c r="K9" s="735"/>
      <c r="M9" s="783"/>
      <c r="N9" s="783"/>
      <c r="O9" s="783"/>
      <c r="P9" s="783"/>
      <c r="Q9" s="783"/>
      <c r="R9" s="783"/>
      <c r="S9" s="783"/>
      <c r="T9" s="783"/>
      <c r="U9" s="783"/>
      <c r="V9" s="783"/>
      <c r="W9" s="783"/>
      <c r="X9" s="783"/>
    </row>
    <row r="10" spans="1:24" ht="24" customHeight="1">
      <c r="A10" s="22">
        <v>6</v>
      </c>
      <c r="B10" s="769"/>
      <c r="C10" s="745"/>
      <c r="D10" s="736"/>
      <c r="E10" s="736"/>
      <c r="F10" s="736"/>
      <c r="G10" s="736"/>
      <c r="H10" s="736"/>
      <c r="I10" s="736"/>
      <c r="J10" s="736"/>
      <c r="K10" s="737"/>
      <c r="M10" s="783"/>
      <c r="N10" s="783"/>
      <c r="O10" s="783"/>
      <c r="P10" s="783"/>
      <c r="Q10" s="783"/>
      <c r="R10" s="783"/>
      <c r="S10" s="783"/>
      <c r="T10" s="783"/>
      <c r="U10" s="783"/>
      <c r="V10" s="783"/>
      <c r="W10" s="783"/>
      <c r="X10" s="783"/>
    </row>
    <row r="11" spans="1:24" ht="24" customHeight="1">
      <c r="B11" s="769"/>
      <c r="C11" s="299" t="s">
        <v>206</v>
      </c>
      <c r="D11" s="300"/>
      <c r="E11" s="300"/>
      <c r="F11" s="300"/>
      <c r="G11" s="300"/>
      <c r="H11" s="300"/>
      <c r="I11" s="300"/>
      <c r="J11" s="300"/>
      <c r="K11" s="301"/>
      <c r="M11" s="783"/>
      <c r="N11" s="783"/>
      <c r="O11" s="783"/>
      <c r="P11" s="783"/>
      <c r="Q11" s="783"/>
      <c r="R11" s="783"/>
      <c r="S11" s="783"/>
      <c r="T11" s="783"/>
      <c r="U11" s="783"/>
      <c r="V11" s="783"/>
      <c r="W11" s="783"/>
      <c r="X11" s="783"/>
    </row>
    <row r="12" spans="1:24" ht="24" customHeight="1">
      <c r="A12" s="22">
        <v>1</v>
      </c>
      <c r="B12" s="769"/>
      <c r="C12" s="748"/>
      <c r="D12" s="732"/>
      <c r="E12" s="732"/>
      <c r="F12" s="732"/>
      <c r="G12" s="732"/>
      <c r="H12" s="732"/>
      <c r="I12" s="732"/>
      <c r="J12" s="732"/>
      <c r="K12" s="733"/>
      <c r="M12" s="783"/>
      <c r="N12" s="783"/>
      <c r="O12" s="783"/>
      <c r="P12" s="783"/>
      <c r="Q12" s="783"/>
      <c r="R12" s="783"/>
      <c r="S12" s="783"/>
      <c r="T12" s="783"/>
      <c r="U12" s="783"/>
      <c r="V12" s="783"/>
      <c r="W12" s="783"/>
      <c r="X12" s="783"/>
    </row>
    <row r="13" spans="1:24" ht="24" customHeight="1">
      <c r="A13" s="22">
        <v>2</v>
      </c>
      <c r="B13" s="769"/>
      <c r="C13" s="744"/>
      <c r="D13" s="734"/>
      <c r="E13" s="734"/>
      <c r="F13" s="734"/>
      <c r="G13" s="734"/>
      <c r="H13" s="734"/>
      <c r="I13" s="734"/>
      <c r="J13" s="734"/>
      <c r="K13" s="735"/>
      <c r="M13" s="783"/>
      <c r="N13" s="783"/>
      <c r="O13" s="783"/>
      <c r="P13" s="783"/>
      <c r="Q13" s="783"/>
      <c r="R13" s="783"/>
      <c r="S13" s="783"/>
      <c r="T13" s="783"/>
      <c r="U13" s="783"/>
      <c r="V13" s="783"/>
      <c r="W13" s="783"/>
      <c r="X13" s="783"/>
    </row>
    <row r="14" spans="1:24" ht="24" customHeight="1">
      <c r="A14" s="22">
        <v>3</v>
      </c>
      <c r="B14" s="769"/>
      <c r="C14" s="744"/>
      <c r="D14" s="734"/>
      <c r="E14" s="734"/>
      <c r="F14" s="734"/>
      <c r="G14" s="734"/>
      <c r="H14" s="734"/>
      <c r="I14" s="734"/>
      <c r="J14" s="734"/>
      <c r="K14" s="735"/>
      <c r="M14" s="783"/>
      <c r="N14" s="783"/>
      <c r="O14" s="783"/>
      <c r="P14" s="783"/>
      <c r="Q14" s="783"/>
      <c r="R14" s="783"/>
      <c r="S14" s="783"/>
      <c r="T14" s="783"/>
      <c r="U14" s="783"/>
      <c r="V14" s="783"/>
      <c r="W14" s="783"/>
      <c r="X14" s="783"/>
    </row>
    <row r="15" spans="1:24" ht="24" customHeight="1">
      <c r="A15" s="22">
        <v>4</v>
      </c>
      <c r="B15" s="769"/>
      <c r="C15" s="745"/>
      <c r="D15" s="736"/>
      <c r="E15" s="736"/>
      <c r="F15" s="736"/>
      <c r="G15" s="736"/>
      <c r="H15" s="736"/>
      <c r="I15" s="736"/>
      <c r="J15" s="736"/>
      <c r="K15" s="737"/>
      <c r="M15" s="783"/>
      <c r="N15" s="783"/>
      <c r="O15" s="783"/>
      <c r="P15" s="783"/>
      <c r="Q15" s="783"/>
      <c r="R15" s="783"/>
      <c r="S15" s="783"/>
      <c r="T15" s="783"/>
      <c r="U15" s="783"/>
      <c r="V15" s="783"/>
      <c r="W15" s="783"/>
      <c r="X15" s="783"/>
    </row>
    <row r="16" spans="1:24" ht="24" customHeight="1">
      <c r="B16" s="769"/>
      <c r="C16" s="729" t="s">
        <v>33</v>
      </c>
      <c r="D16" s="730"/>
      <c r="E16" s="730"/>
      <c r="F16" s="774"/>
      <c r="G16" s="775" t="s">
        <v>238</v>
      </c>
      <c r="H16" s="777" t="s">
        <v>207</v>
      </c>
      <c r="I16" s="777"/>
      <c r="J16" s="778"/>
      <c r="K16" s="780" t="s">
        <v>211</v>
      </c>
      <c r="M16" s="753" t="s">
        <v>371</v>
      </c>
      <c r="N16" s="753"/>
      <c r="O16" s="753"/>
      <c r="P16" s="753"/>
      <c r="Q16" s="753"/>
      <c r="R16" s="753"/>
      <c r="S16" s="753"/>
      <c r="T16" s="753"/>
      <c r="U16" s="753"/>
      <c r="V16" s="753"/>
      <c r="W16" s="753"/>
      <c r="X16" s="753"/>
    </row>
    <row r="17" spans="1:24" ht="24" customHeight="1">
      <c r="B17" s="769"/>
      <c r="C17" s="302" t="s">
        <v>208</v>
      </c>
      <c r="D17" s="740" t="s">
        <v>209</v>
      </c>
      <c r="E17" s="740"/>
      <c r="F17" s="360" t="s">
        <v>210</v>
      </c>
      <c r="G17" s="776"/>
      <c r="H17" s="740"/>
      <c r="I17" s="740"/>
      <c r="J17" s="779"/>
      <c r="K17" s="781"/>
      <c r="M17" s="754"/>
      <c r="N17" s="754"/>
      <c r="O17" s="754"/>
      <c r="P17" s="754"/>
      <c r="Q17" s="754"/>
      <c r="R17" s="754"/>
      <c r="S17" s="754"/>
      <c r="T17" s="754"/>
      <c r="U17" s="754"/>
      <c r="V17" s="754"/>
      <c r="W17" s="754"/>
      <c r="X17" s="754"/>
    </row>
    <row r="18" spans="1:24" ht="24" customHeight="1">
      <c r="A18" s="22">
        <v>1</v>
      </c>
      <c r="B18" s="769"/>
      <c r="C18" s="303"/>
      <c r="D18" s="276">
        <f>'1-1 総表'!C31</f>
        <v>0</v>
      </c>
      <c r="E18" s="276">
        <f>'1-1 総表'!E31</f>
        <v>0</v>
      </c>
      <c r="F18" s="277"/>
      <c r="G18" s="278"/>
      <c r="H18" s="738" t="str">
        <f>IF('1-1 総表'!F31="","",('1-1 総表'!F31&amp;"（"&amp;'1-1 総表'!H31&amp;'1-1 総表'!I31&amp;"）"))</f>
        <v/>
      </c>
      <c r="I18" s="738"/>
      <c r="J18" s="739"/>
      <c r="K18" s="312"/>
      <c r="M18" s="754"/>
      <c r="N18" s="754"/>
      <c r="O18" s="754"/>
      <c r="P18" s="754"/>
      <c r="Q18" s="754"/>
      <c r="R18" s="754"/>
      <c r="S18" s="754"/>
      <c r="T18" s="754"/>
      <c r="U18" s="754"/>
      <c r="V18" s="754"/>
      <c r="W18" s="754"/>
      <c r="X18" s="754"/>
    </row>
    <row r="19" spans="1:24" ht="24" customHeight="1">
      <c r="A19" s="22">
        <v>2</v>
      </c>
      <c r="B19" s="769"/>
      <c r="C19" s="1105"/>
      <c r="D19" s="276">
        <f>'1-1 総表'!C32</f>
        <v>0</v>
      </c>
      <c r="E19" s="276">
        <f>'1-1 総表'!E32</f>
        <v>0</v>
      </c>
      <c r="F19" s="279"/>
      <c r="G19" s="280"/>
      <c r="H19" s="738" t="str">
        <f>IF('1-1 総表'!F32="","",('1-1 総表'!F32&amp;"（"&amp;'1-1 総表'!H32&amp;'1-1 総表'!I32&amp;"）"))</f>
        <v/>
      </c>
      <c r="I19" s="738"/>
      <c r="J19" s="739"/>
      <c r="K19" s="313"/>
      <c r="M19" s="754"/>
      <c r="N19" s="754"/>
      <c r="O19" s="754"/>
      <c r="P19" s="754"/>
      <c r="Q19" s="754"/>
      <c r="R19" s="754"/>
      <c r="S19" s="754"/>
      <c r="T19" s="754"/>
      <c r="U19" s="754"/>
      <c r="V19" s="754"/>
      <c r="W19" s="754"/>
      <c r="X19" s="754"/>
    </row>
    <row r="20" spans="1:24" ht="24" customHeight="1">
      <c r="A20" s="22">
        <v>3</v>
      </c>
      <c r="B20" s="769"/>
      <c r="C20" s="1105"/>
      <c r="D20" s="276">
        <f>'1-1 総表'!C33</f>
        <v>0</v>
      </c>
      <c r="E20" s="276">
        <f>'1-1 総表'!E33</f>
        <v>0</v>
      </c>
      <c r="F20" s="279"/>
      <c r="G20" s="280"/>
      <c r="H20" s="738" t="str">
        <f>IF('1-1 総表'!F33="","",('1-1 総表'!F33&amp;"（"&amp;'1-1 総表'!H33&amp;'1-1 総表'!I33&amp;"）"))</f>
        <v/>
      </c>
      <c r="I20" s="738"/>
      <c r="J20" s="739"/>
      <c r="K20" s="313"/>
      <c r="M20" s="754"/>
      <c r="N20" s="754"/>
      <c r="O20" s="754"/>
      <c r="P20" s="754"/>
      <c r="Q20" s="754"/>
      <c r="R20" s="754"/>
      <c r="S20" s="754"/>
      <c r="T20" s="754"/>
      <c r="U20" s="754"/>
      <c r="V20" s="754"/>
      <c r="W20" s="754"/>
      <c r="X20" s="754"/>
    </row>
    <row r="21" spans="1:24" ht="24" customHeight="1">
      <c r="A21" s="22">
        <v>4</v>
      </c>
      <c r="B21" s="769"/>
      <c r="C21" s="1105"/>
      <c r="D21" s="276">
        <f>'1-1 総表'!C34</f>
        <v>0</v>
      </c>
      <c r="E21" s="276">
        <f>'1-1 総表'!E34</f>
        <v>0</v>
      </c>
      <c r="F21" s="279"/>
      <c r="G21" s="280"/>
      <c r="H21" s="738" t="str">
        <f>IF('1-1 総表'!F34="","",('1-1 総表'!F34&amp;"（"&amp;'1-1 総表'!H34&amp;'1-1 総表'!I34&amp;"）"))</f>
        <v/>
      </c>
      <c r="I21" s="738"/>
      <c r="J21" s="739"/>
      <c r="K21" s="313"/>
      <c r="M21" s="754"/>
      <c r="N21" s="754"/>
      <c r="O21" s="754"/>
      <c r="P21" s="754"/>
      <c r="Q21" s="754"/>
      <c r="R21" s="754"/>
      <c r="S21" s="754"/>
      <c r="T21" s="754"/>
      <c r="U21" s="754"/>
      <c r="V21" s="754"/>
      <c r="W21" s="754"/>
      <c r="X21" s="754"/>
    </row>
    <row r="22" spans="1:24" ht="24" customHeight="1">
      <c r="A22" s="22">
        <v>5</v>
      </c>
      <c r="B22" s="769"/>
      <c r="C22" s="1105"/>
      <c r="D22" s="276">
        <f>'1-1 総表'!C35</f>
        <v>0</v>
      </c>
      <c r="E22" s="276">
        <f>'1-1 総表'!E35</f>
        <v>0</v>
      </c>
      <c r="F22" s="279"/>
      <c r="G22" s="280"/>
      <c r="H22" s="738" t="str">
        <f>IF('1-1 総表'!F35="","",('1-1 総表'!F35&amp;"（"&amp;'1-1 総表'!H35&amp;'1-1 総表'!I35&amp;"）"))</f>
        <v/>
      </c>
      <c r="I22" s="738"/>
      <c r="J22" s="739"/>
      <c r="K22" s="313"/>
      <c r="M22" s="754"/>
      <c r="N22" s="754"/>
      <c r="O22" s="754"/>
      <c r="P22" s="754"/>
      <c r="Q22" s="754"/>
      <c r="R22" s="754"/>
      <c r="S22" s="754"/>
      <c r="T22" s="754"/>
      <c r="U22" s="754"/>
      <c r="V22" s="754"/>
      <c r="W22" s="754"/>
      <c r="X22" s="754"/>
    </row>
    <row r="23" spans="1:24" ht="24" customHeight="1">
      <c r="A23" s="22">
        <v>6</v>
      </c>
      <c r="B23" s="769"/>
      <c r="C23" s="1105"/>
      <c r="D23" s="276">
        <f>'1-1 総表'!C36</f>
        <v>0</v>
      </c>
      <c r="E23" s="276">
        <f>'1-1 総表'!E36</f>
        <v>0</v>
      </c>
      <c r="F23" s="279"/>
      <c r="G23" s="280"/>
      <c r="H23" s="738" t="str">
        <f>IF('1-1 総表'!F36="","",('1-1 総表'!F36&amp;"（"&amp;'1-1 総表'!H36&amp;'1-1 総表'!I36&amp;"）"))</f>
        <v/>
      </c>
      <c r="I23" s="738"/>
      <c r="J23" s="739"/>
      <c r="K23" s="313"/>
      <c r="M23" s="754"/>
      <c r="N23" s="754"/>
      <c r="O23" s="754"/>
      <c r="P23" s="754"/>
      <c r="Q23" s="754"/>
      <c r="R23" s="754"/>
      <c r="S23" s="754"/>
      <c r="T23" s="754"/>
      <c r="U23" s="754"/>
      <c r="V23" s="754"/>
      <c r="W23" s="754"/>
      <c r="X23" s="754"/>
    </row>
    <row r="24" spans="1:24" ht="24" customHeight="1">
      <c r="A24" s="22">
        <v>7</v>
      </c>
      <c r="B24" s="769"/>
      <c r="C24" s="1106"/>
      <c r="D24" s="282">
        <f>'1-1 総表'!C37</f>
        <v>0</v>
      </c>
      <c r="E24" s="282">
        <f>'1-1 総表'!E37</f>
        <v>0</v>
      </c>
      <c r="F24" s="1107"/>
      <c r="G24" s="284"/>
      <c r="H24" s="757" t="str">
        <f>IF('1-1 総表'!F37="","",('1-1 総表'!F37&amp;"（"&amp;'1-1 総表'!H37&amp;'1-1 総表'!I37&amp;"）"))</f>
        <v/>
      </c>
      <c r="I24" s="757"/>
      <c r="J24" s="758"/>
      <c r="K24" s="314"/>
      <c r="M24" s="755"/>
      <c r="N24" s="755"/>
      <c r="O24" s="755"/>
      <c r="P24" s="755"/>
      <c r="Q24" s="755"/>
      <c r="R24" s="755"/>
      <c r="S24" s="755"/>
      <c r="T24" s="755"/>
      <c r="U24" s="755"/>
      <c r="V24" s="755"/>
      <c r="W24" s="755"/>
      <c r="X24" s="755"/>
    </row>
    <row r="25" spans="1:24" ht="24" customHeight="1">
      <c r="B25" s="769"/>
      <c r="C25" s="749" t="s">
        <v>237</v>
      </c>
      <c r="D25" s="289" t="s">
        <v>114</v>
      </c>
      <c r="E25" s="287" t="s">
        <v>115</v>
      </c>
      <c r="F25" s="292" t="s">
        <v>114</v>
      </c>
      <c r="G25" s="287" t="s">
        <v>116</v>
      </c>
      <c r="H25" s="292" t="s">
        <v>114</v>
      </c>
      <c r="I25" s="293" t="s">
        <v>117</v>
      </c>
      <c r="J25" s="294" t="s">
        <v>114</v>
      </c>
      <c r="K25" s="297" t="s">
        <v>118</v>
      </c>
    </row>
    <row r="26" spans="1:24" ht="24" customHeight="1">
      <c r="B26" s="769"/>
      <c r="C26" s="749"/>
      <c r="D26" s="290" t="s">
        <v>114</v>
      </c>
      <c r="E26" s="288" t="s">
        <v>119</v>
      </c>
      <c r="F26" s="290" t="s">
        <v>114</v>
      </c>
      <c r="G26" s="288" t="s">
        <v>120</v>
      </c>
      <c r="H26" s="290" t="s">
        <v>114</v>
      </c>
      <c r="I26" s="288" t="s">
        <v>121</v>
      </c>
      <c r="J26" s="290" t="s">
        <v>114</v>
      </c>
      <c r="K26" s="298" t="s">
        <v>122</v>
      </c>
    </row>
    <row r="27" spans="1:24" ht="24" customHeight="1">
      <c r="B27" s="769"/>
      <c r="C27" s="749"/>
      <c r="D27" s="290" t="s">
        <v>114</v>
      </c>
      <c r="E27" s="288" t="s">
        <v>123</v>
      </c>
      <c r="F27" s="290" t="s">
        <v>114</v>
      </c>
      <c r="G27" s="288" t="s">
        <v>124</v>
      </c>
      <c r="H27" s="290" t="s">
        <v>114</v>
      </c>
      <c r="I27" s="288" t="s">
        <v>125</v>
      </c>
      <c r="J27" s="290" t="s">
        <v>114</v>
      </c>
      <c r="K27" s="298" t="s">
        <v>126</v>
      </c>
    </row>
    <row r="28" spans="1:24" ht="24" customHeight="1">
      <c r="B28" s="769"/>
      <c r="C28" s="750"/>
      <c r="D28" s="291" t="s">
        <v>114</v>
      </c>
      <c r="E28" s="751" t="s">
        <v>127</v>
      </c>
      <c r="F28" s="752"/>
      <c r="G28" s="759"/>
      <c r="H28" s="760"/>
      <c r="I28" s="760"/>
      <c r="J28" s="760"/>
      <c r="K28" s="761"/>
    </row>
    <row r="29" spans="1:24" ht="24" customHeight="1">
      <c r="A29" s="22">
        <v>1</v>
      </c>
      <c r="B29" s="769"/>
      <c r="C29" s="741"/>
      <c r="D29" s="742"/>
      <c r="E29" s="742"/>
      <c r="F29" s="742"/>
      <c r="G29" s="742"/>
      <c r="H29" s="742"/>
      <c r="I29" s="742"/>
      <c r="J29" s="742"/>
      <c r="K29" s="743"/>
      <c r="M29" s="753" t="s">
        <v>372</v>
      </c>
      <c r="N29" s="753"/>
      <c r="O29" s="753"/>
      <c r="P29" s="753"/>
      <c r="Q29" s="753"/>
      <c r="R29" s="753"/>
      <c r="S29" s="753"/>
      <c r="T29" s="753"/>
      <c r="U29" s="753"/>
      <c r="V29" s="753"/>
      <c r="W29" s="753"/>
      <c r="X29" s="753"/>
    </row>
    <row r="30" spans="1:24" ht="24" customHeight="1">
      <c r="A30" s="22">
        <v>2</v>
      </c>
      <c r="B30" s="769"/>
      <c r="C30" s="744"/>
      <c r="D30" s="734"/>
      <c r="E30" s="734"/>
      <c r="F30" s="734"/>
      <c r="G30" s="734"/>
      <c r="H30" s="734"/>
      <c r="I30" s="734"/>
      <c r="J30" s="734"/>
      <c r="K30" s="735"/>
      <c r="M30" s="754"/>
      <c r="N30" s="754"/>
      <c r="O30" s="754"/>
      <c r="P30" s="754"/>
      <c r="Q30" s="754"/>
      <c r="R30" s="754"/>
      <c r="S30" s="754"/>
      <c r="T30" s="754"/>
      <c r="U30" s="754"/>
      <c r="V30" s="754"/>
      <c r="W30" s="754"/>
      <c r="X30" s="754"/>
    </row>
    <row r="31" spans="1:24" ht="24" customHeight="1">
      <c r="A31" s="22">
        <v>3</v>
      </c>
      <c r="B31" s="769"/>
      <c r="C31" s="744"/>
      <c r="D31" s="734"/>
      <c r="E31" s="734"/>
      <c r="F31" s="734"/>
      <c r="G31" s="734"/>
      <c r="H31" s="734"/>
      <c r="I31" s="734"/>
      <c r="J31" s="734"/>
      <c r="K31" s="735"/>
      <c r="M31" s="754"/>
      <c r="N31" s="754"/>
      <c r="O31" s="754"/>
      <c r="P31" s="754"/>
      <c r="Q31" s="754"/>
      <c r="R31" s="754"/>
      <c r="S31" s="754"/>
      <c r="T31" s="754"/>
      <c r="U31" s="754"/>
      <c r="V31" s="754"/>
      <c r="W31" s="754"/>
      <c r="X31" s="754"/>
    </row>
    <row r="32" spans="1:24" ht="24" customHeight="1">
      <c r="A32" s="22">
        <v>4</v>
      </c>
      <c r="B32" s="769"/>
      <c r="C32" s="744"/>
      <c r="D32" s="734"/>
      <c r="E32" s="734"/>
      <c r="F32" s="734"/>
      <c r="G32" s="734"/>
      <c r="H32" s="734"/>
      <c r="I32" s="734"/>
      <c r="J32" s="734"/>
      <c r="K32" s="735"/>
      <c r="M32" s="754"/>
      <c r="N32" s="754"/>
      <c r="O32" s="754"/>
      <c r="P32" s="754"/>
      <c r="Q32" s="754"/>
      <c r="R32" s="754"/>
      <c r="S32" s="754"/>
      <c r="T32" s="754"/>
      <c r="U32" s="754"/>
      <c r="V32" s="754"/>
      <c r="W32" s="754"/>
      <c r="X32" s="754"/>
    </row>
    <row r="33" spans="1:24" ht="24" customHeight="1">
      <c r="A33" s="22">
        <v>5</v>
      </c>
      <c r="B33" s="769"/>
      <c r="C33" s="744"/>
      <c r="D33" s="734"/>
      <c r="E33" s="734"/>
      <c r="F33" s="734"/>
      <c r="G33" s="734"/>
      <c r="H33" s="734"/>
      <c r="I33" s="734"/>
      <c r="J33" s="734"/>
      <c r="K33" s="735"/>
      <c r="M33" s="754"/>
      <c r="N33" s="754"/>
      <c r="O33" s="754"/>
      <c r="P33" s="754"/>
      <c r="Q33" s="754"/>
      <c r="R33" s="754"/>
      <c r="S33" s="754"/>
      <c r="T33" s="754"/>
      <c r="U33" s="754"/>
      <c r="V33" s="754"/>
      <c r="W33" s="754"/>
      <c r="X33" s="754"/>
    </row>
    <row r="34" spans="1:24" ht="24" customHeight="1">
      <c r="A34" s="22">
        <v>6</v>
      </c>
      <c r="B34" s="769"/>
      <c r="C34" s="744"/>
      <c r="D34" s="734"/>
      <c r="E34" s="734"/>
      <c r="F34" s="734"/>
      <c r="G34" s="734"/>
      <c r="H34" s="734"/>
      <c r="I34" s="734"/>
      <c r="J34" s="734"/>
      <c r="K34" s="735"/>
      <c r="M34" s="754"/>
      <c r="N34" s="754"/>
      <c r="O34" s="754"/>
      <c r="P34" s="754"/>
      <c r="Q34" s="754"/>
      <c r="R34" s="754"/>
      <c r="S34" s="754"/>
      <c r="T34" s="754"/>
      <c r="U34" s="754"/>
      <c r="V34" s="754"/>
      <c r="W34" s="754"/>
      <c r="X34" s="754"/>
    </row>
    <row r="35" spans="1:24" ht="24" customHeight="1">
      <c r="A35" s="22">
        <v>7</v>
      </c>
      <c r="B35" s="769"/>
      <c r="C35" s="744"/>
      <c r="D35" s="734"/>
      <c r="E35" s="734"/>
      <c r="F35" s="734"/>
      <c r="G35" s="734"/>
      <c r="H35" s="734"/>
      <c r="I35" s="734"/>
      <c r="J35" s="734"/>
      <c r="K35" s="735"/>
      <c r="M35" s="754"/>
      <c r="N35" s="754"/>
      <c r="O35" s="754"/>
      <c r="P35" s="754"/>
      <c r="Q35" s="754"/>
      <c r="R35" s="754"/>
      <c r="S35" s="754"/>
      <c r="T35" s="754"/>
      <c r="U35" s="754"/>
      <c r="V35" s="754"/>
      <c r="W35" s="754"/>
      <c r="X35" s="754"/>
    </row>
    <row r="36" spans="1:24" ht="24" customHeight="1">
      <c r="A36" s="22">
        <v>8</v>
      </c>
      <c r="B36" s="769"/>
      <c r="C36" s="744"/>
      <c r="D36" s="734"/>
      <c r="E36" s="734"/>
      <c r="F36" s="734"/>
      <c r="G36" s="734"/>
      <c r="H36" s="734"/>
      <c r="I36" s="734"/>
      <c r="J36" s="734"/>
      <c r="K36" s="735"/>
      <c r="M36" s="754"/>
      <c r="N36" s="754"/>
      <c r="O36" s="754"/>
      <c r="P36" s="754"/>
      <c r="Q36" s="754"/>
      <c r="R36" s="754"/>
      <c r="S36" s="754"/>
      <c r="T36" s="754"/>
      <c r="U36" s="754"/>
      <c r="V36" s="754"/>
      <c r="W36" s="754"/>
      <c r="X36" s="754"/>
    </row>
    <row r="37" spans="1:24" ht="24" customHeight="1">
      <c r="A37" s="22">
        <v>9</v>
      </c>
      <c r="B37" s="769"/>
      <c r="C37" s="744"/>
      <c r="D37" s="734"/>
      <c r="E37" s="734"/>
      <c r="F37" s="734"/>
      <c r="G37" s="734"/>
      <c r="H37" s="734"/>
      <c r="I37" s="734"/>
      <c r="J37" s="734"/>
      <c r="K37" s="735"/>
      <c r="M37" s="754"/>
      <c r="N37" s="754"/>
      <c r="O37" s="754"/>
      <c r="P37" s="754"/>
      <c r="Q37" s="754"/>
      <c r="R37" s="754"/>
      <c r="S37" s="754"/>
      <c r="T37" s="754"/>
      <c r="U37" s="754"/>
      <c r="V37" s="754"/>
      <c r="W37" s="754"/>
      <c r="X37" s="754"/>
    </row>
    <row r="38" spans="1:24" ht="24" customHeight="1">
      <c r="A38" s="22">
        <v>10</v>
      </c>
      <c r="B38" s="769"/>
      <c r="C38" s="744"/>
      <c r="D38" s="734"/>
      <c r="E38" s="734"/>
      <c r="F38" s="734"/>
      <c r="G38" s="734"/>
      <c r="H38" s="734"/>
      <c r="I38" s="734"/>
      <c r="J38" s="734"/>
      <c r="K38" s="735"/>
      <c r="M38" s="754"/>
      <c r="N38" s="754"/>
      <c r="O38" s="754"/>
      <c r="P38" s="754"/>
      <c r="Q38" s="754"/>
      <c r="R38" s="754"/>
      <c r="S38" s="754"/>
      <c r="T38" s="754"/>
      <c r="U38" s="754"/>
      <c r="V38" s="754"/>
      <c r="W38" s="754"/>
      <c r="X38" s="754"/>
    </row>
    <row r="39" spans="1:24" ht="24" customHeight="1">
      <c r="A39" s="22">
        <v>11</v>
      </c>
      <c r="B39" s="769"/>
      <c r="C39" s="744"/>
      <c r="D39" s="734"/>
      <c r="E39" s="734"/>
      <c r="F39" s="734"/>
      <c r="G39" s="734"/>
      <c r="H39" s="734"/>
      <c r="I39" s="734"/>
      <c r="J39" s="734"/>
      <c r="K39" s="735"/>
      <c r="M39" s="754"/>
      <c r="N39" s="754"/>
      <c r="O39" s="754"/>
      <c r="P39" s="754"/>
      <c r="Q39" s="754"/>
      <c r="R39" s="754"/>
      <c r="S39" s="754"/>
      <c r="T39" s="754"/>
      <c r="U39" s="754"/>
      <c r="V39" s="754"/>
      <c r="W39" s="754"/>
      <c r="X39" s="754"/>
    </row>
    <row r="40" spans="1:24" ht="24" customHeight="1">
      <c r="A40" s="22">
        <v>12</v>
      </c>
      <c r="B40" s="769"/>
      <c r="C40" s="744"/>
      <c r="D40" s="734"/>
      <c r="E40" s="734"/>
      <c r="F40" s="734"/>
      <c r="G40" s="734"/>
      <c r="H40" s="734"/>
      <c r="I40" s="734"/>
      <c r="J40" s="734"/>
      <c r="K40" s="735"/>
      <c r="M40" s="754"/>
      <c r="N40" s="754"/>
      <c r="O40" s="754"/>
      <c r="P40" s="754"/>
      <c r="Q40" s="754"/>
      <c r="R40" s="754"/>
      <c r="S40" s="754"/>
      <c r="T40" s="754"/>
      <c r="U40" s="754"/>
      <c r="V40" s="754"/>
      <c r="W40" s="754"/>
      <c r="X40" s="754"/>
    </row>
    <row r="41" spans="1:24" ht="24" customHeight="1">
      <c r="A41" s="22">
        <v>13</v>
      </c>
      <c r="B41" s="769"/>
      <c r="C41" s="744"/>
      <c r="D41" s="734"/>
      <c r="E41" s="734"/>
      <c r="F41" s="734"/>
      <c r="G41" s="734"/>
      <c r="H41" s="734"/>
      <c r="I41" s="734"/>
      <c r="J41" s="734"/>
      <c r="K41" s="735"/>
      <c r="M41" s="754"/>
      <c r="N41" s="754"/>
      <c r="O41" s="754"/>
      <c r="P41" s="754"/>
      <c r="Q41" s="754"/>
      <c r="R41" s="754"/>
      <c r="S41" s="754"/>
      <c r="T41" s="754"/>
      <c r="U41" s="754"/>
      <c r="V41" s="754"/>
      <c r="W41" s="754"/>
      <c r="X41" s="754"/>
    </row>
    <row r="42" spans="1:24" ht="24" customHeight="1">
      <c r="A42" s="22">
        <v>14</v>
      </c>
      <c r="B42" s="769"/>
      <c r="C42" s="744"/>
      <c r="D42" s="734"/>
      <c r="E42" s="734"/>
      <c r="F42" s="734"/>
      <c r="G42" s="734"/>
      <c r="H42" s="734"/>
      <c r="I42" s="734"/>
      <c r="J42" s="734"/>
      <c r="K42" s="735"/>
      <c r="M42" s="754"/>
      <c r="N42" s="754"/>
      <c r="O42" s="754"/>
      <c r="P42" s="754"/>
      <c r="Q42" s="754"/>
      <c r="R42" s="754"/>
      <c r="S42" s="754"/>
      <c r="T42" s="754"/>
      <c r="U42" s="754"/>
      <c r="V42" s="754"/>
      <c r="W42" s="754"/>
      <c r="X42" s="754"/>
    </row>
    <row r="43" spans="1:24" ht="24" customHeight="1">
      <c r="A43" s="22">
        <v>15</v>
      </c>
      <c r="B43" s="769"/>
      <c r="C43" s="744"/>
      <c r="D43" s="734"/>
      <c r="E43" s="734"/>
      <c r="F43" s="734"/>
      <c r="G43" s="734"/>
      <c r="H43" s="734"/>
      <c r="I43" s="734"/>
      <c r="J43" s="734"/>
      <c r="K43" s="735"/>
      <c r="M43" s="754"/>
      <c r="N43" s="754"/>
      <c r="O43" s="754"/>
      <c r="P43" s="754"/>
      <c r="Q43" s="754"/>
      <c r="R43" s="754"/>
      <c r="S43" s="754"/>
      <c r="T43" s="754"/>
      <c r="U43" s="754"/>
      <c r="V43" s="754"/>
      <c r="W43" s="754"/>
      <c r="X43" s="754"/>
    </row>
    <row r="44" spans="1:24" ht="24" customHeight="1">
      <c r="A44" s="22">
        <v>16</v>
      </c>
      <c r="B44" s="769"/>
      <c r="C44" s="744"/>
      <c r="D44" s="734"/>
      <c r="E44" s="734"/>
      <c r="F44" s="734"/>
      <c r="G44" s="734"/>
      <c r="H44" s="734"/>
      <c r="I44" s="734"/>
      <c r="J44" s="734"/>
      <c r="K44" s="735"/>
      <c r="M44" s="754"/>
      <c r="N44" s="754"/>
      <c r="O44" s="754"/>
      <c r="P44" s="754"/>
      <c r="Q44" s="754"/>
      <c r="R44" s="754"/>
      <c r="S44" s="754"/>
      <c r="T44" s="754"/>
      <c r="U44" s="754"/>
      <c r="V44" s="754"/>
      <c r="W44" s="754"/>
      <c r="X44" s="754"/>
    </row>
    <row r="45" spans="1:24" ht="24" customHeight="1">
      <c r="A45" s="22">
        <v>17</v>
      </c>
      <c r="B45" s="769"/>
      <c r="C45" s="744"/>
      <c r="D45" s="734"/>
      <c r="E45" s="734"/>
      <c r="F45" s="734"/>
      <c r="G45" s="734"/>
      <c r="H45" s="734"/>
      <c r="I45" s="734"/>
      <c r="J45" s="734"/>
      <c r="K45" s="735"/>
      <c r="M45" s="754"/>
      <c r="N45" s="754"/>
      <c r="O45" s="754"/>
      <c r="P45" s="754"/>
      <c r="Q45" s="754"/>
      <c r="R45" s="754"/>
      <c r="S45" s="754"/>
      <c r="T45" s="754"/>
      <c r="U45" s="754"/>
      <c r="V45" s="754"/>
      <c r="W45" s="754"/>
      <c r="X45" s="754"/>
    </row>
    <row r="46" spans="1:24" ht="24" customHeight="1">
      <c r="A46" s="22">
        <v>18</v>
      </c>
      <c r="B46" s="769"/>
      <c r="C46" s="744"/>
      <c r="D46" s="734"/>
      <c r="E46" s="734"/>
      <c r="F46" s="734"/>
      <c r="G46" s="734"/>
      <c r="H46" s="734"/>
      <c r="I46" s="734"/>
      <c r="J46" s="734"/>
      <c r="K46" s="735"/>
      <c r="M46" s="754"/>
      <c r="N46" s="754"/>
      <c r="O46" s="754"/>
      <c r="P46" s="754"/>
      <c r="Q46" s="754"/>
      <c r="R46" s="754"/>
      <c r="S46" s="754"/>
      <c r="T46" s="754"/>
      <c r="U46" s="754"/>
      <c r="V46" s="754"/>
      <c r="W46" s="754"/>
      <c r="X46" s="754"/>
    </row>
    <row r="47" spans="1:24" ht="24" customHeight="1">
      <c r="A47" s="22">
        <v>19</v>
      </c>
      <c r="B47" s="769"/>
      <c r="C47" s="744"/>
      <c r="D47" s="734"/>
      <c r="E47" s="734"/>
      <c r="F47" s="734"/>
      <c r="G47" s="734"/>
      <c r="H47" s="734"/>
      <c r="I47" s="734"/>
      <c r="J47" s="734"/>
      <c r="K47" s="735"/>
      <c r="M47" s="754"/>
      <c r="N47" s="754"/>
      <c r="O47" s="754"/>
      <c r="P47" s="754"/>
      <c r="Q47" s="754"/>
      <c r="R47" s="754"/>
      <c r="S47" s="754"/>
      <c r="T47" s="754"/>
      <c r="U47" s="754"/>
      <c r="V47" s="754"/>
      <c r="W47" s="754"/>
      <c r="X47" s="754"/>
    </row>
    <row r="48" spans="1:24" ht="24" customHeight="1">
      <c r="A48" s="22">
        <v>20</v>
      </c>
      <c r="B48" s="769"/>
      <c r="C48" s="744"/>
      <c r="D48" s="734"/>
      <c r="E48" s="734"/>
      <c r="F48" s="734"/>
      <c r="G48" s="734"/>
      <c r="H48" s="734"/>
      <c r="I48" s="734"/>
      <c r="J48" s="734"/>
      <c r="K48" s="735"/>
      <c r="M48" s="754"/>
      <c r="N48" s="754"/>
      <c r="O48" s="754"/>
      <c r="P48" s="754"/>
      <c r="Q48" s="754"/>
      <c r="R48" s="754"/>
      <c r="S48" s="754"/>
      <c r="T48" s="754"/>
      <c r="U48" s="754"/>
      <c r="V48" s="754"/>
      <c r="W48" s="754"/>
      <c r="X48" s="754"/>
    </row>
    <row r="49" spans="1:24" ht="24" customHeight="1">
      <c r="A49" s="22">
        <v>21</v>
      </c>
      <c r="B49" s="769"/>
      <c r="C49" s="744"/>
      <c r="D49" s="734"/>
      <c r="E49" s="734"/>
      <c r="F49" s="734"/>
      <c r="G49" s="734"/>
      <c r="H49" s="734"/>
      <c r="I49" s="734"/>
      <c r="J49" s="734"/>
      <c r="K49" s="735"/>
      <c r="M49" s="754"/>
      <c r="N49" s="754"/>
      <c r="O49" s="754"/>
      <c r="P49" s="754"/>
      <c r="Q49" s="754"/>
      <c r="R49" s="754"/>
      <c r="S49" s="754"/>
      <c r="T49" s="754"/>
      <c r="U49" s="754"/>
      <c r="V49" s="754"/>
      <c r="W49" s="754"/>
      <c r="X49" s="754"/>
    </row>
    <row r="50" spans="1:24" ht="24" customHeight="1">
      <c r="A50" s="22">
        <v>22</v>
      </c>
      <c r="B50" s="769"/>
      <c r="C50" s="744"/>
      <c r="D50" s="734"/>
      <c r="E50" s="734"/>
      <c r="F50" s="734"/>
      <c r="G50" s="734"/>
      <c r="H50" s="734"/>
      <c r="I50" s="734"/>
      <c r="J50" s="734"/>
      <c r="K50" s="735"/>
      <c r="M50" s="754"/>
      <c r="N50" s="754"/>
      <c r="O50" s="754"/>
      <c r="P50" s="754"/>
      <c r="Q50" s="754"/>
      <c r="R50" s="754"/>
      <c r="S50" s="754"/>
      <c r="T50" s="754"/>
      <c r="U50" s="754"/>
      <c r="V50" s="754"/>
      <c r="W50" s="754"/>
      <c r="X50" s="754"/>
    </row>
    <row r="51" spans="1:24" ht="24" customHeight="1">
      <c r="A51" s="22">
        <v>23</v>
      </c>
      <c r="B51" s="769"/>
      <c r="C51" s="744"/>
      <c r="D51" s="734"/>
      <c r="E51" s="734"/>
      <c r="F51" s="734"/>
      <c r="G51" s="734"/>
      <c r="H51" s="734"/>
      <c r="I51" s="734"/>
      <c r="J51" s="734"/>
      <c r="K51" s="735"/>
      <c r="M51" s="754"/>
      <c r="N51" s="754"/>
      <c r="O51" s="754"/>
      <c r="P51" s="754"/>
      <c r="Q51" s="754"/>
      <c r="R51" s="754"/>
      <c r="S51" s="754"/>
      <c r="T51" s="754"/>
      <c r="U51" s="754"/>
      <c r="V51" s="754"/>
      <c r="W51" s="754"/>
      <c r="X51" s="754"/>
    </row>
    <row r="52" spans="1:24" ht="24" customHeight="1">
      <c r="A52" s="22">
        <v>24</v>
      </c>
      <c r="B52" s="769"/>
      <c r="C52" s="744"/>
      <c r="D52" s="734"/>
      <c r="E52" s="734"/>
      <c r="F52" s="734"/>
      <c r="G52" s="734"/>
      <c r="H52" s="734"/>
      <c r="I52" s="734"/>
      <c r="J52" s="734"/>
      <c r="K52" s="735"/>
      <c r="M52" s="754"/>
      <c r="N52" s="754"/>
      <c r="O52" s="754"/>
      <c r="P52" s="754"/>
      <c r="Q52" s="754"/>
      <c r="R52" s="754"/>
      <c r="S52" s="754"/>
      <c r="T52" s="754"/>
      <c r="U52" s="754"/>
      <c r="V52" s="754"/>
      <c r="W52" s="754"/>
      <c r="X52" s="754"/>
    </row>
    <row r="53" spans="1:24" ht="24" customHeight="1">
      <c r="A53" s="22">
        <v>25</v>
      </c>
      <c r="B53" s="769"/>
      <c r="C53" s="744"/>
      <c r="D53" s="734"/>
      <c r="E53" s="734"/>
      <c r="F53" s="734"/>
      <c r="G53" s="734"/>
      <c r="H53" s="734"/>
      <c r="I53" s="734"/>
      <c r="J53" s="734"/>
      <c r="K53" s="735"/>
      <c r="M53" s="754"/>
      <c r="N53" s="754"/>
      <c r="O53" s="754"/>
      <c r="P53" s="754"/>
      <c r="Q53" s="754"/>
      <c r="R53" s="754"/>
      <c r="S53" s="754"/>
      <c r="T53" s="754"/>
      <c r="U53" s="754"/>
      <c r="V53" s="754"/>
      <c r="W53" s="754"/>
      <c r="X53" s="754"/>
    </row>
    <row r="54" spans="1:24" ht="24" customHeight="1">
      <c r="A54" s="22">
        <v>26</v>
      </c>
      <c r="B54" s="769"/>
      <c r="C54" s="744"/>
      <c r="D54" s="734"/>
      <c r="E54" s="734"/>
      <c r="F54" s="734"/>
      <c r="G54" s="734"/>
      <c r="H54" s="734"/>
      <c r="I54" s="734"/>
      <c r="J54" s="734"/>
      <c r="K54" s="735"/>
      <c r="M54" s="754"/>
      <c r="N54" s="754"/>
      <c r="O54" s="754"/>
      <c r="P54" s="754"/>
      <c r="Q54" s="754"/>
      <c r="R54" s="754"/>
      <c r="S54" s="754"/>
      <c r="T54" s="754"/>
      <c r="U54" s="754"/>
      <c r="V54" s="754"/>
      <c r="W54" s="754"/>
      <c r="X54" s="754"/>
    </row>
    <row r="55" spans="1:24" ht="24" customHeight="1">
      <c r="A55" s="22">
        <v>27</v>
      </c>
      <c r="B55" s="769"/>
      <c r="C55" s="744"/>
      <c r="D55" s="734"/>
      <c r="E55" s="734"/>
      <c r="F55" s="734"/>
      <c r="G55" s="734"/>
      <c r="H55" s="734"/>
      <c r="I55" s="734"/>
      <c r="J55" s="734"/>
      <c r="K55" s="735"/>
      <c r="M55" s="754"/>
      <c r="N55" s="754"/>
      <c r="O55" s="754"/>
      <c r="P55" s="754"/>
      <c r="Q55" s="754"/>
      <c r="R55" s="754"/>
      <c r="S55" s="754"/>
      <c r="T55" s="754"/>
      <c r="U55" s="754"/>
      <c r="V55" s="754"/>
      <c r="W55" s="754"/>
      <c r="X55" s="754"/>
    </row>
    <row r="56" spans="1:24" ht="24" customHeight="1">
      <c r="A56" s="22">
        <v>28</v>
      </c>
      <c r="B56" s="769"/>
      <c r="C56" s="744"/>
      <c r="D56" s="734"/>
      <c r="E56" s="734"/>
      <c r="F56" s="734"/>
      <c r="G56" s="734"/>
      <c r="H56" s="734"/>
      <c r="I56" s="734"/>
      <c r="J56" s="734"/>
      <c r="K56" s="735"/>
      <c r="M56" s="754"/>
      <c r="N56" s="754"/>
      <c r="O56" s="754"/>
      <c r="P56" s="754"/>
      <c r="Q56" s="754"/>
      <c r="R56" s="754"/>
      <c r="S56" s="754"/>
      <c r="T56" s="754"/>
      <c r="U56" s="754"/>
      <c r="V56" s="754"/>
      <c r="W56" s="754"/>
      <c r="X56" s="754"/>
    </row>
    <row r="57" spans="1:24" ht="24" customHeight="1">
      <c r="A57" s="22">
        <v>29</v>
      </c>
      <c r="B57" s="769"/>
      <c r="C57" s="744"/>
      <c r="D57" s="734"/>
      <c r="E57" s="734"/>
      <c r="F57" s="734"/>
      <c r="G57" s="734"/>
      <c r="H57" s="734"/>
      <c r="I57" s="734"/>
      <c r="J57" s="734"/>
      <c r="K57" s="735"/>
      <c r="M57" s="754"/>
      <c r="N57" s="754"/>
      <c r="O57" s="754"/>
      <c r="P57" s="754"/>
      <c r="Q57" s="754"/>
      <c r="R57" s="754"/>
      <c r="S57" s="754"/>
      <c r="T57" s="754"/>
      <c r="U57" s="754"/>
      <c r="V57" s="754"/>
      <c r="W57" s="754"/>
      <c r="X57" s="754"/>
    </row>
    <row r="58" spans="1:24" ht="24" customHeight="1">
      <c r="A58" s="22">
        <v>30</v>
      </c>
      <c r="B58" s="769"/>
      <c r="C58" s="745"/>
      <c r="D58" s="736"/>
      <c r="E58" s="736"/>
      <c r="F58" s="736"/>
      <c r="G58" s="736"/>
      <c r="H58" s="736"/>
      <c r="I58" s="736"/>
      <c r="J58" s="736"/>
      <c r="K58" s="737"/>
      <c r="M58" s="754"/>
      <c r="N58" s="754"/>
      <c r="O58" s="754"/>
      <c r="P58" s="754"/>
      <c r="Q58" s="754"/>
      <c r="R58" s="754"/>
      <c r="S58" s="754"/>
      <c r="T58" s="754"/>
      <c r="U58" s="754"/>
      <c r="V58" s="754"/>
      <c r="W58" s="754"/>
      <c r="X58" s="754"/>
    </row>
    <row r="59" spans="1:24" ht="24" customHeight="1">
      <c r="B59" s="769"/>
      <c r="C59" s="746" t="s">
        <v>212</v>
      </c>
      <c r="D59" s="746"/>
      <c r="E59" s="746"/>
      <c r="F59" s="746"/>
      <c r="G59" s="746"/>
      <c r="H59" s="746"/>
      <c r="I59" s="746"/>
      <c r="J59" s="746"/>
      <c r="K59" s="747"/>
      <c r="M59" s="756" t="s">
        <v>373</v>
      </c>
      <c r="N59" s="756"/>
      <c r="O59" s="756"/>
      <c r="P59" s="756"/>
      <c r="Q59" s="756"/>
      <c r="R59" s="756"/>
      <c r="S59" s="756"/>
      <c r="T59" s="756"/>
      <c r="U59" s="756"/>
      <c r="V59" s="756"/>
      <c r="W59" s="756"/>
      <c r="X59" s="756"/>
    </row>
    <row r="60" spans="1:24" ht="24" customHeight="1">
      <c r="A60" s="22">
        <v>1</v>
      </c>
      <c r="B60" s="769"/>
      <c r="C60" s="748"/>
      <c r="D60" s="732"/>
      <c r="E60" s="732"/>
      <c r="F60" s="732"/>
      <c r="G60" s="732"/>
      <c r="H60" s="732"/>
      <c r="I60" s="732"/>
      <c r="J60" s="732"/>
      <c r="K60" s="733"/>
      <c r="M60" s="754"/>
      <c r="N60" s="754"/>
      <c r="O60" s="754"/>
      <c r="P60" s="754"/>
      <c r="Q60" s="754"/>
      <c r="R60" s="754"/>
      <c r="S60" s="754"/>
      <c r="T60" s="754"/>
      <c r="U60" s="754"/>
      <c r="V60" s="754"/>
      <c r="W60" s="754"/>
      <c r="X60" s="754"/>
    </row>
    <row r="61" spans="1:24" ht="24" customHeight="1">
      <c r="A61" s="22">
        <v>2</v>
      </c>
      <c r="B61" s="769"/>
      <c r="C61" s="744"/>
      <c r="D61" s="734"/>
      <c r="E61" s="734"/>
      <c r="F61" s="734"/>
      <c r="G61" s="734"/>
      <c r="H61" s="734"/>
      <c r="I61" s="734"/>
      <c r="J61" s="734"/>
      <c r="K61" s="735"/>
      <c r="M61" s="754"/>
      <c r="N61" s="754"/>
      <c r="O61" s="754"/>
      <c r="P61" s="754"/>
      <c r="Q61" s="754"/>
      <c r="R61" s="754"/>
      <c r="S61" s="754"/>
      <c r="T61" s="754"/>
      <c r="U61" s="754"/>
      <c r="V61" s="754"/>
      <c r="W61" s="754"/>
      <c r="X61" s="754"/>
    </row>
    <row r="62" spans="1:24" ht="24" customHeight="1">
      <c r="A62" s="22">
        <v>3</v>
      </c>
      <c r="B62" s="769"/>
      <c r="C62" s="744"/>
      <c r="D62" s="734"/>
      <c r="E62" s="734"/>
      <c r="F62" s="734"/>
      <c r="G62" s="734"/>
      <c r="H62" s="734"/>
      <c r="I62" s="734"/>
      <c r="J62" s="734"/>
      <c r="K62" s="735"/>
      <c r="M62" s="754"/>
      <c r="N62" s="754"/>
      <c r="O62" s="754"/>
      <c r="P62" s="754"/>
      <c r="Q62" s="754"/>
      <c r="R62" s="754"/>
      <c r="S62" s="754"/>
      <c r="T62" s="754"/>
      <c r="U62" s="754"/>
      <c r="V62" s="754"/>
      <c r="W62" s="754"/>
      <c r="X62" s="754"/>
    </row>
    <row r="63" spans="1:24" ht="24" customHeight="1">
      <c r="A63" s="22">
        <v>4</v>
      </c>
      <c r="B63" s="769"/>
      <c r="C63" s="745"/>
      <c r="D63" s="736"/>
      <c r="E63" s="736"/>
      <c r="F63" s="736"/>
      <c r="G63" s="736"/>
      <c r="H63" s="736"/>
      <c r="I63" s="736"/>
      <c r="J63" s="736"/>
      <c r="K63" s="737"/>
      <c r="M63" s="755"/>
      <c r="N63" s="755"/>
      <c r="O63" s="755"/>
      <c r="P63" s="755"/>
      <c r="Q63" s="755"/>
      <c r="R63" s="755"/>
      <c r="S63" s="755"/>
      <c r="T63" s="755"/>
      <c r="U63" s="755"/>
      <c r="V63" s="755"/>
      <c r="W63" s="755"/>
      <c r="X63" s="755"/>
    </row>
    <row r="64" spans="1:24" s="161" customFormat="1" ht="24" customHeight="1">
      <c r="B64" s="769"/>
      <c r="C64" s="729" t="s">
        <v>401</v>
      </c>
      <c r="D64" s="730"/>
      <c r="E64" s="730"/>
      <c r="F64" s="730"/>
      <c r="G64" s="730"/>
      <c r="H64" s="730"/>
      <c r="I64" s="730"/>
      <c r="J64" s="730"/>
      <c r="K64" s="731"/>
      <c r="M64" s="525"/>
      <c r="N64" s="525"/>
      <c r="O64" s="525"/>
      <c r="P64" s="525"/>
      <c r="Q64" s="525"/>
      <c r="R64" s="525"/>
      <c r="S64" s="525"/>
      <c r="T64" s="525"/>
      <c r="U64" s="525"/>
      <c r="V64" s="525"/>
      <c r="W64" s="525"/>
      <c r="X64" s="525"/>
    </row>
    <row r="65" spans="1:24" s="161" customFormat="1" ht="24" customHeight="1">
      <c r="A65" s="161">
        <v>1</v>
      </c>
      <c r="B65" s="769"/>
      <c r="C65" s="732"/>
      <c r="D65" s="732"/>
      <c r="E65" s="732"/>
      <c r="F65" s="732"/>
      <c r="G65" s="732"/>
      <c r="H65" s="732"/>
      <c r="I65" s="732"/>
      <c r="J65" s="732"/>
      <c r="K65" s="733"/>
      <c r="L65" s="31"/>
      <c r="M65" s="525"/>
      <c r="N65" s="525"/>
      <c r="O65" s="525"/>
      <c r="P65" s="525"/>
      <c r="Q65" s="525"/>
      <c r="R65" s="525"/>
      <c r="S65" s="525"/>
      <c r="T65" s="525"/>
      <c r="U65" s="525"/>
      <c r="V65" s="525"/>
      <c r="W65" s="525"/>
      <c r="X65" s="525"/>
    </row>
    <row r="66" spans="1:24" s="161" customFormat="1" ht="24" customHeight="1">
      <c r="A66" s="161">
        <v>2</v>
      </c>
      <c r="B66" s="769"/>
      <c r="C66" s="734"/>
      <c r="D66" s="734"/>
      <c r="E66" s="734"/>
      <c r="F66" s="734"/>
      <c r="G66" s="734"/>
      <c r="H66" s="734"/>
      <c r="I66" s="734"/>
      <c r="J66" s="734"/>
      <c r="K66" s="735"/>
      <c r="L66" s="31"/>
      <c r="M66" s="525"/>
      <c r="N66" s="525"/>
      <c r="O66" s="525"/>
      <c r="P66" s="525"/>
      <c r="Q66" s="525"/>
      <c r="R66" s="525"/>
      <c r="S66" s="525"/>
      <c r="T66" s="525"/>
      <c r="U66" s="525"/>
      <c r="V66" s="525"/>
      <c r="W66" s="525"/>
      <c r="X66" s="525"/>
    </row>
    <row r="67" spans="1:24" s="161" customFormat="1" ht="24" customHeight="1">
      <c r="A67" s="161">
        <v>3</v>
      </c>
      <c r="B67" s="769"/>
      <c r="C67" s="734"/>
      <c r="D67" s="734"/>
      <c r="E67" s="734"/>
      <c r="F67" s="734"/>
      <c r="G67" s="734"/>
      <c r="H67" s="734"/>
      <c r="I67" s="734"/>
      <c r="J67" s="734"/>
      <c r="K67" s="735"/>
      <c r="L67" s="31"/>
      <c r="M67" s="525"/>
      <c r="N67" s="525"/>
      <c r="O67" s="525"/>
      <c r="P67" s="525"/>
      <c r="Q67" s="525"/>
      <c r="R67" s="525"/>
      <c r="S67" s="525"/>
      <c r="T67" s="525"/>
      <c r="U67" s="525"/>
      <c r="V67" s="525"/>
      <c r="W67" s="525"/>
      <c r="X67" s="525"/>
    </row>
    <row r="68" spans="1:24" ht="24" customHeight="1">
      <c r="A68" s="22">
        <v>4</v>
      </c>
      <c r="B68" s="769"/>
      <c r="C68" s="734"/>
      <c r="D68" s="734"/>
      <c r="E68" s="734"/>
      <c r="F68" s="734"/>
      <c r="G68" s="734"/>
      <c r="H68" s="734"/>
      <c r="I68" s="734"/>
      <c r="J68" s="734"/>
      <c r="K68" s="735"/>
      <c r="M68" s="525"/>
      <c r="N68" s="525"/>
      <c r="O68" s="525"/>
      <c r="P68" s="525"/>
      <c r="Q68" s="525"/>
      <c r="R68" s="525"/>
      <c r="S68" s="525"/>
      <c r="T68" s="525"/>
      <c r="U68" s="525"/>
      <c r="V68" s="525"/>
      <c r="W68" s="525"/>
      <c r="X68" s="525"/>
    </row>
    <row r="69" spans="1:24" ht="24" customHeight="1">
      <c r="A69" s="22">
        <v>5</v>
      </c>
      <c r="B69" s="769"/>
      <c r="C69" s="734"/>
      <c r="D69" s="734"/>
      <c r="E69" s="734"/>
      <c r="F69" s="734"/>
      <c r="G69" s="734"/>
      <c r="H69" s="734"/>
      <c r="I69" s="734"/>
      <c r="J69" s="734"/>
      <c r="K69" s="735"/>
      <c r="M69" s="525"/>
      <c r="N69" s="525"/>
      <c r="O69" s="525"/>
      <c r="P69" s="525"/>
      <c r="Q69" s="525"/>
      <c r="R69" s="525"/>
      <c r="S69" s="525"/>
      <c r="T69" s="525"/>
      <c r="U69" s="525"/>
      <c r="V69" s="525"/>
      <c r="W69" s="525"/>
      <c r="X69" s="525"/>
    </row>
    <row r="70" spans="1:24" ht="24" customHeight="1">
      <c r="A70" s="22">
        <v>6</v>
      </c>
      <c r="B70" s="770"/>
      <c r="C70" s="736"/>
      <c r="D70" s="736"/>
      <c r="E70" s="736"/>
      <c r="F70" s="736"/>
      <c r="G70" s="736"/>
      <c r="H70" s="736"/>
      <c r="I70" s="736"/>
      <c r="J70" s="736"/>
      <c r="K70" s="737"/>
      <c r="M70" s="525"/>
      <c r="N70" s="525"/>
      <c r="O70" s="525"/>
      <c r="P70" s="525"/>
      <c r="Q70" s="525"/>
      <c r="R70" s="525"/>
      <c r="S70" s="525"/>
      <c r="T70" s="525"/>
      <c r="U70" s="525"/>
      <c r="V70" s="525"/>
      <c r="W70" s="525"/>
      <c r="X70" s="525"/>
    </row>
    <row r="71" spans="1:24" s="161" customFormat="1" ht="24" customHeight="1">
      <c r="A71" s="161">
        <v>1</v>
      </c>
      <c r="B71" s="784" t="s">
        <v>239</v>
      </c>
      <c r="C71" s="785"/>
      <c r="D71" s="741"/>
      <c r="E71" s="742"/>
      <c r="F71" s="742"/>
      <c r="G71" s="742"/>
      <c r="H71" s="742"/>
      <c r="I71" s="742"/>
      <c r="J71" s="742"/>
      <c r="K71" s="743"/>
      <c r="M71" s="756" t="s">
        <v>373</v>
      </c>
      <c r="N71" s="762"/>
      <c r="O71" s="762"/>
      <c r="P71" s="762"/>
      <c r="Q71" s="762"/>
      <c r="R71" s="762"/>
      <c r="S71" s="762"/>
      <c r="T71" s="762"/>
      <c r="U71" s="762"/>
      <c r="V71" s="762"/>
      <c r="W71" s="762"/>
      <c r="X71" s="762"/>
    </row>
    <row r="72" spans="1:24" s="161" customFormat="1" ht="24" customHeight="1">
      <c r="A72" s="161">
        <v>2</v>
      </c>
      <c r="B72" s="786"/>
      <c r="C72" s="787"/>
      <c r="D72" s="744"/>
      <c r="E72" s="734"/>
      <c r="F72" s="734"/>
      <c r="G72" s="734"/>
      <c r="H72" s="734"/>
      <c r="I72" s="734"/>
      <c r="J72" s="734"/>
      <c r="K72" s="735"/>
      <c r="M72" s="763"/>
      <c r="N72" s="763"/>
      <c r="O72" s="763"/>
      <c r="P72" s="763"/>
      <c r="Q72" s="763"/>
      <c r="R72" s="763"/>
      <c r="S72" s="763"/>
      <c r="T72" s="763"/>
      <c r="U72" s="763"/>
      <c r="V72" s="763"/>
      <c r="W72" s="763"/>
      <c r="X72" s="763"/>
    </row>
    <row r="73" spans="1:24" s="161" customFormat="1" ht="24" customHeight="1">
      <c r="A73" s="161">
        <v>3</v>
      </c>
      <c r="B73" s="786"/>
      <c r="C73" s="787"/>
      <c r="D73" s="744"/>
      <c r="E73" s="734"/>
      <c r="F73" s="734"/>
      <c r="G73" s="734"/>
      <c r="H73" s="734"/>
      <c r="I73" s="734"/>
      <c r="J73" s="734"/>
      <c r="K73" s="735"/>
      <c r="M73" s="763"/>
      <c r="N73" s="763"/>
      <c r="O73" s="763"/>
      <c r="P73" s="763"/>
      <c r="Q73" s="763"/>
      <c r="R73" s="763"/>
      <c r="S73" s="763"/>
      <c r="T73" s="763"/>
      <c r="U73" s="763"/>
      <c r="V73" s="763"/>
      <c r="W73" s="763"/>
      <c r="X73" s="763"/>
    </row>
    <row r="74" spans="1:24" s="161" customFormat="1" ht="24" customHeight="1">
      <c r="A74" s="161">
        <v>4</v>
      </c>
      <c r="B74" s="786"/>
      <c r="C74" s="787"/>
      <c r="D74" s="744"/>
      <c r="E74" s="734"/>
      <c r="F74" s="734"/>
      <c r="G74" s="734"/>
      <c r="H74" s="734"/>
      <c r="I74" s="734"/>
      <c r="J74" s="734"/>
      <c r="K74" s="735"/>
      <c r="M74" s="763"/>
      <c r="N74" s="763"/>
      <c r="O74" s="763"/>
      <c r="P74" s="763"/>
      <c r="Q74" s="763"/>
      <c r="R74" s="763"/>
      <c r="S74" s="763"/>
      <c r="T74" s="763"/>
      <c r="U74" s="763"/>
      <c r="V74" s="763"/>
      <c r="W74" s="763"/>
      <c r="X74" s="763"/>
    </row>
    <row r="75" spans="1:24" s="161" customFormat="1" ht="24" customHeight="1">
      <c r="A75" s="161">
        <v>5</v>
      </c>
      <c r="B75" s="786"/>
      <c r="C75" s="787"/>
      <c r="D75" s="744"/>
      <c r="E75" s="734"/>
      <c r="F75" s="734"/>
      <c r="G75" s="734"/>
      <c r="H75" s="734"/>
      <c r="I75" s="734"/>
      <c r="J75" s="734"/>
      <c r="K75" s="735"/>
      <c r="M75" s="763"/>
      <c r="N75" s="763"/>
      <c r="O75" s="763"/>
      <c r="P75" s="763"/>
      <c r="Q75" s="763"/>
      <c r="R75" s="763"/>
      <c r="S75" s="763"/>
      <c r="T75" s="763"/>
      <c r="U75" s="763"/>
      <c r="V75" s="763"/>
      <c r="W75" s="763"/>
      <c r="X75" s="763"/>
    </row>
    <row r="76" spans="1:24" s="161" customFormat="1" ht="24" customHeight="1" thickBot="1">
      <c r="A76" s="161">
        <v>6</v>
      </c>
      <c r="B76" s="788"/>
      <c r="C76" s="789"/>
      <c r="D76" s="790"/>
      <c r="E76" s="791"/>
      <c r="F76" s="791"/>
      <c r="G76" s="791"/>
      <c r="H76" s="791"/>
      <c r="I76" s="791"/>
      <c r="J76" s="791"/>
      <c r="K76" s="792"/>
      <c r="M76" s="764"/>
      <c r="N76" s="764"/>
      <c r="O76" s="764"/>
      <c r="P76" s="764"/>
      <c r="Q76" s="764"/>
      <c r="R76" s="764"/>
      <c r="S76" s="764"/>
      <c r="T76" s="764"/>
      <c r="U76" s="764"/>
      <c r="V76" s="764"/>
      <c r="W76" s="764"/>
      <c r="X76" s="764"/>
    </row>
    <row r="77" spans="1:24" s="31" customFormat="1">
      <c r="B77" s="162"/>
    </row>
    <row r="78" spans="1:24" s="31" customFormat="1">
      <c r="B78" s="162"/>
    </row>
    <row r="79" spans="1:24" s="31" customFormat="1">
      <c r="B79" s="162"/>
    </row>
    <row r="80" spans="1:24" s="31" customFormat="1">
      <c r="B80" s="162"/>
    </row>
    <row r="81" s="31" customFormat="1"/>
    <row r="82" s="161" customFormat="1"/>
    <row r="83" s="161" customFormat="1"/>
  </sheetData>
  <sheetProtection algorithmName="SHA-512" hashValue="3wi0Lqm0+g5LYjK64LuMqKKGkfT80YGN637isb4RPMZtMecqvJxA0xNtgXBPFH587wKjTakFBnX0gAL9517/mg==" saltValue="JBOMpEw8vTgzs4a4DJli7g==" spinCount="100000" sheet="1" objects="1" scenarios="1"/>
  <mergeCells count="35">
    <mergeCell ref="M71:X76"/>
    <mergeCell ref="B2:C2"/>
    <mergeCell ref="D2:J2"/>
    <mergeCell ref="B3:C3"/>
    <mergeCell ref="D3:J3"/>
    <mergeCell ref="B4:B70"/>
    <mergeCell ref="C4:K4"/>
    <mergeCell ref="C5:K10"/>
    <mergeCell ref="C12:K15"/>
    <mergeCell ref="C16:F16"/>
    <mergeCell ref="G16:G17"/>
    <mergeCell ref="H16:J17"/>
    <mergeCell ref="K16:K17"/>
    <mergeCell ref="M4:X15"/>
    <mergeCell ref="B71:C76"/>
    <mergeCell ref="D71:K76"/>
    <mergeCell ref="M16:X24"/>
    <mergeCell ref="M29:X58"/>
    <mergeCell ref="M59:X63"/>
    <mergeCell ref="H21:J21"/>
    <mergeCell ref="H22:J22"/>
    <mergeCell ref="H23:J23"/>
    <mergeCell ref="H24:J24"/>
    <mergeCell ref="G28:K28"/>
    <mergeCell ref="C64:K64"/>
    <mergeCell ref="C65:K70"/>
    <mergeCell ref="H20:J20"/>
    <mergeCell ref="D17:E17"/>
    <mergeCell ref="H18:J18"/>
    <mergeCell ref="H19:J19"/>
    <mergeCell ref="C29:K58"/>
    <mergeCell ref="C59:K59"/>
    <mergeCell ref="C60:K63"/>
    <mergeCell ref="C25:C28"/>
    <mergeCell ref="E28:F28"/>
  </mergeCells>
  <phoneticPr fontId="21"/>
  <dataValidations count="6">
    <dataValidation type="date" allowBlank="1" showInputMessage="1" showErrorMessage="1" error="2022/3/1 ～　2023/4/30" sqref="C18:C24" xr:uid="{00000000-0002-0000-0300-000000000000}">
      <formula1>44621</formula1>
      <formula2>45046</formula2>
    </dataValidation>
    <dataValidation type="textLength" operator="lessThanOrEqual" allowBlank="1" showInputMessage="1" showErrorMessage="1" errorTitle="字数超過" error="200字・4行以内でご記入ください。" sqref="C12" xr:uid="{00000000-0002-0000-0300-000001000000}">
      <formula1>200</formula1>
    </dataValidation>
    <dataValidation type="date" allowBlank="1" showInputMessage="1" showErrorMessage="1" error="2022/3/1　~　2023/4/30" sqref="F18:F24" xr:uid="{00000000-0002-0000-0300-000002000000}">
      <formula1>44621</formula1>
      <formula2>45046</formula2>
    </dataValidation>
    <dataValidation type="textLength" operator="lessThanOrEqual" allowBlank="1" showInputMessage="1" showErrorMessage="1" errorTitle="字数超過" error="200字・4行以下で入力してください。" sqref="C60:K63" xr:uid="{00000000-0002-0000-0300-000003000000}">
      <formula1>200</formula1>
    </dataValidation>
    <dataValidation type="textLength" operator="lessThanOrEqual" allowBlank="1" showInputMessage="1" showErrorMessage="1" errorTitle="字数超過" error="300字・6行以内でご記入ください。" sqref="I25:I27 D71:K76 K25:K27 G25:G28 E25:E28 C65:K70 C5" xr:uid="{00000000-0002-0000-0300-000004000000}">
      <formula1>300</formula1>
    </dataValidation>
    <dataValidation type="list" operator="lessThanOrEqual" allowBlank="1" showInputMessage="1" showErrorMessage="1" sqref="H25:H27 J25:J27 D25:D28 F25:F27" xr:uid="{00000000-0002-0000-0300-000005000000}">
      <formula1>"ー,〇"</formula1>
    </dataValidation>
  </dataValidations>
  <printOptions horizontalCentered="1"/>
  <pageMargins left="0.70866141732283472" right="0.70866141732283472" top="0.35433070866141736" bottom="0.35433070866141736" header="0.31496062992125984" footer="0.31496062992125984"/>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7F7C1"/>
    <pageSetUpPr fitToPage="1"/>
  </sheetPr>
  <dimension ref="A1:T102"/>
  <sheetViews>
    <sheetView view="pageBreakPreview" zoomScale="70" zoomScaleNormal="100" zoomScaleSheetLayoutView="70" workbookViewId="0">
      <selection activeCell="C18" sqref="C18:D18"/>
    </sheetView>
  </sheetViews>
  <sheetFormatPr defaultColWidth="9" defaultRowHeight="18"/>
  <cols>
    <col min="1" max="2" width="6.83203125" style="159" customWidth="1"/>
    <col min="3" max="3" width="7.25" style="159" customWidth="1"/>
    <col min="4" max="4" width="39.5" style="239" customWidth="1"/>
    <col min="5" max="5" width="12" style="35" customWidth="1"/>
    <col min="6" max="6" width="3.5" style="35" bestFit="1" customWidth="1"/>
    <col min="7" max="7" width="11" style="35" customWidth="1"/>
    <col min="8" max="8" width="21.33203125" style="160" bestFit="1" customWidth="1"/>
    <col min="9" max="9" width="17.75" style="160" customWidth="1"/>
    <col min="10" max="10" width="1" style="35" customWidth="1"/>
    <col min="11" max="16384" width="9" style="35"/>
  </cols>
  <sheetData>
    <row r="1" spans="1:20">
      <c r="A1" s="91" t="s">
        <v>272</v>
      </c>
    </row>
    <row r="2" spans="1:20" s="20" customFormat="1">
      <c r="A2" s="765" t="s">
        <v>214</v>
      </c>
      <c r="B2" s="765"/>
      <c r="C2" s="766">
        <f>'1-1 総表'!C16</f>
        <v>0</v>
      </c>
      <c r="D2" s="766"/>
      <c r="E2" s="766"/>
      <c r="F2" s="766"/>
      <c r="G2" s="766"/>
      <c r="H2" s="766"/>
      <c r="I2" s="766"/>
      <c r="J2" s="78"/>
      <c r="K2" s="30"/>
    </row>
    <row r="3" spans="1:20" s="20" customFormat="1">
      <c r="A3" s="765" t="s">
        <v>80</v>
      </c>
      <c r="B3" s="765"/>
      <c r="C3" s="766">
        <f>'1-1 総表'!C28</f>
        <v>0</v>
      </c>
      <c r="D3" s="766"/>
      <c r="E3" s="766"/>
      <c r="F3" s="766"/>
      <c r="G3" s="766"/>
      <c r="H3" s="766"/>
      <c r="I3" s="766"/>
      <c r="J3" s="78"/>
      <c r="K3" s="30"/>
    </row>
    <row r="4" spans="1:20" ht="18.5" thickBot="1"/>
    <row r="5" spans="1:20" s="22" customFormat="1" ht="20.5" thickBot="1">
      <c r="A5" s="163"/>
      <c r="B5" s="164" t="s">
        <v>39</v>
      </c>
      <c r="C5" s="165"/>
      <c r="D5" s="240"/>
      <c r="E5" s="795">
        <f>E6+E7</f>
        <v>0</v>
      </c>
      <c r="F5" s="795"/>
      <c r="G5" s="796"/>
      <c r="H5" s="166"/>
      <c r="I5" s="166"/>
      <c r="K5" s="856" t="s">
        <v>374</v>
      </c>
      <c r="L5" s="857"/>
      <c r="M5" s="857"/>
      <c r="N5" s="857"/>
      <c r="O5" s="857"/>
      <c r="P5" s="857"/>
      <c r="Q5" s="857"/>
      <c r="R5" s="857"/>
      <c r="S5" s="857"/>
      <c r="T5" s="857"/>
    </row>
    <row r="6" spans="1:20" s="22" customFormat="1" ht="20.5" thickBot="1">
      <c r="A6" s="163"/>
      <c r="B6" s="167"/>
      <c r="C6" s="797" t="s">
        <v>40</v>
      </c>
      <c r="D6" s="798"/>
      <c r="E6" s="810">
        <f>I16</f>
        <v>0</v>
      </c>
      <c r="F6" s="811"/>
      <c r="G6" s="812"/>
      <c r="H6" s="168"/>
      <c r="I6" s="168"/>
      <c r="K6" s="709"/>
      <c r="L6" s="709"/>
      <c r="M6" s="709"/>
      <c r="N6" s="709"/>
      <c r="O6" s="709"/>
      <c r="P6" s="709"/>
      <c r="Q6" s="709"/>
      <c r="R6" s="709"/>
      <c r="S6" s="709"/>
      <c r="T6" s="709"/>
    </row>
    <row r="7" spans="1:20" s="22" customFormat="1" ht="20.5" thickBot="1">
      <c r="A7" s="163"/>
      <c r="B7" s="167"/>
      <c r="C7" s="169" t="s">
        <v>41</v>
      </c>
      <c r="D7" s="241"/>
      <c r="E7" s="799">
        <f>SUM(E8:G12)</f>
        <v>0</v>
      </c>
      <c r="F7" s="799"/>
      <c r="G7" s="800"/>
      <c r="H7" s="168"/>
      <c r="I7" s="168"/>
      <c r="K7" s="709"/>
      <c r="L7" s="709"/>
      <c r="M7" s="709"/>
      <c r="N7" s="709"/>
      <c r="O7" s="709"/>
      <c r="P7" s="709"/>
      <c r="Q7" s="709"/>
      <c r="R7" s="709"/>
      <c r="S7" s="709"/>
      <c r="T7" s="709"/>
    </row>
    <row r="8" spans="1:20" s="22" customFormat="1" ht="20.5" thickBot="1">
      <c r="A8" s="163"/>
      <c r="B8" s="167"/>
      <c r="C8" s="170"/>
      <c r="D8" s="242" t="s">
        <v>42</v>
      </c>
      <c r="E8" s="801">
        <f>I46</f>
        <v>0</v>
      </c>
      <c r="F8" s="802"/>
      <c r="G8" s="803"/>
      <c r="H8" s="168"/>
      <c r="I8" s="168"/>
      <c r="K8" s="709"/>
      <c r="L8" s="709"/>
      <c r="M8" s="709"/>
      <c r="N8" s="709"/>
      <c r="O8" s="709"/>
      <c r="P8" s="709"/>
      <c r="Q8" s="709"/>
      <c r="R8" s="709"/>
      <c r="S8" s="709"/>
      <c r="T8" s="709"/>
    </row>
    <row r="9" spans="1:20" s="22" customFormat="1" ht="20">
      <c r="A9" s="163"/>
      <c r="B9" s="167"/>
      <c r="C9" s="170"/>
      <c r="D9" s="243" t="s">
        <v>43</v>
      </c>
      <c r="E9" s="804">
        <f>I55</f>
        <v>0</v>
      </c>
      <c r="F9" s="804"/>
      <c r="G9" s="805"/>
      <c r="H9" s="168"/>
      <c r="I9" s="168"/>
      <c r="K9" s="709"/>
      <c r="L9" s="709"/>
      <c r="M9" s="709"/>
      <c r="N9" s="709"/>
      <c r="O9" s="709"/>
      <c r="P9" s="709"/>
      <c r="Q9" s="709"/>
      <c r="R9" s="709"/>
      <c r="S9" s="709"/>
      <c r="T9" s="709"/>
    </row>
    <row r="10" spans="1:20" s="22" customFormat="1" ht="20">
      <c r="A10" s="163"/>
      <c r="B10" s="167"/>
      <c r="C10" s="170"/>
      <c r="D10" s="243" t="s">
        <v>44</v>
      </c>
      <c r="E10" s="806">
        <f>I66</f>
        <v>0</v>
      </c>
      <c r="F10" s="806"/>
      <c r="G10" s="807"/>
      <c r="H10" s="168"/>
      <c r="I10" s="168"/>
      <c r="K10" s="709"/>
      <c r="L10" s="709"/>
      <c r="M10" s="709"/>
      <c r="N10" s="709"/>
      <c r="O10" s="709"/>
      <c r="P10" s="709"/>
      <c r="Q10" s="709"/>
      <c r="R10" s="709"/>
      <c r="S10" s="709"/>
      <c r="T10" s="709"/>
    </row>
    <row r="11" spans="1:20" s="22" customFormat="1" ht="20">
      <c r="A11" s="163"/>
      <c r="B11" s="167"/>
      <c r="C11" s="170"/>
      <c r="D11" s="244" t="s">
        <v>218</v>
      </c>
      <c r="E11" s="806">
        <f>I77</f>
        <v>0</v>
      </c>
      <c r="F11" s="806"/>
      <c r="G11" s="807"/>
      <c r="H11" s="168"/>
      <c r="I11" s="168"/>
      <c r="K11" s="709"/>
      <c r="L11" s="709"/>
      <c r="M11" s="709"/>
      <c r="N11" s="709"/>
      <c r="O11" s="709"/>
      <c r="P11" s="709"/>
      <c r="Q11" s="709"/>
      <c r="R11" s="709"/>
      <c r="S11" s="709"/>
      <c r="T11" s="709"/>
    </row>
    <row r="12" spans="1:20" s="22" customFormat="1" ht="20.5" thickBot="1">
      <c r="A12" s="163"/>
      <c r="B12" s="171"/>
      <c r="C12" s="172"/>
      <c r="D12" s="245" t="s">
        <v>45</v>
      </c>
      <c r="E12" s="808">
        <f>I92</f>
        <v>0</v>
      </c>
      <c r="F12" s="808"/>
      <c r="G12" s="809"/>
      <c r="H12" s="168"/>
      <c r="I12" s="168"/>
      <c r="K12" s="709"/>
      <c r="L12" s="709"/>
      <c r="M12" s="709"/>
      <c r="N12" s="709"/>
      <c r="O12" s="709"/>
      <c r="P12" s="709"/>
      <c r="Q12" s="709"/>
      <c r="R12" s="709"/>
      <c r="S12" s="709"/>
      <c r="T12" s="709"/>
    </row>
    <row r="13" spans="1:20" ht="18.5" thickBot="1">
      <c r="K13" s="584"/>
      <c r="L13" s="584"/>
      <c r="M13" s="584"/>
      <c r="N13" s="584"/>
      <c r="O13" s="584"/>
      <c r="P13" s="584"/>
      <c r="Q13" s="584"/>
      <c r="R13" s="584"/>
      <c r="S13" s="584"/>
      <c r="T13" s="584"/>
    </row>
    <row r="14" spans="1:20" s="176" customFormat="1" ht="18.5" thickBot="1">
      <c r="A14" s="173" t="s">
        <v>14</v>
      </c>
      <c r="B14" s="260" t="s">
        <v>15</v>
      </c>
      <c r="C14" s="260" t="s">
        <v>16</v>
      </c>
      <c r="D14" s="246" t="s">
        <v>17</v>
      </c>
      <c r="E14" s="813" t="s">
        <v>18</v>
      </c>
      <c r="F14" s="813"/>
      <c r="G14" s="813"/>
      <c r="H14" s="174" t="s">
        <v>34</v>
      </c>
      <c r="I14" s="175" t="s">
        <v>19</v>
      </c>
    </row>
    <row r="15" spans="1:20" ht="29.5" thickBot="1">
      <c r="A15" s="825" t="s">
        <v>36</v>
      </c>
      <c r="B15" s="826"/>
      <c r="C15" s="826"/>
      <c r="D15" s="826"/>
      <c r="E15" s="177"/>
      <c r="F15" s="177"/>
      <c r="G15" s="177"/>
      <c r="H15" s="178"/>
      <c r="I15" s="234">
        <f>SUM(I16,I46,I55,I66,I77,I92)</f>
        <v>0</v>
      </c>
    </row>
    <row r="16" spans="1:20" ht="29.5" thickBot="1">
      <c r="A16" s="179" t="s">
        <v>100</v>
      </c>
      <c r="B16" s="180" t="s">
        <v>20</v>
      </c>
      <c r="C16" s="181"/>
      <c r="D16" s="247"/>
      <c r="E16" s="182"/>
      <c r="F16" s="182"/>
      <c r="G16" s="182"/>
      <c r="H16" s="183"/>
      <c r="I16" s="235">
        <f>SUM(I17+I35)</f>
        <v>0</v>
      </c>
    </row>
    <row r="17" spans="1:20">
      <c r="A17" s="179" t="s">
        <v>100</v>
      </c>
      <c r="B17" s="184"/>
      <c r="C17" s="793" t="s">
        <v>184</v>
      </c>
      <c r="D17" s="794"/>
      <c r="E17" s="259" t="s">
        <v>185</v>
      </c>
      <c r="F17" s="259" t="s">
        <v>186</v>
      </c>
      <c r="G17" s="259" t="s">
        <v>187</v>
      </c>
      <c r="H17" s="185" t="s">
        <v>188</v>
      </c>
      <c r="I17" s="186">
        <f>ROUNDDOWN((SUM(H18:H27)),-3)/1000</f>
        <v>0</v>
      </c>
    </row>
    <row r="18" spans="1:20">
      <c r="A18" s="179" t="s">
        <v>100</v>
      </c>
      <c r="B18" s="184"/>
      <c r="C18" s="814"/>
      <c r="D18" s="815"/>
      <c r="E18" s="348"/>
      <c r="F18" s="187" t="str">
        <f>IF(E18="","","×")</f>
        <v/>
      </c>
      <c r="G18" s="348"/>
      <c r="H18" s="188">
        <f>E18*G18</f>
        <v>0</v>
      </c>
      <c r="I18" s="186"/>
    </row>
    <row r="19" spans="1:20" ht="18.75" customHeight="1">
      <c r="A19" s="179" t="s">
        <v>100</v>
      </c>
      <c r="B19" s="184"/>
      <c r="C19" s="814"/>
      <c r="D19" s="815"/>
      <c r="E19" s="348"/>
      <c r="F19" s="187" t="str">
        <f t="shared" ref="F19:F27" si="0">IF(E19="","","×")</f>
        <v/>
      </c>
      <c r="G19" s="348"/>
      <c r="H19" s="189">
        <f t="shared" ref="H19:H27" si="1">E19*G19</f>
        <v>0</v>
      </c>
      <c r="I19" s="186"/>
      <c r="J19" s="311"/>
      <c r="K19" s="311"/>
      <c r="L19" s="311"/>
      <c r="M19" s="311"/>
      <c r="N19" s="311"/>
    </row>
    <row r="20" spans="1:20">
      <c r="A20" s="179" t="str">
        <f>IF(AND(C20="",E20=""),"",".")</f>
        <v/>
      </c>
      <c r="B20" s="184"/>
      <c r="C20" s="814"/>
      <c r="D20" s="815"/>
      <c r="E20" s="348"/>
      <c r="F20" s="187" t="str">
        <f t="shared" si="0"/>
        <v/>
      </c>
      <c r="G20" s="348"/>
      <c r="H20" s="189">
        <f t="shared" si="1"/>
        <v>0</v>
      </c>
      <c r="I20" s="186"/>
      <c r="J20" s="311"/>
      <c r="K20" s="311"/>
      <c r="L20" s="311"/>
      <c r="M20" s="311"/>
      <c r="N20" s="311"/>
    </row>
    <row r="21" spans="1:20">
      <c r="A21" s="179" t="str">
        <f t="shared" ref="A21:A27" si="2">IF(AND(C21="",E21=""),"",".")</f>
        <v/>
      </c>
      <c r="B21" s="184"/>
      <c r="C21" s="814"/>
      <c r="D21" s="815"/>
      <c r="E21" s="348"/>
      <c r="F21" s="187" t="str">
        <f t="shared" si="0"/>
        <v/>
      </c>
      <c r="G21" s="348"/>
      <c r="H21" s="189">
        <f t="shared" si="1"/>
        <v>0</v>
      </c>
      <c r="I21" s="186"/>
      <c r="J21" s="311"/>
      <c r="K21" s="311"/>
      <c r="L21" s="311"/>
      <c r="M21" s="311"/>
      <c r="N21" s="311"/>
    </row>
    <row r="22" spans="1:20">
      <c r="A22" s="179" t="str">
        <f t="shared" si="2"/>
        <v/>
      </c>
      <c r="B22" s="184"/>
      <c r="C22" s="814"/>
      <c r="D22" s="815"/>
      <c r="E22" s="348"/>
      <c r="F22" s="187" t="str">
        <f t="shared" si="0"/>
        <v/>
      </c>
      <c r="G22" s="348"/>
      <c r="H22" s="189">
        <f t="shared" si="1"/>
        <v>0</v>
      </c>
      <c r="I22" s="186"/>
      <c r="J22" s="311"/>
      <c r="K22" s="311"/>
      <c r="L22" s="311"/>
      <c r="M22" s="311"/>
      <c r="N22" s="311"/>
    </row>
    <row r="23" spans="1:20">
      <c r="A23" s="179" t="str">
        <f t="shared" si="2"/>
        <v/>
      </c>
      <c r="B23" s="184"/>
      <c r="C23" s="814"/>
      <c r="D23" s="815"/>
      <c r="E23" s="348"/>
      <c r="F23" s="187" t="str">
        <f t="shared" si="0"/>
        <v/>
      </c>
      <c r="G23" s="348"/>
      <c r="H23" s="189">
        <f t="shared" si="1"/>
        <v>0</v>
      </c>
      <c r="I23" s="186"/>
      <c r="J23" s="311"/>
      <c r="K23" s="311"/>
      <c r="L23" s="311"/>
      <c r="M23" s="311"/>
      <c r="N23" s="311"/>
    </row>
    <row r="24" spans="1:20">
      <c r="A24" s="179" t="str">
        <f t="shared" si="2"/>
        <v/>
      </c>
      <c r="B24" s="184"/>
      <c r="C24" s="814"/>
      <c r="D24" s="815"/>
      <c r="E24" s="348"/>
      <c r="F24" s="187" t="str">
        <f t="shared" si="0"/>
        <v/>
      </c>
      <c r="G24" s="348"/>
      <c r="H24" s="189">
        <f t="shared" si="1"/>
        <v>0</v>
      </c>
      <c r="I24" s="186"/>
      <c r="J24" s="311"/>
      <c r="K24" s="311"/>
      <c r="L24" s="311"/>
      <c r="M24" s="311"/>
      <c r="N24" s="311"/>
    </row>
    <row r="25" spans="1:20">
      <c r="A25" s="179" t="str">
        <f t="shared" si="2"/>
        <v/>
      </c>
      <c r="B25" s="184"/>
      <c r="C25" s="814"/>
      <c r="D25" s="815"/>
      <c r="E25" s="348"/>
      <c r="F25" s="187" t="str">
        <f t="shared" si="0"/>
        <v/>
      </c>
      <c r="G25" s="348"/>
      <c r="H25" s="189">
        <f t="shared" si="1"/>
        <v>0</v>
      </c>
      <c r="I25" s="186"/>
      <c r="J25" s="311"/>
      <c r="K25" s="311"/>
      <c r="L25" s="311"/>
      <c r="M25" s="311"/>
      <c r="N25" s="311"/>
    </row>
    <row r="26" spans="1:20">
      <c r="A26" s="179" t="str">
        <f t="shared" si="2"/>
        <v/>
      </c>
      <c r="B26" s="184"/>
      <c r="C26" s="814"/>
      <c r="D26" s="815"/>
      <c r="E26" s="348"/>
      <c r="F26" s="187" t="str">
        <f t="shared" si="0"/>
        <v/>
      </c>
      <c r="G26" s="348"/>
      <c r="H26" s="189">
        <f t="shared" si="1"/>
        <v>0</v>
      </c>
      <c r="I26" s="186"/>
    </row>
    <row r="27" spans="1:20">
      <c r="A27" s="179" t="str">
        <f t="shared" si="2"/>
        <v/>
      </c>
      <c r="B27" s="184"/>
      <c r="C27" s="814"/>
      <c r="D27" s="815"/>
      <c r="E27" s="349"/>
      <c r="F27" s="190" t="str">
        <f t="shared" si="0"/>
        <v/>
      </c>
      <c r="G27" s="349"/>
      <c r="H27" s="191">
        <f t="shared" si="1"/>
        <v>0</v>
      </c>
      <c r="I27" s="186"/>
    </row>
    <row r="28" spans="1:20" ht="22.5" customHeight="1">
      <c r="A28" s="179" t="s">
        <v>100</v>
      </c>
      <c r="B28" s="184"/>
      <c r="C28" s="192" t="s">
        <v>37</v>
      </c>
      <c r="D28" s="248"/>
      <c r="E28" s="193"/>
      <c r="F28" s="193"/>
      <c r="G28" s="193"/>
      <c r="H28" s="193"/>
      <c r="I28" s="194"/>
      <c r="K28" s="858" t="s">
        <v>375</v>
      </c>
      <c r="L28" s="858"/>
      <c r="M28" s="858"/>
      <c r="N28" s="858"/>
      <c r="O28" s="858"/>
      <c r="P28" s="858"/>
      <c r="Q28" s="858"/>
      <c r="R28" s="858"/>
      <c r="S28" s="858"/>
      <c r="T28" s="858"/>
    </row>
    <row r="29" spans="1:20" ht="18" customHeight="1">
      <c r="A29" s="179" t="s">
        <v>100</v>
      </c>
      <c r="B29" s="184"/>
      <c r="C29" s="195"/>
      <c r="D29" s="827"/>
      <c r="E29" s="828"/>
      <c r="F29" s="828"/>
      <c r="G29" s="828"/>
      <c r="H29" s="828"/>
      <c r="I29" s="829"/>
      <c r="K29" s="859"/>
      <c r="L29" s="859"/>
      <c r="M29" s="859"/>
      <c r="N29" s="859"/>
      <c r="O29" s="859"/>
      <c r="P29" s="859"/>
      <c r="Q29" s="859"/>
      <c r="R29" s="859"/>
      <c r="S29" s="859"/>
      <c r="T29" s="859"/>
    </row>
    <row r="30" spans="1:20" ht="18" customHeight="1">
      <c r="A30" s="179" t="s">
        <v>100</v>
      </c>
      <c r="B30" s="184"/>
      <c r="C30" s="195"/>
      <c r="D30" s="830"/>
      <c r="E30" s="831"/>
      <c r="F30" s="831"/>
      <c r="G30" s="831"/>
      <c r="H30" s="831"/>
      <c r="I30" s="832"/>
      <c r="K30" s="859"/>
      <c r="L30" s="859"/>
      <c r="M30" s="859"/>
      <c r="N30" s="859"/>
      <c r="O30" s="859"/>
      <c r="P30" s="859"/>
      <c r="Q30" s="859"/>
      <c r="R30" s="859"/>
      <c r="S30" s="859"/>
      <c r="T30" s="859"/>
    </row>
    <row r="31" spans="1:20" ht="18" customHeight="1">
      <c r="A31" s="179" t="s">
        <v>100</v>
      </c>
      <c r="B31" s="184"/>
      <c r="C31" s="195"/>
      <c r="D31" s="830"/>
      <c r="E31" s="831"/>
      <c r="F31" s="831"/>
      <c r="G31" s="831"/>
      <c r="H31" s="831"/>
      <c r="I31" s="832"/>
      <c r="K31" s="859"/>
      <c r="L31" s="859"/>
      <c r="M31" s="859"/>
      <c r="N31" s="859"/>
      <c r="O31" s="859"/>
      <c r="P31" s="859"/>
      <c r="Q31" s="859"/>
      <c r="R31" s="859"/>
      <c r="S31" s="859"/>
      <c r="T31" s="859"/>
    </row>
    <row r="32" spans="1:20" ht="18" customHeight="1">
      <c r="A32" s="179" t="s">
        <v>100</v>
      </c>
      <c r="B32" s="184"/>
      <c r="C32" s="195"/>
      <c r="D32" s="830"/>
      <c r="E32" s="831"/>
      <c r="F32" s="831"/>
      <c r="G32" s="831"/>
      <c r="H32" s="831"/>
      <c r="I32" s="832"/>
      <c r="K32" s="859"/>
      <c r="L32" s="859"/>
      <c r="M32" s="859"/>
      <c r="N32" s="859"/>
      <c r="O32" s="859"/>
      <c r="P32" s="859"/>
      <c r="Q32" s="859"/>
      <c r="R32" s="859"/>
      <c r="S32" s="859"/>
      <c r="T32" s="859"/>
    </row>
    <row r="33" spans="1:20" ht="18" customHeight="1">
      <c r="A33" s="179" t="s">
        <v>100</v>
      </c>
      <c r="B33" s="196"/>
      <c r="C33" s="197"/>
      <c r="D33" s="833"/>
      <c r="E33" s="834"/>
      <c r="F33" s="834"/>
      <c r="G33" s="834"/>
      <c r="H33" s="834"/>
      <c r="I33" s="835"/>
      <c r="K33" s="860"/>
      <c r="L33" s="860"/>
      <c r="M33" s="860"/>
      <c r="N33" s="860"/>
      <c r="O33" s="860"/>
      <c r="P33" s="860"/>
      <c r="Q33" s="860"/>
      <c r="R33" s="860"/>
      <c r="S33" s="860"/>
      <c r="T33" s="860"/>
    </row>
    <row r="34" spans="1:20" ht="22.5">
      <c r="A34" s="179" t="s">
        <v>100</v>
      </c>
      <c r="B34" s="270"/>
      <c r="C34" s="209" t="s">
        <v>215</v>
      </c>
      <c r="D34" s="254"/>
      <c r="E34" s="344"/>
      <c r="F34" s="344"/>
      <c r="G34" s="344"/>
      <c r="H34" s="271"/>
      <c r="I34" s="216"/>
      <c r="K34" s="526"/>
      <c r="L34" s="526"/>
      <c r="M34" s="526"/>
      <c r="N34" s="526"/>
      <c r="O34" s="526"/>
      <c r="P34" s="526"/>
      <c r="Q34" s="526"/>
      <c r="R34" s="526"/>
      <c r="S34" s="526"/>
      <c r="T34" s="526"/>
    </row>
    <row r="35" spans="1:20">
      <c r="A35" s="179" t="s">
        <v>100</v>
      </c>
      <c r="B35" s="184"/>
      <c r="C35" s="195"/>
      <c r="D35" s="249"/>
      <c r="E35" s="820"/>
      <c r="F35" s="820"/>
      <c r="G35" s="820"/>
      <c r="H35" s="3"/>
      <c r="I35" s="839">
        <f>ROUNDDOWN((SUM(H35:H42)),-3)/1000</f>
        <v>0</v>
      </c>
    </row>
    <row r="36" spans="1:20" ht="19">
      <c r="A36" s="272" t="str">
        <f>IF(AND(D36="",E36="",H36=""),"",".")</f>
        <v/>
      </c>
      <c r="B36" s="184"/>
      <c r="C36" s="195"/>
      <c r="D36" s="255"/>
      <c r="E36" s="850"/>
      <c r="F36" s="850"/>
      <c r="G36" s="850"/>
      <c r="H36" s="4"/>
      <c r="I36" s="840"/>
    </row>
    <row r="37" spans="1:20" ht="19">
      <c r="A37" s="272" t="str">
        <f t="shared" ref="A37:A42" si="3">IF(AND(D37="",E37="",H37=""),"",".")</f>
        <v/>
      </c>
      <c r="B37" s="184"/>
      <c r="C37" s="195"/>
      <c r="D37" s="255"/>
      <c r="E37" s="850"/>
      <c r="F37" s="850"/>
      <c r="G37" s="850"/>
      <c r="H37" s="4"/>
      <c r="I37" s="840"/>
    </row>
    <row r="38" spans="1:20" ht="19">
      <c r="A38" s="272" t="str">
        <f t="shared" si="3"/>
        <v/>
      </c>
      <c r="B38" s="184"/>
      <c r="C38" s="195"/>
      <c r="D38" s="255"/>
      <c r="E38" s="850"/>
      <c r="F38" s="850"/>
      <c r="G38" s="850"/>
      <c r="H38" s="4"/>
      <c r="I38" s="840"/>
    </row>
    <row r="39" spans="1:20" ht="19">
      <c r="A39" s="272" t="str">
        <f t="shared" si="3"/>
        <v/>
      </c>
      <c r="B39" s="184"/>
      <c r="C39" s="195"/>
      <c r="D39" s="255"/>
      <c r="E39" s="850"/>
      <c r="F39" s="850"/>
      <c r="G39" s="850"/>
      <c r="H39" s="4"/>
      <c r="I39" s="840"/>
    </row>
    <row r="40" spans="1:20" ht="19">
      <c r="A40" s="272" t="str">
        <f t="shared" si="3"/>
        <v/>
      </c>
      <c r="B40" s="184"/>
      <c r="C40" s="195"/>
      <c r="D40" s="255"/>
      <c r="E40" s="850"/>
      <c r="F40" s="850"/>
      <c r="G40" s="850"/>
      <c r="H40" s="4"/>
      <c r="I40" s="840"/>
    </row>
    <row r="41" spans="1:20" ht="19">
      <c r="A41" s="272" t="str">
        <f t="shared" si="3"/>
        <v/>
      </c>
      <c r="B41" s="184"/>
      <c r="C41" s="195"/>
      <c r="D41" s="255"/>
      <c r="E41" s="850"/>
      <c r="F41" s="850"/>
      <c r="G41" s="850"/>
      <c r="H41" s="4"/>
      <c r="I41" s="840"/>
    </row>
    <row r="42" spans="1:20" ht="19">
      <c r="A42" s="272" t="str">
        <f t="shared" si="3"/>
        <v/>
      </c>
      <c r="B42" s="184"/>
      <c r="C42" s="212"/>
      <c r="D42" s="1108"/>
      <c r="E42" s="851"/>
      <c r="F42" s="851"/>
      <c r="G42" s="851"/>
      <c r="H42" s="5"/>
      <c r="I42" s="861"/>
    </row>
    <row r="43" spans="1:20" ht="29">
      <c r="A43" s="179" t="s">
        <v>100</v>
      </c>
      <c r="B43" s="198" t="s">
        <v>21</v>
      </c>
      <c r="C43" s="199"/>
      <c r="D43" s="252"/>
      <c r="E43" s="345"/>
      <c r="F43" s="346"/>
      <c r="G43" s="345"/>
      <c r="H43" s="200"/>
      <c r="I43" s="201"/>
    </row>
    <row r="44" spans="1:20" s="207" customFormat="1" ht="13">
      <c r="A44" s="202"/>
      <c r="B44" s="203"/>
      <c r="C44" s="204" t="s">
        <v>16</v>
      </c>
      <c r="D44" s="253" t="s">
        <v>17</v>
      </c>
      <c r="E44" s="836" t="s">
        <v>18</v>
      </c>
      <c r="F44" s="837"/>
      <c r="G44" s="838"/>
      <c r="H44" s="205" t="s">
        <v>34</v>
      </c>
      <c r="I44" s="206" t="s">
        <v>19</v>
      </c>
    </row>
    <row r="45" spans="1:20" ht="22.5">
      <c r="A45" s="179" t="s">
        <v>100</v>
      </c>
      <c r="B45" s="208"/>
      <c r="C45" s="209" t="s">
        <v>4</v>
      </c>
      <c r="D45" s="254"/>
      <c r="E45" s="344"/>
      <c r="F45" s="347"/>
      <c r="G45" s="344"/>
      <c r="H45" s="210"/>
      <c r="I45" s="211"/>
    </row>
    <row r="46" spans="1:20">
      <c r="A46" s="179" t="s">
        <v>100</v>
      </c>
      <c r="B46" s="184"/>
      <c r="C46" s="195"/>
      <c r="D46" s="249"/>
      <c r="E46" s="819"/>
      <c r="F46" s="820"/>
      <c r="G46" s="820"/>
      <c r="H46" s="3"/>
      <c r="I46" s="839">
        <f>ROUNDDOWN((SUM(H46:H53)),-3)/1000</f>
        <v>0</v>
      </c>
    </row>
    <row r="47" spans="1:20">
      <c r="A47" s="179" t="str">
        <f>IF(AND(D47="",E47="",H47=""),"",".")</f>
        <v/>
      </c>
      <c r="B47" s="184"/>
      <c r="C47" s="195"/>
      <c r="D47" s="255"/>
      <c r="E47" s="852"/>
      <c r="F47" s="817"/>
      <c r="G47" s="818"/>
      <c r="H47" s="4"/>
      <c r="I47" s="840"/>
    </row>
    <row r="48" spans="1:20">
      <c r="A48" s="179" t="str">
        <f t="shared" ref="A48:A100" si="4">IF(AND(D48="",E48="",H48=""),"",".")</f>
        <v/>
      </c>
      <c r="B48" s="184"/>
      <c r="C48" s="195"/>
      <c r="D48" s="255"/>
      <c r="E48" s="852"/>
      <c r="F48" s="817"/>
      <c r="G48" s="818"/>
      <c r="H48" s="4"/>
      <c r="I48" s="840"/>
    </row>
    <row r="49" spans="1:20">
      <c r="A49" s="179" t="str">
        <f t="shared" si="4"/>
        <v/>
      </c>
      <c r="B49" s="184"/>
      <c r="C49" s="195"/>
      <c r="D49" s="255"/>
      <c r="E49" s="852"/>
      <c r="F49" s="817"/>
      <c r="G49" s="818"/>
      <c r="H49" s="4"/>
      <c r="I49" s="840"/>
    </row>
    <row r="50" spans="1:20">
      <c r="A50" s="179" t="str">
        <f t="shared" si="4"/>
        <v/>
      </c>
      <c r="B50" s="184"/>
      <c r="C50" s="195"/>
      <c r="D50" s="255"/>
      <c r="E50" s="852"/>
      <c r="F50" s="817"/>
      <c r="G50" s="818"/>
      <c r="H50" s="4"/>
      <c r="I50" s="840"/>
    </row>
    <row r="51" spans="1:20">
      <c r="A51" s="179" t="str">
        <f t="shared" si="4"/>
        <v/>
      </c>
      <c r="B51" s="184"/>
      <c r="C51" s="195"/>
      <c r="D51" s="255"/>
      <c r="E51" s="852"/>
      <c r="F51" s="817"/>
      <c r="G51" s="818"/>
      <c r="H51" s="4"/>
      <c r="I51" s="840"/>
    </row>
    <row r="52" spans="1:20">
      <c r="A52" s="179" t="str">
        <f t="shared" si="4"/>
        <v/>
      </c>
      <c r="B52" s="184"/>
      <c r="C52" s="195"/>
      <c r="D52" s="255"/>
      <c r="E52" s="852"/>
      <c r="F52" s="817"/>
      <c r="G52" s="818"/>
      <c r="H52" s="4"/>
      <c r="I52" s="840"/>
    </row>
    <row r="53" spans="1:20">
      <c r="A53" s="179" t="str">
        <f t="shared" si="4"/>
        <v/>
      </c>
      <c r="B53" s="184"/>
      <c r="C53" s="212"/>
      <c r="D53" s="1108"/>
      <c r="E53" s="1111"/>
      <c r="F53" s="822"/>
      <c r="G53" s="823"/>
      <c r="H53" s="5"/>
      <c r="I53" s="861"/>
    </row>
    <row r="54" spans="1:20" ht="22.5" customHeight="1">
      <c r="A54" s="179" t="s">
        <v>100</v>
      </c>
      <c r="B54" s="824"/>
      <c r="C54" s="192" t="s">
        <v>22</v>
      </c>
      <c r="D54" s="256"/>
      <c r="E54" s="344"/>
      <c r="F54" s="344"/>
      <c r="G54" s="344"/>
      <c r="H54" s="213"/>
      <c r="I54" s="211"/>
      <c r="K54" s="853" t="s">
        <v>376</v>
      </c>
      <c r="L54" s="853"/>
      <c r="M54" s="853"/>
      <c r="N54" s="853"/>
      <c r="O54" s="853"/>
      <c r="P54" s="853"/>
      <c r="Q54" s="853"/>
      <c r="R54" s="853"/>
      <c r="S54" s="853"/>
      <c r="T54" s="853"/>
    </row>
    <row r="55" spans="1:20" ht="18" customHeight="1">
      <c r="A55" s="179" t="s">
        <v>100</v>
      </c>
      <c r="B55" s="824"/>
      <c r="C55" s="214"/>
      <c r="D55" s="249"/>
      <c r="E55" s="819"/>
      <c r="F55" s="820"/>
      <c r="G55" s="820"/>
      <c r="H55" s="6"/>
      <c r="I55" s="839">
        <f>ROUNDDOWN((SUM(H55:H64)),-3)/1000</f>
        <v>0</v>
      </c>
      <c r="K55" s="854"/>
      <c r="L55" s="854"/>
      <c r="M55" s="854"/>
      <c r="N55" s="854"/>
      <c r="O55" s="854"/>
      <c r="P55" s="854"/>
      <c r="Q55" s="854"/>
      <c r="R55" s="854"/>
      <c r="S55" s="854"/>
      <c r="T55" s="854"/>
    </row>
    <row r="56" spans="1:20" ht="18" customHeight="1">
      <c r="A56" s="179" t="str">
        <f t="shared" si="4"/>
        <v/>
      </c>
      <c r="B56" s="824"/>
      <c r="C56" s="214"/>
      <c r="D56" s="255"/>
      <c r="E56" s="852"/>
      <c r="F56" s="817"/>
      <c r="G56" s="818"/>
      <c r="H56" s="7"/>
      <c r="I56" s="840"/>
      <c r="K56" s="854"/>
      <c r="L56" s="854"/>
      <c r="M56" s="854"/>
      <c r="N56" s="854"/>
      <c r="O56" s="854"/>
      <c r="P56" s="854"/>
      <c r="Q56" s="854"/>
      <c r="R56" s="854"/>
      <c r="S56" s="854"/>
      <c r="T56" s="854"/>
    </row>
    <row r="57" spans="1:20" ht="18" customHeight="1">
      <c r="A57" s="179" t="str">
        <f t="shared" si="4"/>
        <v/>
      </c>
      <c r="B57" s="824"/>
      <c r="C57" s="214"/>
      <c r="D57" s="255"/>
      <c r="E57" s="852"/>
      <c r="F57" s="817"/>
      <c r="G57" s="818"/>
      <c r="H57" s="7"/>
      <c r="I57" s="840"/>
      <c r="K57" s="854"/>
      <c r="L57" s="854"/>
      <c r="M57" s="854"/>
      <c r="N57" s="854"/>
      <c r="O57" s="854"/>
      <c r="P57" s="854"/>
      <c r="Q57" s="854"/>
      <c r="R57" s="854"/>
      <c r="S57" s="854"/>
      <c r="T57" s="854"/>
    </row>
    <row r="58" spans="1:20" ht="18" customHeight="1">
      <c r="A58" s="179" t="str">
        <f t="shared" si="4"/>
        <v/>
      </c>
      <c r="B58" s="824"/>
      <c r="C58" s="214"/>
      <c r="D58" s="255"/>
      <c r="E58" s="852"/>
      <c r="F58" s="817"/>
      <c r="G58" s="818"/>
      <c r="H58" s="7"/>
      <c r="I58" s="840"/>
      <c r="K58" s="854"/>
      <c r="L58" s="854"/>
      <c r="M58" s="854"/>
      <c r="N58" s="854"/>
      <c r="O58" s="854"/>
      <c r="P58" s="854"/>
      <c r="Q58" s="854"/>
      <c r="R58" s="854"/>
      <c r="S58" s="854"/>
      <c r="T58" s="854"/>
    </row>
    <row r="59" spans="1:20" ht="18" customHeight="1">
      <c r="A59" s="179" t="str">
        <f t="shared" si="4"/>
        <v/>
      </c>
      <c r="B59" s="824"/>
      <c r="C59" s="214"/>
      <c r="D59" s="255"/>
      <c r="E59" s="852"/>
      <c r="F59" s="817"/>
      <c r="G59" s="818"/>
      <c r="H59" s="7"/>
      <c r="I59" s="840"/>
      <c r="K59" s="854"/>
      <c r="L59" s="854"/>
      <c r="M59" s="854"/>
      <c r="N59" s="854"/>
      <c r="O59" s="854"/>
      <c r="P59" s="854"/>
      <c r="Q59" s="854"/>
      <c r="R59" s="854"/>
      <c r="S59" s="854"/>
      <c r="T59" s="854"/>
    </row>
    <row r="60" spans="1:20" ht="18" customHeight="1">
      <c r="A60" s="179" t="str">
        <f t="shared" si="4"/>
        <v/>
      </c>
      <c r="B60" s="824"/>
      <c r="C60" s="214"/>
      <c r="D60" s="255"/>
      <c r="E60" s="852"/>
      <c r="F60" s="817"/>
      <c r="G60" s="818"/>
      <c r="H60" s="7"/>
      <c r="I60" s="840"/>
      <c r="K60" s="854"/>
      <c r="L60" s="854"/>
      <c r="M60" s="854"/>
      <c r="N60" s="854"/>
      <c r="O60" s="854"/>
      <c r="P60" s="854"/>
      <c r="Q60" s="854"/>
      <c r="R60" s="854"/>
      <c r="S60" s="854"/>
      <c r="T60" s="854"/>
    </row>
    <row r="61" spans="1:20" ht="18" customHeight="1">
      <c r="A61" s="179" t="str">
        <f t="shared" si="4"/>
        <v/>
      </c>
      <c r="B61" s="824"/>
      <c r="C61" s="214"/>
      <c r="D61" s="255"/>
      <c r="E61" s="852"/>
      <c r="F61" s="817"/>
      <c r="G61" s="818"/>
      <c r="H61" s="7"/>
      <c r="I61" s="840"/>
      <c r="K61" s="854"/>
      <c r="L61" s="854"/>
      <c r="M61" s="854"/>
      <c r="N61" s="854"/>
      <c r="O61" s="854"/>
      <c r="P61" s="854"/>
      <c r="Q61" s="854"/>
      <c r="R61" s="854"/>
      <c r="S61" s="854"/>
      <c r="T61" s="854"/>
    </row>
    <row r="62" spans="1:20" ht="18" customHeight="1">
      <c r="A62" s="179" t="str">
        <f t="shared" si="4"/>
        <v/>
      </c>
      <c r="B62" s="824"/>
      <c r="C62" s="214"/>
      <c r="D62" s="255"/>
      <c r="E62" s="852"/>
      <c r="F62" s="817"/>
      <c r="G62" s="818"/>
      <c r="H62" s="7"/>
      <c r="I62" s="840"/>
      <c r="K62" s="854"/>
      <c r="L62" s="854"/>
      <c r="M62" s="854"/>
      <c r="N62" s="854"/>
      <c r="O62" s="854"/>
      <c r="P62" s="854"/>
      <c r="Q62" s="854"/>
      <c r="R62" s="854"/>
      <c r="S62" s="854"/>
      <c r="T62" s="854"/>
    </row>
    <row r="63" spans="1:20" ht="18" customHeight="1">
      <c r="A63" s="179" t="str">
        <f t="shared" si="4"/>
        <v/>
      </c>
      <c r="B63" s="824"/>
      <c r="C63" s="214"/>
      <c r="D63" s="255"/>
      <c r="E63" s="852"/>
      <c r="F63" s="817"/>
      <c r="G63" s="818"/>
      <c r="H63" s="7"/>
      <c r="I63" s="840"/>
      <c r="K63" s="854"/>
      <c r="L63" s="854"/>
      <c r="M63" s="854"/>
      <c r="N63" s="854"/>
      <c r="O63" s="854"/>
      <c r="P63" s="854"/>
      <c r="Q63" s="854"/>
      <c r="R63" s="854"/>
      <c r="S63" s="854"/>
      <c r="T63" s="854"/>
    </row>
    <row r="64" spans="1:20">
      <c r="A64" s="179" t="str">
        <f t="shared" si="4"/>
        <v/>
      </c>
      <c r="B64" s="824"/>
      <c r="C64" s="215"/>
      <c r="D64" s="1108"/>
      <c r="E64" s="1111"/>
      <c r="F64" s="822"/>
      <c r="G64" s="823"/>
      <c r="H64" s="8"/>
      <c r="I64" s="861"/>
      <c r="K64" s="855"/>
      <c r="L64" s="855"/>
      <c r="M64" s="855"/>
      <c r="N64" s="855"/>
      <c r="O64" s="855"/>
      <c r="P64" s="855"/>
      <c r="Q64" s="855"/>
      <c r="R64" s="855"/>
      <c r="S64" s="855"/>
      <c r="T64" s="855"/>
    </row>
    <row r="65" spans="1:20" ht="22.5">
      <c r="A65" s="179" t="s">
        <v>100</v>
      </c>
      <c r="B65" s="184"/>
      <c r="C65" s="192" t="s">
        <v>23</v>
      </c>
      <c r="D65" s="256"/>
      <c r="E65" s="344"/>
      <c r="F65" s="344"/>
      <c r="G65" s="344"/>
      <c r="H65" s="213"/>
      <c r="I65" s="216"/>
    </row>
    <row r="66" spans="1:20">
      <c r="A66" s="179" t="s">
        <v>100</v>
      </c>
      <c r="B66" s="184"/>
      <c r="C66" s="195"/>
      <c r="D66" s="249"/>
      <c r="E66" s="819"/>
      <c r="F66" s="820"/>
      <c r="G66" s="820"/>
      <c r="H66" s="6"/>
      <c r="I66" s="839">
        <f>ROUNDDOWN((SUM(H66:H75)),-3)/1000</f>
        <v>0</v>
      </c>
    </row>
    <row r="67" spans="1:20">
      <c r="A67" s="179" t="str">
        <f t="shared" si="4"/>
        <v/>
      </c>
      <c r="B67" s="184"/>
      <c r="C67" s="195"/>
      <c r="D67" s="255"/>
      <c r="E67" s="852"/>
      <c r="F67" s="817"/>
      <c r="G67" s="818"/>
      <c r="H67" s="7"/>
      <c r="I67" s="840"/>
    </row>
    <row r="68" spans="1:20">
      <c r="A68" s="179" t="str">
        <f t="shared" si="4"/>
        <v/>
      </c>
      <c r="B68" s="184"/>
      <c r="C68" s="195"/>
      <c r="D68" s="255"/>
      <c r="E68" s="852"/>
      <c r="F68" s="817"/>
      <c r="G68" s="818"/>
      <c r="H68" s="7"/>
      <c r="I68" s="840"/>
    </row>
    <row r="69" spans="1:20">
      <c r="A69" s="179" t="str">
        <f t="shared" si="4"/>
        <v/>
      </c>
      <c r="B69" s="184"/>
      <c r="C69" s="195"/>
      <c r="D69" s="255"/>
      <c r="E69" s="852"/>
      <c r="F69" s="817"/>
      <c r="G69" s="818"/>
      <c r="H69" s="7"/>
      <c r="I69" s="840"/>
    </row>
    <row r="70" spans="1:20">
      <c r="A70" s="179" t="str">
        <f t="shared" si="4"/>
        <v/>
      </c>
      <c r="B70" s="184"/>
      <c r="C70" s="195"/>
      <c r="D70" s="255"/>
      <c r="E70" s="852"/>
      <c r="F70" s="817"/>
      <c r="G70" s="818"/>
      <c r="H70" s="7"/>
      <c r="I70" s="840"/>
    </row>
    <row r="71" spans="1:20">
      <c r="A71" s="179" t="str">
        <f t="shared" si="4"/>
        <v/>
      </c>
      <c r="B71" s="184"/>
      <c r="C71" s="195"/>
      <c r="D71" s="255"/>
      <c r="E71" s="852"/>
      <c r="F71" s="817"/>
      <c r="G71" s="818"/>
      <c r="H71" s="7"/>
      <c r="I71" s="840"/>
    </row>
    <row r="72" spans="1:20">
      <c r="A72" s="179" t="str">
        <f t="shared" si="4"/>
        <v/>
      </c>
      <c r="B72" s="184"/>
      <c r="C72" s="195"/>
      <c r="D72" s="255"/>
      <c r="E72" s="852"/>
      <c r="F72" s="817"/>
      <c r="G72" s="818"/>
      <c r="H72" s="7"/>
      <c r="I72" s="840"/>
    </row>
    <row r="73" spans="1:20">
      <c r="A73" s="179" t="str">
        <f t="shared" si="4"/>
        <v/>
      </c>
      <c r="B73" s="184"/>
      <c r="C73" s="195"/>
      <c r="D73" s="255"/>
      <c r="E73" s="852"/>
      <c r="F73" s="817"/>
      <c r="G73" s="818"/>
      <c r="H73" s="7"/>
      <c r="I73" s="840"/>
    </row>
    <row r="74" spans="1:20">
      <c r="A74" s="179" t="str">
        <f t="shared" si="4"/>
        <v/>
      </c>
      <c r="B74" s="184"/>
      <c r="C74" s="195"/>
      <c r="D74" s="255"/>
      <c r="E74" s="852"/>
      <c r="F74" s="817"/>
      <c r="G74" s="818"/>
      <c r="H74" s="7"/>
      <c r="I74" s="840"/>
    </row>
    <row r="75" spans="1:20">
      <c r="A75" s="179" t="str">
        <f t="shared" si="4"/>
        <v/>
      </c>
      <c r="B75" s="184"/>
      <c r="C75" s="212"/>
      <c r="D75" s="1108"/>
      <c r="E75" s="1111"/>
      <c r="F75" s="822"/>
      <c r="G75" s="823"/>
      <c r="H75" s="8"/>
      <c r="I75" s="861"/>
    </row>
    <row r="76" spans="1:20" ht="22.5">
      <c r="A76" s="179" t="s">
        <v>100</v>
      </c>
      <c r="B76" s="184"/>
      <c r="C76" s="192" t="s">
        <v>216</v>
      </c>
      <c r="D76" s="256"/>
      <c r="E76" s="849"/>
      <c r="F76" s="849"/>
      <c r="G76" s="849"/>
      <c r="H76" s="213"/>
      <c r="I76" s="194"/>
      <c r="K76" s="853" t="s">
        <v>377</v>
      </c>
      <c r="L76" s="853"/>
      <c r="M76" s="853"/>
      <c r="N76" s="853"/>
      <c r="O76" s="853"/>
      <c r="P76" s="853"/>
      <c r="Q76" s="853"/>
      <c r="R76" s="853"/>
      <c r="S76" s="853"/>
      <c r="T76" s="853"/>
    </row>
    <row r="77" spans="1:20">
      <c r="A77" s="179" t="s">
        <v>100</v>
      </c>
      <c r="B77" s="184"/>
      <c r="C77" s="214"/>
      <c r="D77" s="249"/>
      <c r="E77" s="819"/>
      <c r="F77" s="820"/>
      <c r="G77" s="820"/>
      <c r="H77" s="3"/>
      <c r="I77" s="839">
        <f>ROUNDDOWN((SUM(H77:H84)),-3)/1000</f>
        <v>0</v>
      </c>
      <c r="K77" s="854"/>
      <c r="L77" s="854"/>
      <c r="M77" s="854"/>
      <c r="N77" s="854"/>
      <c r="O77" s="854"/>
      <c r="P77" s="854"/>
      <c r="Q77" s="854"/>
      <c r="R77" s="854"/>
      <c r="S77" s="854"/>
      <c r="T77" s="854"/>
    </row>
    <row r="78" spans="1:20">
      <c r="A78" s="179" t="str">
        <f t="shared" si="4"/>
        <v/>
      </c>
      <c r="B78" s="184"/>
      <c r="C78" s="214"/>
      <c r="D78" s="255"/>
      <c r="E78" s="852"/>
      <c r="F78" s="817"/>
      <c r="G78" s="818"/>
      <c r="H78" s="4"/>
      <c r="I78" s="840"/>
      <c r="K78" s="854"/>
      <c r="L78" s="854"/>
      <c r="M78" s="854"/>
      <c r="N78" s="854"/>
      <c r="O78" s="854"/>
      <c r="P78" s="854"/>
      <c r="Q78" s="854"/>
      <c r="R78" s="854"/>
      <c r="S78" s="854"/>
      <c r="T78" s="854"/>
    </row>
    <row r="79" spans="1:20">
      <c r="A79" s="179" t="str">
        <f t="shared" si="4"/>
        <v/>
      </c>
      <c r="B79" s="184"/>
      <c r="C79" s="214"/>
      <c r="D79" s="255"/>
      <c r="E79" s="852"/>
      <c r="F79" s="817"/>
      <c r="G79" s="818"/>
      <c r="H79" s="4"/>
      <c r="I79" s="840"/>
      <c r="K79" s="854"/>
      <c r="L79" s="854"/>
      <c r="M79" s="854"/>
      <c r="N79" s="854"/>
      <c r="O79" s="854"/>
      <c r="P79" s="854"/>
      <c r="Q79" s="854"/>
      <c r="R79" s="854"/>
      <c r="S79" s="854"/>
      <c r="T79" s="854"/>
    </row>
    <row r="80" spans="1:20">
      <c r="A80" s="179" t="str">
        <f t="shared" si="4"/>
        <v/>
      </c>
      <c r="B80" s="184"/>
      <c r="C80" s="214"/>
      <c r="D80" s="255"/>
      <c r="E80" s="852"/>
      <c r="F80" s="817"/>
      <c r="G80" s="818"/>
      <c r="H80" s="4"/>
      <c r="I80" s="840"/>
      <c r="K80" s="854"/>
      <c r="L80" s="854"/>
      <c r="M80" s="854"/>
      <c r="N80" s="854"/>
      <c r="O80" s="854"/>
      <c r="P80" s="854"/>
      <c r="Q80" s="854"/>
      <c r="R80" s="854"/>
      <c r="S80" s="854"/>
      <c r="T80" s="854"/>
    </row>
    <row r="81" spans="1:20">
      <c r="A81" s="179" t="str">
        <f t="shared" si="4"/>
        <v/>
      </c>
      <c r="B81" s="184"/>
      <c r="C81" s="214"/>
      <c r="D81" s="255"/>
      <c r="E81" s="852"/>
      <c r="F81" s="817"/>
      <c r="G81" s="818"/>
      <c r="H81" s="4"/>
      <c r="I81" s="840"/>
      <c r="K81" s="854"/>
      <c r="L81" s="854"/>
      <c r="M81" s="854"/>
      <c r="N81" s="854"/>
      <c r="O81" s="854"/>
      <c r="P81" s="854"/>
      <c r="Q81" s="854"/>
      <c r="R81" s="854"/>
      <c r="S81" s="854"/>
      <c r="T81" s="854"/>
    </row>
    <row r="82" spans="1:20">
      <c r="A82" s="179" t="str">
        <f t="shared" si="4"/>
        <v/>
      </c>
      <c r="B82" s="184"/>
      <c r="C82" s="221"/>
      <c r="D82" s="255"/>
      <c r="E82" s="852"/>
      <c r="F82" s="817"/>
      <c r="G82" s="818"/>
      <c r="H82" s="4"/>
      <c r="I82" s="840"/>
      <c r="K82" s="854"/>
      <c r="L82" s="854"/>
      <c r="M82" s="854"/>
      <c r="N82" s="854"/>
      <c r="O82" s="854"/>
      <c r="P82" s="854"/>
      <c r="Q82" s="854"/>
      <c r="R82" s="854"/>
      <c r="S82" s="854"/>
      <c r="T82" s="854"/>
    </row>
    <row r="83" spans="1:20">
      <c r="A83" s="179" t="str">
        <f t="shared" si="4"/>
        <v/>
      </c>
      <c r="B83" s="184"/>
      <c r="C83" s="221"/>
      <c r="D83" s="255"/>
      <c r="E83" s="852"/>
      <c r="F83" s="817"/>
      <c r="G83" s="818"/>
      <c r="H83" s="4"/>
      <c r="I83" s="840"/>
      <c r="K83" s="854"/>
      <c r="L83" s="854"/>
      <c r="M83" s="854"/>
      <c r="N83" s="854"/>
      <c r="O83" s="854"/>
      <c r="P83" s="854"/>
      <c r="Q83" s="854"/>
      <c r="R83" s="854"/>
      <c r="S83" s="854"/>
      <c r="T83" s="854"/>
    </row>
    <row r="84" spans="1:20">
      <c r="A84" s="179" t="str">
        <f t="shared" si="4"/>
        <v/>
      </c>
      <c r="B84" s="184"/>
      <c r="C84" s="221"/>
      <c r="D84" s="1108"/>
      <c r="E84" s="1111"/>
      <c r="F84" s="822"/>
      <c r="G84" s="823"/>
      <c r="H84" s="5"/>
      <c r="I84" s="840"/>
      <c r="K84" s="855"/>
      <c r="L84" s="855"/>
      <c r="M84" s="855"/>
      <c r="N84" s="855"/>
      <c r="O84" s="855"/>
      <c r="P84" s="855"/>
      <c r="Q84" s="855"/>
      <c r="R84" s="855"/>
      <c r="S84" s="855"/>
      <c r="T84" s="855"/>
    </row>
    <row r="85" spans="1:20" ht="22.5">
      <c r="A85" s="179" t="s">
        <v>100</v>
      </c>
      <c r="B85" s="184"/>
      <c r="C85" s="273"/>
      <c r="D85" s="843" t="s">
        <v>217</v>
      </c>
      <c r="E85" s="844"/>
      <c r="F85" s="844"/>
      <c r="G85" s="844"/>
      <c r="H85" s="845"/>
      <c r="I85" s="840"/>
    </row>
    <row r="86" spans="1:20">
      <c r="A86" s="179" t="s">
        <v>100</v>
      </c>
      <c r="B86" s="184"/>
      <c r="C86" s="274"/>
      <c r="D86" s="827"/>
      <c r="E86" s="828"/>
      <c r="F86" s="828"/>
      <c r="G86" s="828"/>
      <c r="H86" s="828"/>
      <c r="I86" s="840"/>
    </row>
    <row r="87" spans="1:20">
      <c r="A87" s="179" t="s">
        <v>100</v>
      </c>
      <c r="B87" s="184"/>
      <c r="C87" s="274"/>
      <c r="D87" s="830"/>
      <c r="E87" s="831"/>
      <c r="F87" s="831"/>
      <c r="G87" s="831"/>
      <c r="H87" s="831"/>
      <c r="I87" s="840"/>
    </row>
    <row r="88" spans="1:20">
      <c r="A88" s="179" t="s">
        <v>100</v>
      </c>
      <c r="B88" s="184"/>
      <c r="C88" s="274"/>
      <c r="D88" s="830"/>
      <c r="E88" s="831"/>
      <c r="F88" s="831"/>
      <c r="G88" s="831"/>
      <c r="H88" s="831"/>
      <c r="I88" s="840"/>
    </row>
    <row r="89" spans="1:20">
      <c r="A89" s="179" t="s">
        <v>100</v>
      </c>
      <c r="B89" s="184"/>
      <c r="C89" s="274"/>
      <c r="D89" s="830"/>
      <c r="E89" s="831"/>
      <c r="F89" s="831"/>
      <c r="G89" s="831"/>
      <c r="H89" s="831"/>
      <c r="I89" s="840"/>
    </row>
    <row r="90" spans="1:20">
      <c r="A90" s="179" t="s">
        <v>100</v>
      </c>
      <c r="B90" s="196"/>
      <c r="C90" s="197"/>
      <c r="D90" s="833"/>
      <c r="E90" s="834"/>
      <c r="F90" s="834"/>
      <c r="G90" s="834"/>
      <c r="H90" s="834"/>
      <c r="I90" s="861"/>
    </row>
    <row r="91" spans="1:20" ht="22.5">
      <c r="A91" s="179" t="s">
        <v>100</v>
      </c>
      <c r="B91" s="184"/>
      <c r="C91" s="209" t="s">
        <v>24</v>
      </c>
      <c r="D91" s="256"/>
      <c r="E91" s="259"/>
      <c r="F91" s="259"/>
      <c r="G91" s="259"/>
      <c r="H91" s="213"/>
      <c r="I91" s="216"/>
    </row>
    <row r="92" spans="1:20">
      <c r="A92" s="179" t="s">
        <v>100</v>
      </c>
      <c r="B92" s="184"/>
      <c r="C92" s="214"/>
      <c r="D92" s="249"/>
      <c r="E92" s="819"/>
      <c r="F92" s="820"/>
      <c r="G92" s="820"/>
      <c r="H92" s="6"/>
      <c r="I92" s="839">
        <f>ROUNDDOWN((SUM(H92:H101)),-3)/1000</f>
        <v>0</v>
      </c>
    </row>
    <row r="93" spans="1:20">
      <c r="A93" s="179" t="str">
        <f t="shared" si="4"/>
        <v/>
      </c>
      <c r="B93" s="184"/>
      <c r="C93" s="214"/>
      <c r="D93" s="255"/>
      <c r="E93" s="852"/>
      <c r="F93" s="817"/>
      <c r="G93" s="818"/>
      <c r="H93" s="7"/>
      <c r="I93" s="840"/>
    </row>
    <row r="94" spans="1:20">
      <c r="A94" s="179" t="str">
        <f t="shared" si="4"/>
        <v/>
      </c>
      <c r="B94" s="184"/>
      <c r="C94" s="214"/>
      <c r="D94" s="255"/>
      <c r="E94" s="852"/>
      <c r="F94" s="817"/>
      <c r="G94" s="818"/>
      <c r="H94" s="7"/>
      <c r="I94" s="840"/>
    </row>
    <row r="95" spans="1:20">
      <c r="A95" s="179" t="str">
        <f t="shared" si="4"/>
        <v/>
      </c>
      <c r="B95" s="184"/>
      <c r="C95" s="214"/>
      <c r="D95" s="255"/>
      <c r="E95" s="852"/>
      <c r="F95" s="817"/>
      <c r="G95" s="818"/>
      <c r="H95" s="7"/>
      <c r="I95" s="840"/>
    </row>
    <row r="96" spans="1:20">
      <c r="A96" s="179" t="str">
        <f t="shared" si="4"/>
        <v/>
      </c>
      <c r="B96" s="184"/>
      <c r="C96" s="214"/>
      <c r="D96" s="255"/>
      <c r="E96" s="852"/>
      <c r="F96" s="817"/>
      <c r="G96" s="818"/>
      <c r="H96" s="7"/>
      <c r="I96" s="840"/>
    </row>
    <row r="97" spans="1:9">
      <c r="A97" s="179" t="str">
        <f t="shared" si="4"/>
        <v/>
      </c>
      <c r="B97" s="184"/>
      <c r="C97" s="214"/>
      <c r="D97" s="255"/>
      <c r="E97" s="852"/>
      <c r="F97" s="817"/>
      <c r="G97" s="818"/>
      <c r="H97" s="7"/>
      <c r="I97" s="840"/>
    </row>
    <row r="98" spans="1:9">
      <c r="A98" s="179" t="str">
        <f t="shared" si="4"/>
        <v/>
      </c>
      <c r="B98" s="184"/>
      <c r="C98" s="214"/>
      <c r="D98" s="255"/>
      <c r="E98" s="852"/>
      <c r="F98" s="817"/>
      <c r="G98" s="818"/>
      <c r="H98" s="7"/>
      <c r="I98" s="840"/>
    </row>
    <row r="99" spans="1:9">
      <c r="A99" s="179" t="str">
        <f t="shared" si="4"/>
        <v/>
      </c>
      <c r="B99" s="184"/>
      <c r="C99" s="214"/>
      <c r="D99" s="255"/>
      <c r="E99" s="852"/>
      <c r="F99" s="817"/>
      <c r="G99" s="818"/>
      <c r="H99" s="7"/>
      <c r="I99" s="840"/>
    </row>
    <row r="100" spans="1:9">
      <c r="A100" s="179" t="str">
        <f t="shared" si="4"/>
        <v/>
      </c>
      <c r="B100" s="184"/>
      <c r="C100" s="214"/>
      <c r="D100" s="255"/>
      <c r="E100" s="852"/>
      <c r="F100" s="817"/>
      <c r="G100" s="818"/>
      <c r="H100" s="7"/>
      <c r="I100" s="840"/>
    </row>
    <row r="101" spans="1:9" ht="18.5" thickBot="1">
      <c r="A101" s="179" t="s">
        <v>112</v>
      </c>
      <c r="B101" s="217"/>
      <c r="C101" s="218"/>
      <c r="D101" s="1109"/>
      <c r="E101" s="1110"/>
      <c r="F101" s="847"/>
      <c r="G101" s="848"/>
      <c r="H101" s="9"/>
      <c r="I101" s="841"/>
    </row>
    <row r="102" spans="1:9">
      <c r="A102" s="219"/>
    </row>
  </sheetData>
  <sheetProtection algorithmName="SHA-512" hashValue="P66rOKlHevoRjSgp4eI0OiO2uMRaDcBpS3R2hWPbAfPWm7b4odryjK3De7SQkDI5IuCueb79EhtYqBYRl//mDQ==" saltValue="LTgf+KKyaCFOycZmzwyBrw==" spinCount="100000" sheet="1" autoFilter="0"/>
  <autoFilter ref="A14:I101" xr:uid="{00000000-0009-0000-0000-000004000000}">
    <filterColumn colId="4" showButton="0"/>
    <filterColumn colId="5" showButton="0"/>
  </autoFilter>
  <mergeCells count="96">
    <mergeCell ref="K76:T84"/>
    <mergeCell ref="K5:T13"/>
    <mergeCell ref="K28:T33"/>
    <mergeCell ref="K54:T64"/>
    <mergeCell ref="I35:I42"/>
    <mergeCell ref="I66:I75"/>
    <mergeCell ref="I77:I90"/>
    <mergeCell ref="I46:I53"/>
    <mergeCell ref="I55:I64"/>
    <mergeCell ref="E57:G57"/>
    <mergeCell ref="E36:G36"/>
    <mergeCell ref="E37:G37"/>
    <mergeCell ref="E38:G38"/>
    <mergeCell ref="E39:G39"/>
    <mergeCell ref="E40:G40"/>
    <mergeCell ref="E48:G48"/>
    <mergeCell ref="E49:G49"/>
    <mergeCell ref="E50:G50"/>
    <mergeCell ref="E51:G51"/>
    <mergeCell ref="E56:G56"/>
    <mergeCell ref="E75:G75"/>
    <mergeCell ref="E76:G76"/>
    <mergeCell ref="E83:G83"/>
    <mergeCell ref="E84:G84"/>
    <mergeCell ref="E41:G41"/>
    <mergeCell ref="E42:G42"/>
    <mergeCell ref="E78:G78"/>
    <mergeCell ref="E79:G79"/>
    <mergeCell ref="E80:G80"/>
    <mergeCell ref="E81:G81"/>
    <mergeCell ref="E82:G82"/>
    <mergeCell ref="E52:G52"/>
    <mergeCell ref="E53:G53"/>
    <mergeCell ref="E46:G46"/>
    <mergeCell ref="E67:G67"/>
    <mergeCell ref="E47:G47"/>
    <mergeCell ref="D86:H90"/>
    <mergeCell ref="D85:H85"/>
    <mergeCell ref="E77:G77"/>
    <mergeCell ref="E101:G101"/>
    <mergeCell ref="E92:G92"/>
    <mergeCell ref="E99:G99"/>
    <mergeCell ref="I92:I101"/>
    <mergeCell ref="E98:G98"/>
    <mergeCell ref="E93:G93"/>
    <mergeCell ref="E94:G94"/>
    <mergeCell ref="E95:G95"/>
    <mergeCell ref="E96:G96"/>
    <mergeCell ref="E100:G100"/>
    <mergeCell ref="B54:B64"/>
    <mergeCell ref="A15:D15"/>
    <mergeCell ref="E97:G97"/>
    <mergeCell ref="C22:D22"/>
    <mergeCell ref="C23:D23"/>
    <mergeCell ref="C24:D24"/>
    <mergeCell ref="C25:D25"/>
    <mergeCell ref="C26:D26"/>
    <mergeCell ref="C27:D27"/>
    <mergeCell ref="E70:G70"/>
    <mergeCell ref="E71:G71"/>
    <mergeCell ref="E66:G66"/>
    <mergeCell ref="D29:I33"/>
    <mergeCell ref="E44:G44"/>
    <mergeCell ref="E72:G72"/>
    <mergeCell ref="E73:G73"/>
    <mergeCell ref="C18:D18"/>
    <mergeCell ref="C19:D19"/>
    <mergeCell ref="C20:D20"/>
    <mergeCell ref="C21:D21"/>
    <mergeCell ref="E74:G74"/>
    <mergeCell ref="E55:G55"/>
    <mergeCell ref="E35:G35"/>
    <mergeCell ref="E60:G60"/>
    <mergeCell ref="E61:G61"/>
    <mergeCell ref="E62:G62"/>
    <mergeCell ref="E63:G63"/>
    <mergeCell ref="E64:G64"/>
    <mergeCell ref="E68:G68"/>
    <mergeCell ref="E69:G69"/>
    <mergeCell ref="E58:G58"/>
    <mergeCell ref="E59:G59"/>
    <mergeCell ref="A2:B2"/>
    <mergeCell ref="A3:B3"/>
    <mergeCell ref="C2:I2"/>
    <mergeCell ref="C3:I3"/>
    <mergeCell ref="C17:D17"/>
    <mergeCell ref="E5:G5"/>
    <mergeCell ref="C6:D6"/>
    <mergeCell ref="E7:G7"/>
    <mergeCell ref="E8:G8"/>
    <mergeCell ref="E9:G9"/>
    <mergeCell ref="E10:G10"/>
    <mergeCell ref="E11:G11"/>
    <mergeCell ref="E12:G12"/>
    <mergeCell ref="E6:G6"/>
    <mergeCell ref="E14:G14"/>
  </mergeCells>
  <phoneticPr fontId="4"/>
  <dataValidations count="3">
    <dataValidation imeMode="halfAlpha" allowBlank="1" showInputMessage="1" showErrorMessage="1" sqref="I14:I16 I102:I65523 I44" xr:uid="{00000000-0002-0000-0400-000000000000}"/>
    <dataValidation type="whole" imeMode="off" operator="greaterThanOrEqual" allowBlank="1" showInputMessage="1" showErrorMessage="1" sqref="E18:E27" xr:uid="{00000000-0002-0000-0400-000001000000}">
      <formula1>0</formula1>
    </dataValidation>
    <dataValidation type="whole" operator="greaterThanOrEqual" allowBlank="1" showInputMessage="1" showErrorMessage="1" sqref="H35:H42 H46:H84 H91:H101"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0" orientation="portrait" r:id="rId1"/>
  <rowBreaks count="2" manualBreakCount="2">
    <brk id="42" max="8" man="1"/>
    <brk id="6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7F7C1"/>
    <pageSetUpPr fitToPage="1"/>
  </sheetPr>
  <dimension ref="A1:W190"/>
  <sheetViews>
    <sheetView view="pageBreakPreview" zoomScale="70" zoomScaleNormal="85" zoomScaleSheetLayoutView="70" zoomScalePageLayoutView="55" workbookViewId="0">
      <selection activeCell="D14" sqref="D14"/>
    </sheetView>
  </sheetViews>
  <sheetFormatPr defaultColWidth="9" defaultRowHeight="18"/>
  <cols>
    <col min="1" max="1" width="3.33203125" style="20" customWidth="1"/>
    <col min="2" max="2" width="3.33203125" style="28" customWidth="1"/>
    <col min="3" max="3" width="4.08203125" style="20" customWidth="1"/>
    <col min="4" max="4" width="20.83203125" style="107" customWidth="1"/>
    <col min="5" max="5" width="40.75" style="357"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3.08203125" style="30" customWidth="1"/>
    <col min="13" max="13" width="1" style="20" customWidth="1"/>
    <col min="14" max="16384" width="9" style="20"/>
  </cols>
  <sheetData>
    <row r="1" spans="1:23">
      <c r="B1" s="20" t="s">
        <v>273</v>
      </c>
      <c r="C1" s="28"/>
      <c r="E1" s="350"/>
      <c r="F1" s="29"/>
      <c r="H1" s="20"/>
      <c r="J1" s="24"/>
      <c r="K1" s="25"/>
      <c r="L1" s="24"/>
    </row>
    <row r="2" spans="1:23">
      <c r="B2" s="765" t="s">
        <v>214</v>
      </c>
      <c r="C2" s="765"/>
      <c r="D2" s="765"/>
      <c r="E2" s="766">
        <f>'1-1 総表'!C16</f>
        <v>0</v>
      </c>
      <c r="F2" s="766"/>
      <c r="G2" s="766"/>
      <c r="H2" s="766"/>
      <c r="I2" s="766"/>
      <c r="J2" s="766"/>
      <c r="K2" s="766"/>
      <c r="L2" s="766"/>
    </row>
    <row r="3" spans="1:23">
      <c r="B3" s="765" t="s">
        <v>80</v>
      </c>
      <c r="C3" s="765"/>
      <c r="D3" s="765"/>
      <c r="E3" s="766">
        <f>'1-1 総表'!C28</f>
        <v>0</v>
      </c>
      <c r="F3" s="766"/>
      <c r="G3" s="766"/>
      <c r="H3" s="766"/>
      <c r="I3" s="766"/>
      <c r="J3" s="766"/>
      <c r="K3" s="766"/>
      <c r="L3" s="766"/>
    </row>
    <row r="4" spans="1:23" s="21" customFormat="1" ht="18.5" thickBot="1">
      <c r="A4" s="86"/>
      <c r="B4" s="91"/>
      <c r="C4" s="81"/>
      <c r="D4" s="108"/>
      <c r="E4" s="351"/>
      <c r="F4" s="867" t="s">
        <v>108</v>
      </c>
      <c r="G4" s="867"/>
      <c r="H4" s="87"/>
      <c r="I4" s="88"/>
      <c r="J4" s="88"/>
      <c r="K4" s="88"/>
      <c r="L4" s="88"/>
    </row>
    <row r="5" spans="1:23" s="22" customFormat="1" ht="26.5">
      <c r="A5" s="82"/>
      <c r="B5" s="342" t="s">
        <v>220</v>
      </c>
      <c r="C5" s="83"/>
      <c r="D5" s="109"/>
      <c r="E5" s="84"/>
      <c r="F5" s="868">
        <f>SUM(L13,L35,L47,L59,L81,L103,L125,L147,L169)</f>
        <v>0</v>
      </c>
      <c r="G5" s="869"/>
      <c r="H5" s="41"/>
      <c r="M5" s="79"/>
      <c r="N5" s="79"/>
    </row>
    <row r="6" spans="1:23" s="22" customFormat="1" ht="26.5">
      <c r="A6" s="82"/>
      <c r="B6" s="92"/>
      <c r="C6" s="343" t="s">
        <v>219</v>
      </c>
      <c r="D6" s="110"/>
      <c r="E6" s="44"/>
      <c r="F6" s="870">
        <f>SUM(F8:F10)</f>
        <v>0</v>
      </c>
      <c r="G6" s="871"/>
      <c r="H6" s="41"/>
      <c r="M6" s="80"/>
      <c r="N6" s="80"/>
    </row>
    <row r="7" spans="1:23" s="22" customFormat="1" ht="22.5">
      <c r="A7" s="82"/>
      <c r="B7" s="93"/>
      <c r="C7" s="46"/>
      <c r="D7" s="111"/>
      <c r="E7" s="352" t="s">
        <v>98</v>
      </c>
      <c r="F7" s="872" t="s">
        <v>78</v>
      </c>
      <c r="G7" s="873"/>
      <c r="H7" s="47"/>
      <c r="I7" s="45" t="str">
        <f>IF(COUNTIF($E$8:$E$10,$E$8)&gt;1,"同じ項目が選択されています。",IF(COUNTIF($E$8:$E$10,$E$9)&gt;1,"同じ項目が選択されています。",IF(COUNTIF($E$8:$E$10,$E$10)&gt;1,"同じ項目が選択されています。","")))</f>
        <v/>
      </c>
      <c r="J7" s="47"/>
      <c r="K7" s="47"/>
      <c r="L7" s="47"/>
      <c r="M7" s="42"/>
      <c r="N7" s="567" t="s">
        <v>378</v>
      </c>
      <c r="O7" s="567"/>
      <c r="P7" s="567"/>
      <c r="Q7" s="567"/>
      <c r="R7" s="567"/>
      <c r="S7" s="567"/>
      <c r="T7" s="567"/>
      <c r="U7" s="567"/>
      <c r="V7" s="567"/>
      <c r="W7" s="567"/>
    </row>
    <row r="8" spans="1:23" ht="22.5">
      <c r="A8" s="82"/>
      <c r="B8" s="94"/>
      <c r="C8" s="48"/>
      <c r="D8" s="112" t="s">
        <v>81</v>
      </c>
      <c r="E8" s="353"/>
      <c r="F8" s="874" t="str">
        <f>IF(E8="作品料",$L$13,IF(E8="企画制作費",$L$35,IF(E8="会場費",$L$47,IF(E8="設営・運搬費",$L$59,IF(E8="謝金",$L$81,IF(E8="旅費",$L$103,IF(E8="宣伝・印刷費",$L$125,IF(E8="記録・配信費",$L$147,"0"))))))))</f>
        <v>0</v>
      </c>
      <c r="G8" s="875"/>
      <c r="H8" s="49"/>
      <c r="I8" s="45" t="str">
        <f>IF(I7="","","項目の選択を確認してください。")</f>
        <v/>
      </c>
      <c r="J8" s="49"/>
      <c r="K8" s="49"/>
      <c r="L8" s="49"/>
      <c r="N8" s="563"/>
      <c r="O8" s="563"/>
      <c r="P8" s="563"/>
      <c r="Q8" s="563"/>
      <c r="R8" s="563"/>
      <c r="S8" s="563"/>
      <c r="T8" s="563"/>
      <c r="U8" s="563"/>
      <c r="V8" s="563"/>
      <c r="W8" s="563"/>
    </row>
    <row r="9" spans="1:23" s="22" customFormat="1" ht="22.5">
      <c r="A9" s="82"/>
      <c r="B9" s="94"/>
      <c r="C9" s="48"/>
      <c r="D9" s="113" t="s">
        <v>86</v>
      </c>
      <c r="E9" s="354"/>
      <c r="F9" s="862" t="str">
        <f t="shared" ref="F9:F10" si="0">IF(E9="作品料",$L$13,IF(E9="企画制作費",$L$35,IF(E9="会場費",$L$47,IF(E9="設営・運搬費",$L$59,IF(E9="謝金",$L$81,IF(E9="旅費",$L$103,IF(E9="宣伝・印刷費",$L$125,IF(E9="記録・配信費",$L$147,"0"))))))))</f>
        <v>0</v>
      </c>
      <c r="G9" s="863"/>
      <c r="H9" s="49"/>
      <c r="I9" s="45"/>
      <c r="J9" s="49"/>
      <c r="K9" s="49"/>
      <c r="L9" s="49"/>
      <c r="M9" s="20"/>
      <c r="N9" s="563"/>
      <c r="O9" s="563"/>
      <c r="P9" s="563"/>
      <c r="Q9" s="563"/>
      <c r="R9" s="563"/>
      <c r="S9" s="563"/>
      <c r="T9" s="563"/>
      <c r="U9" s="563"/>
      <c r="V9" s="563"/>
      <c r="W9" s="563"/>
    </row>
    <row r="10" spans="1:23" s="22" customFormat="1" ht="23" thickBot="1">
      <c r="A10" s="82"/>
      <c r="B10" s="95"/>
      <c r="C10" s="85"/>
      <c r="D10" s="114" t="s">
        <v>82</v>
      </c>
      <c r="E10" s="355"/>
      <c r="F10" s="865" t="str">
        <f t="shared" si="0"/>
        <v>0</v>
      </c>
      <c r="G10" s="866"/>
      <c r="H10" s="42"/>
      <c r="J10" s="50"/>
      <c r="K10" s="51"/>
      <c r="L10" s="43"/>
      <c r="M10" s="20"/>
      <c r="N10" s="564"/>
      <c r="O10" s="564"/>
      <c r="P10" s="564"/>
      <c r="Q10" s="564"/>
      <c r="R10" s="564"/>
      <c r="S10" s="564"/>
      <c r="T10" s="564"/>
      <c r="U10" s="564"/>
      <c r="V10" s="564"/>
      <c r="W10" s="564"/>
    </row>
    <row r="11" spans="1:23" s="22" customFormat="1" ht="18.5" thickBot="1">
      <c r="A11" s="35"/>
      <c r="B11" s="96"/>
      <c r="C11" s="35"/>
      <c r="D11" s="115"/>
      <c r="E11" s="356"/>
      <c r="F11" s="36"/>
      <c r="G11" s="36"/>
      <c r="H11" s="23"/>
      <c r="I11" s="40"/>
      <c r="J11" s="38"/>
      <c r="K11" s="37"/>
      <c r="L11" s="39"/>
      <c r="M11" s="20"/>
    </row>
    <row r="12" spans="1:23" s="40" customFormat="1" ht="23" thickBot="1">
      <c r="A12" s="52" t="s">
        <v>99</v>
      </c>
      <c r="B12" s="98"/>
      <c r="C12" s="106" t="s">
        <v>110</v>
      </c>
      <c r="D12" s="103" t="s">
        <v>101</v>
      </c>
      <c r="E12" s="56" t="s">
        <v>77</v>
      </c>
      <c r="F12" s="104" t="s">
        <v>58</v>
      </c>
      <c r="G12" s="105" t="s">
        <v>29</v>
      </c>
      <c r="H12" s="59" t="s">
        <v>51</v>
      </c>
      <c r="I12" s="58" t="s">
        <v>30</v>
      </c>
      <c r="J12" s="59" t="s">
        <v>52</v>
      </c>
      <c r="K12" s="57" t="s">
        <v>31</v>
      </c>
      <c r="L12" s="60" t="s">
        <v>97</v>
      </c>
      <c r="M12" s="26"/>
      <c r="N12" s="864" t="s">
        <v>379</v>
      </c>
      <c r="O12" s="864"/>
      <c r="P12" s="864"/>
      <c r="Q12" s="864"/>
      <c r="R12" s="864"/>
      <c r="S12" s="864"/>
      <c r="T12" s="864"/>
      <c r="U12" s="864"/>
      <c r="V12" s="864"/>
      <c r="W12" s="864"/>
    </row>
    <row r="13" spans="1:23" s="27" customFormat="1" ht="26.5">
      <c r="A13" s="31"/>
      <c r="B13" s="54" t="str">
        <f>IF($E$8=C13,$D$8,IF($E$9=C13,$D$9,IF($E$10=C13,$D$10,"")))</f>
        <v/>
      </c>
      <c r="C13" s="69" t="s">
        <v>179</v>
      </c>
      <c r="D13" s="116"/>
      <c r="E13" s="62"/>
      <c r="F13" s="55"/>
      <c r="G13" s="55"/>
      <c r="H13" s="63"/>
      <c r="I13" s="63"/>
      <c r="J13" s="63"/>
      <c r="K13" s="66" t="str">
        <f t="shared" ref="K13:K32" si="1">IF(ISNUMBER(F13),(PRODUCT(F13,G13,I13)),"")</f>
        <v/>
      </c>
      <c r="L13" s="68">
        <f>ROUNDDOWN(SUM(K14:K33),-3)/1000</f>
        <v>0</v>
      </c>
      <c r="N13" s="864"/>
      <c r="O13" s="864"/>
      <c r="P13" s="864"/>
      <c r="Q13" s="864"/>
      <c r="R13" s="864"/>
      <c r="S13" s="864"/>
      <c r="T13" s="864"/>
      <c r="U13" s="864"/>
      <c r="V13" s="864"/>
      <c r="W13" s="864"/>
    </row>
    <row r="14" spans="1:23">
      <c r="A14" s="31">
        <v>1</v>
      </c>
      <c r="B14" s="99"/>
      <c r="C14" s="71" t="str">
        <f>IF(D14="","",".")</f>
        <v/>
      </c>
      <c r="D14" s="117"/>
      <c r="E14" s="120"/>
      <c r="F14" s="121"/>
      <c r="G14" s="121"/>
      <c r="H14" s="121"/>
      <c r="I14" s="121"/>
      <c r="J14" s="121"/>
      <c r="K14" s="126" t="str">
        <f t="shared" si="1"/>
        <v/>
      </c>
      <c r="L14" s="32"/>
      <c r="N14" s="864"/>
      <c r="O14" s="864"/>
      <c r="P14" s="864"/>
      <c r="Q14" s="864"/>
      <c r="R14" s="864"/>
      <c r="S14" s="864"/>
      <c r="T14" s="864"/>
      <c r="U14" s="864"/>
      <c r="V14" s="864"/>
      <c r="W14" s="864"/>
    </row>
    <row r="15" spans="1:23">
      <c r="A15" s="31">
        <v>2</v>
      </c>
      <c r="B15" s="99"/>
      <c r="C15" s="71" t="str">
        <f t="shared" ref="C15:C33" si="2">IF(D15="","",".")</f>
        <v/>
      </c>
      <c r="D15" s="118"/>
      <c r="E15" s="122"/>
      <c r="F15" s="123"/>
      <c r="G15" s="123"/>
      <c r="H15" s="123"/>
      <c r="I15" s="123"/>
      <c r="J15" s="123"/>
      <c r="K15" s="127" t="str">
        <f t="shared" si="1"/>
        <v/>
      </c>
      <c r="L15" s="32"/>
      <c r="N15" s="864"/>
      <c r="O15" s="864"/>
      <c r="P15" s="864"/>
      <c r="Q15" s="864"/>
      <c r="R15" s="864"/>
      <c r="S15" s="864"/>
      <c r="T15" s="864"/>
      <c r="U15" s="864"/>
      <c r="V15" s="864"/>
      <c r="W15" s="864"/>
    </row>
    <row r="16" spans="1:23">
      <c r="A16" s="31">
        <v>3</v>
      </c>
      <c r="B16" s="99"/>
      <c r="C16" s="71" t="str">
        <f t="shared" si="2"/>
        <v/>
      </c>
      <c r="D16" s="118"/>
      <c r="E16" s="122"/>
      <c r="F16" s="123"/>
      <c r="G16" s="123"/>
      <c r="H16" s="123"/>
      <c r="I16" s="123"/>
      <c r="J16" s="123"/>
      <c r="K16" s="127" t="str">
        <f t="shared" si="1"/>
        <v/>
      </c>
      <c r="L16" s="32"/>
      <c r="N16" s="864"/>
      <c r="O16" s="864"/>
      <c r="P16" s="864"/>
      <c r="Q16" s="864"/>
      <c r="R16" s="864"/>
      <c r="S16" s="864"/>
      <c r="T16" s="864"/>
      <c r="U16" s="864"/>
      <c r="V16" s="864"/>
      <c r="W16" s="864"/>
    </row>
    <row r="17" spans="1:23">
      <c r="A17" s="31">
        <v>4</v>
      </c>
      <c r="B17" s="99"/>
      <c r="C17" s="71" t="str">
        <f t="shared" si="2"/>
        <v/>
      </c>
      <c r="D17" s="118"/>
      <c r="E17" s="122"/>
      <c r="F17" s="123"/>
      <c r="G17" s="123"/>
      <c r="H17" s="123"/>
      <c r="I17" s="123"/>
      <c r="J17" s="123"/>
      <c r="K17" s="127" t="str">
        <f t="shared" si="1"/>
        <v/>
      </c>
      <c r="L17" s="32"/>
      <c r="N17" s="864"/>
      <c r="O17" s="864"/>
      <c r="P17" s="864"/>
      <c r="Q17" s="864"/>
      <c r="R17" s="864"/>
      <c r="S17" s="864"/>
      <c r="T17" s="864"/>
      <c r="U17" s="864"/>
      <c r="V17" s="864"/>
      <c r="W17" s="864"/>
    </row>
    <row r="18" spans="1:23">
      <c r="A18" s="31">
        <v>5</v>
      </c>
      <c r="B18" s="99"/>
      <c r="C18" s="71" t="str">
        <f t="shared" si="2"/>
        <v/>
      </c>
      <c r="D18" s="118"/>
      <c r="E18" s="122"/>
      <c r="F18" s="123"/>
      <c r="G18" s="123"/>
      <c r="H18" s="123"/>
      <c r="I18" s="123"/>
      <c r="J18" s="123"/>
      <c r="K18" s="127" t="str">
        <f t="shared" si="1"/>
        <v/>
      </c>
      <c r="L18" s="32"/>
      <c r="N18" s="864"/>
      <c r="O18" s="864"/>
      <c r="P18" s="864"/>
      <c r="Q18" s="864"/>
      <c r="R18" s="864"/>
      <c r="S18" s="864"/>
      <c r="T18" s="864"/>
      <c r="U18" s="864"/>
      <c r="V18" s="864"/>
      <c r="W18" s="864"/>
    </row>
    <row r="19" spans="1:23">
      <c r="A19" s="31">
        <v>6</v>
      </c>
      <c r="B19" s="99"/>
      <c r="C19" s="71" t="str">
        <f t="shared" si="2"/>
        <v/>
      </c>
      <c r="D19" s="118"/>
      <c r="E19" s="122"/>
      <c r="F19" s="123"/>
      <c r="G19" s="123"/>
      <c r="H19" s="123"/>
      <c r="I19" s="123"/>
      <c r="J19" s="123"/>
      <c r="K19" s="127" t="str">
        <f t="shared" si="1"/>
        <v/>
      </c>
      <c r="L19" s="32"/>
      <c r="M19" s="26"/>
      <c r="N19" s="864"/>
      <c r="O19" s="864"/>
      <c r="P19" s="864"/>
      <c r="Q19" s="864"/>
      <c r="R19" s="864"/>
      <c r="S19" s="864"/>
      <c r="T19" s="864"/>
      <c r="U19" s="864"/>
      <c r="V19" s="864"/>
      <c r="W19" s="864"/>
    </row>
    <row r="20" spans="1:23">
      <c r="A20" s="31">
        <v>7</v>
      </c>
      <c r="B20" s="99"/>
      <c r="C20" s="71" t="str">
        <f t="shared" si="2"/>
        <v/>
      </c>
      <c r="D20" s="118"/>
      <c r="E20" s="122"/>
      <c r="F20" s="123"/>
      <c r="G20" s="123"/>
      <c r="H20" s="123"/>
      <c r="I20" s="123"/>
      <c r="J20" s="123"/>
      <c r="K20" s="127" t="str">
        <f t="shared" si="1"/>
        <v/>
      </c>
      <c r="L20" s="32"/>
      <c r="M20" s="27"/>
      <c r="N20" s="864"/>
      <c r="O20" s="864"/>
      <c r="P20" s="864"/>
      <c r="Q20" s="864"/>
      <c r="R20" s="864"/>
      <c r="S20" s="864"/>
      <c r="T20" s="864"/>
      <c r="U20" s="864"/>
      <c r="V20" s="864"/>
      <c r="W20" s="864"/>
    </row>
    <row r="21" spans="1:23">
      <c r="A21" s="31">
        <v>8</v>
      </c>
      <c r="B21" s="99"/>
      <c r="C21" s="71" t="str">
        <f t="shared" si="2"/>
        <v/>
      </c>
      <c r="D21" s="118"/>
      <c r="E21" s="122"/>
      <c r="F21" s="123"/>
      <c r="G21" s="123"/>
      <c r="H21" s="123"/>
      <c r="I21" s="123"/>
      <c r="J21" s="123"/>
      <c r="K21" s="127" t="str">
        <f t="shared" si="1"/>
        <v/>
      </c>
      <c r="L21" s="32"/>
      <c r="N21" s="864"/>
      <c r="O21" s="864"/>
      <c r="P21" s="864"/>
      <c r="Q21" s="864"/>
      <c r="R21" s="864"/>
      <c r="S21" s="864"/>
      <c r="T21" s="864"/>
      <c r="U21" s="864"/>
      <c r="V21" s="864"/>
      <c r="W21" s="864"/>
    </row>
    <row r="22" spans="1:23">
      <c r="A22" s="31">
        <v>9</v>
      </c>
      <c r="B22" s="99"/>
      <c r="C22" s="71" t="str">
        <f t="shared" si="2"/>
        <v/>
      </c>
      <c r="D22" s="118"/>
      <c r="E22" s="122"/>
      <c r="F22" s="123"/>
      <c r="G22" s="123"/>
      <c r="H22" s="123"/>
      <c r="I22" s="123"/>
      <c r="J22" s="123"/>
      <c r="K22" s="127" t="str">
        <f t="shared" si="1"/>
        <v/>
      </c>
      <c r="L22" s="32"/>
      <c r="N22" s="864"/>
      <c r="O22" s="864"/>
      <c r="P22" s="864"/>
      <c r="Q22" s="864"/>
      <c r="R22" s="864"/>
      <c r="S22" s="864"/>
      <c r="T22" s="864"/>
      <c r="U22" s="864"/>
      <c r="V22" s="864"/>
      <c r="W22" s="864"/>
    </row>
    <row r="23" spans="1:23">
      <c r="A23" s="31">
        <v>10</v>
      </c>
      <c r="B23" s="99"/>
      <c r="C23" s="71" t="str">
        <f t="shared" si="2"/>
        <v/>
      </c>
      <c r="D23" s="118"/>
      <c r="E23" s="122"/>
      <c r="F23" s="123"/>
      <c r="G23" s="123"/>
      <c r="H23" s="123"/>
      <c r="I23" s="123"/>
      <c r="J23" s="123"/>
      <c r="K23" s="127" t="str">
        <f t="shared" si="1"/>
        <v/>
      </c>
      <c r="L23" s="32"/>
      <c r="N23" s="864"/>
      <c r="O23" s="864"/>
      <c r="P23" s="864"/>
      <c r="Q23" s="864"/>
      <c r="R23" s="864"/>
      <c r="S23" s="864"/>
      <c r="T23" s="864"/>
      <c r="U23" s="864"/>
      <c r="V23" s="864"/>
      <c r="W23" s="864"/>
    </row>
    <row r="24" spans="1:23">
      <c r="A24" s="31">
        <v>11</v>
      </c>
      <c r="B24" s="99"/>
      <c r="C24" s="71" t="str">
        <f t="shared" si="2"/>
        <v/>
      </c>
      <c r="D24" s="118"/>
      <c r="E24" s="122"/>
      <c r="F24" s="123"/>
      <c r="G24" s="123"/>
      <c r="H24" s="123"/>
      <c r="I24" s="123"/>
      <c r="J24" s="123"/>
      <c r="K24" s="127" t="str">
        <f t="shared" si="1"/>
        <v/>
      </c>
      <c r="L24" s="32"/>
      <c r="N24" s="864"/>
      <c r="O24" s="864"/>
      <c r="P24" s="864"/>
      <c r="Q24" s="864"/>
      <c r="R24" s="864"/>
      <c r="S24" s="864"/>
      <c r="T24" s="864"/>
      <c r="U24" s="864"/>
      <c r="V24" s="864"/>
      <c r="W24" s="864"/>
    </row>
    <row r="25" spans="1:23">
      <c r="A25" s="31">
        <v>12</v>
      </c>
      <c r="B25" s="99"/>
      <c r="C25" s="71" t="str">
        <f t="shared" si="2"/>
        <v/>
      </c>
      <c r="D25" s="118"/>
      <c r="E25" s="122"/>
      <c r="F25" s="123"/>
      <c r="G25" s="123"/>
      <c r="H25" s="123"/>
      <c r="I25" s="123"/>
      <c r="J25" s="123"/>
      <c r="K25" s="127" t="str">
        <f t="shared" si="1"/>
        <v/>
      </c>
      <c r="L25" s="32"/>
      <c r="N25" s="864"/>
      <c r="O25" s="864"/>
      <c r="P25" s="864"/>
      <c r="Q25" s="864"/>
      <c r="R25" s="864"/>
      <c r="S25" s="864"/>
      <c r="T25" s="864"/>
      <c r="U25" s="864"/>
      <c r="V25" s="864"/>
      <c r="W25" s="864"/>
    </row>
    <row r="26" spans="1:23">
      <c r="A26" s="31">
        <v>13</v>
      </c>
      <c r="B26" s="99"/>
      <c r="C26" s="71" t="str">
        <f t="shared" si="2"/>
        <v/>
      </c>
      <c r="D26" s="118"/>
      <c r="E26" s="122"/>
      <c r="F26" s="123"/>
      <c r="G26" s="123"/>
      <c r="H26" s="123"/>
      <c r="I26" s="123"/>
      <c r="J26" s="123"/>
      <c r="K26" s="127" t="str">
        <f t="shared" si="1"/>
        <v/>
      </c>
      <c r="L26" s="32"/>
      <c r="N26" s="864"/>
      <c r="O26" s="864"/>
      <c r="P26" s="864"/>
      <c r="Q26" s="864"/>
      <c r="R26" s="864"/>
      <c r="S26" s="864"/>
      <c r="T26" s="864"/>
      <c r="U26" s="864"/>
      <c r="V26" s="864"/>
      <c r="W26" s="864"/>
    </row>
    <row r="27" spans="1:23">
      <c r="A27" s="31">
        <v>14</v>
      </c>
      <c r="B27" s="99"/>
      <c r="C27" s="71" t="str">
        <f t="shared" si="2"/>
        <v/>
      </c>
      <c r="D27" s="118"/>
      <c r="E27" s="122"/>
      <c r="F27" s="123"/>
      <c r="G27" s="123"/>
      <c r="H27" s="123"/>
      <c r="I27" s="123"/>
      <c r="J27" s="123"/>
      <c r="K27" s="127" t="str">
        <f t="shared" si="1"/>
        <v/>
      </c>
      <c r="L27" s="32"/>
      <c r="N27" s="864"/>
      <c r="O27" s="864"/>
      <c r="P27" s="864"/>
      <c r="Q27" s="864"/>
      <c r="R27" s="864"/>
      <c r="S27" s="864"/>
      <c r="T27" s="864"/>
      <c r="U27" s="864"/>
      <c r="V27" s="864"/>
      <c r="W27" s="864"/>
    </row>
    <row r="28" spans="1:23">
      <c r="A28" s="31">
        <v>15</v>
      </c>
      <c r="B28" s="99"/>
      <c r="C28" s="71" t="str">
        <f t="shared" si="2"/>
        <v/>
      </c>
      <c r="D28" s="118"/>
      <c r="E28" s="122"/>
      <c r="F28" s="123"/>
      <c r="G28" s="123"/>
      <c r="H28" s="123"/>
      <c r="I28" s="123"/>
      <c r="J28" s="123"/>
      <c r="K28" s="127" t="str">
        <f t="shared" si="1"/>
        <v/>
      </c>
      <c r="L28" s="32"/>
      <c r="N28" s="864"/>
      <c r="O28" s="864"/>
      <c r="P28" s="864"/>
      <c r="Q28" s="864"/>
      <c r="R28" s="864"/>
      <c r="S28" s="864"/>
      <c r="T28" s="864"/>
      <c r="U28" s="864"/>
      <c r="V28" s="864"/>
      <c r="W28" s="864"/>
    </row>
    <row r="29" spans="1:23">
      <c r="A29" s="31">
        <v>16</v>
      </c>
      <c r="B29" s="99"/>
      <c r="C29" s="71" t="str">
        <f t="shared" si="2"/>
        <v/>
      </c>
      <c r="D29" s="118"/>
      <c r="E29" s="122"/>
      <c r="F29" s="123"/>
      <c r="G29" s="123"/>
      <c r="H29" s="123"/>
      <c r="I29" s="123"/>
      <c r="J29" s="123"/>
      <c r="K29" s="127" t="str">
        <f t="shared" si="1"/>
        <v/>
      </c>
      <c r="L29" s="32"/>
      <c r="N29" s="864"/>
      <c r="O29" s="864"/>
      <c r="P29" s="864"/>
      <c r="Q29" s="864"/>
      <c r="R29" s="864"/>
      <c r="S29" s="864"/>
      <c r="T29" s="864"/>
      <c r="U29" s="864"/>
      <c r="V29" s="864"/>
      <c r="W29" s="864"/>
    </row>
    <row r="30" spans="1:23">
      <c r="A30" s="31">
        <v>17</v>
      </c>
      <c r="B30" s="99"/>
      <c r="C30" s="71" t="str">
        <f t="shared" si="2"/>
        <v/>
      </c>
      <c r="D30" s="118"/>
      <c r="E30" s="122"/>
      <c r="F30" s="123"/>
      <c r="G30" s="123"/>
      <c r="H30" s="123"/>
      <c r="I30" s="123"/>
      <c r="J30" s="123"/>
      <c r="K30" s="127" t="str">
        <f t="shared" si="1"/>
        <v/>
      </c>
      <c r="L30" s="33"/>
      <c r="N30" s="864"/>
      <c r="O30" s="864"/>
      <c r="P30" s="864"/>
      <c r="Q30" s="864"/>
      <c r="R30" s="864"/>
      <c r="S30" s="864"/>
      <c r="T30" s="864"/>
      <c r="U30" s="864"/>
      <c r="V30" s="864"/>
      <c r="W30" s="864"/>
    </row>
    <row r="31" spans="1:23">
      <c r="A31" s="31">
        <v>18</v>
      </c>
      <c r="B31" s="99"/>
      <c r="C31" s="71" t="str">
        <f t="shared" si="2"/>
        <v/>
      </c>
      <c r="D31" s="118"/>
      <c r="E31" s="122"/>
      <c r="F31" s="123"/>
      <c r="G31" s="123"/>
      <c r="H31" s="123"/>
      <c r="I31" s="123"/>
      <c r="J31" s="123"/>
      <c r="K31" s="127" t="str">
        <f t="shared" si="1"/>
        <v/>
      </c>
      <c r="L31" s="33"/>
      <c r="N31" s="864"/>
      <c r="O31" s="864"/>
      <c r="P31" s="864"/>
      <c r="Q31" s="864"/>
      <c r="R31" s="864"/>
      <c r="S31" s="864"/>
      <c r="T31" s="864"/>
      <c r="U31" s="864"/>
      <c r="V31" s="864"/>
      <c r="W31" s="864"/>
    </row>
    <row r="32" spans="1:23">
      <c r="A32" s="31">
        <v>19</v>
      </c>
      <c r="B32" s="99"/>
      <c r="C32" s="71" t="str">
        <f t="shared" si="2"/>
        <v/>
      </c>
      <c r="D32" s="118"/>
      <c r="E32" s="122"/>
      <c r="F32" s="123"/>
      <c r="G32" s="123"/>
      <c r="H32" s="123"/>
      <c r="I32" s="123"/>
      <c r="J32" s="123"/>
      <c r="K32" s="127" t="str">
        <f t="shared" si="1"/>
        <v/>
      </c>
      <c r="L32" s="33"/>
      <c r="N32" s="864"/>
      <c r="O32" s="864"/>
      <c r="P32" s="864"/>
      <c r="Q32" s="864"/>
      <c r="R32" s="864"/>
      <c r="S32" s="864"/>
      <c r="T32" s="864"/>
      <c r="U32" s="864"/>
      <c r="V32" s="864"/>
      <c r="W32" s="864"/>
    </row>
    <row r="33" spans="1:23" ht="18.5" thickBot="1">
      <c r="A33" s="31">
        <v>20</v>
      </c>
      <c r="B33" s="100"/>
      <c r="C33" s="71" t="str">
        <f t="shared" si="2"/>
        <v/>
      </c>
      <c r="D33" s="119"/>
      <c r="E33" s="124"/>
      <c r="F33" s="125"/>
      <c r="G33" s="125"/>
      <c r="H33" s="125"/>
      <c r="I33" s="125"/>
      <c r="J33" s="125"/>
      <c r="K33" s="128" t="str">
        <f>IF(ISNUMBER(F33),(PRODUCT(F33,G33,I33)),"")</f>
        <v/>
      </c>
      <c r="L33" s="34"/>
      <c r="N33" s="864"/>
      <c r="O33" s="864"/>
      <c r="P33" s="864"/>
      <c r="Q33" s="864"/>
      <c r="R33" s="864"/>
      <c r="S33" s="864"/>
      <c r="T33" s="864"/>
      <c r="U33" s="864"/>
      <c r="V33" s="864"/>
      <c r="W33" s="864"/>
    </row>
    <row r="34" spans="1:23" s="40" customFormat="1" ht="23" thickBot="1">
      <c r="A34" s="52"/>
      <c r="B34" s="98"/>
      <c r="C34" s="67" t="s">
        <v>107</v>
      </c>
      <c r="D34" s="103" t="s">
        <v>101</v>
      </c>
      <c r="E34" s="56" t="s">
        <v>77</v>
      </c>
      <c r="F34" s="104" t="s">
        <v>58</v>
      </c>
      <c r="G34" s="105" t="s">
        <v>29</v>
      </c>
      <c r="H34" s="59" t="s">
        <v>51</v>
      </c>
      <c r="I34" s="58" t="s">
        <v>30</v>
      </c>
      <c r="J34" s="59" t="s">
        <v>52</v>
      </c>
      <c r="K34" s="57" t="s">
        <v>31</v>
      </c>
      <c r="L34" s="60" t="s">
        <v>97</v>
      </c>
      <c r="M34" s="26"/>
      <c r="N34" s="26"/>
      <c r="O34" s="26"/>
    </row>
    <row r="35" spans="1:23" s="27" customFormat="1" ht="26.5">
      <c r="A35" s="31"/>
      <c r="B35" s="54" t="str">
        <f>IF($E$8=C35,$D$8,IF($E$9=C35,$D$9,IF($E$10=C35,$D$10,"")))</f>
        <v/>
      </c>
      <c r="C35" s="69" t="s">
        <v>246</v>
      </c>
      <c r="D35" s="238"/>
      <c r="E35" s="62"/>
      <c r="F35" s="63"/>
      <c r="G35" s="63"/>
      <c r="H35" s="63"/>
      <c r="I35" s="63"/>
      <c r="J35" s="63"/>
      <c r="K35" s="66" t="str">
        <f t="shared" ref="K35:K45" si="3">IF(ISNUMBER(F35),(PRODUCT(F35,G35,I35)),"")</f>
        <v/>
      </c>
      <c r="L35" s="68">
        <f>ROUNDDOWN(SUM(K36:K45),-3)/1000</f>
        <v>0</v>
      </c>
    </row>
    <row r="36" spans="1:23">
      <c r="A36" s="31">
        <v>1</v>
      </c>
      <c r="B36" s="99"/>
      <c r="C36" s="71" t="str">
        <f>IF(D36="","",".")</f>
        <v/>
      </c>
      <c r="D36" s="117"/>
      <c r="E36" s="120"/>
      <c r="F36" s="237"/>
      <c r="G36" s="121"/>
      <c r="H36" s="121"/>
      <c r="I36" s="121"/>
      <c r="J36" s="121"/>
      <c r="K36" s="126" t="str">
        <f t="shared" si="3"/>
        <v/>
      </c>
      <c r="L36" s="32"/>
    </row>
    <row r="37" spans="1:23">
      <c r="A37" s="31">
        <v>2</v>
      </c>
      <c r="B37" s="99"/>
      <c r="C37" s="71" t="str">
        <f t="shared" ref="C37:C45" si="4">IF(D37="","",".")</f>
        <v/>
      </c>
      <c r="D37" s="118"/>
      <c r="E37" s="122"/>
      <c r="F37" s="123"/>
      <c r="G37" s="123"/>
      <c r="H37" s="123"/>
      <c r="I37" s="123"/>
      <c r="J37" s="123"/>
      <c r="K37" s="127" t="str">
        <f t="shared" si="3"/>
        <v/>
      </c>
      <c r="L37" s="32"/>
    </row>
    <row r="38" spans="1:23">
      <c r="A38" s="31">
        <v>3</v>
      </c>
      <c r="B38" s="99"/>
      <c r="C38" s="71" t="str">
        <f t="shared" si="4"/>
        <v/>
      </c>
      <c r="D38" s="118"/>
      <c r="E38" s="122"/>
      <c r="F38" s="123"/>
      <c r="G38" s="123"/>
      <c r="H38" s="123"/>
      <c r="I38" s="123"/>
      <c r="J38" s="123"/>
      <c r="K38" s="127" t="str">
        <f t="shared" si="3"/>
        <v/>
      </c>
      <c r="L38" s="32"/>
    </row>
    <row r="39" spans="1:23">
      <c r="A39" s="31">
        <v>4</v>
      </c>
      <c r="B39" s="99"/>
      <c r="C39" s="71" t="str">
        <f t="shared" si="4"/>
        <v/>
      </c>
      <c r="D39" s="118"/>
      <c r="E39" s="122"/>
      <c r="F39" s="123"/>
      <c r="G39" s="123"/>
      <c r="H39" s="123"/>
      <c r="I39" s="123"/>
      <c r="J39" s="123"/>
      <c r="K39" s="127" t="str">
        <f t="shared" si="3"/>
        <v/>
      </c>
      <c r="L39" s="32"/>
    </row>
    <row r="40" spans="1:23">
      <c r="A40" s="31">
        <v>5</v>
      </c>
      <c r="B40" s="99"/>
      <c r="C40" s="71" t="str">
        <f t="shared" si="4"/>
        <v/>
      </c>
      <c r="D40" s="118"/>
      <c r="E40" s="122"/>
      <c r="F40" s="123"/>
      <c r="G40" s="123"/>
      <c r="H40" s="123"/>
      <c r="I40" s="123"/>
      <c r="J40" s="123"/>
      <c r="K40" s="127" t="str">
        <f t="shared" si="3"/>
        <v/>
      </c>
      <c r="L40" s="32"/>
    </row>
    <row r="41" spans="1:23">
      <c r="A41" s="31">
        <v>6</v>
      </c>
      <c r="B41" s="99"/>
      <c r="C41" s="71" t="str">
        <f t="shared" si="4"/>
        <v/>
      </c>
      <c r="D41" s="118"/>
      <c r="E41" s="122"/>
      <c r="F41" s="123"/>
      <c r="G41" s="123"/>
      <c r="H41" s="123"/>
      <c r="I41" s="123"/>
      <c r="J41" s="123"/>
      <c r="K41" s="127" t="str">
        <f t="shared" si="3"/>
        <v/>
      </c>
      <c r="L41" s="32"/>
      <c r="M41" s="26"/>
    </row>
    <row r="42" spans="1:23">
      <c r="A42" s="31">
        <v>7</v>
      </c>
      <c r="B42" s="99"/>
      <c r="C42" s="71" t="str">
        <f t="shared" si="4"/>
        <v/>
      </c>
      <c r="D42" s="118"/>
      <c r="E42" s="122"/>
      <c r="F42" s="123"/>
      <c r="G42" s="123"/>
      <c r="H42" s="123"/>
      <c r="I42" s="123"/>
      <c r="J42" s="123"/>
      <c r="K42" s="127" t="str">
        <f t="shared" si="3"/>
        <v/>
      </c>
      <c r="L42" s="32"/>
      <c r="M42" s="27"/>
    </row>
    <row r="43" spans="1:23">
      <c r="A43" s="31">
        <v>8</v>
      </c>
      <c r="B43" s="99"/>
      <c r="C43" s="71" t="str">
        <f t="shared" si="4"/>
        <v/>
      </c>
      <c r="D43" s="118"/>
      <c r="E43" s="122"/>
      <c r="F43" s="123"/>
      <c r="G43" s="123"/>
      <c r="H43" s="123"/>
      <c r="I43" s="123"/>
      <c r="J43" s="123"/>
      <c r="K43" s="127" t="str">
        <f t="shared" si="3"/>
        <v/>
      </c>
      <c r="L43" s="32"/>
    </row>
    <row r="44" spans="1:23">
      <c r="A44" s="31">
        <v>9</v>
      </c>
      <c r="B44" s="99"/>
      <c r="C44" s="71" t="str">
        <f t="shared" si="4"/>
        <v/>
      </c>
      <c r="D44" s="118"/>
      <c r="E44" s="122"/>
      <c r="F44" s="123"/>
      <c r="G44" s="123"/>
      <c r="H44" s="123"/>
      <c r="I44" s="123"/>
      <c r="J44" s="123"/>
      <c r="K44" s="127" t="str">
        <f t="shared" si="3"/>
        <v/>
      </c>
      <c r="L44" s="32"/>
    </row>
    <row r="45" spans="1:23" ht="18.5" thickBot="1">
      <c r="A45" s="31">
        <v>10</v>
      </c>
      <c r="B45" s="99"/>
      <c r="C45" s="71" t="str">
        <f t="shared" si="4"/>
        <v/>
      </c>
      <c r="D45" s="118"/>
      <c r="E45" s="122"/>
      <c r="F45" s="123"/>
      <c r="G45" s="123"/>
      <c r="H45" s="123"/>
      <c r="I45" s="123"/>
      <c r="J45" s="123"/>
      <c r="K45" s="127" t="str">
        <f t="shared" si="3"/>
        <v/>
      </c>
      <c r="L45" s="32"/>
    </row>
    <row r="46" spans="1:23" s="40" customFormat="1" ht="23" thickBot="1">
      <c r="A46" s="52"/>
      <c r="B46" s="98"/>
      <c r="C46" s="67" t="s">
        <v>107</v>
      </c>
      <c r="D46" s="103" t="s">
        <v>101</v>
      </c>
      <c r="E46" s="56" t="s">
        <v>77</v>
      </c>
      <c r="F46" s="104" t="s">
        <v>58</v>
      </c>
      <c r="G46" s="105" t="s">
        <v>29</v>
      </c>
      <c r="H46" s="59" t="s">
        <v>51</v>
      </c>
      <c r="I46" s="58" t="s">
        <v>30</v>
      </c>
      <c r="J46" s="59" t="s">
        <v>52</v>
      </c>
      <c r="K46" s="57" t="s">
        <v>31</v>
      </c>
      <c r="L46" s="60" t="s">
        <v>97</v>
      </c>
      <c r="M46" s="26"/>
      <c r="N46" s="26"/>
      <c r="O46" s="26"/>
    </row>
    <row r="47" spans="1:23" s="27" customFormat="1" ht="26.5">
      <c r="A47" s="31"/>
      <c r="B47" s="54" t="str">
        <f>IF($E$8=C47,$D$8,IF($E$9=C47,$D$9,IF($E$10=C47,$D$10,"")))</f>
        <v/>
      </c>
      <c r="C47" s="69" t="s">
        <v>224</v>
      </c>
      <c r="D47" s="236"/>
      <c r="E47" s="62"/>
      <c r="F47" s="55"/>
      <c r="G47" s="63"/>
      <c r="H47" s="63"/>
      <c r="I47" s="63"/>
      <c r="J47" s="63"/>
      <c r="K47" s="66" t="str">
        <f t="shared" ref="K47:K57" si="5">IF(ISNUMBER(F47),(PRODUCT(F47,G47,I47)),"")</f>
        <v/>
      </c>
      <c r="L47" s="68">
        <f>ROUNDDOWN(SUM(K48:K57),-3)/1000</f>
        <v>0</v>
      </c>
    </row>
    <row r="48" spans="1:23">
      <c r="A48" s="31">
        <v>1</v>
      </c>
      <c r="B48" s="99"/>
      <c r="C48" s="71" t="str">
        <f>IF(D48="","",".")</f>
        <v/>
      </c>
      <c r="D48" s="117"/>
      <c r="E48" s="120"/>
      <c r="F48" s="121"/>
      <c r="G48" s="121"/>
      <c r="H48" s="121"/>
      <c r="I48" s="121"/>
      <c r="J48" s="121"/>
      <c r="K48" s="126" t="str">
        <f t="shared" si="5"/>
        <v/>
      </c>
      <c r="L48" s="32"/>
    </row>
    <row r="49" spans="1:13">
      <c r="A49" s="31">
        <v>2</v>
      </c>
      <c r="B49" s="99"/>
      <c r="C49" s="71" t="str">
        <f t="shared" ref="C49:C57" si="6">IF(D49="","",".")</f>
        <v/>
      </c>
      <c r="D49" s="118"/>
      <c r="E49" s="122"/>
      <c r="F49" s="123"/>
      <c r="G49" s="123"/>
      <c r="H49" s="123"/>
      <c r="I49" s="123"/>
      <c r="J49" s="123"/>
      <c r="K49" s="127" t="str">
        <f t="shared" si="5"/>
        <v/>
      </c>
      <c r="L49" s="32"/>
    </row>
    <row r="50" spans="1:13">
      <c r="A50" s="31">
        <v>3</v>
      </c>
      <c r="B50" s="99"/>
      <c r="C50" s="71" t="str">
        <f t="shared" si="6"/>
        <v/>
      </c>
      <c r="D50" s="118"/>
      <c r="E50" s="122"/>
      <c r="F50" s="123"/>
      <c r="G50" s="123"/>
      <c r="H50" s="123"/>
      <c r="I50" s="123"/>
      <c r="J50" s="123"/>
      <c r="K50" s="127" t="str">
        <f t="shared" si="5"/>
        <v/>
      </c>
      <c r="L50" s="32"/>
    </row>
    <row r="51" spans="1:13">
      <c r="A51" s="31">
        <v>4</v>
      </c>
      <c r="B51" s="99"/>
      <c r="C51" s="71" t="str">
        <f t="shared" si="6"/>
        <v/>
      </c>
      <c r="D51" s="118"/>
      <c r="E51" s="122"/>
      <c r="F51" s="123"/>
      <c r="G51" s="123"/>
      <c r="H51" s="123"/>
      <c r="I51" s="123"/>
      <c r="J51" s="123"/>
      <c r="K51" s="127" t="str">
        <f t="shared" si="5"/>
        <v/>
      </c>
      <c r="L51" s="32"/>
    </row>
    <row r="52" spans="1:13">
      <c r="A52" s="31">
        <v>5</v>
      </c>
      <c r="B52" s="99"/>
      <c r="C52" s="71" t="str">
        <f t="shared" si="6"/>
        <v/>
      </c>
      <c r="D52" s="118"/>
      <c r="E52" s="122"/>
      <c r="F52" s="123"/>
      <c r="G52" s="123"/>
      <c r="H52" s="123"/>
      <c r="I52" s="123"/>
      <c r="J52" s="123"/>
      <c r="K52" s="127" t="str">
        <f t="shared" si="5"/>
        <v/>
      </c>
      <c r="L52" s="32"/>
    </row>
    <row r="53" spans="1:13">
      <c r="A53" s="31">
        <v>6</v>
      </c>
      <c r="B53" s="99"/>
      <c r="C53" s="71" t="str">
        <f t="shared" si="6"/>
        <v/>
      </c>
      <c r="D53" s="118"/>
      <c r="E53" s="122"/>
      <c r="F53" s="123"/>
      <c r="G53" s="123"/>
      <c r="H53" s="123"/>
      <c r="I53" s="123"/>
      <c r="J53" s="123"/>
      <c r="K53" s="127" t="str">
        <f t="shared" si="5"/>
        <v/>
      </c>
      <c r="L53" s="32"/>
      <c r="M53" s="26"/>
    </row>
    <row r="54" spans="1:13">
      <c r="A54" s="31">
        <v>7</v>
      </c>
      <c r="B54" s="99"/>
      <c r="C54" s="71" t="str">
        <f t="shared" si="6"/>
        <v/>
      </c>
      <c r="D54" s="118"/>
      <c r="E54" s="122"/>
      <c r="F54" s="123"/>
      <c r="G54" s="123"/>
      <c r="H54" s="123"/>
      <c r="I54" s="123"/>
      <c r="J54" s="123"/>
      <c r="K54" s="127" t="str">
        <f t="shared" si="5"/>
        <v/>
      </c>
      <c r="L54" s="32"/>
      <c r="M54" s="27"/>
    </row>
    <row r="55" spans="1:13">
      <c r="A55" s="31">
        <v>8</v>
      </c>
      <c r="B55" s="99"/>
      <c r="C55" s="71" t="str">
        <f t="shared" si="6"/>
        <v/>
      </c>
      <c r="D55" s="118"/>
      <c r="E55" s="122"/>
      <c r="F55" s="123"/>
      <c r="G55" s="123"/>
      <c r="H55" s="123"/>
      <c r="I55" s="123"/>
      <c r="J55" s="123"/>
      <c r="K55" s="127" t="str">
        <f t="shared" si="5"/>
        <v/>
      </c>
      <c r="L55" s="32"/>
    </row>
    <row r="56" spans="1:13">
      <c r="A56" s="31">
        <v>9</v>
      </c>
      <c r="B56" s="99"/>
      <c r="C56" s="71" t="str">
        <f t="shared" si="6"/>
        <v/>
      </c>
      <c r="D56" s="118"/>
      <c r="E56" s="122"/>
      <c r="F56" s="123"/>
      <c r="G56" s="123"/>
      <c r="H56" s="123"/>
      <c r="I56" s="123"/>
      <c r="J56" s="123"/>
      <c r="K56" s="127" t="str">
        <f t="shared" si="5"/>
        <v/>
      </c>
      <c r="L56" s="32"/>
    </row>
    <row r="57" spans="1:13" ht="18.5" thickBot="1">
      <c r="A57" s="31">
        <v>10</v>
      </c>
      <c r="B57" s="99"/>
      <c r="C57" s="71" t="str">
        <f t="shared" si="6"/>
        <v/>
      </c>
      <c r="D57" s="118"/>
      <c r="E57" s="122"/>
      <c r="F57" s="123"/>
      <c r="G57" s="123"/>
      <c r="H57" s="123"/>
      <c r="I57" s="123"/>
      <c r="J57" s="123"/>
      <c r="K57" s="127" t="str">
        <f t="shared" si="5"/>
        <v/>
      </c>
      <c r="L57" s="32"/>
    </row>
    <row r="58" spans="1:13" ht="23" thickBot="1">
      <c r="A58" s="52"/>
      <c r="B58" s="97"/>
      <c r="C58" s="67" t="s">
        <v>107</v>
      </c>
      <c r="D58" s="53" t="s">
        <v>106</v>
      </c>
      <c r="E58" s="56" t="s">
        <v>77</v>
      </c>
      <c r="F58" s="57" t="s">
        <v>58</v>
      </c>
      <c r="G58" s="58" t="s">
        <v>29</v>
      </c>
      <c r="H58" s="59" t="s">
        <v>51</v>
      </c>
      <c r="I58" s="58" t="s">
        <v>30</v>
      </c>
      <c r="J58" s="59" t="s">
        <v>52</v>
      </c>
      <c r="K58" s="57" t="s">
        <v>31</v>
      </c>
      <c r="L58" s="60" t="s">
        <v>97</v>
      </c>
    </row>
    <row r="59" spans="1:13" s="27" customFormat="1" ht="26.5">
      <c r="A59" s="31"/>
      <c r="B59" s="54" t="str">
        <f>IF($E$8=C59,$D$8,IF($E$9=C59,$D$9,IF($E$10=C59,$D$10,"")))</f>
        <v/>
      </c>
      <c r="C59" s="69" t="s">
        <v>180</v>
      </c>
      <c r="D59" s="61"/>
      <c r="E59" s="62"/>
      <c r="F59" s="63"/>
      <c r="G59" s="63"/>
      <c r="H59" s="63"/>
      <c r="I59" s="63"/>
      <c r="J59" s="63"/>
      <c r="K59" s="64"/>
      <c r="L59" s="68">
        <f>ROUNDDOWN(SUM(K60:K79),-3)/1000</f>
        <v>0</v>
      </c>
    </row>
    <row r="60" spans="1:13">
      <c r="A60" s="31">
        <v>1</v>
      </c>
      <c r="B60" s="99"/>
      <c r="C60" s="71" t="str">
        <f>IF(D60="","",".")</f>
        <v/>
      </c>
      <c r="D60" s="117"/>
      <c r="E60" s="120"/>
      <c r="F60" s="121"/>
      <c r="G60" s="121"/>
      <c r="H60" s="121"/>
      <c r="I60" s="121"/>
      <c r="J60" s="121"/>
      <c r="K60" s="126" t="str">
        <f t="shared" ref="K60:K101" si="7">IF(ISNUMBER(F60),(PRODUCT(F60,G60,I60)),"")</f>
        <v/>
      </c>
      <c r="L60" s="32"/>
    </row>
    <row r="61" spans="1:13">
      <c r="A61" s="31">
        <v>2</v>
      </c>
      <c r="B61" s="99"/>
      <c r="C61" s="71" t="str">
        <f t="shared" ref="C61:C79" si="8">IF(D61="","",".")</f>
        <v/>
      </c>
      <c r="D61" s="118"/>
      <c r="E61" s="122"/>
      <c r="F61" s="123"/>
      <c r="G61" s="123"/>
      <c r="H61" s="123"/>
      <c r="I61" s="123"/>
      <c r="J61" s="123"/>
      <c r="K61" s="127" t="str">
        <f t="shared" si="7"/>
        <v/>
      </c>
      <c r="L61" s="32"/>
    </row>
    <row r="62" spans="1:13">
      <c r="A62" s="31">
        <v>3</v>
      </c>
      <c r="B62" s="99"/>
      <c r="C62" s="71" t="str">
        <f t="shared" si="8"/>
        <v/>
      </c>
      <c r="D62" s="118"/>
      <c r="E62" s="122"/>
      <c r="F62" s="123"/>
      <c r="G62" s="123"/>
      <c r="H62" s="123"/>
      <c r="I62" s="123"/>
      <c r="J62" s="123"/>
      <c r="K62" s="127" t="str">
        <f t="shared" si="7"/>
        <v/>
      </c>
      <c r="L62" s="32"/>
    </row>
    <row r="63" spans="1:13">
      <c r="A63" s="31">
        <v>4</v>
      </c>
      <c r="B63" s="99"/>
      <c r="C63" s="71" t="str">
        <f t="shared" si="8"/>
        <v/>
      </c>
      <c r="D63" s="118"/>
      <c r="E63" s="122"/>
      <c r="F63" s="123"/>
      <c r="G63" s="123"/>
      <c r="H63" s="123"/>
      <c r="I63" s="123"/>
      <c r="J63" s="123"/>
      <c r="K63" s="127" t="str">
        <f t="shared" si="7"/>
        <v/>
      </c>
      <c r="L63" s="32"/>
    </row>
    <row r="64" spans="1:13">
      <c r="A64" s="31">
        <v>5</v>
      </c>
      <c r="B64" s="99"/>
      <c r="C64" s="71" t="str">
        <f t="shared" si="8"/>
        <v/>
      </c>
      <c r="D64" s="118"/>
      <c r="E64" s="122"/>
      <c r="F64" s="123"/>
      <c r="G64" s="123"/>
      <c r="H64" s="123"/>
      <c r="I64" s="123"/>
      <c r="J64" s="123"/>
      <c r="K64" s="127" t="str">
        <f t="shared" si="7"/>
        <v/>
      </c>
      <c r="L64" s="32"/>
    </row>
    <row r="65" spans="1:12">
      <c r="A65" s="31">
        <v>6</v>
      </c>
      <c r="B65" s="99"/>
      <c r="C65" s="71" t="str">
        <f t="shared" si="8"/>
        <v/>
      </c>
      <c r="D65" s="118"/>
      <c r="E65" s="122"/>
      <c r="F65" s="123"/>
      <c r="G65" s="123"/>
      <c r="H65" s="123"/>
      <c r="I65" s="123"/>
      <c r="J65" s="123"/>
      <c r="K65" s="127" t="str">
        <f t="shared" si="7"/>
        <v/>
      </c>
      <c r="L65" s="32"/>
    </row>
    <row r="66" spans="1:12">
      <c r="A66" s="31">
        <v>7</v>
      </c>
      <c r="B66" s="99"/>
      <c r="C66" s="71" t="str">
        <f t="shared" si="8"/>
        <v/>
      </c>
      <c r="D66" s="118"/>
      <c r="E66" s="122"/>
      <c r="F66" s="123"/>
      <c r="G66" s="123"/>
      <c r="H66" s="123"/>
      <c r="I66" s="123"/>
      <c r="J66" s="123"/>
      <c r="K66" s="127" t="str">
        <f t="shared" si="7"/>
        <v/>
      </c>
      <c r="L66" s="32"/>
    </row>
    <row r="67" spans="1:12">
      <c r="A67" s="31">
        <v>8</v>
      </c>
      <c r="B67" s="99"/>
      <c r="C67" s="71" t="str">
        <f t="shared" si="8"/>
        <v/>
      </c>
      <c r="D67" s="118"/>
      <c r="E67" s="122"/>
      <c r="F67" s="123"/>
      <c r="G67" s="123"/>
      <c r="H67" s="123"/>
      <c r="I67" s="123"/>
      <c r="J67" s="123"/>
      <c r="K67" s="127" t="str">
        <f t="shared" si="7"/>
        <v/>
      </c>
      <c r="L67" s="32"/>
    </row>
    <row r="68" spans="1:12">
      <c r="A68" s="31">
        <v>9</v>
      </c>
      <c r="B68" s="99"/>
      <c r="C68" s="71" t="str">
        <f t="shared" si="8"/>
        <v/>
      </c>
      <c r="D68" s="118"/>
      <c r="E68" s="122"/>
      <c r="F68" s="123"/>
      <c r="G68" s="123"/>
      <c r="H68" s="123"/>
      <c r="I68" s="123"/>
      <c r="J68" s="123"/>
      <c r="K68" s="127" t="str">
        <f t="shared" si="7"/>
        <v/>
      </c>
      <c r="L68" s="32"/>
    </row>
    <row r="69" spans="1:12">
      <c r="A69" s="31">
        <v>10</v>
      </c>
      <c r="B69" s="99"/>
      <c r="C69" s="71" t="str">
        <f t="shared" si="8"/>
        <v/>
      </c>
      <c r="D69" s="118"/>
      <c r="E69" s="122"/>
      <c r="F69" s="123"/>
      <c r="G69" s="123"/>
      <c r="H69" s="123"/>
      <c r="I69" s="123"/>
      <c r="J69" s="123"/>
      <c r="K69" s="127" t="str">
        <f t="shared" si="7"/>
        <v/>
      </c>
      <c r="L69" s="32"/>
    </row>
    <row r="70" spans="1:12">
      <c r="A70" s="31">
        <v>11</v>
      </c>
      <c r="B70" s="99"/>
      <c r="C70" s="71" t="str">
        <f t="shared" si="8"/>
        <v/>
      </c>
      <c r="D70" s="118"/>
      <c r="E70" s="122"/>
      <c r="F70" s="123"/>
      <c r="G70" s="123"/>
      <c r="H70" s="123"/>
      <c r="I70" s="123"/>
      <c r="J70" s="123"/>
      <c r="K70" s="127" t="str">
        <f t="shared" si="7"/>
        <v/>
      </c>
      <c r="L70" s="32"/>
    </row>
    <row r="71" spans="1:12">
      <c r="A71" s="31">
        <v>12</v>
      </c>
      <c r="B71" s="99"/>
      <c r="C71" s="71" t="str">
        <f t="shared" si="8"/>
        <v/>
      </c>
      <c r="D71" s="118"/>
      <c r="E71" s="122"/>
      <c r="F71" s="123"/>
      <c r="G71" s="123"/>
      <c r="H71" s="123"/>
      <c r="I71" s="123"/>
      <c r="J71" s="123"/>
      <c r="K71" s="127" t="str">
        <f t="shared" ref="K71:K75" si="9">IF(ISNUMBER(F71),(PRODUCT(F71,G71,I71)),"")</f>
        <v/>
      </c>
      <c r="L71" s="32"/>
    </row>
    <row r="72" spans="1:12">
      <c r="A72" s="31">
        <v>13</v>
      </c>
      <c r="B72" s="99"/>
      <c r="C72" s="71" t="str">
        <f t="shared" si="8"/>
        <v/>
      </c>
      <c r="D72" s="118"/>
      <c r="E72" s="122"/>
      <c r="F72" s="123"/>
      <c r="G72" s="123"/>
      <c r="H72" s="123"/>
      <c r="I72" s="123"/>
      <c r="J72" s="123"/>
      <c r="K72" s="127" t="str">
        <f t="shared" si="9"/>
        <v/>
      </c>
      <c r="L72" s="32"/>
    </row>
    <row r="73" spans="1:12">
      <c r="A73" s="31">
        <v>14</v>
      </c>
      <c r="B73" s="99"/>
      <c r="C73" s="71" t="str">
        <f t="shared" si="8"/>
        <v/>
      </c>
      <c r="D73" s="118"/>
      <c r="E73" s="122"/>
      <c r="F73" s="123"/>
      <c r="G73" s="123"/>
      <c r="H73" s="123"/>
      <c r="I73" s="123"/>
      <c r="J73" s="123"/>
      <c r="K73" s="127" t="str">
        <f t="shared" si="9"/>
        <v/>
      </c>
      <c r="L73" s="32"/>
    </row>
    <row r="74" spans="1:12">
      <c r="A74" s="31">
        <v>15</v>
      </c>
      <c r="B74" s="99"/>
      <c r="C74" s="71" t="str">
        <f t="shared" si="8"/>
        <v/>
      </c>
      <c r="D74" s="118"/>
      <c r="E74" s="122"/>
      <c r="F74" s="123"/>
      <c r="G74" s="123"/>
      <c r="H74" s="123"/>
      <c r="I74" s="123"/>
      <c r="J74" s="123"/>
      <c r="K74" s="127" t="str">
        <f t="shared" si="9"/>
        <v/>
      </c>
      <c r="L74" s="32"/>
    </row>
    <row r="75" spans="1:12">
      <c r="A75" s="31">
        <v>16</v>
      </c>
      <c r="B75" s="99"/>
      <c r="C75" s="71" t="str">
        <f t="shared" si="8"/>
        <v/>
      </c>
      <c r="D75" s="118"/>
      <c r="E75" s="122"/>
      <c r="F75" s="123"/>
      <c r="G75" s="123"/>
      <c r="H75" s="123"/>
      <c r="I75" s="123"/>
      <c r="J75" s="123"/>
      <c r="K75" s="127" t="str">
        <f t="shared" si="9"/>
        <v/>
      </c>
      <c r="L75" s="32"/>
    </row>
    <row r="76" spans="1:12">
      <c r="A76" s="31">
        <v>17</v>
      </c>
      <c r="B76" s="99"/>
      <c r="C76" s="71" t="str">
        <f t="shared" si="8"/>
        <v/>
      </c>
      <c r="D76" s="118"/>
      <c r="E76" s="122"/>
      <c r="F76" s="123"/>
      <c r="G76" s="123"/>
      <c r="H76" s="123"/>
      <c r="I76" s="123"/>
      <c r="J76" s="123"/>
      <c r="K76" s="127" t="str">
        <f t="shared" si="7"/>
        <v/>
      </c>
      <c r="L76" s="33"/>
    </row>
    <row r="77" spans="1:12">
      <c r="A77" s="31">
        <v>18</v>
      </c>
      <c r="B77" s="99"/>
      <c r="C77" s="71" t="str">
        <f t="shared" si="8"/>
        <v/>
      </c>
      <c r="D77" s="118"/>
      <c r="E77" s="122"/>
      <c r="F77" s="123"/>
      <c r="G77" s="123"/>
      <c r="H77" s="123"/>
      <c r="I77" s="123"/>
      <c r="J77" s="123"/>
      <c r="K77" s="127" t="str">
        <f t="shared" si="7"/>
        <v/>
      </c>
      <c r="L77" s="33"/>
    </row>
    <row r="78" spans="1:12">
      <c r="A78" s="31">
        <v>19</v>
      </c>
      <c r="B78" s="99"/>
      <c r="C78" s="71" t="str">
        <f t="shared" si="8"/>
        <v/>
      </c>
      <c r="D78" s="118"/>
      <c r="E78" s="122"/>
      <c r="F78" s="123"/>
      <c r="G78" s="123"/>
      <c r="H78" s="123"/>
      <c r="I78" s="123"/>
      <c r="J78" s="123"/>
      <c r="K78" s="127" t="str">
        <f t="shared" si="7"/>
        <v/>
      </c>
      <c r="L78" s="33"/>
    </row>
    <row r="79" spans="1:12" ht="18.5" thickBot="1">
      <c r="A79" s="31">
        <v>20</v>
      </c>
      <c r="B79" s="100"/>
      <c r="C79" s="72" t="str">
        <f t="shared" si="8"/>
        <v/>
      </c>
      <c r="D79" s="119"/>
      <c r="E79" s="124"/>
      <c r="F79" s="125"/>
      <c r="G79" s="125"/>
      <c r="H79" s="125"/>
      <c r="I79" s="125"/>
      <c r="J79" s="125"/>
      <c r="K79" s="128" t="str">
        <f t="shared" si="7"/>
        <v/>
      </c>
      <c r="L79" s="34"/>
    </row>
    <row r="80" spans="1:12" ht="23" thickBot="1">
      <c r="A80" s="52"/>
      <c r="B80" s="97"/>
      <c r="C80" s="67" t="s">
        <v>107</v>
      </c>
      <c r="D80" s="53" t="s">
        <v>106</v>
      </c>
      <c r="E80" s="56" t="s">
        <v>77</v>
      </c>
      <c r="F80" s="57" t="s">
        <v>58</v>
      </c>
      <c r="G80" s="58" t="s">
        <v>29</v>
      </c>
      <c r="H80" s="59" t="s">
        <v>51</v>
      </c>
      <c r="I80" s="58" t="s">
        <v>30</v>
      </c>
      <c r="J80" s="59" t="s">
        <v>52</v>
      </c>
      <c r="K80" s="57" t="s">
        <v>31</v>
      </c>
      <c r="L80" s="60" t="s">
        <v>97</v>
      </c>
    </row>
    <row r="81" spans="1:12" s="27" customFormat="1" ht="26.5">
      <c r="A81" s="31"/>
      <c r="B81" s="54" t="str">
        <f t="shared" ref="B81" si="10">IF($E$8=C81,$D$8,IF($E$9=C81,$D$9,IF($E$10=C81,$D$10,"")))</f>
        <v/>
      </c>
      <c r="C81" s="70" t="s">
        <v>25</v>
      </c>
      <c r="D81" s="65"/>
      <c r="E81" s="62"/>
      <c r="F81" s="63"/>
      <c r="G81" s="63"/>
      <c r="H81" s="63"/>
      <c r="I81" s="63"/>
      <c r="J81" s="63"/>
      <c r="K81" s="64"/>
      <c r="L81" s="68">
        <f>ROUNDDOWN(SUM(K82:K101),-3)/1000</f>
        <v>0</v>
      </c>
    </row>
    <row r="82" spans="1:12">
      <c r="A82" s="31">
        <v>1</v>
      </c>
      <c r="B82" s="99"/>
      <c r="C82" s="71" t="str">
        <f>IF(D82="","",".")</f>
        <v/>
      </c>
      <c r="D82" s="117"/>
      <c r="E82" s="120"/>
      <c r="F82" s="121"/>
      <c r="G82" s="121"/>
      <c r="H82" s="121"/>
      <c r="I82" s="121"/>
      <c r="J82" s="121"/>
      <c r="K82" s="126" t="str">
        <f t="shared" si="7"/>
        <v/>
      </c>
      <c r="L82" s="32"/>
    </row>
    <row r="83" spans="1:12">
      <c r="A83" s="31">
        <v>2</v>
      </c>
      <c r="B83" s="99"/>
      <c r="C83" s="71" t="str">
        <f t="shared" ref="C83:C101" si="11">IF(D83="","",".")</f>
        <v/>
      </c>
      <c r="D83" s="118"/>
      <c r="E83" s="122"/>
      <c r="F83" s="123"/>
      <c r="G83" s="123"/>
      <c r="H83" s="123"/>
      <c r="I83" s="123"/>
      <c r="J83" s="123"/>
      <c r="K83" s="127" t="str">
        <f t="shared" si="7"/>
        <v/>
      </c>
      <c r="L83" s="32"/>
    </row>
    <row r="84" spans="1:12">
      <c r="A84" s="31">
        <v>3</v>
      </c>
      <c r="B84" s="99"/>
      <c r="C84" s="71" t="str">
        <f t="shared" si="11"/>
        <v/>
      </c>
      <c r="D84" s="118"/>
      <c r="E84" s="122"/>
      <c r="F84" s="123"/>
      <c r="G84" s="123"/>
      <c r="H84" s="123"/>
      <c r="I84" s="123"/>
      <c r="J84" s="123"/>
      <c r="K84" s="127" t="str">
        <f t="shared" si="7"/>
        <v/>
      </c>
      <c r="L84" s="32"/>
    </row>
    <row r="85" spans="1:12">
      <c r="A85" s="31">
        <v>4</v>
      </c>
      <c r="B85" s="99"/>
      <c r="C85" s="71" t="str">
        <f t="shared" si="11"/>
        <v/>
      </c>
      <c r="D85" s="118"/>
      <c r="E85" s="122"/>
      <c r="F85" s="123"/>
      <c r="G85" s="123"/>
      <c r="H85" s="123"/>
      <c r="I85" s="123"/>
      <c r="J85" s="123"/>
      <c r="K85" s="127" t="str">
        <f t="shared" si="7"/>
        <v/>
      </c>
      <c r="L85" s="32"/>
    </row>
    <row r="86" spans="1:12">
      <c r="A86" s="31">
        <v>5</v>
      </c>
      <c r="B86" s="99"/>
      <c r="C86" s="71" t="str">
        <f t="shared" si="11"/>
        <v/>
      </c>
      <c r="D86" s="118"/>
      <c r="E86" s="122"/>
      <c r="F86" s="123"/>
      <c r="G86" s="123"/>
      <c r="H86" s="123"/>
      <c r="I86" s="123"/>
      <c r="J86" s="123"/>
      <c r="K86" s="127" t="str">
        <f t="shared" si="7"/>
        <v/>
      </c>
      <c r="L86" s="32"/>
    </row>
    <row r="87" spans="1:12">
      <c r="A87" s="31">
        <v>6</v>
      </c>
      <c r="B87" s="99"/>
      <c r="C87" s="71" t="str">
        <f t="shared" si="11"/>
        <v/>
      </c>
      <c r="D87" s="118"/>
      <c r="E87" s="122"/>
      <c r="F87" s="123"/>
      <c r="G87" s="123"/>
      <c r="H87" s="123"/>
      <c r="I87" s="123"/>
      <c r="J87" s="123"/>
      <c r="K87" s="127" t="str">
        <f t="shared" si="7"/>
        <v/>
      </c>
      <c r="L87" s="32"/>
    </row>
    <row r="88" spans="1:12">
      <c r="A88" s="31">
        <v>7</v>
      </c>
      <c r="B88" s="99"/>
      <c r="C88" s="71" t="str">
        <f t="shared" si="11"/>
        <v/>
      </c>
      <c r="D88" s="118"/>
      <c r="E88" s="122"/>
      <c r="F88" s="123"/>
      <c r="G88" s="123"/>
      <c r="H88" s="123"/>
      <c r="I88" s="123"/>
      <c r="J88" s="123"/>
      <c r="K88" s="127" t="str">
        <f t="shared" si="7"/>
        <v/>
      </c>
      <c r="L88" s="32"/>
    </row>
    <row r="89" spans="1:12">
      <c r="A89" s="31">
        <v>8</v>
      </c>
      <c r="B89" s="99"/>
      <c r="C89" s="71" t="str">
        <f t="shared" si="11"/>
        <v/>
      </c>
      <c r="D89" s="118"/>
      <c r="E89" s="122"/>
      <c r="F89" s="123"/>
      <c r="G89" s="123"/>
      <c r="H89" s="123"/>
      <c r="I89" s="123"/>
      <c r="J89" s="123"/>
      <c r="K89" s="127" t="str">
        <f t="shared" si="7"/>
        <v/>
      </c>
      <c r="L89" s="32"/>
    </row>
    <row r="90" spans="1:12">
      <c r="A90" s="31">
        <v>9</v>
      </c>
      <c r="B90" s="99"/>
      <c r="C90" s="71" t="str">
        <f t="shared" si="11"/>
        <v/>
      </c>
      <c r="D90" s="118"/>
      <c r="E90" s="122"/>
      <c r="F90" s="123"/>
      <c r="G90" s="123"/>
      <c r="H90" s="123"/>
      <c r="I90" s="123"/>
      <c r="J90" s="123"/>
      <c r="K90" s="127" t="str">
        <f t="shared" si="7"/>
        <v/>
      </c>
      <c r="L90" s="32"/>
    </row>
    <row r="91" spans="1:12">
      <c r="A91" s="31">
        <v>10</v>
      </c>
      <c r="B91" s="99"/>
      <c r="C91" s="71" t="str">
        <f t="shared" si="11"/>
        <v/>
      </c>
      <c r="D91" s="118"/>
      <c r="E91" s="122"/>
      <c r="F91" s="123"/>
      <c r="G91" s="123"/>
      <c r="H91" s="123"/>
      <c r="I91" s="123"/>
      <c r="J91" s="123"/>
      <c r="K91" s="127" t="str">
        <f t="shared" si="7"/>
        <v/>
      </c>
      <c r="L91" s="32"/>
    </row>
    <row r="92" spans="1:12">
      <c r="A92" s="31">
        <v>11</v>
      </c>
      <c r="B92" s="99"/>
      <c r="C92" s="71" t="str">
        <f t="shared" si="11"/>
        <v/>
      </c>
      <c r="D92" s="118"/>
      <c r="E92" s="122"/>
      <c r="F92" s="123"/>
      <c r="G92" s="123"/>
      <c r="H92" s="123"/>
      <c r="I92" s="123"/>
      <c r="J92" s="123"/>
      <c r="K92" s="127" t="str">
        <f t="shared" si="7"/>
        <v/>
      </c>
      <c r="L92" s="32"/>
    </row>
    <row r="93" spans="1:12">
      <c r="A93" s="31">
        <v>12</v>
      </c>
      <c r="B93" s="99"/>
      <c r="C93" s="71" t="str">
        <f t="shared" si="11"/>
        <v/>
      </c>
      <c r="D93" s="118"/>
      <c r="E93" s="122"/>
      <c r="F93" s="123"/>
      <c r="G93" s="123"/>
      <c r="H93" s="123"/>
      <c r="I93" s="123"/>
      <c r="J93" s="123"/>
      <c r="K93" s="127" t="str">
        <f t="shared" si="7"/>
        <v/>
      </c>
      <c r="L93" s="33"/>
    </row>
    <row r="94" spans="1:12">
      <c r="A94" s="31">
        <v>13</v>
      </c>
      <c r="B94" s="99"/>
      <c r="C94" s="71" t="str">
        <f t="shared" si="11"/>
        <v/>
      </c>
      <c r="D94" s="118"/>
      <c r="E94" s="122"/>
      <c r="F94" s="123"/>
      <c r="G94" s="123"/>
      <c r="H94" s="123"/>
      <c r="I94" s="123"/>
      <c r="J94" s="123"/>
      <c r="K94" s="127" t="str">
        <f t="shared" si="7"/>
        <v/>
      </c>
      <c r="L94" s="33"/>
    </row>
    <row r="95" spans="1:12">
      <c r="A95" s="31">
        <v>14</v>
      </c>
      <c r="B95" s="99"/>
      <c r="C95" s="71" t="str">
        <f t="shared" si="11"/>
        <v/>
      </c>
      <c r="D95" s="118"/>
      <c r="E95" s="122"/>
      <c r="F95" s="123"/>
      <c r="G95" s="123"/>
      <c r="H95" s="123"/>
      <c r="I95" s="123"/>
      <c r="J95" s="123"/>
      <c r="K95" s="127" t="str">
        <f t="shared" ref="K95:K99" si="12">IF(ISNUMBER(F95),(PRODUCT(F95,G95,I95)),"")</f>
        <v/>
      </c>
      <c r="L95" s="32"/>
    </row>
    <row r="96" spans="1:12">
      <c r="A96" s="31">
        <v>15</v>
      </c>
      <c r="B96" s="99"/>
      <c r="C96" s="71" t="str">
        <f t="shared" si="11"/>
        <v/>
      </c>
      <c r="D96" s="118"/>
      <c r="E96" s="122"/>
      <c r="F96" s="123"/>
      <c r="G96" s="123"/>
      <c r="H96" s="123"/>
      <c r="I96" s="123"/>
      <c r="J96" s="123"/>
      <c r="K96" s="127" t="str">
        <f t="shared" si="12"/>
        <v/>
      </c>
      <c r="L96" s="32"/>
    </row>
    <row r="97" spans="1:12">
      <c r="A97" s="31">
        <v>16</v>
      </c>
      <c r="B97" s="99"/>
      <c r="C97" s="71" t="str">
        <f t="shared" si="11"/>
        <v/>
      </c>
      <c r="D97" s="118"/>
      <c r="E97" s="122"/>
      <c r="F97" s="123"/>
      <c r="G97" s="123"/>
      <c r="H97" s="123"/>
      <c r="I97" s="123"/>
      <c r="J97" s="123"/>
      <c r="K97" s="127" t="str">
        <f t="shared" si="12"/>
        <v/>
      </c>
      <c r="L97" s="32"/>
    </row>
    <row r="98" spans="1:12">
      <c r="A98" s="31">
        <v>17</v>
      </c>
      <c r="B98" s="99"/>
      <c r="C98" s="71" t="str">
        <f t="shared" si="11"/>
        <v/>
      </c>
      <c r="D98" s="118"/>
      <c r="E98" s="122"/>
      <c r="F98" s="123"/>
      <c r="G98" s="123"/>
      <c r="H98" s="123"/>
      <c r="I98" s="123"/>
      <c r="J98" s="123"/>
      <c r="K98" s="127" t="str">
        <f t="shared" si="12"/>
        <v/>
      </c>
      <c r="L98" s="32"/>
    </row>
    <row r="99" spans="1:12">
      <c r="A99" s="31">
        <v>18</v>
      </c>
      <c r="B99" s="99"/>
      <c r="C99" s="71" t="str">
        <f t="shared" si="11"/>
        <v/>
      </c>
      <c r="D99" s="118"/>
      <c r="E99" s="122"/>
      <c r="F99" s="123"/>
      <c r="G99" s="123"/>
      <c r="H99" s="123"/>
      <c r="I99" s="123"/>
      <c r="J99" s="123"/>
      <c r="K99" s="127" t="str">
        <f t="shared" si="12"/>
        <v/>
      </c>
      <c r="L99" s="32"/>
    </row>
    <row r="100" spans="1:12">
      <c r="A100" s="31">
        <v>19</v>
      </c>
      <c r="B100" s="99"/>
      <c r="C100" s="71" t="str">
        <f t="shared" si="11"/>
        <v/>
      </c>
      <c r="D100" s="118"/>
      <c r="E100" s="122"/>
      <c r="F100" s="123"/>
      <c r="G100" s="123"/>
      <c r="H100" s="123"/>
      <c r="I100" s="123"/>
      <c r="J100" s="123"/>
      <c r="K100" s="127" t="str">
        <f t="shared" si="7"/>
        <v/>
      </c>
      <c r="L100" s="33"/>
    </row>
    <row r="101" spans="1:12" ht="18.5" thickBot="1">
      <c r="A101" s="31">
        <v>20</v>
      </c>
      <c r="B101" s="100"/>
      <c r="C101" s="72" t="str">
        <f t="shared" si="11"/>
        <v/>
      </c>
      <c r="D101" s="119"/>
      <c r="E101" s="124"/>
      <c r="F101" s="125"/>
      <c r="G101" s="125"/>
      <c r="H101" s="125"/>
      <c r="I101" s="125"/>
      <c r="J101" s="125"/>
      <c r="K101" s="128" t="str">
        <f t="shared" si="7"/>
        <v/>
      </c>
      <c r="L101" s="34"/>
    </row>
    <row r="102" spans="1:12" ht="23" thickBot="1">
      <c r="A102" s="52"/>
      <c r="B102" s="97"/>
      <c r="C102" s="67" t="s">
        <v>107</v>
      </c>
      <c r="D102" s="53" t="s">
        <v>106</v>
      </c>
      <c r="E102" s="56" t="s">
        <v>77</v>
      </c>
      <c r="F102" s="57" t="s">
        <v>58</v>
      </c>
      <c r="G102" s="58" t="s">
        <v>29</v>
      </c>
      <c r="H102" s="59" t="s">
        <v>51</v>
      </c>
      <c r="I102" s="58" t="s">
        <v>30</v>
      </c>
      <c r="J102" s="59" t="s">
        <v>52</v>
      </c>
      <c r="K102" s="57" t="s">
        <v>31</v>
      </c>
      <c r="L102" s="60" t="s">
        <v>97</v>
      </c>
    </row>
    <row r="103" spans="1:12" s="27" customFormat="1" ht="26.5">
      <c r="A103" s="31"/>
      <c r="B103" s="54" t="str">
        <f t="shared" ref="B103" si="13">IF($E$8=C103,$D$8,IF($E$9=C103,$D$9,IF($E$10=C103,$D$10,"")))</f>
        <v/>
      </c>
      <c r="C103" s="69" t="s">
        <v>181</v>
      </c>
      <c r="D103" s="61"/>
      <c r="E103" s="62"/>
      <c r="F103" s="63"/>
      <c r="G103" s="63"/>
      <c r="H103" s="63"/>
      <c r="I103" s="63"/>
      <c r="J103" s="63"/>
      <c r="K103" s="64"/>
      <c r="L103" s="68">
        <f>ROUNDDOWN(SUM(K104:K123),-3)/1000</f>
        <v>0</v>
      </c>
    </row>
    <row r="104" spans="1:12">
      <c r="A104" s="31">
        <v>1</v>
      </c>
      <c r="B104" s="99"/>
      <c r="C104" s="71" t="str">
        <f>IF(D104="","",".")</f>
        <v/>
      </c>
      <c r="D104" s="117"/>
      <c r="E104" s="120"/>
      <c r="F104" s="121"/>
      <c r="G104" s="121"/>
      <c r="H104" s="121"/>
      <c r="I104" s="121"/>
      <c r="J104" s="121"/>
      <c r="K104" s="126" t="str">
        <f t="shared" ref="K104:K123" si="14">IF(ISNUMBER(F104),(PRODUCT(F104,G104,I104)),"")</f>
        <v/>
      </c>
      <c r="L104" s="32"/>
    </row>
    <row r="105" spans="1:12">
      <c r="A105" s="31">
        <v>2</v>
      </c>
      <c r="B105" s="99"/>
      <c r="C105" s="71" t="str">
        <f t="shared" ref="C105:C123" si="15">IF(D105="","",".")</f>
        <v/>
      </c>
      <c r="D105" s="118"/>
      <c r="E105" s="122"/>
      <c r="F105" s="123"/>
      <c r="G105" s="123"/>
      <c r="H105" s="123"/>
      <c r="I105" s="123"/>
      <c r="J105" s="123"/>
      <c r="K105" s="127" t="str">
        <f t="shared" si="14"/>
        <v/>
      </c>
      <c r="L105" s="32"/>
    </row>
    <row r="106" spans="1:12">
      <c r="A106" s="31">
        <v>3</v>
      </c>
      <c r="B106" s="99"/>
      <c r="C106" s="71" t="str">
        <f t="shared" si="15"/>
        <v/>
      </c>
      <c r="D106" s="118"/>
      <c r="E106" s="122"/>
      <c r="F106" s="123"/>
      <c r="G106" s="123"/>
      <c r="H106" s="123"/>
      <c r="I106" s="123"/>
      <c r="J106" s="123"/>
      <c r="K106" s="127" t="str">
        <f t="shared" si="14"/>
        <v/>
      </c>
      <c r="L106" s="32"/>
    </row>
    <row r="107" spans="1:12">
      <c r="A107" s="31">
        <v>4</v>
      </c>
      <c r="B107" s="99"/>
      <c r="C107" s="71" t="str">
        <f t="shared" si="15"/>
        <v/>
      </c>
      <c r="D107" s="118"/>
      <c r="E107" s="122"/>
      <c r="F107" s="123"/>
      <c r="G107" s="123"/>
      <c r="H107" s="123"/>
      <c r="I107" s="123"/>
      <c r="J107" s="123"/>
      <c r="K107" s="127" t="str">
        <f t="shared" si="14"/>
        <v/>
      </c>
      <c r="L107" s="32"/>
    </row>
    <row r="108" spans="1:12">
      <c r="A108" s="31">
        <v>5</v>
      </c>
      <c r="B108" s="99"/>
      <c r="C108" s="71" t="str">
        <f t="shared" si="15"/>
        <v/>
      </c>
      <c r="D108" s="118"/>
      <c r="E108" s="122"/>
      <c r="F108" s="123"/>
      <c r="G108" s="123"/>
      <c r="H108" s="123"/>
      <c r="I108" s="123"/>
      <c r="J108" s="123"/>
      <c r="K108" s="127" t="str">
        <f t="shared" si="14"/>
        <v/>
      </c>
      <c r="L108" s="32"/>
    </row>
    <row r="109" spans="1:12">
      <c r="A109" s="31">
        <v>6</v>
      </c>
      <c r="B109" s="99"/>
      <c r="C109" s="71" t="str">
        <f t="shared" si="15"/>
        <v/>
      </c>
      <c r="D109" s="118"/>
      <c r="E109" s="122"/>
      <c r="F109" s="123"/>
      <c r="G109" s="123"/>
      <c r="H109" s="123"/>
      <c r="I109" s="123"/>
      <c r="J109" s="123"/>
      <c r="K109" s="127" t="str">
        <f t="shared" si="14"/>
        <v/>
      </c>
      <c r="L109" s="32"/>
    </row>
    <row r="110" spans="1:12">
      <c r="A110" s="31">
        <v>7</v>
      </c>
      <c r="B110" s="99"/>
      <c r="C110" s="71" t="str">
        <f t="shared" si="15"/>
        <v/>
      </c>
      <c r="D110" s="118"/>
      <c r="E110" s="122"/>
      <c r="F110" s="123"/>
      <c r="G110" s="123"/>
      <c r="H110" s="123"/>
      <c r="I110" s="123"/>
      <c r="J110" s="123"/>
      <c r="K110" s="127" t="str">
        <f t="shared" si="14"/>
        <v/>
      </c>
      <c r="L110" s="32"/>
    </row>
    <row r="111" spans="1:12">
      <c r="A111" s="31">
        <v>8</v>
      </c>
      <c r="B111" s="99"/>
      <c r="C111" s="71" t="str">
        <f t="shared" si="15"/>
        <v/>
      </c>
      <c r="D111" s="118"/>
      <c r="E111" s="122"/>
      <c r="F111" s="123"/>
      <c r="G111" s="123"/>
      <c r="H111" s="123"/>
      <c r="I111" s="123"/>
      <c r="J111" s="123"/>
      <c r="K111" s="127" t="str">
        <f t="shared" si="14"/>
        <v/>
      </c>
      <c r="L111" s="32"/>
    </row>
    <row r="112" spans="1:12">
      <c r="A112" s="31">
        <v>9</v>
      </c>
      <c r="B112" s="99"/>
      <c r="C112" s="71" t="str">
        <f t="shared" si="15"/>
        <v/>
      </c>
      <c r="D112" s="118"/>
      <c r="E112" s="122"/>
      <c r="F112" s="123"/>
      <c r="G112" s="123"/>
      <c r="H112" s="123"/>
      <c r="I112" s="123"/>
      <c r="J112" s="123"/>
      <c r="K112" s="127" t="str">
        <f t="shared" si="14"/>
        <v/>
      </c>
      <c r="L112" s="32"/>
    </row>
    <row r="113" spans="1:12">
      <c r="A113" s="31">
        <v>10</v>
      </c>
      <c r="B113" s="99"/>
      <c r="C113" s="71" t="str">
        <f t="shared" si="15"/>
        <v/>
      </c>
      <c r="D113" s="118"/>
      <c r="E113" s="122"/>
      <c r="F113" s="123"/>
      <c r="G113" s="123"/>
      <c r="H113" s="123"/>
      <c r="I113" s="123"/>
      <c r="J113" s="123"/>
      <c r="K113" s="127" t="str">
        <f t="shared" si="14"/>
        <v/>
      </c>
      <c r="L113" s="32"/>
    </row>
    <row r="114" spans="1:12">
      <c r="A114" s="31">
        <v>11</v>
      </c>
      <c r="B114" s="99"/>
      <c r="C114" s="71" t="str">
        <f t="shared" si="15"/>
        <v/>
      </c>
      <c r="D114" s="118"/>
      <c r="E114" s="122"/>
      <c r="F114" s="123"/>
      <c r="G114" s="123"/>
      <c r="H114" s="123"/>
      <c r="I114" s="123"/>
      <c r="J114" s="123"/>
      <c r="K114" s="127" t="str">
        <f t="shared" si="14"/>
        <v/>
      </c>
      <c r="L114" s="32"/>
    </row>
    <row r="115" spans="1:12">
      <c r="A115" s="31">
        <v>12</v>
      </c>
      <c r="B115" s="99"/>
      <c r="C115" s="71" t="str">
        <f t="shared" si="15"/>
        <v/>
      </c>
      <c r="D115" s="118"/>
      <c r="E115" s="122"/>
      <c r="F115" s="123"/>
      <c r="G115" s="123"/>
      <c r="H115" s="123"/>
      <c r="I115" s="123"/>
      <c r="J115" s="123"/>
      <c r="K115" s="127" t="str">
        <f t="shared" si="14"/>
        <v/>
      </c>
      <c r="L115" s="33"/>
    </row>
    <row r="116" spans="1:12">
      <c r="A116" s="31">
        <v>13</v>
      </c>
      <c r="B116" s="99"/>
      <c r="C116" s="71" t="str">
        <f t="shared" si="15"/>
        <v/>
      </c>
      <c r="D116" s="118"/>
      <c r="E116" s="122"/>
      <c r="F116" s="123"/>
      <c r="G116" s="123"/>
      <c r="H116" s="123"/>
      <c r="I116" s="123"/>
      <c r="J116" s="123"/>
      <c r="K116" s="127" t="str">
        <f t="shared" si="14"/>
        <v/>
      </c>
      <c r="L116" s="33"/>
    </row>
    <row r="117" spans="1:12">
      <c r="A117" s="31">
        <v>14</v>
      </c>
      <c r="B117" s="99"/>
      <c r="C117" s="71" t="str">
        <f t="shared" si="15"/>
        <v/>
      </c>
      <c r="D117" s="118"/>
      <c r="E117" s="122"/>
      <c r="F117" s="123"/>
      <c r="G117" s="123"/>
      <c r="H117" s="123"/>
      <c r="I117" s="123"/>
      <c r="J117" s="123"/>
      <c r="K117" s="127" t="str">
        <f t="shared" ref="K117:K121" si="16">IF(ISNUMBER(F117),(PRODUCT(F117,G117,I117)),"")</f>
        <v/>
      </c>
      <c r="L117" s="32"/>
    </row>
    <row r="118" spans="1:12">
      <c r="A118" s="31">
        <v>15</v>
      </c>
      <c r="B118" s="99"/>
      <c r="C118" s="71" t="str">
        <f t="shared" si="15"/>
        <v/>
      </c>
      <c r="D118" s="118"/>
      <c r="E118" s="122"/>
      <c r="F118" s="123"/>
      <c r="G118" s="123"/>
      <c r="H118" s="123"/>
      <c r="I118" s="123"/>
      <c r="J118" s="123"/>
      <c r="K118" s="127" t="str">
        <f t="shared" si="16"/>
        <v/>
      </c>
      <c r="L118" s="32"/>
    </row>
    <row r="119" spans="1:12">
      <c r="A119" s="31">
        <v>16</v>
      </c>
      <c r="B119" s="99"/>
      <c r="C119" s="71" t="str">
        <f t="shared" si="15"/>
        <v/>
      </c>
      <c r="D119" s="118"/>
      <c r="E119" s="122"/>
      <c r="F119" s="123"/>
      <c r="G119" s="123"/>
      <c r="H119" s="123"/>
      <c r="I119" s="123"/>
      <c r="J119" s="123"/>
      <c r="K119" s="127" t="str">
        <f t="shared" si="16"/>
        <v/>
      </c>
      <c r="L119" s="32"/>
    </row>
    <row r="120" spans="1:12">
      <c r="A120" s="31">
        <v>17</v>
      </c>
      <c r="B120" s="99"/>
      <c r="C120" s="71" t="str">
        <f t="shared" si="15"/>
        <v/>
      </c>
      <c r="D120" s="118"/>
      <c r="E120" s="122"/>
      <c r="F120" s="123"/>
      <c r="G120" s="123"/>
      <c r="H120" s="123"/>
      <c r="I120" s="123"/>
      <c r="J120" s="123"/>
      <c r="K120" s="127" t="str">
        <f t="shared" si="16"/>
        <v/>
      </c>
      <c r="L120" s="32"/>
    </row>
    <row r="121" spans="1:12">
      <c r="A121" s="31">
        <v>18</v>
      </c>
      <c r="B121" s="99"/>
      <c r="C121" s="71" t="str">
        <f t="shared" si="15"/>
        <v/>
      </c>
      <c r="D121" s="118"/>
      <c r="E121" s="122"/>
      <c r="F121" s="123"/>
      <c r="G121" s="123"/>
      <c r="H121" s="123"/>
      <c r="I121" s="123"/>
      <c r="J121" s="123"/>
      <c r="K121" s="127" t="str">
        <f t="shared" si="16"/>
        <v/>
      </c>
      <c r="L121" s="32"/>
    </row>
    <row r="122" spans="1:12">
      <c r="A122" s="31">
        <v>19</v>
      </c>
      <c r="B122" s="99"/>
      <c r="C122" s="71" t="str">
        <f t="shared" si="15"/>
        <v/>
      </c>
      <c r="D122" s="118"/>
      <c r="E122" s="122"/>
      <c r="F122" s="123"/>
      <c r="G122" s="123"/>
      <c r="H122" s="123"/>
      <c r="I122" s="123"/>
      <c r="J122" s="123"/>
      <c r="K122" s="127" t="str">
        <f t="shared" si="14"/>
        <v/>
      </c>
      <c r="L122" s="33"/>
    </row>
    <row r="123" spans="1:12" ht="18.5" thickBot="1">
      <c r="A123" s="31">
        <v>20</v>
      </c>
      <c r="B123" s="100"/>
      <c r="C123" s="72" t="str">
        <f t="shared" si="15"/>
        <v/>
      </c>
      <c r="D123" s="119"/>
      <c r="E123" s="124"/>
      <c r="F123" s="125"/>
      <c r="G123" s="125"/>
      <c r="H123" s="125"/>
      <c r="I123" s="125"/>
      <c r="J123" s="125"/>
      <c r="K123" s="128" t="str">
        <f t="shared" si="14"/>
        <v/>
      </c>
      <c r="L123" s="34"/>
    </row>
    <row r="124" spans="1:12" ht="23" thickBot="1">
      <c r="A124" s="52"/>
      <c r="B124" s="97"/>
      <c r="C124" s="67" t="s">
        <v>107</v>
      </c>
      <c r="D124" s="53" t="s">
        <v>106</v>
      </c>
      <c r="E124" s="56" t="s">
        <v>77</v>
      </c>
      <c r="F124" s="57" t="s">
        <v>58</v>
      </c>
      <c r="G124" s="58" t="s">
        <v>29</v>
      </c>
      <c r="H124" s="59" t="s">
        <v>51</v>
      </c>
      <c r="I124" s="58" t="s">
        <v>30</v>
      </c>
      <c r="J124" s="59" t="s">
        <v>52</v>
      </c>
      <c r="K124" s="57" t="s">
        <v>31</v>
      </c>
      <c r="L124" s="60" t="s">
        <v>97</v>
      </c>
    </row>
    <row r="125" spans="1:12" s="27" customFormat="1" ht="26.5">
      <c r="A125" s="31"/>
      <c r="B125" s="54" t="str">
        <f t="shared" ref="B125" si="17">IF($E$8=C125,$D$8,IF($E$9=C125,$D$9,IF($E$10=C125,$D$10,"")))</f>
        <v/>
      </c>
      <c r="C125" s="69" t="s">
        <v>182</v>
      </c>
      <c r="D125" s="61"/>
      <c r="E125" s="62"/>
      <c r="F125" s="63"/>
      <c r="G125" s="63"/>
      <c r="H125" s="63"/>
      <c r="I125" s="63"/>
      <c r="J125" s="63"/>
      <c r="K125" s="66"/>
      <c r="L125" s="68">
        <f>ROUNDDOWN(SUM(K126:K145),-3)/1000</f>
        <v>0</v>
      </c>
    </row>
    <row r="126" spans="1:12">
      <c r="A126" s="31">
        <v>1</v>
      </c>
      <c r="B126" s="99"/>
      <c r="C126" s="73" t="str">
        <f>IF(D126="","",".")</f>
        <v/>
      </c>
      <c r="D126" s="117"/>
      <c r="E126" s="120"/>
      <c r="F126" s="121"/>
      <c r="G126" s="121"/>
      <c r="H126" s="121"/>
      <c r="I126" s="121"/>
      <c r="J126" s="121"/>
      <c r="K126" s="126" t="str">
        <f>IF(ISNUMBER(F126),(PRODUCT(F126,G126,I126)),"")</f>
        <v/>
      </c>
      <c r="L126" s="32"/>
    </row>
    <row r="127" spans="1:12">
      <c r="A127" s="31">
        <v>2</v>
      </c>
      <c r="B127" s="99"/>
      <c r="C127" s="73" t="str">
        <f t="shared" ref="C127:C145" si="18">IF(D127="","",".")</f>
        <v/>
      </c>
      <c r="D127" s="118"/>
      <c r="E127" s="122"/>
      <c r="F127" s="123"/>
      <c r="G127" s="123"/>
      <c r="H127" s="123"/>
      <c r="I127" s="123"/>
      <c r="J127" s="123"/>
      <c r="K127" s="127" t="str">
        <f t="shared" ref="K127:K167" si="19">IF(ISNUMBER(F127),(PRODUCT(F127,G127,I127)),"")</f>
        <v/>
      </c>
      <c r="L127" s="32"/>
    </row>
    <row r="128" spans="1:12">
      <c r="A128" s="31">
        <v>3</v>
      </c>
      <c r="B128" s="99"/>
      <c r="C128" s="73" t="str">
        <f t="shared" si="18"/>
        <v/>
      </c>
      <c r="D128" s="118"/>
      <c r="E128" s="122"/>
      <c r="F128" s="123"/>
      <c r="G128" s="123"/>
      <c r="H128" s="123"/>
      <c r="I128" s="123"/>
      <c r="J128" s="123"/>
      <c r="K128" s="127" t="str">
        <f t="shared" si="19"/>
        <v/>
      </c>
      <c r="L128" s="32"/>
    </row>
    <row r="129" spans="1:12">
      <c r="A129" s="31">
        <v>4</v>
      </c>
      <c r="B129" s="99"/>
      <c r="C129" s="73" t="str">
        <f t="shared" si="18"/>
        <v/>
      </c>
      <c r="D129" s="118"/>
      <c r="E129" s="122"/>
      <c r="F129" s="123"/>
      <c r="G129" s="123"/>
      <c r="H129" s="123"/>
      <c r="I129" s="123"/>
      <c r="J129" s="123"/>
      <c r="K129" s="127" t="str">
        <f t="shared" si="19"/>
        <v/>
      </c>
      <c r="L129" s="32"/>
    </row>
    <row r="130" spans="1:12">
      <c r="A130" s="31">
        <v>5</v>
      </c>
      <c r="B130" s="99"/>
      <c r="C130" s="73" t="str">
        <f t="shared" si="18"/>
        <v/>
      </c>
      <c r="D130" s="118"/>
      <c r="E130" s="122"/>
      <c r="F130" s="123"/>
      <c r="G130" s="123"/>
      <c r="H130" s="123"/>
      <c r="I130" s="123"/>
      <c r="J130" s="123"/>
      <c r="K130" s="127" t="str">
        <f t="shared" si="19"/>
        <v/>
      </c>
      <c r="L130" s="32"/>
    </row>
    <row r="131" spans="1:12">
      <c r="A131" s="31">
        <v>6</v>
      </c>
      <c r="B131" s="99"/>
      <c r="C131" s="73" t="str">
        <f t="shared" si="18"/>
        <v/>
      </c>
      <c r="D131" s="118"/>
      <c r="E131" s="122"/>
      <c r="F131" s="123"/>
      <c r="G131" s="123"/>
      <c r="H131" s="123"/>
      <c r="I131" s="123"/>
      <c r="J131" s="123"/>
      <c r="K131" s="127" t="str">
        <f t="shared" si="19"/>
        <v/>
      </c>
      <c r="L131" s="32"/>
    </row>
    <row r="132" spans="1:12">
      <c r="A132" s="31">
        <v>7</v>
      </c>
      <c r="B132" s="99"/>
      <c r="C132" s="73" t="str">
        <f t="shared" si="18"/>
        <v/>
      </c>
      <c r="D132" s="118"/>
      <c r="E132" s="122"/>
      <c r="F132" s="123"/>
      <c r="G132" s="123"/>
      <c r="H132" s="123"/>
      <c r="I132" s="123"/>
      <c r="J132" s="123"/>
      <c r="K132" s="127" t="str">
        <f t="shared" si="19"/>
        <v/>
      </c>
      <c r="L132" s="32"/>
    </row>
    <row r="133" spans="1:12">
      <c r="A133" s="31">
        <v>8</v>
      </c>
      <c r="B133" s="99"/>
      <c r="C133" s="73" t="str">
        <f t="shared" si="18"/>
        <v/>
      </c>
      <c r="D133" s="118"/>
      <c r="E133" s="122"/>
      <c r="F133" s="123"/>
      <c r="G133" s="123"/>
      <c r="H133" s="123"/>
      <c r="I133" s="123"/>
      <c r="J133" s="123"/>
      <c r="K133" s="127" t="str">
        <f t="shared" si="19"/>
        <v/>
      </c>
      <c r="L133" s="32"/>
    </row>
    <row r="134" spans="1:12">
      <c r="A134" s="31">
        <v>9</v>
      </c>
      <c r="B134" s="99"/>
      <c r="C134" s="73" t="str">
        <f t="shared" si="18"/>
        <v/>
      </c>
      <c r="D134" s="118"/>
      <c r="E134" s="122"/>
      <c r="F134" s="123"/>
      <c r="G134" s="123"/>
      <c r="H134" s="123"/>
      <c r="I134" s="123"/>
      <c r="J134" s="123"/>
      <c r="K134" s="127" t="str">
        <f t="shared" si="19"/>
        <v/>
      </c>
      <c r="L134" s="32"/>
    </row>
    <row r="135" spans="1:12">
      <c r="A135" s="31">
        <v>10</v>
      </c>
      <c r="B135" s="99"/>
      <c r="C135" s="73" t="str">
        <f t="shared" si="18"/>
        <v/>
      </c>
      <c r="D135" s="118"/>
      <c r="E135" s="122"/>
      <c r="F135" s="123"/>
      <c r="G135" s="123"/>
      <c r="H135" s="123"/>
      <c r="I135" s="123"/>
      <c r="J135" s="123"/>
      <c r="K135" s="127" t="str">
        <f t="shared" si="19"/>
        <v/>
      </c>
      <c r="L135" s="32"/>
    </row>
    <row r="136" spans="1:12">
      <c r="A136" s="31">
        <v>11</v>
      </c>
      <c r="B136" s="99"/>
      <c r="C136" s="73" t="str">
        <f t="shared" si="18"/>
        <v/>
      </c>
      <c r="D136" s="118"/>
      <c r="E136" s="122"/>
      <c r="F136" s="123"/>
      <c r="G136" s="123"/>
      <c r="H136" s="123"/>
      <c r="I136" s="123"/>
      <c r="J136" s="123"/>
      <c r="K136" s="127" t="str">
        <f t="shared" si="19"/>
        <v/>
      </c>
      <c r="L136" s="32"/>
    </row>
    <row r="137" spans="1:12">
      <c r="A137" s="31">
        <v>12</v>
      </c>
      <c r="B137" s="99"/>
      <c r="C137" s="73" t="str">
        <f t="shared" si="18"/>
        <v/>
      </c>
      <c r="D137" s="118"/>
      <c r="E137" s="122"/>
      <c r="F137" s="123"/>
      <c r="G137" s="123"/>
      <c r="H137" s="123"/>
      <c r="I137" s="123"/>
      <c r="J137" s="123"/>
      <c r="K137" s="127" t="str">
        <f t="shared" si="19"/>
        <v/>
      </c>
      <c r="L137" s="33"/>
    </row>
    <row r="138" spans="1:12">
      <c r="A138" s="31">
        <v>13</v>
      </c>
      <c r="B138" s="99"/>
      <c r="C138" s="73" t="str">
        <f t="shared" si="18"/>
        <v/>
      </c>
      <c r="D138" s="118"/>
      <c r="E138" s="122"/>
      <c r="F138" s="123"/>
      <c r="G138" s="123"/>
      <c r="H138" s="123"/>
      <c r="I138" s="123"/>
      <c r="J138" s="123"/>
      <c r="K138" s="127" t="str">
        <f t="shared" si="19"/>
        <v/>
      </c>
      <c r="L138" s="33"/>
    </row>
    <row r="139" spans="1:12">
      <c r="A139" s="31">
        <v>14</v>
      </c>
      <c r="B139" s="99"/>
      <c r="C139" s="73" t="str">
        <f t="shared" si="18"/>
        <v/>
      </c>
      <c r="D139" s="118"/>
      <c r="E139" s="122"/>
      <c r="F139" s="123"/>
      <c r="G139" s="123"/>
      <c r="H139" s="123"/>
      <c r="I139" s="123"/>
      <c r="J139" s="123"/>
      <c r="K139" s="127" t="str">
        <f t="shared" ref="K139:K143" si="20">IF(ISNUMBER(F139),(PRODUCT(F139,G139,I139)),"")</f>
        <v/>
      </c>
      <c r="L139" s="32"/>
    </row>
    <row r="140" spans="1:12">
      <c r="A140" s="31">
        <v>15</v>
      </c>
      <c r="B140" s="99"/>
      <c r="C140" s="73" t="str">
        <f t="shared" si="18"/>
        <v/>
      </c>
      <c r="D140" s="118"/>
      <c r="E140" s="122"/>
      <c r="F140" s="123"/>
      <c r="G140" s="123"/>
      <c r="H140" s="123"/>
      <c r="I140" s="123"/>
      <c r="J140" s="123"/>
      <c r="K140" s="127" t="str">
        <f t="shared" si="20"/>
        <v/>
      </c>
      <c r="L140" s="32"/>
    </row>
    <row r="141" spans="1:12">
      <c r="A141" s="31">
        <v>16</v>
      </c>
      <c r="B141" s="99"/>
      <c r="C141" s="73" t="str">
        <f t="shared" si="18"/>
        <v/>
      </c>
      <c r="D141" s="118"/>
      <c r="E141" s="122"/>
      <c r="F141" s="123"/>
      <c r="G141" s="123"/>
      <c r="H141" s="123"/>
      <c r="I141" s="123"/>
      <c r="J141" s="123"/>
      <c r="K141" s="127" t="str">
        <f t="shared" si="20"/>
        <v/>
      </c>
      <c r="L141" s="32"/>
    </row>
    <row r="142" spans="1:12">
      <c r="A142" s="31">
        <v>17</v>
      </c>
      <c r="B142" s="99"/>
      <c r="C142" s="73" t="str">
        <f t="shared" si="18"/>
        <v/>
      </c>
      <c r="D142" s="118"/>
      <c r="E142" s="122"/>
      <c r="F142" s="123"/>
      <c r="G142" s="123"/>
      <c r="H142" s="123"/>
      <c r="I142" s="123"/>
      <c r="J142" s="123"/>
      <c r="K142" s="127" t="str">
        <f t="shared" si="20"/>
        <v/>
      </c>
      <c r="L142" s="33"/>
    </row>
    <row r="143" spans="1:12">
      <c r="A143" s="31">
        <v>18</v>
      </c>
      <c r="B143" s="99"/>
      <c r="C143" s="73" t="str">
        <f t="shared" si="18"/>
        <v/>
      </c>
      <c r="D143" s="118"/>
      <c r="E143" s="122"/>
      <c r="F143" s="123"/>
      <c r="G143" s="123"/>
      <c r="H143" s="123"/>
      <c r="I143" s="123"/>
      <c r="J143" s="123"/>
      <c r="K143" s="127" t="str">
        <f t="shared" si="20"/>
        <v/>
      </c>
      <c r="L143" s="33"/>
    </row>
    <row r="144" spans="1:12">
      <c r="A144" s="31">
        <v>19</v>
      </c>
      <c r="B144" s="99"/>
      <c r="C144" s="73" t="str">
        <f t="shared" si="18"/>
        <v/>
      </c>
      <c r="D144" s="118"/>
      <c r="E144" s="122"/>
      <c r="F144" s="123"/>
      <c r="G144" s="123"/>
      <c r="H144" s="123"/>
      <c r="I144" s="123"/>
      <c r="J144" s="123"/>
      <c r="K144" s="127" t="str">
        <f t="shared" si="19"/>
        <v/>
      </c>
      <c r="L144" s="33"/>
    </row>
    <row r="145" spans="1:12" ht="18.5" thickBot="1">
      <c r="A145" s="31">
        <v>20</v>
      </c>
      <c r="B145" s="100"/>
      <c r="C145" s="74" t="str">
        <f t="shared" si="18"/>
        <v/>
      </c>
      <c r="D145" s="119"/>
      <c r="E145" s="124"/>
      <c r="F145" s="125"/>
      <c r="G145" s="125"/>
      <c r="H145" s="125"/>
      <c r="I145" s="125"/>
      <c r="J145" s="125"/>
      <c r="K145" s="128" t="str">
        <f t="shared" si="19"/>
        <v/>
      </c>
      <c r="L145" s="34"/>
    </row>
    <row r="146" spans="1:12" ht="23" thickBot="1">
      <c r="A146" s="52"/>
      <c r="B146" s="97"/>
      <c r="C146" s="67" t="s">
        <v>107</v>
      </c>
      <c r="D146" s="53" t="s">
        <v>106</v>
      </c>
      <c r="E146" s="56" t="s">
        <v>77</v>
      </c>
      <c r="F146" s="57" t="s">
        <v>58</v>
      </c>
      <c r="G146" s="58" t="s">
        <v>29</v>
      </c>
      <c r="H146" s="59" t="s">
        <v>51</v>
      </c>
      <c r="I146" s="58" t="s">
        <v>30</v>
      </c>
      <c r="J146" s="59" t="s">
        <v>52</v>
      </c>
      <c r="K146" s="57" t="s">
        <v>31</v>
      </c>
      <c r="L146" s="60" t="s">
        <v>97</v>
      </c>
    </row>
    <row r="147" spans="1:12" s="27" customFormat="1" ht="26.5">
      <c r="A147" s="31"/>
      <c r="B147" s="54" t="str">
        <f t="shared" ref="B147" si="21">IF($E$8=C147,$D$8,IF($E$9=C147,$D$9,IF($E$10=C147,$D$10,"")))</f>
        <v/>
      </c>
      <c r="C147" s="69" t="s">
        <v>183</v>
      </c>
      <c r="D147" s="61"/>
      <c r="E147" s="62"/>
      <c r="F147" s="63"/>
      <c r="G147" s="63"/>
      <c r="H147" s="63"/>
      <c r="I147" s="63"/>
      <c r="J147" s="63"/>
      <c r="K147" s="66"/>
      <c r="L147" s="68">
        <f>ROUNDDOWN(SUM(K148:K167),-3)/1000</f>
        <v>0</v>
      </c>
    </row>
    <row r="148" spans="1:12">
      <c r="A148" s="31">
        <v>1</v>
      </c>
      <c r="B148" s="99"/>
      <c r="C148" s="73" t="str">
        <f>IF(D148="","",".")</f>
        <v/>
      </c>
      <c r="D148" s="117"/>
      <c r="E148" s="120"/>
      <c r="F148" s="121"/>
      <c r="G148" s="121"/>
      <c r="H148" s="121"/>
      <c r="I148" s="121"/>
      <c r="J148" s="121"/>
      <c r="K148" s="126" t="str">
        <f t="shared" si="19"/>
        <v/>
      </c>
      <c r="L148" s="32"/>
    </row>
    <row r="149" spans="1:12">
      <c r="A149" s="31">
        <v>2</v>
      </c>
      <c r="B149" s="99"/>
      <c r="C149" s="73" t="str">
        <f t="shared" ref="C149:C167" si="22">IF(D149="","",".")</f>
        <v/>
      </c>
      <c r="D149" s="118"/>
      <c r="E149" s="122"/>
      <c r="F149" s="123"/>
      <c r="G149" s="123"/>
      <c r="H149" s="123"/>
      <c r="I149" s="123"/>
      <c r="J149" s="123"/>
      <c r="K149" s="127" t="str">
        <f t="shared" si="19"/>
        <v/>
      </c>
      <c r="L149" s="32"/>
    </row>
    <row r="150" spans="1:12">
      <c r="A150" s="31">
        <v>3</v>
      </c>
      <c r="B150" s="99"/>
      <c r="C150" s="73" t="str">
        <f t="shared" si="22"/>
        <v/>
      </c>
      <c r="D150" s="118"/>
      <c r="E150" s="122"/>
      <c r="F150" s="123"/>
      <c r="G150" s="123"/>
      <c r="H150" s="123"/>
      <c r="I150" s="123"/>
      <c r="J150" s="123"/>
      <c r="K150" s="127" t="str">
        <f t="shared" si="19"/>
        <v/>
      </c>
      <c r="L150" s="32"/>
    </row>
    <row r="151" spans="1:12">
      <c r="A151" s="31">
        <v>4</v>
      </c>
      <c r="B151" s="99"/>
      <c r="C151" s="73" t="str">
        <f t="shared" si="22"/>
        <v/>
      </c>
      <c r="D151" s="118"/>
      <c r="E151" s="122"/>
      <c r="F151" s="123"/>
      <c r="G151" s="123"/>
      <c r="H151" s="123"/>
      <c r="I151" s="123"/>
      <c r="J151" s="123"/>
      <c r="K151" s="127" t="str">
        <f t="shared" si="19"/>
        <v/>
      </c>
      <c r="L151" s="32"/>
    </row>
    <row r="152" spans="1:12">
      <c r="A152" s="31">
        <v>5</v>
      </c>
      <c r="B152" s="99"/>
      <c r="C152" s="73" t="str">
        <f t="shared" si="22"/>
        <v/>
      </c>
      <c r="D152" s="118"/>
      <c r="E152" s="122"/>
      <c r="F152" s="123"/>
      <c r="G152" s="123"/>
      <c r="H152" s="123"/>
      <c r="I152" s="123"/>
      <c r="J152" s="123"/>
      <c r="K152" s="127" t="str">
        <f t="shared" si="19"/>
        <v/>
      </c>
      <c r="L152" s="32"/>
    </row>
    <row r="153" spans="1:12">
      <c r="A153" s="31">
        <v>6</v>
      </c>
      <c r="B153" s="99"/>
      <c r="C153" s="73" t="str">
        <f t="shared" si="22"/>
        <v/>
      </c>
      <c r="D153" s="118"/>
      <c r="E153" s="122"/>
      <c r="F153" s="123"/>
      <c r="G153" s="123"/>
      <c r="H153" s="123"/>
      <c r="I153" s="123"/>
      <c r="J153" s="123"/>
      <c r="K153" s="127" t="str">
        <f t="shared" si="19"/>
        <v/>
      </c>
      <c r="L153" s="32"/>
    </row>
    <row r="154" spans="1:12">
      <c r="A154" s="31">
        <v>7</v>
      </c>
      <c r="B154" s="99"/>
      <c r="C154" s="73" t="str">
        <f t="shared" si="22"/>
        <v/>
      </c>
      <c r="D154" s="118"/>
      <c r="E154" s="122"/>
      <c r="F154" s="123"/>
      <c r="G154" s="123"/>
      <c r="H154" s="123"/>
      <c r="I154" s="123"/>
      <c r="J154" s="123"/>
      <c r="K154" s="127" t="str">
        <f t="shared" si="19"/>
        <v/>
      </c>
      <c r="L154" s="32"/>
    </row>
    <row r="155" spans="1:12">
      <c r="A155" s="31">
        <v>8</v>
      </c>
      <c r="B155" s="99"/>
      <c r="C155" s="73" t="str">
        <f t="shared" si="22"/>
        <v/>
      </c>
      <c r="D155" s="118"/>
      <c r="E155" s="122"/>
      <c r="F155" s="123"/>
      <c r="G155" s="123"/>
      <c r="H155" s="123"/>
      <c r="I155" s="123"/>
      <c r="J155" s="123"/>
      <c r="K155" s="127" t="str">
        <f t="shared" si="19"/>
        <v/>
      </c>
      <c r="L155" s="32"/>
    </row>
    <row r="156" spans="1:12">
      <c r="A156" s="31">
        <v>9</v>
      </c>
      <c r="B156" s="99"/>
      <c r="C156" s="73" t="str">
        <f t="shared" si="22"/>
        <v/>
      </c>
      <c r="D156" s="118"/>
      <c r="E156" s="122"/>
      <c r="F156" s="123"/>
      <c r="G156" s="123"/>
      <c r="H156" s="123"/>
      <c r="I156" s="123"/>
      <c r="J156" s="123"/>
      <c r="K156" s="127" t="str">
        <f t="shared" si="19"/>
        <v/>
      </c>
      <c r="L156" s="32"/>
    </row>
    <row r="157" spans="1:12">
      <c r="A157" s="31">
        <v>10</v>
      </c>
      <c r="B157" s="99"/>
      <c r="C157" s="73" t="str">
        <f t="shared" si="22"/>
        <v/>
      </c>
      <c r="D157" s="118"/>
      <c r="E157" s="122"/>
      <c r="F157" s="123"/>
      <c r="G157" s="123"/>
      <c r="H157" s="123"/>
      <c r="I157" s="123"/>
      <c r="J157" s="123"/>
      <c r="K157" s="127" t="str">
        <f t="shared" si="19"/>
        <v/>
      </c>
      <c r="L157" s="32"/>
    </row>
    <row r="158" spans="1:12">
      <c r="A158" s="31">
        <v>11</v>
      </c>
      <c r="B158" s="99"/>
      <c r="C158" s="73" t="str">
        <f t="shared" si="22"/>
        <v/>
      </c>
      <c r="D158" s="118"/>
      <c r="E158" s="122"/>
      <c r="F158" s="123"/>
      <c r="G158" s="123"/>
      <c r="H158" s="123"/>
      <c r="I158" s="123"/>
      <c r="J158" s="123"/>
      <c r="K158" s="127" t="str">
        <f t="shared" ref="K158:K162" si="23">IF(ISNUMBER(F158),(PRODUCT(F158,G158,I158)),"")</f>
        <v/>
      </c>
      <c r="L158" s="32"/>
    </row>
    <row r="159" spans="1:12">
      <c r="A159" s="31">
        <v>12</v>
      </c>
      <c r="B159" s="99"/>
      <c r="C159" s="73" t="str">
        <f t="shared" si="22"/>
        <v/>
      </c>
      <c r="D159" s="118"/>
      <c r="E159" s="122"/>
      <c r="F159" s="123"/>
      <c r="G159" s="123"/>
      <c r="H159" s="123"/>
      <c r="I159" s="123"/>
      <c r="J159" s="123"/>
      <c r="K159" s="127" t="str">
        <f t="shared" si="23"/>
        <v/>
      </c>
      <c r="L159" s="32"/>
    </row>
    <row r="160" spans="1:12">
      <c r="A160" s="31">
        <v>13</v>
      </c>
      <c r="B160" s="99"/>
      <c r="C160" s="73" t="str">
        <f t="shared" si="22"/>
        <v/>
      </c>
      <c r="D160" s="118"/>
      <c r="E160" s="122"/>
      <c r="F160" s="123"/>
      <c r="G160" s="123"/>
      <c r="H160" s="123"/>
      <c r="I160" s="123"/>
      <c r="J160" s="123"/>
      <c r="K160" s="127" t="str">
        <f t="shared" si="23"/>
        <v/>
      </c>
      <c r="L160" s="32"/>
    </row>
    <row r="161" spans="1:12">
      <c r="A161" s="31">
        <v>14</v>
      </c>
      <c r="B161" s="99"/>
      <c r="C161" s="73" t="str">
        <f t="shared" si="22"/>
        <v/>
      </c>
      <c r="D161" s="118"/>
      <c r="E161" s="122"/>
      <c r="F161" s="123"/>
      <c r="G161" s="123"/>
      <c r="H161" s="123"/>
      <c r="I161" s="123"/>
      <c r="J161" s="123"/>
      <c r="K161" s="127" t="str">
        <f t="shared" si="23"/>
        <v/>
      </c>
      <c r="L161" s="32"/>
    </row>
    <row r="162" spans="1:12">
      <c r="A162" s="31">
        <v>15</v>
      </c>
      <c r="B162" s="99"/>
      <c r="C162" s="73" t="str">
        <f t="shared" si="22"/>
        <v/>
      </c>
      <c r="D162" s="118"/>
      <c r="E162" s="122"/>
      <c r="F162" s="123"/>
      <c r="G162" s="123"/>
      <c r="H162" s="123"/>
      <c r="I162" s="123"/>
      <c r="J162" s="123"/>
      <c r="K162" s="127" t="str">
        <f t="shared" si="23"/>
        <v/>
      </c>
      <c r="L162" s="32"/>
    </row>
    <row r="163" spans="1:12">
      <c r="A163" s="31">
        <v>16</v>
      </c>
      <c r="B163" s="99"/>
      <c r="C163" s="73" t="str">
        <f t="shared" si="22"/>
        <v/>
      </c>
      <c r="D163" s="118"/>
      <c r="E163" s="122"/>
      <c r="F163" s="123"/>
      <c r="G163" s="123"/>
      <c r="H163" s="123"/>
      <c r="I163" s="123"/>
      <c r="J163" s="123"/>
      <c r="K163" s="127" t="str">
        <f t="shared" si="19"/>
        <v/>
      </c>
      <c r="L163" s="32"/>
    </row>
    <row r="164" spans="1:12">
      <c r="A164" s="31">
        <v>17</v>
      </c>
      <c r="B164" s="99"/>
      <c r="C164" s="73" t="str">
        <f t="shared" si="22"/>
        <v/>
      </c>
      <c r="D164" s="118"/>
      <c r="E164" s="122"/>
      <c r="F164" s="123"/>
      <c r="G164" s="123"/>
      <c r="H164" s="123"/>
      <c r="I164" s="123"/>
      <c r="J164" s="123"/>
      <c r="K164" s="127" t="str">
        <f t="shared" si="19"/>
        <v/>
      </c>
      <c r="L164" s="33"/>
    </row>
    <row r="165" spans="1:12">
      <c r="A165" s="31">
        <v>18</v>
      </c>
      <c r="B165" s="99"/>
      <c r="C165" s="73" t="str">
        <f t="shared" si="22"/>
        <v/>
      </c>
      <c r="D165" s="118"/>
      <c r="E165" s="122"/>
      <c r="F165" s="123"/>
      <c r="G165" s="123"/>
      <c r="H165" s="123"/>
      <c r="I165" s="123"/>
      <c r="J165" s="123"/>
      <c r="K165" s="127" t="str">
        <f t="shared" si="19"/>
        <v/>
      </c>
      <c r="L165" s="33"/>
    </row>
    <row r="166" spans="1:12">
      <c r="A166" s="31">
        <v>19</v>
      </c>
      <c r="B166" s="99"/>
      <c r="C166" s="73" t="str">
        <f t="shared" si="22"/>
        <v/>
      </c>
      <c r="D166" s="118"/>
      <c r="E166" s="122"/>
      <c r="F166" s="123"/>
      <c r="G166" s="123"/>
      <c r="H166" s="123"/>
      <c r="I166" s="123"/>
      <c r="J166" s="123"/>
      <c r="K166" s="127" t="str">
        <f t="shared" si="19"/>
        <v/>
      </c>
      <c r="L166" s="33"/>
    </row>
    <row r="167" spans="1:12" ht="18.5" thickBot="1">
      <c r="A167" s="31">
        <v>20</v>
      </c>
      <c r="B167" s="100"/>
      <c r="C167" s="74" t="str">
        <f t="shared" si="22"/>
        <v/>
      </c>
      <c r="D167" s="119"/>
      <c r="E167" s="124"/>
      <c r="F167" s="125"/>
      <c r="G167" s="125"/>
      <c r="H167" s="125"/>
      <c r="I167" s="125"/>
      <c r="J167" s="125"/>
      <c r="K167" s="128" t="str">
        <f t="shared" si="19"/>
        <v/>
      </c>
      <c r="L167" s="34"/>
    </row>
    <row r="168" spans="1:12" ht="23" thickBot="1">
      <c r="A168" s="52"/>
      <c r="B168" s="101"/>
      <c r="C168" s="67" t="s">
        <v>107</v>
      </c>
      <c r="D168" s="53" t="s">
        <v>106</v>
      </c>
      <c r="E168" s="56" t="s">
        <v>77</v>
      </c>
      <c r="F168" s="57" t="s">
        <v>58</v>
      </c>
      <c r="G168" s="58" t="s">
        <v>29</v>
      </c>
      <c r="H168" s="59" t="s">
        <v>51</v>
      </c>
      <c r="I168" s="58" t="s">
        <v>30</v>
      </c>
      <c r="J168" s="59" t="s">
        <v>52</v>
      </c>
      <c r="K168" s="57" t="s">
        <v>31</v>
      </c>
      <c r="L168" s="60" t="s">
        <v>97</v>
      </c>
    </row>
    <row r="169" spans="1:12" s="27" customFormat="1" ht="26.5">
      <c r="A169" s="31"/>
      <c r="B169" s="102"/>
      <c r="C169" s="285" t="s">
        <v>274</v>
      </c>
      <c r="D169" s="61"/>
      <c r="E169" s="62"/>
      <c r="F169" s="63"/>
      <c r="G169" s="63"/>
      <c r="H169" s="63"/>
      <c r="I169" s="63"/>
      <c r="J169" s="63"/>
      <c r="K169" s="66"/>
      <c r="L169" s="68">
        <f>ROUNDDOWN(SUM(K170:K189),-3)/1000</f>
        <v>0</v>
      </c>
    </row>
    <row r="170" spans="1:12">
      <c r="A170" s="31">
        <v>1</v>
      </c>
      <c r="B170" s="89"/>
      <c r="C170" s="76" t="s">
        <v>109</v>
      </c>
      <c r="D170" s="117"/>
      <c r="E170" s="120"/>
      <c r="F170" s="121"/>
      <c r="G170" s="121"/>
      <c r="H170" s="121"/>
      <c r="I170" s="121"/>
      <c r="J170" s="121"/>
      <c r="K170" s="126" t="str">
        <f t="shared" ref="K170:K189" si="24">IF(ISNUMBER(F170),(PRODUCT(F170,G170,I170)),"")</f>
        <v/>
      </c>
      <c r="L170" s="395"/>
    </row>
    <row r="171" spans="1:12">
      <c r="A171" s="31">
        <v>2</v>
      </c>
      <c r="B171" s="89"/>
      <c r="C171" s="76" t="s">
        <v>109</v>
      </c>
      <c r="D171" s="118"/>
      <c r="E171" s="122"/>
      <c r="F171" s="123"/>
      <c r="G171" s="123"/>
      <c r="H171" s="123"/>
      <c r="I171" s="123"/>
      <c r="J171" s="123"/>
      <c r="K171" s="127" t="str">
        <f t="shared" si="24"/>
        <v/>
      </c>
      <c r="L171" s="32"/>
    </row>
    <row r="172" spans="1:12">
      <c r="A172" s="31">
        <v>3</v>
      </c>
      <c r="B172" s="89"/>
      <c r="C172" s="76" t="s">
        <v>109</v>
      </c>
      <c r="D172" s="118"/>
      <c r="E172" s="122"/>
      <c r="F172" s="123"/>
      <c r="G172" s="123"/>
      <c r="H172" s="123"/>
      <c r="I172" s="123"/>
      <c r="J172" s="123"/>
      <c r="K172" s="127" t="str">
        <f t="shared" si="24"/>
        <v/>
      </c>
      <c r="L172" s="286"/>
    </row>
    <row r="173" spans="1:12">
      <c r="A173" s="31">
        <v>4</v>
      </c>
      <c r="B173" s="89"/>
      <c r="C173" s="76" t="s">
        <v>109</v>
      </c>
      <c r="D173" s="118"/>
      <c r="E173" s="122"/>
      <c r="F173" s="123"/>
      <c r="G173" s="123"/>
      <c r="H173" s="123"/>
      <c r="I173" s="123"/>
      <c r="J173" s="123"/>
      <c r="K173" s="127" t="str">
        <f t="shared" si="24"/>
        <v/>
      </c>
      <c r="L173" s="394"/>
    </row>
    <row r="174" spans="1:12">
      <c r="A174" s="31">
        <v>5</v>
      </c>
      <c r="B174" s="89"/>
      <c r="C174" s="76" t="str">
        <f t="shared" ref="C174:C188" si="25">IF(D174="","",".")</f>
        <v/>
      </c>
      <c r="D174" s="118"/>
      <c r="E174" s="122"/>
      <c r="F174" s="123"/>
      <c r="G174" s="123"/>
      <c r="H174" s="123"/>
      <c r="I174" s="123"/>
      <c r="J174" s="123"/>
      <c r="K174" s="127" t="str">
        <f t="shared" si="24"/>
        <v/>
      </c>
      <c r="L174" s="32"/>
    </row>
    <row r="175" spans="1:12">
      <c r="A175" s="31">
        <v>6</v>
      </c>
      <c r="B175" s="89"/>
      <c r="C175" s="77" t="str">
        <f t="shared" si="25"/>
        <v/>
      </c>
      <c r="D175" s="118"/>
      <c r="E175" s="122"/>
      <c r="F175" s="123"/>
      <c r="G175" s="123"/>
      <c r="H175" s="123"/>
      <c r="I175" s="123"/>
      <c r="J175" s="123"/>
      <c r="K175" s="127" t="str">
        <f t="shared" si="24"/>
        <v/>
      </c>
      <c r="L175" s="32"/>
    </row>
    <row r="176" spans="1:12">
      <c r="A176" s="31">
        <v>7</v>
      </c>
      <c r="B176" s="89"/>
      <c r="C176" s="77" t="str">
        <f t="shared" si="25"/>
        <v/>
      </c>
      <c r="D176" s="118"/>
      <c r="E176" s="122"/>
      <c r="F176" s="123"/>
      <c r="G176" s="123"/>
      <c r="H176" s="123"/>
      <c r="I176" s="123"/>
      <c r="J176" s="123"/>
      <c r="K176" s="127" t="str">
        <f t="shared" si="24"/>
        <v/>
      </c>
      <c r="L176" s="32"/>
    </row>
    <row r="177" spans="1:12">
      <c r="A177" s="31">
        <v>8</v>
      </c>
      <c r="B177" s="89"/>
      <c r="C177" s="77" t="str">
        <f t="shared" si="25"/>
        <v/>
      </c>
      <c r="D177" s="118"/>
      <c r="E177" s="122"/>
      <c r="F177" s="123"/>
      <c r="G177" s="123"/>
      <c r="H177" s="123"/>
      <c r="I177" s="123"/>
      <c r="J177" s="123"/>
      <c r="K177" s="127" t="str">
        <f t="shared" si="24"/>
        <v/>
      </c>
      <c r="L177" s="32"/>
    </row>
    <row r="178" spans="1:12">
      <c r="A178" s="31">
        <v>9</v>
      </c>
      <c r="B178" s="89"/>
      <c r="C178" s="77" t="str">
        <f t="shared" si="25"/>
        <v/>
      </c>
      <c r="D178" s="118"/>
      <c r="E178" s="122"/>
      <c r="F178" s="123"/>
      <c r="G178" s="123"/>
      <c r="H178" s="123"/>
      <c r="I178" s="123"/>
      <c r="J178" s="123"/>
      <c r="K178" s="127" t="str">
        <f t="shared" si="24"/>
        <v/>
      </c>
      <c r="L178" s="32"/>
    </row>
    <row r="179" spans="1:12">
      <c r="A179" s="31">
        <v>10</v>
      </c>
      <c r="B179" s="89"/>
      <c r="C179" s="77" t="str">
        <f t="shared" si="25"/>
        <v/>
      </c>
      <c r="D179" s="118"/>
      <c r="E179" s="122"/>
      <c r="F179" s="123"/>
      <c r="G179" s="123"/>
      <c r="H179" s="123"/>
      <c r="I179" s="123"/>
      <c r="J179" s="123"/>
      <c r="K179" s="127" t="str">
        <f t="shared" si="24"/>
        <v/>
      </c>
      <c r="L179" s="32"/>
    </row>
    <row r="180" spans="1:12">
      <c r="A180" s="31">
        <v>11</v>
      </c>
      <c r="B180" s="89"/>
      <c r="C180" s="77" t="str">
        <f t="shared" si="25"/>
        <v/>
      </c>
      <c r="D180" s="118"/>
      <c r="E180" s="122"/>
      <c r="F180" s="123"/>
      <c r="G180" s="123"/>
      <c r="H180" s="123"/>
      <c r="I180" s="123"/>
      <c r="J180" s="123"/>
      <c r="K180" s="127" t="str">
        <f t="shared" ref="K180:K184" si="26">IF(ISNUMBER(F180),(PRODUCT(F180,G180,I180)),"")</f>
        <v/>
      </c>
      <c r="L180" s="32"/>
    </row>
    <row r="181" spans="1:12">
      <c r="A181" s="31">
        <v>12</v>
      </c>
      <c r="B181" s="89"/>
      <c r="C181" s="77" t="str">
        <f t="shared" si="25"/>
        <v/>
      </c>
      <c r="D181" s="118"/>
      <c r="E181" s="122"/>
      <c r="F181" s="123"/>
      <c r="G181" s="123"/>
      <c r="H181" s="123"/>
      <c r="I181" s="123"/>
      <c r="J181" s="123"/>
      <c r="K181" s="127" t="str">
        <f t="shared" si="26"/>
        <v/>
      </c>
      <c r="L181" s="32"/>
    </row>
    <row r="182" spans="1:12">
      <c r="A182" s="31">
        <v>13</v>
      </c>
      <c r="B182" s="89"/>
      <c r="C182" s="77" t="str">
        <f t="shared" si="25"/>
        <v/>
      </c>
      <c r="D182" s="118"/>
      <c r="E182" s="122"/>
      <c r="F182" s="123"/>
      <c r="G182" s="123"/>
      <c r="H182" s="123"/>
      <c r="I182" s="123"/>
      <c r="J182" s="123"/>
      <c r="K182" s="127" t="str">
        <f t="shared" si="26"/>
        <v/>
      </c>
      <c r="L182" s="32"/>
    </row>
    <row r="183" spans="1:12">
      <c r="A183" s="31">
        <v>14</v>
      </c>
      <c r="B183" s="89"/>
      <c r="C183" s="77" t="str">
        <f t="shared" si="25"/>
        <v/>
      </c>
      <c r="D183" s="118"/>
      <c r="E183" s="122"/>
      <c r="F183" s="123"/>
      <c r="G183" s="123"/>
      <c r="H183" s="123"/>
      <c r="I183" s="123"/>
      <c r="J183" s="123"/>
      <c r="K183" s="127" t="str">
        <f t="shared" si="26"/>
        <v/>
      </c>
      <c r="L183" s="32"/>
    </row>
    <row r="184" spans="1:12">
      <c r="A184" s="31">
        <v>15</v>
      </c>
      <c r="B184" s="89"/>
      <c r="C184" s="77" t="str">
        <f t="shared" si="25"/>
        <v/>
      </c>
      <c r="D184" s="118"/>
      <c r="E184" s="122"/>
      <c r="F184" s="123"/>
      <c r="G184" s="123"/>
      <c r="H184" s="123"/>
      <c r="I184" s="123"/>
      <c r="J184" s="123"/>
      <c r="K184" s="127" t="str">
        <f t="shared" si="26"/>
        <v/>
      </c>
      <c r="L184" s="32"/>
    </row>
    <row r="185" spans="1:12">
      <c r="A185" s="31">
        <v>16</v>
      </c>
      <c r="B185" s="89"/>
      <c r="C185" s="77" t="str">
        <f t="shared" si="25"/>
        <v/>
      </c>
      <c r="D185" s="118"/>
      <c r="E185" s="122"/>
      <c r="F185" s="123"/>
      <c r="G185" s="123"/>
      <c r="H185" s="123"/>
      <c r="I185" s="123"/>
      <c r="J185" s="123"/>
      <c r="K185" s="127" t="str">
        <f t="shared" si="24"/>
        <v/>
      </c>
      <c r="L185" s="32"/>
    </row>
    <row r="186" spans="1:12">
      <c r="A186" s="31">
        <v>17</v>
      </c>
      <c r="B186" s="89"/>
      <c r="C186" s="77" t="str">
        <f t="shared" si="25"/>
        <v/>
      </c>
      <c r="D186" s="118"/>
      <c r="E186" s="122"/>
      <c r="F186" s="123"/>
      <c r="G186" s="123"/>
      <c r="H186" s="123"/>
      <c r="I186" s="123"/>
      <c r="J186" s="123"/>
      <c r="K186" s="127" t="str">
        <f t="shared" si="24"/>
        <v/>
      </c>
      <c r="L186" s="33"/>
    </row>
    <row r="187" spans="1:12">
      <c r="A187" s="31">
        <v>18</v>
      </c>
      <c r="B187" s="89"/>
      <c r="C187" s="77" t="str">
        <f t="shared" si="25"/>
        <v/>
      </c>
      <c r="D187" s="118"/>
      <c r="E187" s="122"/>
      <c r="F187" s="123"/>
      <c r="G187" s="123"/>
      <c r="H187" s="123"/>
      <c r="I187" s="123"/>
      <c r="J187" s="123"/>
      <c r="K187" s="127" t="str">
        <f t="shared" si="24"/>
        <v/>
      </c>
      <c r="L187" s="33"/>
    </row>
    <row r="188" spans="1:12">
      <c r="A188" s="31">
        <v>19</v>
      </c>
      <c r="B188" s="89"/>
      <c r="C188" s="77" t="str">
        <f t="shared" si="25"/>
        <v/>
      </c>
      <c r="D188" s="118"/>
      <c r="E188" s="122"/>
      <c r="F188" s="123"/>
      <c r="G188" s="123"/>
      <c r="H188" s="123"/>
      <c r="I188" s="123"/>
      <c r="J188" s="123"/>
      <c r="K188" s="127" t="str">
        <f t="shared" si="24"/>
        <v/>
      </c>
      <c r="L188" s="33"/>
    </row>
    <row r="189" spans="1:12" ht="18.5" thickBot="1">
      <c r="A189" s="31">
        <v>20</v>
      </c>
      <c r="B189" s="90"/>
      <c r="C189" s="75" t="s">
        <v>109</v>
      </c>
      <c r="D189" s="119"/>
      <c r="E189" s="124"/>
      <c r="F189" s="125"/>
      <c r="G189" s="125"/>
      <c r="H189" s="125"/>
      <c r="I189" s="125"/>
      <c r="J189" s="125"/>
      <c r="K189" s="128" t="str">
        <f t="shared" si="24"/>
        <v/>
      </c>
      <c r="L189" s="34"/>
    </row>
    <row r="190" spans="1:12" ht="8.25" customHeight="1">
      <c r="A190" s="31"/>
    </row>
  </sheetData>
  <sheetProtection algorithmName="SHA-512" hashValue="qTyA8W1BhRUOEmks6dqOS9x38bT89I/NY67wRKyA/rQXlC4o4me8pnBO07jh3wsSDqeSthiq14voLuNgj3EhYw==" saltValue="WhXYhd2yNj5CmCtdjYxtuQ==" spinCount="100000" sheet="1" autoFilter="0"/>
  <autoFilter ref="B12:L189" xr:uid="{00000000-0009-0000-0000-000005000000}"/>
  <sortState xmlns:xlrd2="http://schemas.microsoft.com/office/spreadsheetml/2017/richdata2" caseSensitive="1" ref="B245:L249">
    <sortCondition ref="C245:C249" customList="①,②,③,ー,／,　"/>
    <sortCondition ref="D245:D249" customList="出演費,音楽費,文芸費,舞台費,運搬費,謝金,旅費,通信費,宣伝費,印刷費,記録・配信費,感染症対策経費"/>
    <sortCondition ref="E245:E24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3">
    <mergeCell ref="N7:W10"/>
    <mergeCell ref="N12:W33"/>
    <mergeCell ref="F10:G10"/>
    <mergeCell ref="F4:G4"/>
    <mergeCell ref="F5:G5"/>
    <mergeCell ref="F6:G6"/>
    <mergeCell ref="F7:G7"/>
    <mergeCell ref="F8:G8"/>
    <mergeCell ref="B2:D2"/>
    <mergeCell ref="B3:D3"/>
    <mergeCell ref="E2:L2"/>
    <mergeCell ref="E3:L3"/>
    <mergeCell ref="F9:G9"/>
  </mergeCells>
  <phoneticPr fontId="21"/>
  <dataValidations count="16">
    <dataValidation type="list" allowBlank="1" showInputMessage="1" showErrorMessage="1" sqref="E8:E10" xr:uid="{00000000-0002-0000-0500-000000000000}">
      <formula1>"作品料,企画制作費,会場費,設営・運搬費,謝金,旅費,宣伝・印刷費,記録・配信費"</formula1>
    </dataValidation>
    <dataValidation type="list" allowBlank="1" showInputMessage="1" showErrorMessage="1" sqref="D48:D57" xr:uid="{00000000-0002-0000-0500-000001000000}">
      <formula1>"会場使用料"</formula1>
    </dataValidation>
    <dataValidation type="list" allowBlank="1" showInputMessage="1" showErrorMessage="1" sqref="D60:D79" xr:uid="{00000000-0002-0000-0500-000002000000}">
      <formula1>"会場設営費,会場撤去費,会場設営・撤去補助人件費,字幕費・音声ガイド費,機材借料,作品梱包・運搬費,額装費"</formula1>
    </dataValidation>
    <dataValidation type="list" allowBlank="1" showInputMessage="1" showErrorMessage="1" sqref="D82:D101" xr:uid="{00000000-0002-0000-0500-000003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104:D123" xr:uid="{00000000-0002-0000-0500-000004000000}">
      <formula1>"交通費,宿泊費,日当"</formula1>
    </dataValidation>
    <dataValidation type="list" allowBlank="1" showInputMessage="1" showErrorMessage="1" sqref="D148:D167" xr:uid="{00000000-0002-0000-0500-000005000000}">
      <formula1>"録画費,録音費,写真費,配信用録音録画・編集費,配信用機材借料,配信用サイト作成・利用料"</formula1>
    </dataValidation>
    <dataValidation type="list" allowBlank="1" showInputMessage="1" showErrorMessage="1" sqref="D170:D189" xr:uid="{00000000-0002-0000-0500-000006000000}">
      <formula1>"感染症予防用品購入費,消毒関係消耗品購入費,消毒作業費,感染症対策機材購入・借用費,検査費"</formula1>
    </dataValidation>
    <dataValidation imeMode="halfAlpha" allowBlank="1" showInputMessage="1" showErrorMessage="1" sqref="K190:K65604 H190:I65604" xr:uid="{00000000-0002-0000-0500-000007000000}"/>
    <dataValidation type="textLength" operator="lessThanOrEqual" allowBlank="1" showInputMessage="1" showErrorMessage="1" errorTitle="文字数超過" error="30字以下で入力してください。" sqref="F190:G65604" xr:uid="{00000000-0002-0000-0500-000008000000}">
      <formula1>30</formula1>
    </dataValidation>
    <dataValidation type="custom" showInputMessage="1" showErrorMessage="1" errorTitle="細目未選択" error="細目を選択し入力してください。" sqref="E60:E80 E82:E102 E126:E146 E170:E189 E148:E168 E104:E124 E48:E58 E14:E33 E36:E45" xr:uid="{00000000-0002-0000-0500-000009000000}">
      <formula1>D14&lt;&gt;""</formula1>
    </dataValidation>
    <dataValidation type="custom" imeMode="halfAlpha" operator="greaterThanOrEqual" showInputMessage="1" showErrorMessage="1" errorTitle="細目未選択" error="細目を選択し入力してください。" sqref="F60:F80 F82:F102 F126:F146 F170:F189 F148:F168 F104:F124 F47:F58 F13:F33 F35:F45" xr:uid="{00000000-0002-0000-0500-00000A000000}">
      <formula1>D13&lt;&gt;""</formula1>
    </dataValidation>
    <dataValidation type="custom" imeMode="halfAlpha" operator="greaterThanOrEqual" showInputMessage="1" showErrorMessage="1" errorTitle="単価未入力。" error="単価を入力してから記入してください。" sqref="G60:G80 G82:G102 G126:G146 G170:G189 G148:G168 G104:G124 G47:G58 G13:G33 G35:G45" xr:uid="{00000000-0002-0000-0500-00000B000000}">
      <formula1>F13&lt;&gt;""</formula1>
    </dataValidation>
    <dataValidation type="custom" imeMode="halfAlpha" operator="greaterThanOrEqual" showInputMessage="1" showErrorMessage="1" errorTitle="単価未入力。" error="単価を入力してから記入してください。" sqref="I60:I80 I82:I102 I126:I146 I170:I189 I148:I168 I104:I124 I47:I58 I13:I33 I35:I45" xr:uid="{00000000-0002-0000-0500-00000C000000}">
      <formula1>F13&lt;&gt;""</formula1>
    </dataValidation>
    <dataValidation type="list" allowBlank="1" showInputMessage="1" showErrorMessage="1" sqref="D14:D33" xr:uid="{00000000-0002-0000-0500-00000D000000}">
      <formula1>"作品借料,作品保険料,著作権使用料,インスタレーション作品制作謝金,インスタレーション作品制作材料費"</formula1>
    </dataValidation>
    <dataValidation type="list" allowBlank="1" showInputMessage="1" showErrorMessage="1" sqref="D36:D45" xr:uid="{00000000-0002-0000-0500-00000E000000}">
      <formula1>"企画制作料"</formula1>
    </dataValidation>
    <dataValidation type="list" allowBlank="1" showInputMessage="1" showErrorMessage="1" sqref="D126:D145" xr:uid="{00000000-0002-0000-0500-00000F000000}">
      <formula1>"宣伝物送付料,広告宣伝費,立看板費,ウェブサイト作成料,入場券印刷費,入場券販売手数料,各種デザイン料,図録製作費,チラシ印刷費,ポスター印刷費,アンケート用紙印刷費"</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7F7C1"/>
    <pageSetUpPr fitToPage="1"/>
  </sheetPr>
  <dimension ref="B1:T166"/>
  <sheetViews>
    <sheetView view="pageBreakPreview" zoomScale="85" zoomScaleNormal="70" zoomScaleSheetLayoutView="85" workbookViewId="0">
      <selection activeCell="D14" sqref="D14:H14"/>
    </sheetView>
  </sheetViews>
  <sheetFormatPr defaultColWidth="9" defaultRowHeight="26.5"/>
  <cols>
    <col min="1" max="1" width="2.83203125" style="385" customWidth="1"/>
    <col min="2" max="2" width="5.25" style="392" customWidth="1"/>
    <col min="3" max="3" width="12.08203125" style="385" customWidth="1"/>
    <col min="4" max="4" width="18.75" style="385" customWidth="1"/>
    <col min="5" max="6" width="20" style="385" customWidth="1"/>
    <col min="7" max="7" width="12.08203125" style="385" customWidth="1"/>
    <col min="8" max="8" width="17.58203125" style="385" customWidth="1"/>
    <col min="9" max="9" width="2.83203125" style="385" customWidth="1"/>
    <col min="10" max="10" width="0.83203125" style="385" customWidth="1"/>
    <col min="11" max="16384" width="9" style="385"/>
  </cols>
  <sheetData>
    <row r="1" spans="2:20" s="367" customFormat="1">
      <c r="B1" s="585" t="s">
        <v>250</v>
      </c>
      <c r="C1" s="585"/>
      <c r="D1" s="585"/>
      <c r="E1" s="585"/>
      <c r="F1" s="585"/>
      <c r="G1" s="585"/>
      <c r="H1" s="585"/>
      <c r="I1" s="369"/>
      <c r="J1" s="375"/>
    </row>
    <row r="2" spans="2:20" s="367" customFormat="1" ht="26.25" customHeight="1">
      <c r="B2" s="585" t="s">
        <v>260</v>
      </c>
      <c r="C2" s="585"/>
      <c r="D2" s="585"/>
      <c r="E2" s="585"/>
      <c r="F2" s="585"/>
      <c r="G2" s="585"/>
      <c r="H2" s="585"/>
      <c r="I2" s="369"/>
      <c r="J2" s="376"/>
    </row>
    <row r="3" spans="2:20" s="367" customFormat="1" ht="6" customHeight="1">
      <c r="E3" s="377"/>
      <c r="F3" s="378"/>
      <c r="I3" s="369"/>
    </row>
    <row r="4" spans="2:20" s="367" customFormat="1" ht="15" customHeight="1">
      <c r="H4" s="886">
        <f>'1-1 総表'!C9</f>
        <v>0</v>
      </c>
      <c r="I4" s="886"/>
      <c r="J4" s="379"/>
      <c r="K4" s="879" t="s">
        <v>380</v>
      </c>
      <c r="L4" s="879"/>
      <c r="M4" s="879"/>
      <c r="N4" s="879"/>
      <c r="O4" s="879"/>
      <c r="P4" s="879"/>
      <c r="Q4" s="879"/>
      <c r="R4" s="879"/>
      <c r="S4" s="879"/>
      <c r="T4" s="879"/>
    </row>
    <row r="5" spans="2:20" s="367" customFormat="1" ht="15" customHeight="1">
      <c r="B5" s="380" t="s">
        <v>262</v>
      </c>
      <c r="K5" s="880" t="s">
        <v>381</v>
      </c>
      <c r="L5" s="880"/>
      <c r="M5" s="880"/>
      <c r="N5" s="880"/>
      <c r="O5" s="880"/>
      <c r="P5" s="880"/>
      <c r="Q5" s="880"/>
      <c r="R5" s="880"/>
      <c r="S5" s="880"/>
      <c r="T5" s="880"/>
    </row>
    <row r="6" spans="2:20" s="367" customFormat="1" ht="15" customHeight="1">
      <c r="K6" s="881"/>
      <c r="L6" s="881"/>
      <c r="M6" s="881"/>
      <c r="N6" s="881"/>
      <c r="O6" s="881"/>
      <c r="P6" s="881"/>
      <c r="Q6" s="881"/>
      <c r="R6" s="881"/>
      <c r="S6" s="881"/>
      <c r="T6" s="881"/>
    </row>
    <row r="7" spans="2:20" s="380" customFormat="1" ht="18" customHeight="1">
      <c r="E7" s="381" t="s">
        <v>263</v>
      </c>
      <c r="F7" s="885" t="str">
        <f>IF('1-1 総表'!C16="","",'1-1 総表'!C16)</f>
        <v/>
      </c>
      <c r="G7" s="885"/>
      <c r="H7" s="885"/>
      <c r="I7" s="885"/>
      <c r="J7" s="375"/>
      <c r="K7" s="881"/>
      <c r="L7" s="881"/>
      <c r="M7" s="881"/>
      <c r="N7" s="881"/>
      <c r="O7" s="881"/>
      <c r="P7" s="881"/>
      <c r="Q7" s="881"/>
      <c r="R7" s="881"/>
      <c r="S7" s="881"/>
      <c r="T7" s="881"/>
    </row>
    <row r="8" spans="2:20" s="380" customFormat="1" ht="31.15" customHeight="1">
      <c r="E8" s="381" t="s">
        <v>264</v>
      </c>
      <c r="F8" s="885" t="str">
        <f>IF('1-1 総表'!C17="","",'1-1 総表'!C17)</f>
        <v/>
      </c>
      <c r="G8" s="885"/>
      <c r="H8" s="885"/>
      <c r="I8" s="885"/>
      <c r="J8" s="375"/>
      <c r="K8" s="881"/>
      <c r="L8" s="881"/>
      <c r="M8" s="881"/>
      <c r="N8" s="881"/>
      <c r="O8" s="881"/>
      <c r="P8" s="881"/>
      <c r="Q8" s="881"/>
      <c r="R8" s="881"/>
      <c r="S8" s="881"/>
      <c r="T8" s="881"/>
    </row>
    <row r="9" spans="2:20" s="380" customFormat="1" ht="18" customHeight="1">
      <c r="E9" s="381" t="s">
        <v>265</v>
      </c>
      <c r="F9" s="885">
        <f>'1-1 総表'!C18</f>
        <v>0</v>
      </c>
      <c r="G9" s="885"/>
      <c r="H9" s="885"/>
      <c r="I9" s="885"/>
      <c r="J9" s="379"/>
      <c r="K9" s="881"/>
      <c r="L9" s="881"/>
      <c r="M9" s="881"/>
      <c r="N9" s="881"/>
      <c r="O9" s="881"/>
      <c r="P9" s="881"/>
      <c r="Q9" s="881"/>
      <c r="R9" s="881"/>
      <c r="S9" s="881"/>
      <c r="T9" s="881"/>
    </row>
    <row r="10" spans="2:20" ht="7.15" customHeight="1">
      <c r="B10" s="382"/>
      <c r="C10" s="383"/>
      <c r="D10" s="383"/>
      <c r="E10" s="383"/>
      <c r="F10" s="383"/>
      <c r="G10" s="383"/>
      <c r="H10" s="384"/>
      <c r="K10" s="881"/>
      <c r="L10" s="881"/>
      <c r="M10" s="881"/>
      <c r="N10" s="881"/>
      <c r="O10" s="881"/>
      <c r="P10" s="881"/>
      <c r="Q10" s="881"/>
      <c r="R10" s="881"/>
      <c r="S10" s="881"/>
      <c r="T10" s="881"/>
    </row>
    <row r="11" spans="2:20" ht="7.15" customHeight="1">
      <c r="B11" s="887"/>
      <c r="C11" s="887"/>
      <c r="D11" s="888"/>
      <c r="E11" s="888"/>
      <c r="F11" s="888"/>
      <c r="G11" s="888"/>
      <c r="H11" s="888"/>
      <c r="J11" s="379"/>
      <c r="K11" s="882"/>
      <c r="L11" s="882"/>
      <c r="M11" s="882"/>
      <c r="N11" s="882"/>
      <c r="O11" s="882"/>
      <c r="P11" s="882"/>
      <c r="Q11" s="882"/>
      <c r="R11" s="882"/>
      <c r="S11" s="882"/>
      <c r="T11" s="882"/>
    </row>
    <row r="12" spans="2:20" ht="27" customHeight="1">
      <c r="B12" s="889" t="s">
        <v>266</v>
      </c>
      <c r="C12" s="889"/>
      <c r="D12" s="890">
        <f>'1-1 総表'!C28</f>
        <v>0</v>
      </c>
      <c r="E12" s="890"/>
      <c r="F12" s="890"/>
      <c r="G12" s="890"/>
      <c r="H12" s="890"/>
      <c r="J12" s="379"/>
      <c r="K12" s="883" t="s">
        <v>382</v>
      </c>
      <c r="L12" s="883"/>
      <c r="M12" s="883"/>
      <c r="N12" s="883"/>
      <c r="O12" s="883"/>
      <c r="P12" s="883"/>
      <c r="Q12" s="883"/>
      <c r="R12" s="883"/>
      <c r="S12" s="883"/>
      <c r="T12" s="883"/>
    </row>
    <row r="13" spans="2:20" ht="6.65" customHeight="1">
      <c r="B13" s="382"/>
      <c r="C13" s="383"/>
      <c r="D13" s="383"/>
      <c r="E13" s="383"/>
      <c r="F13" s="383"/>
      <c r="G13" s="386"/>
      <c r="H13" s="383"/>
      <c r="K13" s="884"/>
      <c r="L13" s="884"/>
      <c r="M13" s="884"/>
      <c r="N13" s="884"/>
      <c r="O13" s="884"/>
      <c r="P13" s="884"/>
      <c r="Q13" s="884"/>
      <c r="R13" s="884"/>
      <c r="S13" s="884"/>
      <c r="T13" s="884"/>
    </row>
    <row r="14" spans="2:20" ht="27" customHeight="1">
      <c r="B14" s="876">
        <v>1</v>
      </c>
      <c r="C14" s="387" t="s">
        <v>267</v>
      </c>
      <c r="D14" s="877"/>
      <c r="E14" s="877"/>
      <c r="F14" s="877"/>
      <c r="G14" s="877"/>
      <c r="H14" s="877"/>
      <c r="J14" s="388"/>
      <c r="K14" s="884"/>
      <c r="L14" s="884"/>
      <c r="M14" s="884"/>
      <c r="N14" s="884"/>
      <c r="O14" s="884"/>
      <c r="P14" s="884"/>
      <c r="Q14" s="884"/>
      <c r="R14" s="884"/>
      <c r="S14" s="884"/>
      <c r="T14" s="884"/>
    </row>
    <row r="15" spans="2:20" ht="14.25" customHeight="1">
      <c r="B15" s="876"/>
      <c r="C15" s="878" t="s">
        <v>268</v>
      </c>
      <c r="D15" s="877"/>
      <c r="E15" s="877"/>
      <c r="F15" s="877"/>
      <c r="G15" s="877"/>
      <c r="H15" s="877"/>
      <c r="J15" s="388"/>
      <c r="K15" s="884"/>
      <c r="L15" s="884"/>
      <c r="M15" s="884"/>
      <c r="N15" s="884"/>
      <c r="O15" s="884"/>
      <c r="P15" s="884"/>
      <c r="Q15" s="884"/>
      <c r="R15" s="884"/>
      <c r="S15" s="884"/>
      <c r="T15" s="884"/>
    </row>
    <row r="16" spans="2:20" ht="18.5" customHeight="1">
      <c r="B16" s="876"/>
      <c r="C16" s="878"/>
      <c r="D16" s="877"/>
      <c r="E16" s="877"/>
      <c r="F16" s="877"/>
      <c r="G16" s="877"/>
      <c r="H16" s="877"/>
      <c r="J16" s="388"/>
      <c r="K16" s="884"/>
      <c r="L16" s="884"/>
      <c r="M16" s="884"/>
      <c r="N16" s="884"/>
      <c r="O16" s="884"/>
      <c r="P16" s="884"/>
      <c r="Q16" s="884"/>
      <c r="R16" s="884"/>
      <c r="S16" s="884"/>
      <c r="T16" s="884"/>
    </row>
    <row r="17" spans="2:20" ht="14.25" customHeight="1">
      <c r="B17" s="876"/>
      <c r="C17" s="878"/>
      <c r="D17" s="877"/>
      <c r="E17" s="877"/>
      <c r="F17" s="877"/>
      <c r="G17" s="877"/>
      <c r="H17" s="877"/>
      <c r="J17" s="388"/>
      <c r="K17" s="884"/>
      <c r="L17" s="884"/>
      <c r="M17" s="884"/>
      <c r="N17" s="884"/>
      <c r="O17" s="884"/>
      <c r="P17" s="884"/>
      <c r="Q17" s="884"/>
      <c r="R17" s="884"/>
      <c r="S17" s="884"/>
      <c r="T17" s="884"/>
    </row>
    <row r="18" spans="2:20" ht="14.25" customHeight="1">
      <c r="B18" s="876"/>
      <c r="C18" s="878"/>
      <c r="D18" s="877"/>
      <c r="E18" s="877"/>
      <c r="F18" s="877"/>
      <c r="G18" s="877"/>
      <c r="H18" s="877"/>
      <c r="J18" s="388"/>
      <c r="K18" s="884"/>
      <c r="L18" s="884"/>
      <c r="M18" s="884"/>
      <c r="N18" s="884"/>
      <c r="O18" s="884"/>
      <c r="P18" s="884"/>
      <c r="Q18" s="884"/>
      <c r="R18" s="884"/>
      <c r="S18" s="884"/>
      <c r="T18" s="884"/>
    </row>
    <row r="19" spans="2:20" ht="14.25" customHeight="1">
      <c r="B19" s="876"/>
      <c r="C19" s="878"/>
      <c r="D19" s="877"/>
      <c r="E19" s="877"/>
      <c r="F19" s="877"/>
      <c r="G19" s="877"/>
      <c r="H19" s="877"/>
      <c r="J19" s="388"/>
      <c r="K19" s="884"/>
      <c r="L19" s="884"/>
      <c r="M19" s="884"/>
      <c r="N19" s="884"/>
      <c r="O19" s="884"/>
      <c r="P19" s="884"/>
      <c r="Q19" s="884"/>
      <c r="R19" s="884"/>
      <c r="S19" s="884"/>
      <c r="T19" s="884"/>
    </row>
    <row r="20" spans="2:20" ht="14.25" customHeight="1">
      <c r="B20" s="876"/>
      <c r="C20" s="878" t="s">
        <v>269</v>
      </c>
      <c r="D20" s="877"/>
      <c r="E20" s="877"/>
      <c r="F20" s="877"/>
      <c r="G20" s="877"/>
      <c r="H20" s="877"/>
      <c r="J20" s="388"/>
      <c r="K20" s="884"/>
      <c r="L20" s="884"/>
      <c r="M20" s="884"/>
      <c r="N20" s="884"/>
      <c r="O20" s="884"/>
      <c r="P20" s="884"/>
      <c r="Q20" s="884"/>
      <c r="R20" s="884"/>
      <c r="S20" s="884"/>
      <c r="T20" s="884"/>
    </row>
    <row r="21" spans="2:20" ht="14.25" customHeight="1">
      <c r="B21" s="876"/>
      <c r="C21" s="878"/>
      <c r="D21" s="877"/>
      <c r="E21" s="877"/>
      <c r="F21" s="877"/>
      <c r="G21" s="877"/>
      <c r="H21" s="877"/>
      <c r="J21" s="388"/>
      <c r="K21" s="884"/>
      <c r="L21" s="884"/>
      <c r="M21" s="884"/>
      <c r="N21" s="884"/>
      <c r="O21" s="884"/>
      <c r="P21" s="884"/>
      <c r="Q21" s="884"/>
      <c r="R21" s="884"/>
      <c r="S21" s="884"/>
      <c r="T21" s="884"/>
    </row>
    <row r="22" spans="2:20" ht="14.25" customHeight="1">
      <c r="B22" s="876"/>
      <c r="C22" s="878"/>
      <c r="D22" s="877"/>
      <c r="E22" s="877"/>
      <c r="F22" s="877"/>
      <c r="G22" s="877"/>
      <c r="H22" s="877"/>
      <c r="J22" s="388"/>
      <c r="K22" s="884"/>
      <c r="L22" s="884"/>
      <c r="M22" s="884"/>
      <c r="N22" s="884"/>
      <c r="O22" s="884"/>
      <c r="P22" s="884"/>
      <c r="Q22" s="884"/>
      <c r="R22" s="884"/>
      <c r="S22" s="884"/>
      <c r="T22" s="884"/>
    </row>
    <row r="23" spans="2:20" ht="14.25" customHeight="1">
      <c r="B23" s="876"/>
      <c r="C23" s="878"/>
      <c r="D23" s="877"/>
      <c r="E23" s="877"/>
      <c r="F23" s="877"/>
      <c r="G23" s="877"/>
      <c r="H23" s="877"/>
      <c r="J23" s="388"/>
      <c r="K23" s="884"/>
      <c r="L23" s="884"/>
      <c r="M23" s="884"/>
      <c r="N23" s="884"/>
      <c r="O23" s="884"/>
      <c r="P23" s="884"/>
      <c r="Q23" s="884"/>
      <c r="R23" s="884"/>
      <c r="S23" s="884"/>
      <c r="T23" s="884"/>
    </row>
    <row r="24" spans="2:20" ht="14.25" customHeight="1">
      <c r="B24" s="876"/>
      <c r="C24" s="878"/>
      <c r="D24" s="877"/>
      <c r="E24" s="877"/>
      <c r="F24" s="877"/>
      <c r="G24" s="877"/>
      <c r="H24" s="877"/>
      <c r="J24" s="388"/>
      <c r="K24" s="884"/>
      <c r="L24" s="884"/>
      <c r="M24" s="884"/>
      <c r="N24" s="884"/>
      <c r="O24" s="884"/>
      <c r="P24" s="884"/>
      <c r="Q24" s="884"/>
      <c r="R24" s="884"/>
      <c r="S24" s="884"/>
      <c r="T24" s="884"/>
    </row>
    <row r="25" spans="2:20" ht="14.25" customHeight="1">
      <c r="B25" s="876"/>
      <c r="C25" s="878" t="s">
        <v>270</v>
      </c>
      <c r="D25" s="877"/>
      <c r="E25" s="877"/>
      <c r="F25" s="877"/>
      <c r="G25" s="877"/>
      <c r="H25" s="877"/>
      <c r="J25" s="388"/>
      <c r="K25" s="884"/>
      <c r="L25" s="884"/>
      <c r="M25" s="884"/>
      <c r="N25" s="884"/>
      <c r="O25" s="884"/>
      <c r="P25" s="884"/>
      <c r="Q25" s="884"/>
      <c r="R25" s="884"/>
      <c r="S25" s="884"/>
      <c r="T25" s="884"/>
    </row>
    <row r="26" spans="2:20" ht="14.25" customHeight="1">
      <c r="B26" s="876"/>
      <c r="C26" s="878"/>
      <c r="D26" s="877"/>
      <c r="E26" s="877"/>
      <c r="F26" s="877"/>
      <c r="G26" s="877"/>
      <c r="H26" s="877"/>
      <c r="J26" s="388"/>
      <c r="K26" s="884"/>
      <c r="L26" s="884"/>
      <c r="M26" s="884"/>
      <c r="N26" s="884"/>
      <c r="O26" s="884"/>
      <c r="P26" s="884"/>
      <c r="Q26" s="884"/>
      <c r="R26" s="884"/>
      <c r="S26" s="884"/>
      <c r="T26" s="884"/>
    </row>
    <row r="27" spans="2:20" ht="14.25" customHeight="1">
      <c r="B27" s="876"/>
      <c r="C27" s="878"/>
      <c r="D27" s="877"/>
      <c r="E27" s="877"/>
      <c r="F27" s="877"/>
      <c r="G27" s="877"/>
      <c r="H27" s="877"/>
      <c r="J27" s="388"/>
      <c r="K27" s="884"/>
      <c r="L27" s="884"/>
      <c r="M27" s="884"/>
      <c r="N27" s="884"/>
      <c r="O27" s="884"/>
      <c r="P27" s="884"/>
      <c r="Q27" s="884"/>
      <c r="R27" s="884"/>
      <c r="S27" s="884"/>
      <c r="T27" s="884"/>
    </row>
    <row r="28" spans="2:20" ht="14.25" customHeight="1">
      <c r="B28" s="876"/>
      <c r="C28" s="878"/>
      <c r="D28" s="877"/>
      <c r="E28" s="877"/>
      <c r="F28" s="877"/>
      <c r="G28" s="877"/>
      <c r="H28" s="877"/>
      <c r="J28" s="388"/>
      <c r="K28" s="884"/>
      <c r="L28" s="884"/>
      <c r="M28" s="884"/>
      <c r="N28" s="884"/>
      <c r="O28" s="884"/>
      <c r="P28" s="884"/>
      <c r="Q28" s="884"/>
      <c r="R28" s="884"/>
      <c r="S28" s="884"/>
      <c r="T28" s="884"/>
    </row>
    <row r="29" spans="2:20" ht="14.25" customHeight="1">
      <c r="B29" s="876"/>
      <c r="C29" s="878"/>
      <c r="D29" s="877"/>
      <c r="E29" s="877"/>
      <c r="F29" s="877"/>
      <c r="G29" s="877"/>
      <c r="H29" s="877"/>
      <c r="J29" s="388"/>
      <c r="K29" s="884"/>
      <c r="L29" s="884"/>
      <c r="M29" s="884"/>
      <c r="N29" s="884"/>
      <c r="O29" s="884"/>
      <c r="P29" s="884"/>
      <c r="Q29" s="884"/>
      <c r="R29" s="884"/>
      <c r="S29" s="884"/>
      <c r="T29" s="884"/>
    </row>
    <row r="30" spans="2:20" ht="4.1500000000000004" customHeight="1">
      <c r="B30" s="389"/>
      <c r="C30" s="390"/>
      <c r="D30" s="531"/>
      <c r="E30" s="531"/>
      <c r="F30" s="531"/>
      <c r="G30" s="531"/>
      <c r="H30" s="531"/>
      <c r="K30" s="884"/>
      <c r="L30" s="884"/>
      <c r="M30" s="884"/>
      <c r="N30" s="884"/>
      <c r="O30" s="884"/>
      <c r="P30" s="884"/>
      <c r="Q30" s="884"/>
      <c r="R30" s="884"/>
      <c r="S30" s="884"/>
      <c r="T30" s="884"/>
    </row>
    <row r="31" spans="2:20" ht="27" customHeight="1">
      <c r="B31" s="876">
        <v>2</v>
      </c>
      <c r="C31" s="387" t="s">
        <v>267</v>
      </c>
      <c r="D31" s="877"/>
      <c r="E31" s="877"/>
      <c r="F31" s="877"/>
      <c r="G31" s="877"/>
      <c r="H31" s="877"/>
      <c r="K31" s="884"/>
      <c r="L31" s="884"/>
      <c r="M31" s="884"/>
      <c r="N31" s="884"/>
      <c r="O31" s="884"/>
      <c r="P31" s="884"/>
      <c r="Q31" s="884"/>
      <c r="R31" s="884"/>
      <c r="S31" s="884"/>
      <c r="T31" s="884"/>
    </row>
    <row r="32" spans="2:20" ht="14.25" customHeight="1">
      <c r="B32" s="876"/>
      <c r="C32" s="878" t="s">
        <v>268</v>
      </c>
      <c r="D32" s="877"/>
      <c r="E32" s="877"/>
      <c r="F32" s="877"/>
      <c r="G32" s="877"/>
      <c r="H32" s="877"/>
      <c r="K32" s="884"/>
      <c r="L32" s="884"/>
      <c r="M32" s="884"/>
      <c r="N32" s="884"/>
      <c r="O32" s="884"/>
      <c r="P32" s="884"/>
      <c r="Q32" s="884"/>
      <c r="R32" s="884"/>
      <c r="S32" s="884"/>
      <c r="T32" s="884"/>
    </row>
    <row r="33" spans="2:20" ht="14.25" customHeight="1">
      <c r="B33" s="876"/>
      <c r="C33" s="878"/>
      <c r="D33" s="877"/>
      <c r="E33" s="877"/>
      <c r="F33" s="877"/>
      <c r="G33" s="877"/>
      <c r="H33" s="877"/>
      <c r="K33" s="884"/>
      <c r="L33" s="884"/>
      <c r="M33" s="884"/>
      <c r="N33" s="884"/>
      <c r="O33" s="884"/>
      <c r="P33" s="884"/>
      <c r="Q33" s="884"/>
      <c r="R33" s="884"/>
      <c r="S33" s="884"/>
      <c r="T33" s="884"/>
    </row>
    <row r="34" spans="2:20" ht="14.25" customHeight="1">
      <c r="B34" s="876"/>
      <c r="C34" s="878"/>
      <c r="D34" s="877"/>
      <c r="E34" s="877"/>
      <c r="F34" s="877"/>
      <c r="G34" s="877"/>
      <c r="H34" s="877"/>
      <c r="K34" s="884"/>
      <c r="L34" s="884"/>
      <c r="M34" s="884"/>
      <c r="N34" s="884"/>
      <c r="O34" s="884"/>
      <c r="P34" s="884"/>
      <c r="Q34" s="884"/>
      <c r="R34" s="884"/>
      <c r="S34" s="884"/>
      <c r="T34" s="884"/>
    </row>
    <row r="35" spans="2:20" ht="14.25" customHeight="1">
      <c r="B35" s="876"/>
      <c r="C35" s="878"/>
      <c r="D35" s="877"/>
      <c r="E35" s="877"/>
      <c r="F35" s="877"/>
      <c r="G35" s="877"/>
      <c r="H35" s="877"/>
      <c r="K35" s="884"/>
      <c r="L35" s="884"/>
      <c r="M35" s="884"/>
      <c r="N35" s="884"/>
      <c r="O35" s="884"/>
      <c r="P35" s="884"/>
      <c r="Q35" s="884"/>
      <c r="R35" s="884"/>
      <c r="S35" s="884"/>
      <c r="T35" s="884"/>
    </row>
    <row r="36" spans="2:20" ht="14.25" customHeight="1">
      <c r="B36" s="876"/>
      <c r="C36" s="878"/>
      <c r="D36" s="877"/>
      <c r="E36" s="877"/>
      <c r="F36" s="877"/>
      <c r="G36" s="877"/>
      <c r="H36" s="877"/>
      <c r="K36" s="884"/>
      <c r="L36" s="884"/>
      <c r="M36" s="884"/>
      <c r="N36" s="884"/>
      <c r="O36" s="884"/>
      <c r="P36" s="884"/>
      <c r="Q36" s="884"/>
      <c r="R36" s="884"/>
      <c r="S36" s="884"/>
      <c r="T36" s="884"/>
    </row>
    <row r="37" spans="2:20" ht="14.25" customHeight="1">
      <c r="B37" s="876"/>
      <c r="C37" s="878" t="s">
        <v>269</v>
      </c>
      <c r="D37" s="877"/>
      <c r="E37" s="877"/>
      <c r="F37" s="877"/>
      <c r="G37" s="877"/>
      <c r="H37" s="877"/>
      <c r="K37" s="884"/>
      <c r="L37" s="884"/>
      <c r="M37" s="884"/>
      <c r="N37" s="884"/>
      <c r="O37" s="884"/>
      <c r="P37" s="884"/>
      <c r="Q37" s="884"/>
      <c r="R37" s="884"/>
      <c r="S37" s="884"/>
      <c r="T37" s="884"/>
    </row>
    <row r="38" spans="2:20" ht="14.25" customHeight="1">
      <c r="B38" s="876"/>
      <c r="C38" s="878"/>
      <c r="D38" s="877"/>
      <c r="E38" s="877"/>
      <c r="F38" s="877"/>
      <c r="G38" s="877"/>
      <c r="H38" s="877"/>
      <c r="K38" s="884"/>
      <c r="L38" s="884"/>
      <c r="M38" s="884"/>
      <c r="N38" s="884"/>
      <c r="O38" s="884"/>
      <c r="P38" s="884"/>
      <c r="Q38" s="884"/>
      <c r="R38" s="884"/>
      <c r="S38" s="884"/>
      <c r="T38" s="884"/>
    </row>
    <row r="39" spans="2:20" ht="14.25" customHeight="1">
      <c r="B39" s="876"/>
      <c r="C39" s="878"/>
      <c r="D39" s="877"/>
      <c r="E39" s="877"/>
      <c r="F39" s="877"/>
      <c r="G39" s="877"/>
      <c r="H39" s="877"/>
      <c r="K39" s="884"/>
      <c r="L39" s="884"/>
      <c r="M39" s="884"/>
      <c r="N39" s="884"/>
      <c r="O39" s="884"/>
      <c r="P39" s="884"/>
      <c r="Q39" s="884"/>
      <c r="R39" s="884"/>
      <c r="S39" s="884"/>
      <c r="T39" s="884"/>
    </row>
    <row r="40" spans="2:20" ht="14.25" customHeight="1">
      <c r="B40" s="876"/>
      <c r="C40" s="878"/>
      <c r="D40" s="877"/>
      <c r="E40" s="877"/>
      <c r="F40" s="877"/>
      <c r="G40" s="877"/>
      <c r="H40" s="877"/>
      <c r="K40" s="884"/>
      <c r="L40" s="884"/>
      <c r="M40" s="884"/>
      <c r="N40" s="884"/>
      <c r="O40" s="884"/>
      <c r="P40" s="884"/>
      <c r="Q40" s="884"/>
      <c r="R40" s="884"/>
      <c r="S40" s="884"/>
      <c r="T40" s="884"/>
    </row>
    <row r="41" spans="2:20" ht="14.25" customHeight="1">
      <c r="B41" s="876"/>
      <c r="C41" s="878"/>
      <c r="D41" s="877"/>
      <c r="E41" s="877"/>
      <c r="F41" s="877"/>
      <c r="G41" s="877"/>
      <c r="H41" s="877"/>
      <c r="K41" s="884"/>
      <c r="L41" s="884"/>
      <c r="M41" s="884"/>
      <c r="N41" s="884"/>
      <c r="O41" s="884"/>
      <c r="P41" s="884"/>
      <c r="Q41" s="884"/>
      <c r="R41" s="884"/>
      <c r="S41" s="884"/>
      <c r="T41" s="884"/>
    </row>
    <row r="42" spans="2:20" ht="14.25" customHeight="1">
      <c r="B42" s="876"/>
      <c r="C42" s="878" t="s">
        <v>270</v>
      </c>
      <c r="D42" s="877"/>
      <c r="E42" s="877"/>
      <c r="F42" s="877"/>
      <c r="G42" s="877"/>
      <c r="H42" s="877"/>
    </row>
    <row r="43" spans="2:20" ht="14.25" customHeight="1">
      <c r="B43" s="876"/>
      <c r="C43" s="878"/>
      <c r="D43" s="877"/>
      <c r="E43" s="877"/>
      <c r="F43" s="877"/>
      <c r="G43" s="877"/>
      <c r="H43" s="877"/>
    </row>
    <row r="44" spans="2:20" ht="14.25" customHeight="1">
      <c r="B44" s="876"/>
      <c r="C44" s="878"/>
      <c r="D44" s="877"/>
      <c r="E44" s="877"/>
      <c r="F44" s="877"/>
      <c r="G44" s="877"/>
      <c r="H44" s="877"/>
    </row>
    <row r="45" spans="2:20" ht="14.25" customHeight="1">
      <c r="B45" s="876"/>
      <c r="C45" s="878"/>
      <c r="D45" s="877"/>
      <c r="E45" s="877"/>
      <c r="F45" s="877"/>
      <c r="G45" s="877"/>
      <c r="H45" s="877"/>
    </row>
    <row r="46" spans="2:20" ht="14.25" customHeight="1">
      <c r="B46" s="876"/>
      <c r="C46" s="878"/>
      <c r="D46" s="877"/>
      <c r="E46" s="877"/>
      <c r="F46" s="877"/>
      <c r="G46" s="877"/>
      <c r="H46" s="877"/>
    </row>
    <row r="47" spans="2:20" ht="4.1500000000000004" customHeight="1">
      <c r="B47" s="389"/>
      <c r="C47" s="390"/>
      <c r="D47" s="531"/>
      <c r="E47" s="531"/>
      <c r="F47" s="531"/>
      <c r="G47" s="531"/>
      <c r="H47" s="531"/>
    </row>
    <row r="48" spans="2:20" ht="27" customHeight="1">
      <c r="B48" s="876">
        <v>3</v>
      </c>
      <c r="C48" s="387" t="s">
        <v>267</v>
      </c>
      <c r="D48" s="877"/>
      <c r="E48" s="877"/>
      <c r="F48" s="877"/>
      <c r="G48" s="877"/>
      <c r="H48" s="877"/>
    </row>
    <row r="49" spans="2:8" ht="14.25" customHeight="1">
      <c r="B49" s="876"/>
      <c r="C49" s="878" t="s">
        <v>268</v>
      </c>
      <c r="D49" s="877"/>
      <c r="E49" s="877"/>
      <c r="F49" s="877"/>
      <c r="G49" s="877"/>
      <c r="H49" s="877"/>
    </row>
    <row r="50" spans="2:8" ht="14.25" customHeight="1">
      <c r="B50" s="876"/>
      <c r="C50" s="878"/>
      <c r="D50" s="877"/>
      <c r="E50" s="877"/>
      <c r="F50" s="877"/>
      <c r="G50" s="877"/>
      <c r="H50" s="877"/>
    </row>
    <row r="51" spans="2:8" ht="14.25" customHeight="1">
      <c r="B51" s="876"/>
      <c r="C51" s="878"/>
      <c r="D51" s="877"/>
      <c r="E51" s="877"/>
      <c r="F51" s="877"/>
      <c r="G51" s="877"/>
      <c r="H51" s="877"/>
    </row>
    <row r="52" spans="2:8" ht="14.25" customHeight="1">
      <c r="B52" s="876"/>
      <c r="C52" s="878"/>
      <c r="D52" s="877"/>
      <c r="E52" s="877"/>
      <c r="F52" s="877"/>
      <c r="G52" s="877"/>
      <c r="H52" s="877"/>
    </row>
    <row r="53" spans="2:8" ht="14.25" customHeight="1">
      <c r="B53" s="876"/>
      <c r="C53" s="878"/>
      <c r="D53" s="877"/>
      <c r="E53" s="877"/>
      <c r="F53" s="877"/>
      <c r="G53" s="877"/>
      <c r="H53" s="877"/>
    </row>
    <row r="54" spans="2:8" ht="14.25" customHeight="1">
      <c r="B54" s="876"/>
      <c r="C54" s="878" t="s">
        <v>269</v>
      </c>
      <c r="D54" s="877"/>
      <c r="E54" s="877"/>
      <c r="F54" s="877"/>
      <c r="G54" s="877"/>
      <c r="H54" s="877"/>
    </row>
    <row r="55" spans="2:8" ht="14.25" customHeight="1">
      <c r="B55" s="876"/>
      <c r="C55" s="878"/>
      <c r="D55" s="877"/>
      <c r="E55" s="877"/>
      <c r="F55" s="877"/>
      <c r="G55" s="877"/>
      <c r="H55" s="877"/>
    </row>
    <row r="56" spans="2:8" ht="14.25" customHeight="1">
      <c r="B56" s="876"/>
      <c r="C56" s="878"/>
      <c r="D56" s="877"/>
      <c r="E56" s="877"/>
      <c r="F56" s="877"/>
      <c r="G56" s="877"/>
      <c r="H56" s="877"/>
    </row>
    <row r="57" spans="2:8" ht="14.25" customHeight="1">
      <c r="B57" s="876"/>
      <c r="C57" s="878"/>
      <c r="D57" s="877"/>
      <c r="E57" s="877"/>
      <c r="F57" s="877"/>
      <c r="G57" s="877"/>
      <c r="H57" s="877"/>
    </row>
    <row r="58" spans="2:8" ht="14.25" customHeight="1">
      <c r="B58" s="876"/>
      <c r="C58" s="878"/>
      <c r="D58" s="877"/>
      <c r="E58" s="877"/>
      <c r="F58" s="877"/>
      <c r="G58" s="877"/>
      <c r="H58" s="877"/>
    </row>
    <row r="59" spans="2:8" ht="14.25" customHeight="1">
      <c r="B59" s="876"/>
      <c r="C59" s="878" t="s">
        <v>270</v>
      </c>
      <c r="D59" s="877"/>
      <c r="E59" s="877"/>
      <c r="F59" s="877"/>
      <c r="G59" s="877"/>
      <c r="H59" s="877"/>
    </row>
    <row r="60" spans="2:8" ht="14.25" customHeight="1">
      <c r="B60" s="876"/>
      <c r="C60" s="878"/>
      <c r="D60" s="877"/>
      <c r="E60" s="877"/>
      <c r="F60" s="877"/>
      <c r="G60" s="877"/>
      <c r="H60" s="877"/>
    </row>
    <row r="61" spans="2:8" ht="14.25" customHeight="1">
      <c r="B61" s="876"/>
      <c r="C61" s="878"/>
      <c r="D61" s="877"/>
      <c r="E61" s="877"/>
      <c r="F61" s="877"/>
      <c r="G61" s="877"/>
      <c r="H61" s="877"/>
    </row>
    <row r="62" spans="2:8" ht="14.25" customHeight="1">
      <c r="B62" s="876"/>
      <c r="C62" s="878"/>
      <c r="D62" s="877"/>
      <c r="E62" s="877"/>
      <c r="F62" s="877"/>
      <c r="G62" s="877"/>
      <c r="H62" s="877"/>
    </row>
    <row r="63" spans="2:8" ht="14.25" customHeight="1">
      <c r="B63" s="876"/>
      <c r="C63" s="878"/>
      <c r="D63" s="877"/>
      <c r="E63" s="877"/>
      <c r="F63" s="877"/>
      <c r="G63" s="877"/>
      <c r="H63" s="877"/>
    </row>
    <row r="64" spans="2:8" ht="4.1500000000000004" customHeight="1">
      <c r="B64" s="389"/>
      <c r="C64" s="390"/>
      <c r="D64" s="531"/>
      <c r="E64" s="531"/>
      <c r="F64" s="531"/>
      <c r="G64" s="531"/>
      <c r="H64" s="531"/>
    </row>
    <row r="65" spans="2:8" ht="27" customHeight="1">
      <c r="B65" s="876">
        <v>4</v>
      </c>
      <c r="C65" s="387" t="s">
        <v>267</v>
      </c>
      <c r="D65" s="877"/>
      <c r="E65" s="877"/>
      <c r="F65" s="877"/>
      <c r="G65" s="877"/>
      <c r="H65" s="877"/>
    </row>
    <row r="66" spans="2:8" ht="14.25" customHeight="1">
      <c r="B66" s="876"/>
      <c r="C66" s="878" t="s">
        <v>268</v>
      </c>
      <c r="D66" s="877"/>
      <c r="E66" s="877"/>
      <c r="F66" s="877"/>
      <c r="G66" s="877"/>
      <c r="H66" s="877"/>
    </row>
    <row r="67" spans="2:8" ht="14.25" customHeight="1">
      <c r="B67" s="876"/>
      <c r="C67" s="878"/>
      <c r="D67" s="877"/>
      <c r="E67" s="877"/>
      <c r="F67" s="877"/>
      <c r="G67" s="877"/>
      <c r="H67" s="877"/>
    </row>
    <row r="68" spans="2:8" ht="14.25" customHeight="1">
      <c r="B68" s="876"/>
      <c r="C68" s="878"/>
      <c r="D68" s="877"/>
      <c r="E68" s="877"/>
      <c r="F68" s="877"/>
      <c r="G68" s="877"/>
      <c r="H68" s="877"/>
    </row>
    <row r="69" spans="2:8" ht="14.25" customHeight="1">
      <c r="B69" s="876"/>
      <c r="C69" s="878"/>
      <c r="D69" s="877"/>
      <c r="E69" s="877"/>
      <c r="F69" s="877"/>
      <c r="G69" s="877"/>
      <c r="H69" s="877"/>
    </row>
    <row r="70" spans="2:8" ht="14.25" customHeight="1">
      <c r="B70" s="876"/>
      <c r="C70" s="878"/>
      <c r="D70" s="877"/>
      <c r="E70" s="877"/>
      <c r="F70" s="877"/>
      <c r="G70" s="877"/>
      <c r="H70" s="877"/>
    </row>
    <row r="71" spans="2:8" ht="14.25" customHeight="1">
      <c r="B71" s="876"/>
      <c r="C71" s="878" t="s">
        <v>269</v>
      </c>
      <c r="D71" s="877"/>
      <c r="E71" s="877"/>
      <c r="F71" s="877"/>
      <c r="G71" s="877"/>
      <c r="H71" s="877"/>
    </row>
    <row r="72" spans="2:8" ht="14.25" customHeight="1">
      <c r="B72" s="876"/>
      <c r="C72" s="878"/>
      <c r="D72" s="877"/>
      <c r="E72" s="877"/>
      <c r="F72" s="877"/>
      <c r="G72" s="877"/>
      <c r="H72" s="877"/>
    </row>
    <row r="73" spans="2:8" ht="14.25" customHeight="1">
      <c r="B73" s="876"/>
      <c r="C73" s="878"/>
      <c r="D73" s="877"/>
      <c r="E73" s="877"/>
      <c r="F73" s="877"/>
      <c r="G73" s="877"/>
      <c r="H73" s="877"/>
    </row>
    <row r="74" spans="2:8" ht="14.25" customHeight="1">
      <c r="B74" s="876"/>
      <c r="C74" s="878"/>
      <c r="D74" s="877"/>
      <c r="E74" s="877"/>
      <c r="F74" s="877"/>
      <c r="G74" s="877"/>
      <c r="H74" s="877"/>
    </row>
    <row r="75" spans="2:8" ht="14.25" customHeight="1">
      <c r="B75" s="876"/>
      <c r="C75" s="878"/>
      <c r="D75" s="877"/>
      <c r="E75" s="877"/>
      <c r="F75" s="877"/>
      <c r="G75" s="877"/>
      <c r="H75" s="877"/>
    </row>
    <row r="76" spans="2:8" ht="14.25" customHeight="1">
      <c r="B76" s="876"/>
      <c r="C76" s="878" t="s">
        <v>270</v>
      </c>
      <c r="D76" s="877"/>
      <c r="E76" s="877"/>
      <c r="F76" s="877"/>
      <c r="G76" s="877"/>
      <c r="H76" s="877"/>
    </row>
    <row r="77" spans="2:8" ht="14.25" customHeight="1">
      <c r="B77" s="876"/>
      <c r="C77" s="878"/>
      <c r="D77" s="877"/>
      <c r="E77" s="877"/>
      <c r="F77" s="877"/>
      <c r="G77" s="877"/>
      <c r="H77" s="877"/>
    </row>
    <row r="78" spans="2:8" ht="14.25" customHeight="1">
      <c r="B78" s="876"/>
      <c r="C78" s="878"/>
      <c r="D78" s="877"/>
      <c r="E78" s="877"/>
      <c r="F78" s="877"/>
      <c r="G78" s="877"/>
      <c r="H78" s="877"/>
    </row>
    <row r="79" spans="2:8" ht="14.25" customHeight="1">
      <c r="B79" s="876"/>
      <c r="C79" s="878"/>
      <c r="D79" s="877"/>
      <c r="E79" s="877"/>
      <c r="F79" s="877"/>
      <c r="G79" s="877"/>
      <c r="H79" s="877"/>
    </row>
    <row r="80" spans="2:8" ht="13.9" customHeight="1">
      <c r="B80" s="876"/>
      <c r="C80" s="878"/>
      <c r="D80" s="877"/>
      <c r="E80" s="877"/>
      <c r="F80" s="877"/>
      <c r="G80" s="877"/>
      <c r="H80" s="877"/>
    </row>
    <row r="81" spans="2:8" ht="4.1500000000000004" customHeight="1">
      <c r="B81" s="389"/>
      <c r="C81" s="390"/>
      <c r="D81" s="531"/>
      <c r="E81" s="531"/>
      <c r="F81" s="531"/>
      <c r="G81" s="531"/>
      <c r="H81" s="531"/>
    </row>
    <row r="82" spans="2:8" ht="27" customHeight="1">
      <c r="B82" s="876">
        <v>5</v>
      </c>
      <c r="C82" s="387" t="s">
        <v>267</v>
      </c>
      <c r="D82" s="877"/>
      <c r="E82" s="877"/>
      <c r="F82" s="877"/>
      <c r="G82" s="877"/>
      <c r="H82" s="877"/>
    </row>
    <row r="83" spans="2:8" ht="14.25" customHeight="1">
      <c r="B83" s="876"/>
      <c r="C83" s="878" t="s">
        <v>268</v>
      </c>
      <c r="D83" s="877"/>
      <c r="E83" s="877"/>
      <c r="F83" s="877"/>
      <c r="G83" s="877"/>
      <c r="H83" s="877"/>
    </row>
    <row r="84" spans="2:8" ht="14.25" customHeight="1">
      <c r="B84" s="876"/>
      <c r="C84" s="878"/>
      <c r="D84" s="877"/>
      <c r="E84" s="877"/>
      <c r="F84" s="877"/>
      <c r="G84" s="877"/>
      <c r="H84" s="877"/>
    </row>
    <row r="85" spans="2:8" ht="14.25" customHeight="1">
      <c r="B85" s="876"/>
      <c r="C85" s="878"/>
      <c r="D85" s="877"/>
      <c r="E85" s="877"/>
      <c r="F85" s="877"/>
      <c r="G85" s="877"/>
      <c r="H85" s="877"/>
    </row>
    <row r="86" spans="2:8" ht="14.25" customHeight="1">
      <c r="B86" s="876"/>
      <c r="C86" s="878"/>
      <c r="D86" s="877"/>
      <c r="E86" s="877"/>
      <c r="F86" s="877"/>
      <c r="G86" s="877"/>
      <c r="H86" s="877"/>
    </row>
    <row r="87" spans="2:8" ht="14.25" customHeight="1">
      <c r="B87" s="876"/>
      <c r="C87" s="878"/>
      <c r="D87" s="877"/>
      <c r="E87" s="877"/>
      <c r="F87" s="877"/>
      <c r="G87" s="877"/>
      <c r="H87" s="877"/>
    </row>
    <row r="88" spans="2:8" ht="14.25" customHeight="1">
      <c r="B88" s="876"/>
      <c r="C88" s="878" t="s">
        <v>269</v>
      </c>
      <c r="D88" s="877"/>
      <c r="E88" s="877"/>
      <c r="F88" s="877"/>
      <c r="G88" s="877"/>
      <c r="H88" s="877"/>
    </row>
    <row r="89" spans="2:8" ht="14.25" customHeight="1">
      <c r="B89" s="876"/>
      <c r="C89" s="878"/>
      <c r="D89" s="877"/>
      <c r="E89" s="877"/>
      <c r="F89" s="877"/>
      <c r="G89" s="877"/>
      <c r="H89" s="877"/>
    </row>
    <row r="90" spans="2:8" ht="14.25" customHeight="1">
      <c r="B90" s="876"/>
      <c r="C90" s="878"/>
      <c r="D90" s="877"/>
      <c r="E90" s="877"/>
      <c r="F90" s="877"/>
      <c r="G90" s="877"/>
      <c r="H90" s="877"/>
    </row>
    <row r="91" spans="2:8" ht="14.25" customHeight="1">
      <c r="B91" s="876"/>
      <c r="C91" s="878"/>
      <c r="D91" s="877"/>
      <c r="E91" s="877"/>
      <c r="F91" s="877"/>
      <c r="G91" s="877"/>
      <c r="H91" s="877"/>
    </row>
    <row r="92" spans="2:8" ht="14.25" customHeight="1">
      <c r="B92" s="876"/>
      <c r="C92" s="878"/>
      <c r="D92" s="877"/>
      <c r="E92" s="877"/>
      <c r="F92" s="877"/>
      <c r="G92" s="877"/>
      <c r="H92" s="877"/>
    </row>
    <row r="93" spans="2:8" ht="14.25" customHeight="1">
      <c r="B93" s="876"/>
      <c r="C93" s="878" t="s">
        <v>270</v>
      </c>
      <c r="D93" s="877"/>
      <c r="E93" s="877"/>
      <c r="F93" s="877"/>
      <c r="G93" s="877"/>
      <c r="H93" s="877"/>
    </row>
    <row r="94" spans="2:8" ht="14.25" customHeight="1">
      <c r="B94" s="876"/>
      <c r="C94" s="878"/>
      <c r="D94" s="877"/>
      <c r="E94" s="877"/>
      <c r="F94" s="877"/>
      <c r="G94" s="877"/>
      <c r="H94" s="877"/>
    </row>
    <row r="95" spans="2:8" ht="14.25" customHeight="1">
      <c r="B95" s="876"/>
      <c r="C95" s="878"/>
      <c r="D95" s="877"/>
      <c r="E95" s="877"/>
      <c r="F95" s="877"/>
      <c r="G95" s="877"/>
      <c r="H95" s="877"/>
    </row>
    <row r="96" spans="2:8" ht="14.25" customHeight="1">
      <c r="B96" s="876"/>
      <c r="C96" s="878"/>
      <c r="D96" s="877"/>
      <c r="E96" s="877"/>
      <c r="F96" s="877"/>
      <c r="G96" s="877"/>
      <c r="H96" s="877"/>
    </row>
    <row r="97" spans="2:8" ht="6.65" customHeight="1">
      <c r="B97" s="382"/>
      <c r="C97" s="878"/>
      <c r="D97" s="532"/>
      <c r="E97" s="532"/>
      <c r="F97" s="532"/>
      <c r="G97" s="532"/>
      <c r="H97" s="532"/>
    </row>
    <row r="98" spans="2:8" ht="27" customHeight="1">
      <c r="B98" s="876">
        <v>6</v>
      </c>
      <c r="C98" s="387" t="s">
        <v>267</v>
      </c>
      <c r="D98" s="877"/>
      <c r="E98" s="877"/>
      <c r="F98" s="877"/>
      <c r="G98" s="877"/>
      <c r="H98" s="877"/>
    </row>
    <row r="99" spans="2:8" ht="14.25" customHeight="1">
      <c r="B99" s="876"/>
      <c r="C99" s="878" t="s">
        <v>268</v>
      </c>
      <c r="D99" s="877"/>
      <c r="E99" s="877"/>
      <c r="F99" s="877"/>
      <c r="G99" s="877"/>
      <c r="H99" s="877"/>
    </row>
    <row r="100" spans="2:8" ht="14.25" customHeight="1">
      <c r="B100" s="876"/>
      <c r="C100" s="878"/>
      <c r="D100" s="877"/>
      <c r="E100" s="877"/>
      <c r="F100" s="877"/>
      <c r="G100" s="877"/>
      <c r="H100" s="877"/>
    </row>
    <row r="101" spans="2:8" ht="14.25" customHeight="1">
      <c r="B101" s="876"/>
      <c r="C101" s="878"/>
      <c r="D101" s="877"/>
      <c r="E101" s="877"/>
      <c r="F101" s="877"/>
      <c r="G101" s="877"/>
      <c r="H101" s="877"/>
    </row>
    <row r="102" spans="2:8" ht="14.25" customHeight="1">
      <c r="B102" s="876"/>
      <c r="C102" s="878"/>
      <c r="D102" s="877"/>
      <c r="E102" s="877"/>
      <c r="F102" s="877"/>
      <c r="G102" s="877"/>
      <c r="H102" s="877"/>
    </row>
    <row r="103" spans="2:8" ht="14.25" customHeight="1">
      <c r="B103" s="876"/>
      <c r="C103" s="878"/>
      <c r="D103" s="877"/>
      <c r="E103" s="877"/>
      <c r="F103" s="877"/>
      <c r="G103" s="877"/>
      <c r="H103" s="877"/>
    </row>
    <row r="104" spans="2:8" ht="14.25" customHeight="1">
      <c r="B104" s="876"/>
      <c r="C104" s="878" t="s">
        <v>269</v>
      </c>
      <c r="D104" s="877"/>
      <c r="E104" s="877"/>
      <c r="F104" s="877"/>
      <c r="G104" s="877"/>
      <c r="H104" s="877"/>
    </row>
    <row r="105" spans="2:8" ht="14.25" customHeight="1">
      <c r="B105" s="876"/>
      <c r="C105" s="878"/>
      <c r="D105" s="877"/>
      <c r="E105" s="877"/>
      <c r="F105" s="877"/>
      <c r="G105" s="877"/>
      <c r="H105" s="877"/>
    </row>
    <row r="106" spans="2:8" ht="14.25" customHeight="1">
      <c r="B106" s="876"/>
      <c r="C106" s="878"/>
      <c r="D106" s="877"/>
      <c r="E106" s="877"/>
      <c r="F106" s="877"/>
      <c r="G106" s="877"/>
      <c r="H106" s="877"/>
    </row>
    <row r="107" spans="2:8" ht="14.25" customHeight="1">
      <c r="B107" s="876"/>
      <c r="C107" s="878"/>
      <c r="D107" s="877"/>
      <c r="E107" s="877"/>
      <c r="F107" s="877"/>
      <c r="G107" s="877"/>
      <c r="H107" s="877"/>
    </row>
    <row r="108" spans="2:8" ht="14.25" customHeight="1">
      <c r="B108" s="876"/>
      <c r="C108" s="878"/>
      <c r="D108" s="877"/>
      <c r="E108" s="877"/>
      <c r="F108" s="877"/>
      <c r="G108" s="877"/>
      <c r="H108" s="877"/>
    </row>
    <row r="109" spans="2:8" ht="14.25" customHeight="1">
      <c r="B109" s="876"/>
      <c r="C109" s="878" t="s">
        <v>270</v>
      </c>
      <c r="D109" s="877"/>
      <c r="E109" s="877"/>
      <c r="F109" s="877"/>
      <c r="G109" s="877"/>
      <c r="H109" s="877"/>
    </row>
    <row r="110" spans="2:8" ht="14.25" customHeight="1">
      <c r="B110" s="876"/>
      <c r="C110" s="878"/>
      <c r="D110" s="877"/>
      <c r="E110" s="877"/>
      <c r="F110" s="877"/>
      <c r="G110" s="877"/>
      <c r="H110" s="877"/>
    </row>
    <row r="111" spans="2:8" ht="14.25" customHeight="1">
      <c r="B111" s="876"/>
      <c r="C111" s="878"/>
      <c r="D111" s="877"/>
      <c r="E111" s="877"/>
      <c r="F111" s="877"/>
      <c r="G111" s="877"/>
      <c r="H111" s="877"/>
    </row>
    <row r="112" spans="2:8" ht="14.25" customHeight="1">
      <c r="B112" s="876"/>
      <c r="C112" s="878"/>
      <c r="D112" s="877"/>
      <c r="E112" s="877"/>
      <c r="F112" s="877"/>
      <c r="G112" s="877"/>
      <c r="H112" s="877"/>
    </row>
    <row r="113" spans="2:8" ht="14.25" customHeight="1">
      <c r="B113" s="876"/>
      <c r="C113" s="878"/>
      <c r="D113" s="877"/>
      <c r="E113" s="877"/>
      <c r="F113" s="877"/>
      <c r="G113" s="877"/>
      <c r="H113" s="877"/>
    </row>
    <row r="114" spans="2:8" ht="4.1500000000000004" customHeight="1">
      <c r="B114" s="389"/>
      <c r="C114" s="390"/>
      <c r="D114" s="531"/>
      <c r="E114" s="531"/>
      <c r="F114" s="531"/>
      <c r="G114" s="531"/>
      <c r="H114" s="531"/>
    </row>
    <row r="115" spans="2:8" ht="27" customHeight="1">
      <c r="B115" s="876">
        <v>7</v>
      </c>
      <c r="C115" s="387" t="s">
        <v>267</v>
      </c>
      <c r="D115" s="877"/>
      <c r="E115" s="877"/>
      <c r="F115" s="877"/>
      <c r="G115" s="877"/>
      <c r="H115" s="877"/>
    </row>
    <row r="116" spans="2:8" ht="14.25" customHeight="1">
      <c r="B116" s="876"/>
      <c r="C116" s="878" t="s">
        <v>268</v>
      </c>
      <c r="D116" s="877"/>
      <c r="E116" s="877"/>
      <c r="F116" s="877"/>
      <c r="G116" s="877"/>
      <c r="H116" s="877"/>
    </row>
    <row r="117" spans="2:8" ht="14.25" customHeight="1">
      <c r="B117" s="876"/>
      <c r="C117" s="878"/>
      <c r="D117" s="877"/>
      <c r="E117" s="877"/>
      <c r="F117" s="877"/>
      <c r="G117" s="877"/>
      <c r="H117" s="877"/>
    </row>
    <row r="118" spans="2:8" ht="14.25" customHeight="1">
      <c r="B118" s="876"/>
      <c r="C118" s="878"/>
      <c r="D118" s="877"/>
      <c r="E118" s="877"/>
      <c r="F118" s="877"/>
      <c r="G118" s="877"/>
      <c r="H118" s="877"/>
    </row>
    <row r="119" spans="2:8" ht="14.25" customHeight="1">
      <c r="B119" s="876"/>
      <c r="C119" s="878"/>
      <c r="D119" s="877"/>
      <c r="E119" s="877"/>
      <c r="F119" s="877"/>
      <c r="G119" s="877"/>
      <c r="H119" s="877"/>
    </row>
    <row r="120" spans="2:8" ht="14.25" customHeight="1">
      <c r="B120" s="876"/>
      <c r="C120" s="878"/>
      <c r="D120" s="877"/>
      <c r="E120" s="877"/>
      <c r="F120" s="877"/>
      <c r="G120" s="877"/>
      <c r="H120" s="877"/>
    </row>
    <row r="121" spans="2:8" ht="14.25" customHeight="1">
      <c r="B121" s="876"/>
      <c r="C121" s="878" t="s">
        <v>269</v>
      </c>
      <c r="D121" s="877"/>
      <c r="E121" s="877"/>
      <c r="F121" s="877"/>
      <c r="G121" s="877"/>
      <c r="H121" s="877"/>
    </row>
    <row r="122" spans="2:8" ht="14.25" customHeight="1">
      <c r="B122" s="876"/>
      <c r="C122" s="878"/>
      <c r="D122" s="877"/>
      <c r="E122" s="877"/>
      <c r="F122" s="877"/>
      <c r="G122" s="877"/>
      <c r="H122" s="877"/>
    </row>
    <row r="123" spans="2:8" ht="14.25" customHeight="1">
      <c r="B123" s="876"/>
      <c r="C123" s="878"/>
      <c r="D123" s="877"/>
      <c r="E123" s="877"/>
      <c r="F123" s="877"/>
      <c r="G123" s="877"/>
      <c r="H123" s="877"/>
    </row>
    <row r="124" spans="2:8" ht="14.25" customHeight="1">
      <c r="B124" s="876"/>
      <c r="C124" s="878"/>
      <c r="D124" s="877"/>
      <c r="E124" s="877"/>
      <c r="F124" s="877"/>
      <c r="G124" s="877"/>
      <c r="H124" s="877"/>
    </row>
    <row r="125" spans="2:8" ht="14.25" customHeight="1">
      <c r="B125" s="876"/>
      <c r="C125" s="878"/>
      <c r="D125" s="877"/>
      <c r="E125" s="877"/>
      <c r="F125" s="877"/>
      <c r="G125" s="877"/>
      <c r="H125" s="877"/>
    </row>
    <row r="126" spans="2:8" ht="14.25" customHeight="1">
      <c r="B126" s="876"/>
      <c r="C126" s="878" t="s">
        <v>270</v>
      </c>
      <c r="D126" s="877"/>
      <c r="E126" s="877"/>
      <c r="F126" s="877"/>
      <c r="G126" s="877"/>
      <c r="H126" s="877"/>
    </row>
    <row r="127" spans="2:8" ht="14.25" customHeight="1">
      <c r="B127" s="876"/>
      <c r="C127" s="878"/>
      <c r="D127" s="877"/>
      <c r="E127" s="877"/>
      <c r="F127" s="877"/>
      <c r="G127" s="877"/>
      <c r="H127" s="877"/>
    </row>
    <row r="128" spans="2:8" ht="14.25" customHeight="1">
      <c r="B128" s="876"/>
      <c r="C128" s="878"/>
      <c r="D128" s="877"/>
      <c r="E128" s="877"/>
      <c r="F128" s="877"/>
      <c r="G128" s="877"/>
      <c r="H128" s="877"/>
    </row>
    <row r="129" spans="2:8" ht="14.25" customHeight="1">
      <c r="B129" s="876"/>
      <c r="C129" s="878"/>
      <c r="D129" s="877"/>
      <c r="E129" s="877"/>
      <c r="F129" s="877"/>
      <c r="G129" s="877"/>
      <c r="H129" s="877"/>
    </row>
    <row r="130" spans="2:8" ht="14.25" customHeight="1">
      <c r="B130" s="876"/>
      <c r="C130" s="878"/>
      <c r="D130" s="877"/>
      <c r="E130" s="877"/>
      <c r="F130" s="877"/>
      <c r="G130" s="877"/>
      <c r="H130" s="877"/>
    </row>
    <row r="131" spans="2:8" ht="4.1500000000000004" customHeight="1">
      <c r="B131" s="389"/>
      <c r="C131" s="390"/>
      <c r="D131" s="391"/>
      <c r="E131" s="391"/>
      <c r="F131" s="391"/>
      <c r="G131" s="391"/>
      <c r="H131" s="391"/>
    </row>
    <row r="132" spans="2:8">
      <c r="C132" s="393"/>
    </row>
    <row r="133" spans="2:8">
      <c r="C133" s="393"/>
    </row>
    <row r="134" spans="2:8">
      <c r="C134" s="393"/>
    </row>
    <row r="135" spans="2:8">
      <c r="C135" s="393"/>
    </row>
    <row r="136" spans="2:8">
      <c r="C136" s="393"/>
    </row>
    <row r="137" spans="2:8">
      <c r="C137" s="393"/>
    </row>
    <row r="138" spans="2:8">
      <c r="C138" s="393"/>
    </row>
    <row r="139" spans="2:8">
      <c r="C139" s="393"/>
    </row>
    <row r="140" spans="2:8">
      <c r="C140" s="393"/>
    </row>
    <row r="141" spans="2:8">
      <c r="C141" s="393"/>
    </row>
    <row r="142" spans="2:8">
      <c r="C142" s="393"/>
    </row>
    <row r="143" spans="2:8">
      <c r="C143" s="393"/>
    </row>
    <row r="144" spans="2:8">
      <c r="C144" s="393"/>
    </row>
    <row r="145" spans="3:3">
      <c r="C145" s="393"/>
    </row>
    <row r="146" spans="3:3">
      <c r="C146" s="393"/>
    </row>
    <row r="147" spans="3:3">
      <c r="C147" s="393"/>
    </row>
    <row r="148" spans="3:3">
      <c r="C148" s="393"/>
    </row>
    <row r="149" spans="3:3">
      <c r="C149" s="393"/>
    </row>
    <row r="150" spans="3:3">
      <c r="C150" s="393"/>
    </row>
    <row r="151" spans="3:3">
      <c r="C151" s="393"/>
    </row>
    <row r="152" spans="3:3">
      <c r="C152" s="393"/>
    </row>
    <row r="153" spans="3:3">
      <c r="C153" s="393"/>
    </row>
    <row r="154" spans="3:3">
      <c r="C154" s="393"/>
    </row>
    <row r="155" spans="3:3">
      <c r="C155" s="393"/>
    </row>
    <row r="156" spans="3:3">
      <c r="C156" s="393"/>
    </row>
    <row r="157" spans="3:3">
      <c r="C157" s="393"/>
    </row>
    <row r="158" spans="3:3">
      <c r="C158" s="393"/>
    </row>
    <row r="159" spans="3:3">
      <c r="C159" s="393"/>
    </row>
    <row r="160" spans="3:3">
      <c r="C160" s="393"/>
    </row>
    <row r="161" spans="3:3">
      <c r="C161" s="393"/>
    </row>
    <row r="162" spans="3:3">
      <c r="C162" s="393"/>
    </row>
    <row r="163" spans="3:3">
      <c r="C163" s="393"/>
    </row>
    <row r="164" spans="3:3">
      <c r="C164" s="393"/>
    </row>
    <row r="165" spans="3:3">
      <c r="C165" s="393"/>
    </row>
    <row r="166" spans="3:3">
      <c r="C166" s="393"/>
    </row>
  </sheetData>
  <sheetProtection algorithmName="SHA-512" hashValue="cj9FbEGHsbpp/+aL8jGaVRBRPrG8Chyztb5s0ce+IO/RVHvAKvItZtqWCv1XL4TIfZXZWChda/spOecV3ngmYw==" saltValue="hL9Bx1gzVtZLU7QRfxLIVg==" spinCount="100000" sheet="1" formatRows="0"/>
  <mergeCells count="69">
    <mergeCell ref="K4:T4"/>
    <mergeCell ref="K5:T11"/>
    <mergeCell ref="K12:T41"/>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C93:C97"/>
    <mergeCell ref="D93:H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1"/>
  <conditionalFormatting sqref="F3">
    <cfRule type="containsText" dxfId="2"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7C1D4"/>
    <pageSetUpPr fitToPage="1"/>
  </sheetPr>
  <dimension ref="A1:AH80"/>
  <sheetViews>
    <sheetView view="pageBreakPreview" zoomScale="70" zoomScaleNormal="70" zoomScaleSheetLayoutView="70" workbookViewId="0">
      <selection activeCell="D71" sqref="D71:H75"/>
    </sheetView>
  </sheetViews>
  <sheetFormatPr defaultColWidth="9" defaultRowHeight="18"/>
  <cols>
    <col min="1" max="1" width="5.58203125" style="139" customWidth="1"/>
    <col min="2" max="2" width="19.58203125" style="139" customWidth="1"/>
    <col min="3" max="3" width="14.75" style="139" customWidth="1"/>
    <col min="4" max="4" width="5.75" style="139" customWidth="1"/>
    <col min="5" max="6" width="14.75" style="139" customWidth="1"/>
    <col min="7" max="7" width="11.5" style="139" customWidth="1"/>
    <col min="8" max="8" width="11.83203125" style="139" customWidth="1"/>
    <col min="9" max="10" width="13.83203125" style="139" customWidth="1"/>
    <col min="11" max="11" width="1" style="139" customWidth="1"/>
    <col min="12" max="12" width="9" style="139"/>
    <col min="13" max="13" width="9" style="139" customWidth="1"/>
    <col min="14" max="26" width="9" style="139"/>
    <col min="27" max="27" width="9" style="139" customWidth="1"/>
    <col min="28" max="16384" width="9" style="139"/>
  </cols>
  <sheetData>
    <row r="1" spans="1:34" s="370" customFormat="1" ht="35.5" customHeight="1">
      <c r="A1" s="901" t="s">
        <v>281</v>
      </c>
      <c r="B1" s="901"/>
      <c r="C1" s="901"/>
      <c r="G1" s="409"/>
      <c r="K1"/>
      <c r="L1" s="560" t="s">
        <v>362</v>
      </c>
      <c r="M1" s="560"/>
      <c r="N1"/>
      <c r="O1"/>
      <c r="P1"/>
      <c r="Q1"/>
      <c r="R1"/>
      <c r="S1"/>
      <c r="T1"/>
      <c r="U1"/>
      <c r="V1"/>
      <c r="W1"/>
      <c r="X1"/>
      <c r="Y1"/>
      <c r="Z1"/>
      <c r="AA1"/>
      <c r="AB1"/>
      <c r="AC1"/>
      <c r="AD1"/>
      <c r="AE1" s="366"/>
      <c r="AF1" s="366"/>
      <c r="AG1" s="366"/>
    </row>
    <row r="2" spans="1:34" s="367" customFormat="1" ht="25.5" customHeight="1">
      <c r="A2" s="585" t="s">
        <v>250</v>
      </c>
      <c r="B2" s="585"/>
      <c r="C2" s="585"/>
      <c r="D2" s="585"/>
      <c r="E2" s="585"/>
      <c r="F2" s="585"/>
      <c r="G2" s="585"/>
      <c r="H2" s="585"/>
      <c r="I2" s="585"/>
      <c r="J2" s="585"/>
      <c r="K2" s="529"/>
      <c r="L2" s="560"/>
      <c r="M2" s="560"/>
      <c r="N2" s="365"/>
      <c r="O2" s="366"/>
      <c r="Z2"/>
      <c r="AA2"/>
      <c r="AB2"/>
      <c r="AC2"/>
      <c r="AD2"/>
      <c r="AE2" s="365"/>
      <c r="AF2" s="365"/>
      <c r="AG2" s="366"/>
    </row>
    <row r="3" spans="1:34" s="367" customFormat="1" ht="26.5">
      <c r="A3" s="585" t="s">
        <v>282</v>
      </c>
      <c r="B3" s="585"/>
      <c r="C3" s="585"/>
      <c r="D3" s="585"/>
      <c r="E3" s="585"/>
      <c r="F3" s="585"/>
      <c r="G3" s="585"/>
      <c r="H3" s="585"/>
      <c r="I3" s="585"/>
      <c r="J3" s="585"/>
      <c r="K3" s="529"/>
      <c r="L3" s="507" t="s">
        <v>363</v>
      </c>
      <c r="M3" s="508"/>
      <c r="N3" s="365"/>
      <c r="Z3"/>
      <c r="AA3"/>
      <c r="AB3"/>
      <c r="AC3"/>
      <c r="AD3"/>
      <c r="AE3" s="365"/>
      <c r="AF3" s="365"/>
    </row>
    <row r="4" spans="1:34" s="367" customFormat="1" ht="6.65" customHeight="1">
      <c r="A4" s="368"/>
      <c r="B4" s="368"/>
      <c r="C4" s="368"/>
      <c r="D4" s="368"/>
      <c r="E4" s="368"/>
      <c r="F4" s="368"/>
      <c r="G4" s="368"/>
      <c r="H4" s="368"/>
      <c r="I4" s="368"/>
      <c r="J4" s="369"/>
      <c r="K4"/>
      <c r="L4" s="507"/>
      <c r="M4" s="508"/>
      <c r="Z4"/>
      <c r="AA4"/>
      <c r="AB4"/>
      <c r="AC4"/>
      <c r="AD4"/>
    </row>
    <row r="5" spans="1:34" s="370" customFormat="1" ht="22.5">
      <c r="A5" s="624" t="s">
        <v>252</v>
      </c>
      <c r="B5" s="624"/>
      <c r="C5" s="624"/>
      <c r="D5" s="624"/>
      <c r="E5" s="624"/>
      <c r="F5" s="624"/>
      <c r="G5" s="624"/>
      <c r="H5" s="624"/>
      <c r="I5" s="624"/>
      <c r="J5" s="624"/>
      <c r="K5"/>
      <c r="L5" s="507" t="s">
        <v>364</v>
      </c>
      <c r="M5" s="508"/>
      <c r="Z5"/>
      <c r="AA5"/>
      <c r="AB5"/>
      <c r="AC5"/>
      <c r="AD5"/>
    </row>
    <row r="6" spans="1:34" s="370" customFormat="1" ht="8.25" customHeight="1">
      <c r="K6"/>
      <c r="L6"/>
      <c r="M6" s="364"/>
      <c r="Z6"/>
      <c r="AA6"/>
      <c r="AB6"/>
      <c r="AC6"/>
      <c r="AD6"/>
    </row>
    <row r="7" spans="1:34" s="370" customFormat="1" ht="22.5">
      <c r="A7" s="410"/>
      <c r="B7" s="411">
        <f>C11</f>
        <v>0</v>
      </c>
      <c r="C7" s="412">
        <f>G11</f>
        <v>0</v>
      </c>
      <c r="D7" s="624" t="s">
        <v>283</v>
      </c>
      <c r="E7" s="624"/>
      <c r="F7" s="624"/>
      <c r="G7" s="624"/>
      <c r="H7" s="624"/>
      <c r="I7" s="624"/>
      <c r="K7" s="530"/>
      <c r="L7"/>
      <c r="M7" s="364"/>
      <c r="N7"/>
      <c r="O7"/>
      <c r="Z7"/>
      <c r="AA7"/>
      <c r="AB7"/>
      <c r="AC7"/>
      <c r="AD7"/>
    </row>
    <row r="8" spans="1:34" s="370" customFormat="1" ht="22.5">
      <c r="A8" s="365"/>
      <c r="B8" s="901" t="s">
        <v>284</v>
      </c>
      <c r="C8" s="901"/>
      <c r="D8" s="901"/>
      <c r="E8" s="901"/>
      <c r="F8" s="901"/>
      <c r="G8" s="901"/>
      <c r="H8" s="901"/>
      <c r="I8" s="901"/>
      <c r="K8" s="139"/>
      <c r="L8"/>
      <c r="M8" s="364"/>
      <c r="N8"/>
      <c r="O8"/>
      <c r="Z8"/>
      <c r="AA8"/>
      <c r="AB8"/>
      <c r="AC8"/>
      <c r="AD8"/>
    </row>
    <row r="9" spans="1:34" s="370" customFormat="1" ht="12.65" customHeight="1" thickBot="1">
      <c r="A9" s="413"/>
      <c r="B9" s="413"/>
      <c r="C9" s="413"/>
      <c r="D9" s="413"/>
      <c r="E9" s="413"/>
      <c r="F9" s="413"/>
      <c r="J9" s="366"/>
      <c r="K9" s="509"/>
      <c r="L9" s="220"/>
      <c r="M9" s="220"/>
      <c r="N9" s="220"/>
      <c r="O9" s="220"/>
      <c r="P9" s="220"/>
      <c r="Q9" s="220"/>
      <c r="R9" s="139"/>
      <c r="S9" s="139"/>
      <c r="T9" s="139"/>
      <c r="U9" s="139"/>
      <c r="V9" s="139"/>
      <c r="W9" s="139"/>
      <c r="X9" s="139"/>
      <c r="Y9" s="139"/>
      <c r="Z9"/>
      <c r="AA9"/>
      <c r="AB9"/>
      <c r="AC9"/>
      <c r="AD9"/>
    </row>
    <row r="10" spans="1:34" ht="30.75" customHeight="1" thickBot="1">
      <c r="A10" s="631" t="s">
        <v>57</v>
      </c>
      <c r="B10" s="632"/>
      <c r="C10" s="633"/>
      <c r="D10" s="634"/>
      <c r="E10" s="587" t="s">
        <v>46</v>
      </c>
      <c r="F10" s="588"/>
      <c r="G10" s="589"/>
      <c r="H10" s="590"/>
      <c r="I10" s="590"/>
      <c r="J10" s="591"/>
      <c r="K10" s="510"/>
      <c r="L10" s="561" t="s">
        <v>365</v>
      </c>
      <c r="M10" s="561"/>
      <c r="N10" s="561"/>
      <c r="O10" s="561"/>
      <c r="P10" s="561"/>
      <c r="Q10" s="561"/>
      <c r="R10" s="561"/>
      <c r="S10" s="561"/>
      <c r="T10" s="561"/>
      <c r="U10" s="561"/>
      <c r="V10" s="561"/>
      <c r="W10" s="561"/>
      <c r="Z10"/>
      <c r="AA10"/>
      <c r="AB10"/>
      <c r="AC10"/>
      <c r="AD10"/>
      <c r="AE10" s="370"/>
      <c r="AF10" s="370"/>
      <c r="AG10" s="370"/>
      <c r="AH10" s="370"/>
    </row>
    <row r="11" spans="1:34" ht="30.75" customHeight="1" thickBot="1">
      <c r="A11" s="631" t="s">
        <v>288</v>
      </c>
      <c r="B11" s="632"/>
      <c r="C11" s="633"/>
      <c r="D11" s="634"/>
      <c r="E11" s="920" t="s">
        <v>289</v>
      </c>
      <c r="F11" s="921"/>
      <c r="G11" s="589"/>
      <c r="H11" s="590"/>
      <c r="I11" s="590"/>
      <c r="J11" s="591"/>
      <c r="K11" s="511"/>
      <c r="L11" s="143"/>
      <c r="M11" s="143"/>
      <c r="N11" s="143"/>
      <c r="O11" s="143"/>
      <c r="P11" s="143"/>
      <c r="Q11" s="143"/>
      <c r="R11" s="143"/>
      <c r="S11" s="143"/>
      <c r="Z11" s="143"/>
      <c r="AA11" s="143"/>
      <c r="AB11" s="143"/>
      <c r="AC11" s="143"/>
      <c r="AD11" s="143"/>
      <c r="AE11" s="143"/>
      <c r="AF11" s="143"/>
      <c r="AG11" s="143"/>
    </row>
    <row r="12" spans="1:34" ht="45.65" customHeight="1" thickBot="1">
      <c r="A12" s="631" t="s">
        <v>105</v>
      </c>
      <c r="B12" s="635"/>
      <c r="C12" s="656" t="s">
        <v>194</v>
      </c>
      <c r="D12" s="657"/>
      <c r="E12" s="657"/>
      <c r="F12" s="657"/>
      <c r="G12" s="657"/>
      <c r="H12" s="657"/>
      <c r="I12" s="657"/>
      <c r="J12" s="658"/>
      <c r="K12" s="512"/>
      <c r="L12" s="709"/>
      <c r="M12" s="709"/>
      <c r="N12" s="709"/>
      <c r="O12" s="709"/>
      <c r="P12" s="709"/>
      <c r="Q12" s="709"/>
      <c r="R12" s="709"/>
      <c r="S12" s="709"/>
      <c r="T12" s="709"/>
      <c r="U12" s="709"/>
      <c r="V12" s="709"/>
      <c r="W12" s="709"/>
      <c r="Z12" s="143"/>
      <c r="AA12" s="143"/>
      <c r="AB12" s="143"/>
      <c r="AC12" s="143"/>
      <c r="AD12" s="143"/>
      <c r="AE12" s="143"/>
      <c r="AF12" s="143"/>
      <c r="AG12" s="143"/>
    </row>
    <row r="13" spans="1:34" ht="39.75" customHeight="1" thickBot="1">
      <c r="A13" s="641" t="s">
        <v>195</v>
      </c>
      <c r="B13" s="642"/>
      <c r="C13" s="643" t="str">
        <f>'1-1 総表'!C11:E11</f>
        <v>団体</v>
      </c>
      <c r="D13" s="644"/>
      <c r="E13" s="644"/>
      <c r="F13" s="662" t="s">
        <v>204</v>
      </c>
      <c r="G13" s="663"/>
      <c r="H13" s="663"/>
      <c r="I13" s="663"/>
      <c r="J13" s="664"/>
      <c r="K13" s="513"/>
      <c r="L13" s="562" t="s">
        <v>384</v>
      </c>
      <c r="M13" s="562"/>
      <c r="N13" s="562"/>
      <c r="O13" s="562"/>
      <c r="P13" s="562"/>
      <c r="Q13" s="562"/>
      <c r="R13" s="562"/>
      <c r="S13" s="562"/>
      <c r="T13" s="562"/>
      <c r="U13" s="562"/>
      <c r="V13" s="562"/>
      <c r="W13" s="536"/>
      <c r="Z13" s="143"/>
      <c r="AA13" s="143"/>
      <c r="AB13" s="143"/>
      <c r="AC13" s="143"/>
      <c r="AD13" s="143"/>
      <c r="AE13" s="143"/>
      <c r="AF13" s="143"/>
      <c r="AG13" s="143"/>
    </row>
    <row r="14" spans="1:34" ht="32.15" customHeight="1">
      <c r="A14" s="638" t="s">
        <v>0</v>
      </c>
      <c r="B14" s="144" t="s">
        <v>203</v>
      </c>
      <c r="C14" s="1">
        <f>'1-1 総表'!C12</f>
        <v>0</v>
      </c>
      <c r="D14" s="145" t="s">
        <v>6</v>
      </c>
      <c r="E14" s="2">
        <f>'1-1 総表'!E12</f>
        <v>0</v>
      </c>
      <c r="F14" s="647"/>
      <c r="G14" s="648"/>
      <c r="H14" s="648"/>
      <c r="I14" s="648"/>
      <c r="J14" s="649"/>
      <c r="K14" s="514"/>
      <c r="L14" s="562"/>
      <c r="M14" s="562"/>
      <c r="N14" s="562"/>
      <c r="O14" s="562"/>
      <c r="P14" s="562"/>
      <c r="Q14" s="562"/>
      <c r="R14" s="562"/>
      <c r="S14" s="562"/>
      <c r="T14" s="562"/>
      <c r="U14" s="562"/>
      <c r="V14" s="562"/>
      <c r="W14" s="537"/>
      <c r="Z14" s="220"/>
      <c r="AA14" s="220"/>
      <c r="AB14" s="220"/>
      <c r="AC14" s="220"/>
      <c r="AD14" s="220"/>
      <c r="AE14" s="220"/>
    </row>
    <row r="15" spans="1:34" ht="12" customHeight="1">
      <c r="A15" s="639"/>
      <c r="B15" s="645" t="s">
        <v>7</v>
      </c>
      <c r="C15" s="146" t="s">
        <v>47</v>
      </c>
      <c r="D15" s="636" t="s">
        <v>102</v>
      </c>
      <c r="E15" s="637"/>
      <c r="F15" s="650" t="s">
        <v>48</v>
      </c>
      <c r="G15" s="651"/>
      <c r="H15" s="651"/>
      <c r="I15" s="651"/>
      <c r="J15" s="652"/>
      <c r="K15" s="527"/>
      <c r="L15" s="562"/>
      <c r="M15" s="562"/>
      <c r="N15" s="562"/>
      <c r="O15" s="562"/>
      <c r="P15" s="562"/>
      <c r="Q15" s="562"/>
      <c r="R15" s="562"/>
      <c r="S15" s="562"/>
      <c r="T15" s="562"/>
      <c r="U15" s="562"/>
      <c r="V15" s="562"/>
      <c r="W15" s="537"/>
      <c r="Z15" s="307"/>
      <c r="AA15" s="307"/>
      <c r="AB15" s="307"/>
      <c r="AC15" s="307"/>
      <c r="AD15" s="307"/>
      <c r="AE15" s="307"/>
      <c r="AF15" s="306"/>
      <c r="AG15" s="306"/>
    </row>
    <row r="16" spans="1:34" ht="40.5" customHeight="1">
      <c r="A16" s="639"/>
      <c r="B16" s="646"/>
      <c r="C16" s="275">
        <f>'1-1 総表'!C14</f>
        <v>0</v>
      </c>
      <c r="D16" s="679">
        <f>'1-1 総表'!D14:E14</f>
        <v>0</v>
      </c>
      <c r="E16" s="680"/>
      <c r="F16" s="683">
        <f>'1-1 総表'!F14:J14</f>
        <v>0</v>
      </c>
      <c r="G16" s="918"/>
      <c r="H16" s="918"/>
      <c r="I16" s="918"/>
      <c r="J16" s="919"/>
      <c r="K16" s="527"/>
      <c r="L16" s="562"/>
      <c r="M16" s="562"/>
      <c r="N16" s="562"/>
      <c r="O16" s="562"/>
      <c r="P16" s="562"/>
      <c r="Q16" s="562"/>
      <c r="R16" s="562"/>
      <c r="S16" s="562"/>
      <c r="T16" s="562"/>
      <c r="U16" s="562"/>
      <c r="V16" s="562"/>
      <c r="W16" s="537"/>
      <c r="Z16" s="307"/>
      <c r="AA16" s="307"/>
      <c r="AB16" s="307"/>
      <c r="AC16" s="307"/>
      <c r="AD16" s="307"/>
      <c r="AE16" s="307"/>
      <c r="AF16" s="306"/>
      <c r="AG16" s="306"/>
    </row>
    <row r="17" spans="1:34" ht="22.5" customHeight="1">
      <c r="A17" s="639"/>
      <c r="B17" s="147" t="s">
        <v>96</v>
      </c>
      <c r="C17" s="659">
        <f>'1-1 総表'!C15:J15</f>
        <v>0</v>
      </c>
      <c r="D17" s="660"/>
      <c r="E17" s="660"/>
      <c r="F17" s="660"/>
      <c r="G17" s="660"/>
      <c r="H17" s="660"/>
      <c r="I17" s="660"/>
      <c r="J17" s="661"/>
      <c r="K17" s="527"/>
      <c r="L17" s="562"/>
      <c r="M17" s="562"/>
      <c r="N17" s="562"/>
      <c r="O17" s="562"/>
      <c r="P17" s="562"/>
      <c r="Q17" s="562"/>
      <c r="R17" s="562"/>
      <c r="S17" s="562"/>
      <c r="T17" s="562"/>
      <c r="U17" s="562"/>
      <c r="V17" s="562"/>
      <c r="W17" s="537"/>
      <c r="Z17" s="307"/>
      <c r="AA17" s="307"/>
      <c r="AB17" s="307"/>
      <c r="AC17" s="307"/>
      <c r="AD17" s="307"/>
      <c r="AE17" s="307"/>
      <c r="AF17" s="306"/>
      <c r="AG17" s="306"/>
    </row>
    <row r="18" spans="1:34" ht="44.25" customHeight="1">
      <c r="A18" s="639"/>
      <c r="B18" s="148" t="s">
        <v>79</v>
      </c>
      <c r="C18" s="659">
        <f>'1-1 総表'!C16:J16</f>
        <v>0</v>
      </c>
      <c r="D18" s="660"/>
      <c r="E18" s="660"/>
      <c r="F18" s="660"/>
      <c r="G18" s="660"/>
      <c r="H18" s="660"/>
      <c r="I18" s="660"/>
      <c r="J18" s="661"/>
      <c r="K18" s="527"/>
      <c r="L18" s="562"/>
      <c r="M18" s="562"/>
      <c r="N18" s="562"/>
      <c r="O18" s="562"/>
      <c r="P18" s="562"/>
      <c r="Q18" s="562"/>
      <c r="R18" s="562"/>
      <c r="S18" s="562"/>
      <c r="T18" s="562"/>
      <c r="U18" s="562"/>
      <c r="V18" s="562"/>
      <c r="W18" s="537"/>
      <c r="Z18" s="307"/>
      <c r="AA18" s="307"/>
      <c r="AB18" s="307"/>
      <c r="AC18" s="307"/>
      <c r="AD18" s="307"/>
      <c r="AE18" s="307"/>
      <c r="AF18" s="306"/>
      <c r="AG18" s="306"/>
    </row>
    <row r="19" spans="1:34" ht="42" customHeight="1">
      <c r="A19" s="639"/>
      <c r="B19" s="148" t="s">
        <v>8</v>
      </c>
      <c r="C19" s="659">
        <f>'1-1 総表'!C17:J17</f>
        <v>0</v>
      </c>
      <c r="D19" s="660"/>
      <c r="E19" s="660"/>
      <c r="F19" s="660"/>
      <c r="G19" s="660"/>
      <c r="H19" s="660"/>
      <c r="I19" s="660"/>
      <c r="J19" s="661"/>
      <c r="K19" s="527"/>
      <c r="L19" s="562"/>
      <c r="M19" s="562"/>
      <c r="N19" s="562"/>
      <c r="O19" s="562"/>
      <c r="P19" s="562"/>
      <c r="Q19" s="562"/>
      <c r="R19" s="562"/>
      <c r="S19" s="562"/>
      <c r="T19" s="562"/>
      <c r="U19" s="562"/>
      <c r="V19" s="562"/>
      <c r="W19" s="537"/>
      <c r="Z19" s="307"/>
      <c r="AA19" s="307"/>
      <c r="AB19" s="307"/>
      <c r="AC19" s="307"/>
      <c r="AD19" s="307"/>
      <c r="AE19" s="307"/>
      <c r="AF19" s="306"/>
      <c r="AG19" s="306"/>
    </row>
    <row r="20" spans="1:34" ht="39.75" customHeight="1">
      <c r="A20" s="639"/>
      <c r="B20" s="149" t="s">
        <v>9</v>
      </c>
      <c r="C20" s="659">
        <f>'1-1 総表'!C18:J18</f>
        <v>0</v>
      </c>
      <c r="D20" s="660"/>
      <c r="E20" s="660"/>
      <c r="F20" s="660"/>
      <c r="G20" s="660"/>
      <c r="H20" s="660"/>
      <c r="I20" s="660"/>
      <c r="J20" s="661"/>
      <c r="K20" s="512"/>
      <c r="L20" s="562"/>
      <c r="M20" s="562"/>
      <c r="N20" s="562"/>
      <c r="O20" s="562"/>
      <c r="P20" s="562"/>
      <c r="Q20" s="562"/>
      <c r="R20" s="562"/>
      <c r="S20" s="562"/>
      <c r="T20" s="562"/>
      <c r="U20" s="562"/>
      <c r="V20" s="562"/>
      <c r="W20" s="537"/>
      <c r="Z20" s="307"/>
      <c r="AA20" s="307"/>
      <c r="AB20" s="307"/>
      <c r="AC20" s="307"/>
      <c r="AD20" s="307"/>
      <c r="AE20" s="307"/>
      <c r="AF20" s="306"/>
      <c r="AG20" s="306"/>
    </row>
    <row r="21" spans="1:34" ht="32.15" customHeight="1" thickBot="1">
      <c r="A21" s="640"/>
      <c r="B21" s="150" t="s">
        <v>111</v>
      </c>
      <c r="C21" s="659">
        <f>'1-1 総表'!C19:J19</f>
        <v>0</v>
      </c>
      <c r="D21" s="660"/>
      <c r="E21" s="660"/>
      <c r="F21" s="660"/>
      <c r="G21" s="660"/>
      <c r="H21" s="660"/>
      <c r="I21" s="660"/>
      <c r="J21" s="661"/>
      <c r="K21" s="513"/>
      <c r="L21" s="562"/>
      <c r="M21" s="562"/>
      <c r="N21" s="562"/>
      <c r="O21" s="562"/>
      <c r="P21" s="562"/>
      <c r="Q21" s="562"/>
      <c r="R21" s="562"/>
      <c r="S21" s="562"/>
      <c r="T21" s="562"/>
      <c r="U21" s="562"/>
      <c r="V21" s="562"/>
      <c r="W21" s="537"/>
      <c r="Z21" s="307"/>
      <c r="AA21" s="307"/>
      <c r="AB21" s="307"/>
      <c r="AC21" s="307"/>
      <c r="AD21" s="307"/>
      <c r="AE21" s="307"/>
      <c r="AF21" s="306"/>
      <c r="AG21" s="306"/>
    </row>
    <row r="22" spans="1:34" ht="32.15" customHeight="1">
      <c r="A22" s="638" t="s">
        <v>196</v>
      </c>
      <c r="B22" s="144" t="s">
        <v>235</v>
      </c>
      <c r="C22" s="1">
        <f>'1-1 総表'!C20</f>
        <v>0</v>
      </c>
      <c r="D22" s="145" t="s">
        <v>6</v>
      </c>
      <c r="E22" s="2">
        <f>'1-1 総表'!E20</f>
        <v>0</v>
      </c>
      <c r="F22" s="696"/>
      <c r="G22" s="697"/>
      <c r="H22" s="697"/>
      <c r="I22" s="697"/>
      <c r="J22" s="698"/>
      <c r="K22" s="514"/>
      <c r="L22" s="562" t="s">
        <v>386</v>
      </c>
      <c r="M22" s="562"/>
      <c r="N22" s="562"/>
      <c r="O22" s="562"/>
      <c r="P22" s="562"/>
      <c r="Q22" s="562"/>
      <c r="R22" s="562"/>
      <c r="S22" s="562"/>
      <c r="T22" s="562"/>
      <c r="U22" s="562"/>
      <c r="V22" s="562"/>
      <c r="W22" s="562"/>
      <c r="Z22" s="307"/>
      <c r="AA22" s="307"/>
      <c r="AB22" s="307"/>
      <c r="AC22" s="307"/>
      <c r="AD22" s="307"/>
      <c r="AE22" s="307"/>
      <c r="AF22" s="306"/>
      <c r="AG22" s="306"/>
    </row>
    <row r="23" spans="1:34" ht="12" customHeight="1">
      <c r="A23" s="639"/>
      <c r="B23" s="645" t="s">
        <v>236</v>
      </c>
      <c r="C23" s="146" t="s">
        <v>47</v>
      </c>
      <c r="D23" s="636" t="s">
        <v>102</v>
      </c>
      <c r="E23" s="637"/>
      <c r="F23" s="650" t="s">
        <v>48</v>
      </c>
      <c r="G23" s="651"/>
      <c r="H23" s="651"/>
      <c r="I23" s="651"/>
      <c r="J23" s="652"/>
      <c r="K23" s="515"/>
      <c r="L23" s="562"/>
      <c r="M23" s="562"/>
      <c r="N23" s="562"/>
      <c r="O23" s="562"/>
      <c r="P23" s="562"/>
      <c r="Q23" s="562"/>
      <c r="R23" s="562"/>
      <c r="S23" s="562"/>
      <c r="T23" s="562"/>
      <c r="U23" s="562"/>
      <c r="V23" s="562"/>
      <c r="W23" s="562"/>
      <c r="Z23" s="308"/>
      <c r="AA23" s="308"/>
      <c r="AB23" s="308"/>
      <c r="AC23" s="308"/>
      <c r="AD23" s="308"/>
      <c r="AE23" s="308"/>
      <c r="AF23" s="304"/>
      <c r="AG23" s="304"/>
    </row>
    <row r="24" spans="1:34" ht="40.5" customHeight="1">
      <c r="A24" s="639"/>
      <c r="B24" s="646"/>
      <c r="C24" s="275">
        <f>'1-1 総表'!C22</f>
        <v>0</v>
      </c>
      <c r="D24" s="679">
        <f>'1-1 総表'!D22:E22</f>
        <v>0</v>
      </c>
      <c r="E24" s="680"/>
      <c r="F24" s="683">
        <f>'1-1 総表'!F22:J22</f>
        <v>0</v>
      </c>
      <c r="G24" s="918"/>
      <c r="H24" s="918"/>
      <c r="I24" s="918"/>
      <c r="J24" s="919"/>
      <c r="K24" s="527"/>
      <c r="L24" s="562"/>
      <c r="M24" s="562"/>
      <c r="N24" s="562"/>
      <c r="O24" s="562"/>
      <c r="P24" s="562"/>
      <c r="Q24" s="562"/>
      <c r="R24" s="562"/>
      <c r="S24" s="562"/>
      <c r="T24" s="562"/>
      <c r="U24" s="562"/>
      <c r="V24" s="562"/>
      <c r="W24" s="562"/>
      <c r="Z24" s="308"/>
      <c r="AA24" s="308"/>
      <c r="AB24" s="308"/>
      <c r="AC24" s="308"/>
      <c r="AD24" s="308"/>
      <c r="AE24" s="308"/>
      <c r="AF24" s="304"/>
      <c r="AG24" s="304"/>
    </row>
    <row r="25" spans="1:34" ht="32.15" customHeight="1">
      <c r="A25" s="639"/>
      <c r="B25" s="231" t="s">
        <v>95</v>
      </c>
      <c r="C25" s="712">
        <f>'1-1 総表'!C23:J23</f>
        <v>0</v>
      </c>
      <c r="D25" s="712"/>
      <c r="E25" s="712"/>
      <c r="F25" s="712"/>
      <c r="G25" s="712"/>
      <c r="H25" s="712"/>
      <c r="I25" s="712"/>
      <c r="J25" s="713"/>
      <c r="K25" s="527"/>
      <c r="L25" s="562"/>
      <c r="M25" s="562"/>
      <c r="N25" s="562"/>
      <c r="O25" s="562"/>
      <c r="P25" s="562"/>
      <c r="Q25" s="562"/>
      <c r="R25" s="562"/>
      <c r="S25" s="562"/>
      <c r="T25" s="562"/>
      <c r="U25" s="562"/>
      <c r="V25" s="562"/>
      <c r="W25" s="562"/>
      <c r="Z25" s="308"/>
      <c r="AA25" s="308"/>
      <c r="AB25" s="308"/>
      <c r="AC25" s="308"/>
      <c r="AD25" s="308"/>
      <c r="AE25" s="308"/>
      <c r="AF25" s="304"/>
      <c r="AG25" s="304"/>
    </row>
    <row r="26" spans="1:34" ht="32.15" customHeight="1">
      <c r="A26" s="639"/>
      <c r="B26" s="232" t="s">
        <v>72</v>
      </c>
      <c r="C26" s="712">
        <f>'1-1 総表'!C24:J24</f>
        <v>0</v>
      </c>
      <c r="D26" s="712"/>
      <c r="E26" s="712"/>
      <c r="F26" s="712"/>
      <c r="G26" s="712"/>
      <c r="H26" s="712"/>
      <c r="I26" s="712"/>
      <c r="J26" s="713"/>
      <c r="K26" s="515"/>
      <c r="L26" s="562"/>
      <c r="M26" s="562"/>
      <c r="N26" s="562"/>
      <c r="O26" s="562"/>
      <c r="P26" s="562"/>
      <c r="Q26" s="562"/>
      <c r="R26" s="562"/>
      <c r="S26" s="562"/>
      <c r="T26" s="562"/>
      <c r="U26" s="562"/>
      <c r="V26" s="562"/>
      <c r="W26" s="562"/>
      <c r="Z26" s="143"/>
      <c r="AA26" s="143"/>
      <c r="AB26" s="143"/>
      <c r="AC26" s="143"/>
      <c r="AD26" s="143"/>
      <c r="AE26" s="143"/>
      <c r="AF26" s="152"/>
      <c r="AG26" s="152"/>
    </row>
    <row r="27" spans="1:34" ht="32.15" customHeight="1">
      <c r="A27" s="639"/>
      <c r="B27" s="232" t="s">
        <v>73</v>
      </c>
      <c r="C27" s="712">
        <f>'1-1 総表'!C25:J25</f>
        <v>0</v>
      </c>
      <c r="D27" s="712"/>
      <c r="E27" s="712"/>
      <c r="F27" s="712"/>
      <c r="G27" s="712"/>
      <c r="H27" s="712"/>
      <c r="I27" s="712"/>
      <c r="J27" s="713"/>
      <c r="K27" s="527"/>
      <c r="L27" s="562"/>
      <c r="M27" s="562"/>
      <c r="N27" s="562"/>
      <c r="O27" s="562"/>
      <c r="P27" s="562"/>
      <c r="Q27" s="562"/>
      <c r="R27" s="562"/>
      <c r="S27" s="562"/>
      <c r="T27" s="562"/>
      <c r="U27" s="562"/>
      <c r="V27" s="562"/>
      <c r="W27" s="562"/>
      <c r="Z27" s="143"/>
      <c r="AA27" s="143"/>
      <c r="AB27" s="143"/>
      <c r="AC27" s="143"/>
      <c r="AD27" s="143"/>
      <c r="AE27" s="143"/>
      <c r="AF27" s="152"/>
      <c r="AG27" s="152"/>
    </row>
    <row r="28" spans="1:34" ht="32.15" customHeight="1" thickBot="1">
      <c r="A28" s="640"/>
      <c r="B28" s="233" t="s">
        <v>74</v>
      </c>
      <c r="C28" s="712">
        <f>'1-1 総表'!C26:J26</f>
        <v>0</v>
      </c>
      <c r="D28" s="712"/>
      <c r="E28" s="712"/>
      <c r="F28" s="712"/>
      <c r="G28" s="712"/>
      <c r="H28" s="712"/>
      <c r="I28" s="712"/>
      <c r="J28" s="713"/>
      <c r="K28" s="527"/>
      <c r="L28" s="562"/>
      <c r="M28" s="562"/>
      <c r="N28" s="562"/>
      <c r="O28" s="562"/>
      <c r="P28" s="562"/>
      <c r="Q28" s="562"/>
      <c r="R28" s="562"/>
      <c r="S28" s="562"/>
      <c r="T28" s="562"/>
      <c r="U28" s="562"/>
      <c r="V28" s="562"/>
      <c r="W28" s="562"/>
      <c r="Z28" s="143"/>
      <c r="AA28" s="143"/>
      <c r="AB28" s="143"/>
      <c r="AC28" s="143"/>
      <c r="AD28" s="143"/>
      <c r="AE28" s="143"/>
      <c r="AF28" s="152"/>
      <c r="AG28" s="152"/>
    </row>
    <row r="29" spans="1:34" ht="36" customHeight="1">
      <c r="A29" s="665" t="s">
        <v>259</v>
      </c>
      <c r="B29" s="153" t="s">
        <v>1</v>
      </c>
      <c r="C29" s="721">
        <f>'1-1 総表'!C27:J27</f>
        <v>0</v>
      </c>
      <c r="D29" s="722"/>
      <c r="E29" s="722"/>
      <c r="F29" s="722"/>
      <c r="G29" s="722"/>
      <c r="H29" s="722"/>
      <c r="I29" s="722"/>
      <c r="J29" s="723"/>
      <c r="K29" s="512"/>
      <c r="L29" s="562"/>
      <c r="M29" s="562"/>
      <c r="N29" s="562"/>
      <c r="O29" s="562"/>
      <c r="P29" s="562"/>
      <c r="Q29" s="562"/>
      <c r="R29" s="562"/>
      <c r="S29" s="562"/>
      <c r="T29" s="562"/>
      <c r="U29" s="562"/>
      <c r="V29" s="562"/>
      <c r="W29" s="562"/>
      <c r="X29" s="140"/>
      <c r="Y29" s="140"/>
      <c r="Z29" s="143"/>
      <c r="AA29" s="143"/>
      <c r="AB29" s="143"/>
      <c r="AC29" s="143"/>
      <c r="AD29" s="143"/>
      <c r="AE29" s="143"/>
      <c r="AF29" s="152"/>
      <c r="AG29" s="152"/>
    </row>
    <row r="30" spans="1:34" s="140" customFormat="1" ht="60.75" customHeight="1">
      <c r="A30" s="666"/>
      <c r="B30" s="154" t="s">
        <v>2</v>
      </c>
      <c r="C30" s="724">
        <f>'1-1 総表'!C28:J28</f>
        <v>0</v>
      </c>
      <c r="D30" s="725"/>
      <c r="E30" s="725"/>
      <c r="F30" s="725"/>
      <c r="G30" s="725"/>
      <c r="H30" s="725"/>
      <c r="I30" s="725"/>
      <c r="J30" s="726"/>
      <c r="K30" s="516"/>
      <c r="L30" s="562"/>
      <c r="M30" s="562"/>
      <c r="N30" s="562"/>
      <c r="O30" s="562"/>
      <c r="P30" s="562"/>
      <c r="Q30" s="562"/>
      <c r="R30" s="562"/>
      <c r="S30" s="562"/>
      <c r="T30" s="562"/>
      <c r="U30" s="562"/>
      <c r="V30" s="562"/>
      <c r="W30" s="562"/>
      <c r="Z30" s="309"/>
      <c r="AA30" s="309"/>
      <c r="AB30" s="309"/>
      <c r="AC30" s="309"/>
      <c r="AD30" s="309"/>
      <c r="AE30" s="309"/>
      <c r="AF30" s="151"/>
      <c r="AG30" s="151"/>
      <c r="AH30" s="139"/>
    </row>
    <row r="31" spans="1:34" s="140" customFormat="1" ht="21" customHeight="1">
      <c r="A31" s="666"/>
      <c r="B31" s="604" t="s">
        <v>200</v>
      </c>
      <c r="C31" s="261" t="s">
        <v>197</v>
      </c>
      <c r="D31" s="358"/>
      <c r="E31" s="358" t="s">
        <v>198</v>
      </c>
      <c r="F31" s="608" t="s">
        <v>199</v>
      </c>
      <c r="G31" s="608"/>
      <c r="H31" s="262" t="s">
        <v>231</v>
      </c>
      <c r="I31" s="727" t="s">
        <v>232</v>
      </c>
      <c r="J31" s="728"/>
      <c r="K31" s="517"/>
      <c r="L31" s="536"/>
      <c r="M31" s="536"/>
      <c r="N31" s="536"/>
      <c r="O31" s="536"/>
      <c r="P31" s="536"/>
      <c r="Q31" s="536"/>
      <c r="R31" s="536"/>
      <c r="S31" s="536"/>
      <c r="T31" s="536"/>
      <c r="U31" s="536"/>
      <c r="V31" s="536"/>
      <c r="W31" s="536"/>
      <c r="X31" s="139"/>
      <c r="Y31" s="139"/>
      <c r="Z31" s="309"/>
      <c r="AA31" s="309"/>
      <c r="AB31" s="309"/>
      <c r="AC31" s="309"/>
      <c r="AD31" s="309"/>
      <c r="AE31" s="309"/>
      <c r="AF31" s="151"/>
      <c r="AG31" s="151"/>
    </row>
    <row r="32" spans="1:34" ht="37.5" customHeight="1">
      <c r="A32" s="666"/>
      <c r="B32" s="605"/>
      <c r="C32" s="263" t="str">
        <f>IF(MIN(C33:C39),MIN(C33:C39),"")</f>
        <v/>
      </c>
      <c r="D32" s="222" t="s">
        <v>35</v>
      </c>
      <c r="E32" s="264" t="str">
        <f>IF(MIN(E33:E39),MIN(E33:E39),"")</f>
        <v/>
      </c>
      <c r="F32" s="681" t="str">
        <f>IF(F33="","",F33)</f>
        <v/>
      </c>
      <c r="G32" s="681"/>
      <c r="H32" s="359" t="str">
        <f>IF(H33="","","（"&amp;H33)</f>
        <v/>
      </c>
      <c r="I32" s="265" t="str">
        <f>IF(I33="","",I33&amp;")")</f>
        <v>0)</v>
      </c>
      <c r="J32" s="266">
        <f>COUNTIF(F34:G39,"?*")</f>
        <v>0</v>
      </c>
      <c r="K32" s="517"/>
      <c r="L32" s="562"/>
      <c r="M32" s="562"/>
      <c r="N32" s="562"/>
      <c r="O32" s="562"/>
      <c r="P32" s="562"/>
      <c r="Q32" s="562"/>
      <c r="R32" s="562"/>
      <c r="S32" s="562"/>
      <c r="T32" s="562"/>
      <c r="U32" s="562"/>
      <c r="V32" s="536"/>
      <c r="W32" s="536"/>
      <c r="Z32" s="310"/>
      <c r="AA32" s="310"/>
      <c r="AB32" s="310"/>
      <c r="AC32" s="310"/>
      <c r="AD32" s="310"/>
      <c r="AE32" s="310"/>
      <c r="AF32" s="305"/>
      <c r="AG32" s="305"/>
      <c r="AH32" s="140"/>
    </row>
    <row r="33" spans="1:34" ht="25" customHeight="1">
      <c r="A33" s="666"/>
      <c r="B33" s="606"/>
      <c r="C33" s="223" t="str">
        <f>IF('1-1 総表'!C31="","",'1-1 総表'!C31)</f>
        <v/>
      </c>
      <c r="D33" s="268" t="s">
        <v>202</v>
      </c>
      <c r="E33" s="224" t="str">
        <f>IF('1-1 総表'!E31="","",'1-1 総表'!E31)</f>
        <v/>
      </c>
      <c r="F33" s="893" t="str">
        <f>IF('1-1 総表'!F31="","",'1-1 総表'!F31)</f>
        <v/>
      </c>
      <c r="G33" s="894"/>
      <c r="H33" s="227" t="str">
        <f>IF('1-1 総表'!H31="","",'1-1 総表'!H31)</f>
        <v/>
      </c>
      <c r="I33" s="891">
        <f>'1-1 総表'!I31</f>
        <v>0</v>
      </c>
      <c r="J33" s="892"/>
      <c r="K33" s="517"/>
      <c r="L33" s="562" t="s">
        <v>400</v>
      </c>
      <c r="M33" s="562"/>
      <c r="N33" s="562"/>
      <c r="O33" s="562"/>
      <c r="P33" s="562"/>
      <c r="Q33" s="562"/>
      <c r="R33" s="562"/>
      <c r="S33" s="562"/>
      <c r="T33" s="562"/>
      <c r="U33" s="562"/>
      <c r="V33" s="536"/>
      <c r="W33" s="536"/>
      <c r="Z33" s="143"/>
      <c r="AA33" s="143"/>
      <c r="AB33" s="143"/>
      <c r="AC33" s="143"/>
      <c r="AD33" s="143"/>
      <c r="AE33" s="143"/>
      <c r="AF33" s="152"/>
      <c r="AG33" s="152"/>
    </row>
    <row r="34" spans="1:34" ht="25" customHeight="1">
      <c r="A34" s="666"/>
      <c r="B34" s="606"/>
      <c r="C34" s="225" t="str">
        <f>IF('1-1 総表'!C32="","",'1-1 総表'!C32)</f>
        <v/>
      </c>
      <c r="D34" s="268" t="s">
        <v>202</v>
      </c>
      <c r="E34" s="226" t="str">
        <f>IF('1-1 総表'!E32="","",'1-1 総表'!E32)</f>
        <v/>
      </c>
      <c r="F34" s="893" t="str">
        <f>IF('1-1 総表'!F32="","",'1-1 総表'!F32)</f>
        <v/>
      </c>
      <c r="G34" s="894"/>
      <c r="H34" s="227" t="str">
        <f>IF('1-1 総表'!H32="","",'1-1 総表'!H32)</f>
        <v/>
      </c>
      <c r="I34" s="895">
        <f>'1-1 総表'!I32</f>
        <v>0</v>
      </c>
      <c r="J34" s="896"/>
      <c r="K34" s="517"/>
      <c r="L34" s="562"/>
      <c r="M34" s="562"/>
      <c r="N34" s="562"/>
      <c r="O34" s="562"/>
      <c r="P34" s="562"/>
      <c r="Q34" s="562"/>
      <c r="R34" s="562"/>
      <c r="S34" s="562"/>
      <c r="T34" s="562"/>
      <c r="U34" s="562"/>
      <c r="V34" s="536"/>
      <c r="W34" s="536"/>
      <c r="Z34" s="143"/>
      <c r="AA34" s="143"/>
      <c r="AB34" s="143"/>
      <c r="AC34" s="143"/>
      <c r="AD34" s="143"/>
      <c r="AE34" s="143"/>
      <c r="AF34" s="152"/>
      <c r="AG34" s="152"/>
    </row>
    <row r="35" spans="1:34" ht="25" customHeight="1">
      <c r="A35" s="666"/>
      <c r="B35" s="606"/>
      <c r="C35" s="225" t="str">
        <f>IF('1-1 総表'!C33="","",'1-1 総表'!C33)</f>
        <v/>
      </c>
      <c r="D35" s="268" t="s">
        <v>202</v>
      </c>
      <c r="E35" s="226" t="str">
        <f>IF('1-1 総表'!E33="","",'1-1 総表'!E33)</f>
        <v/>
      </c>
      <c r="F35" s="893" t="str">
        <f>IF('1-1 総表'!F33="","",'1-1 総表'!F33)</f>
        <v/>
      </c>
      <c r="G35" s="894"/>
      <c r="H35" s="227" t="str">
        <f>IF('1-1 総表'!H33="","",'1-1 総表'!H33)</f>
        <v/>
      </c>
      <c r="I35" s="895">
        <f>'1-1 総表'!I33</f>
        <v>0</v>
      </c>
      <c r="J35" s="896"/>
      <c r="K35" s="517"/>
      <c r="L35" s="562"/>
      <c r="M35" s="562"/>
      <c r="N35" s="562"/>
      <c r="O35" s="562"/>
      <c r="P35" s="562"/>
      <c r="Q35" s="562"/>
      <c r="R35" s="562"/>
      <c r="S35" s="562"/>
      <c r="T35" s="562"/>
      <c r="U35" s="562"/>
      <c r="V35" s="536"/>
      <c r="W35" s="536"/>
      <c r="Z35" s="143"/>
      <c r="AA35" s="143"/>
      <c r="AB35" s="143"/>
      <c r="AC35" s="143"/>
      <c r="AD35" s="143"/>
      <c r="AE35" s="143"/>
      <c r="AF35" s="152"/>
      <c r="AG35" s="152"/>
    </row>
    <row r="36" spans="1:34" ht="25" customHeight="1">
      <c r="A36" s="666"/>
      <c r="B36" s="606"/>
      <c r="C36" s="225" t="str">
        <f>IF('1-1 総表'!C34="","",'1-1 総表'!C34)</f>
        <v/>
      </c>
      <c r="D36" s="268" t="s">
        <v>202</v>
      </c>
      <c r="E36" s="226" t="str">
        <f>IF('1-1 総表'!E34="","",'1-1 総表'!E34)</f>
        <v/>
      </c>
      <c r="F36" s="893" t="str">
        <f>IF('1-1 総表'!F34="","",'1-1 総表'!F34)</f>
        <v/>
      </c>
      <c r="G36" s="894"/>
      <c r="H36" s="227" t="str">
        <f>IF('1-1 総表'!H34="","",'1-1 総表'!H34)</f>
        <v/>
      </c>
      <c r="I36" s="895">
        <f>'1-1 総表'!I34</f>
        <v>0</v>
      </c>
      <c r="J36" s="896"/>
      <c r="K36" s="517"/>
      <c r="L36" s="562"/>
      <c r="M36" s="562"/>
      <c r="N36" s="562"/>
      <c r="O36" s="562"/>
      <c r="P36" s="562"/>
      <c r="Q36" s="562"/>
      <c r="R36" s="562"/>
      <c r="S36" s="562"/>
      <c r="T36" s="562"/>
      <c r="U36" s="562"/>
      <c r="V36" s="536"/>
      <c r="W36" s="536"/>
      <c r="Z36" s="143"/>
      <c r="AA36" s="143"/>
      <c r="AB36" s="143"/>
      <c r="AC36" s="143"/>
      <c r="AD36" s="143"/>
      <c r="AE36" s="143"/>
      <c r="AF36" s="152"/>
      <c r="AG36" s="152"/>
    </row>
    <row r="37" spans="1:34" ht="25" customHeight="1">
      <c r="A37" s="666"/>
      <c r="B37" s="606"/>
      <c r="C37" s="225" t="str">
        <f>IF('1-1 総表'!C35="","",'1-1 総表'!C35)</f>
        <v/>
      </c>
      <c r="D37" s="268" t="s">
        <v>202</v>
      </c>
      <c r="E37" s="226" t="str">
        <f>IF('1-1 総表'!E35="","",'1-1 総表'!E35)</f>
        <v/>
      </c>
      <c r="F37" s="893" t="str">
        <f>IF('1-1 総表'!F35="","",'1-1 総表'!F35)</f>
        <v/>
      </c>
      <c r="G37" s="894"/>
      <c r="H37" s="227" t="str">
        <f>IF('1-1 総表'!H35="","",'1-1 総表'!H35)</f>
        <v/>
      </c>
      <c r="I37" s="895">
        <f>'1-1 総表'!I35</f>
        <v>0</v>
      </c>
      <c r="J37" s="896"/>
      <c r="K37" s="517"/>
      <c r="L37" s="562"/>
      <c r="M37" s="562"/>
      <c r="N37" s="562"/>
      <c r="O37" s="562"/>
      <c r="P37" s="562"/>
      <c r="Q37" s="562"/>
      <c r="R37" s="562"/>
      <c r="S37" s="562"/>
      <c r="T37" s="562"/>
      <c r="U37" s="562"/>
      <c r="V37" s="536"/>
      <c r="W37" s="536"/>
      <c r="Z37" s="143"/>
      <c r="AA37" s="143"/>
      <c r="AB37" s="143"/>
      <c r="AC37" s="143"/>
      <c r="AD37" s="143"/>
      <c r="AE37" s="143"/>
      <c r="AF37" s="152"/>
      <c r="AG37" s="152"/>
    </row>
    <row r="38" spans="1:34" ht="25" customHeight="1">
      <c r="A38" s="666"/>
      <c r="B38" s="606"/>
      <c r="C38" s="225" t="str">
        <f>IF('1-1 総表'!C36="","",'1-1 総表'!C36)</f>
        <v/>
      </c>
      <c r="D38" s="268" t="s">
        <v>202</v>
      </c>
      <c r="E38" s="226" t="str">
        <f>IF('1-1 総表'!E36="","",'1-1 総表'!E36)</f>
        <v/>
      </c>
      <c r="F38" s="893" t="str">
        <f>IF('1-1 総表'!F36="","",'1-1 総表'!F36)</f>
        <v/>
      </c>
      <c r="G38" s="894"/>
      <c r="H38" s="227" t="str">
        <f>IF('1-1 総表'!H36="","",'1-1 総表'!H36)</f>
        <v/>
      </c>
      <c r="I38" s="895">
        <f>'1-1 総表'!I36</f>
        <v>0</v>
      </c>
      <c r="J38" s="896"/>
      <c r="K38" s="518"/>
      <c r="L38" s="562"/>
      <c r="M38" s="562"/>
      <c r="N38" s="562"/>
      <c r="O38" s="562"/>
      <c r="P38" s="562"/>
      <c r="Q38" s="562"/>
      <c r="R38" s="562"/>
      <c r="S38" s="562"/>
      <c r="T38" s="562"/>
      <c r="U38" s="562"/>
      <c r="V38" s="536"/>
      <c r="W38" s="536"/>
      <c r="Z38" s="143"/>
      <c r="AA38" s="143"/>
      <c r="AB38" s="143"/>
      <c r="AC38" s="143"/>
      <c r="AD38" s="143"/>
      <c r="AE38" s="143"/>
      <c r="AF38" s="152"/>
      <c r="AG38" s="152"/>
    </row>
    <row r="39" spans="1:34" ht="25" customHeight="1">
      <c r="A39" s="666"/>
      <c r="B39" s="607"/>
      <c r="C39" s="228" t="str">
        <f>IF('1-1 総表'!C37="","",'1-1 総表'!C37)</f>
        <v/>
      </c>
      <c r="D39" s="269" t="s">
        <v>202</v>
      </c>
      <c r="E39" s="229" t="str">
        <f>IF('1-1 総表'!E37="","",'1-1 総表'!E37)</f>
        <v/>
      </c>
      <c r="F39" s="897" t="str">
        <f>IF('1-1 総表'!F37="","",'1-1 総表'!F37)</f>
        <v/>
      </c>
      <c r="G39" s="898"/>
      <c r="H39" s="230" t="str">
        <f>IF('1-1 総表'!H37="","",'1-1 総表'!H37)</f>
        <v/>
      </c>
      <c r="I39" s="899">
        <f>'1-1 総表'!I37</f>
        <v>0</v>
      </c>
      <c r="J39" s="900"/>
      <c r="K39" s="519"/>
      <c r="L39" s="564"/>
      <c r="M39" s="564"/>
      <c r="N39" s="564"/>
      <c r="O39" s="564"/>
      <c r="P39" s="564"/>
      <c r="Q39" s="564"/>
      <c r="R39" s="564"/>
      <c r="S39" s="564"/>
      <c r="T39" s="564"/>
      <c r="U39" s="564"/>
      <c r="V39" s="528"/>
      <c r="W39" s="528"/>
      <c r="X39"/>
      <c r="Y39"/>
      <c r="Z39" s="143"/>
      <c r="AA39" s="143"/>
      <c r="AB39" s="143"/>
      <c r="AC39" s="143"/>
      <c r="AD39" s="143"/>
      <c r="AE39" s="143"/>
      <c r="AF39" s="152"/>
      <c r="AG39" s="152"/>
    </row>
    <row r="40" spans="1:34" customFormat="1" ht="15.75" customHeight="1">
      <c r="A40" s="666"/>
      <c r="B40" s="599" t="s">
        <v>3</v>
      </c>
      <c r="C40" s="911" t="s">
        <v>285</v>
      </c>
      <c r="D40" s="912"/>
      <c r="E40" s="414" t="str">
        <f>IF('4-1 総表'!C10="","申請金額","計画変更金額")</f>
        <v>申請金額</v>
      </c>
      <c r="F40" s="415" t="s">
        <v>286</v>
      </c>
      <c r="G40" s="909" t="s">
        <v>287</v>
      </c>
      <c r="H40" s="910"/>
      <c r="I40" s="416" t="str">
        <f>IF('4-1 総表'!C10="","申請金額","計画変更金額")</f>
        <v>申請金額</v>
      </c>
      <c r="J40" s="417" t="s">
        <v>286</v>
      </c>
      <c r="K40" s="520"/>
      <c r="L40" s="567" t="s">
        <v>385</v>
      </c>
      <c r="M40" s="582"/>
      <c r="N40" s="582"/>
      <c r="O40" s="582"/>
      <c r="P40" s="582"/>
      <c r="Q40" s="582"/>
      <c r="R40" s="582"/>
      <c r="S40" s="582"/>
      <c r="T40" s="582"/>
      <c r="U40" s="582"/>
      <c r="V40" s="582"/>
      <c r="W40" s="582"/>
      <c r="Z40" s="143"/>
      <c r="AA40" s="143"/>
      <c r="AB40" s="143"/>
      <c r="AC40" s="143"/>
      <c r="AD40" s="143"/>
      <c r="AE40" s="143"/>
      <c r="AF40" s="152"/>
      <c r="AG40" s="152"/>
      <c r="AH40" s="139"/>
    </row>
    <row r="41" spans="1:34" ht="22.5" customHeight="1">
      <c r="A41" s="666"/>
      <c r="B41" s="600"/>
      <c r="C41" s="629" t="s">
        <v>10</v>
      </c>
      <c r="D41" s="630"/>
      <c r="E41" s="371">
        <f>'5-3 収入'!H6</f>
        <v>0</v>
      </c>
      <c r="F41" s="419">
        <f>'5-3 収入'!E6</f>
        <v>0</v>
      </c>
      <c r="G41" s="906" t="s">
        <v>83</v>
      </c>
      <c r="H41" s="570" t="str">
        <f>IF('1-4 支出'!E8="","",'1-4 支出'!E8)</f>
        <v/>
      </c>
      <c r="I41" s="904">
        <f>'5-4 支出'!H8</f>
        <v>0</v>
      </c>
      <c r="J41" s="902" t="str">
        <f>'5-4 支出'!F8</f>
        <v>0</v>
      </c>
      <c r="K41" s="521"/>
      <c r="L41" s="583"/>
      <c r="M41" s="583"/>
      <c r="N41" s="583"/>
      <c r="O41" s="583"/>
      <c r="P41" s="583"/>
      <c r="Q41" s="583"/>
      <c r="R41" s="583"/>
      <c r="S41" s="583"/>
      <c r="T41" s="583"/>
      <c r="U41" s="583"/>
      <c r="V41" s="583"/>
      <c r="W41" s="583"/>
      <c r="Z41" s="373"/>
      <c r="AA41" s="373"/>
      <c r="AB41" s="373"/>
      <c r="AC41"/>
      <c r="AD41"/>
      <c r="AE41"/>
      <c r="AF41"/>
      <c r="AG41"/>
      <c r="AH41"/>
    </row>
    <row r="42" spans="1:34" ht="22.5" customHeight="1">
      <c r="A42" s="666"/>
      <c r="B42" s="600"/>
      <c r="C42" s="629" t="s">
        <v>11</v>
      </c>
      <c r="D42" s="630"/>
      <c r="E42" s="371">
        <f>'5-3 収入'!H8</f>
        <v>0</v>
      </c>
      <c r="F42" s="419">
        <f>'5-3 収入'!E8</f>
        <v>0</v>
      </c>
      <c r="G42" s="907"/>
      <c r="H42" s="572"/>
      <c r="I42" s="905"/>
      <c r="J42" s="903"/>
      <c r="K42" s="521"/>
      <c r="L42" s="583"/>
      <c r="M42" s="583"/>
      <c r="N42" s="583"/>
      <c r="O42" s="583"/>
      <c r="P42" s="583"/>
      <c r="Q42" s="583"/>
      <c r="R42" s="583"/>
      <c r="S42" s="583"/>
      <c r="T42" s="583"/>
      <c r="U42" s="583"/>
      <c r="V42" s="583"/>
      <c r="W42" s="583"/>
      <c r="Z42" s="143"/>
      <c r="AA42" s="143"/>
      <c r="AB42" s="143"/>
      <c r="AC42" s="143"/>
      <c r="AD42" s="143"/>
      <c r="AE42" s="143"/>
      <c r="AF42" s="152"/>
      <c r="AG42" s="152"/>
      <c r="AH42" s="152"/>
    </row>
    <row r="43" spans="1:34" ht="22.5" customHeight="1">
      <c r="A43" s="666"/>
      <c r="B43" s="600"/>
      <c r="C43" s="614" t="s">
        <v>43</v>
      </c>
      <c r="D43" s="615"/>
      <c r="E43" s="371">
        <f>'5-3 収入'!H9</f>
        <v>0</v>
      </c>
      <c r="F43" s="420">
        <f>'5-3 収入'!E9</f>
        <v>0</v>
      </c>
      <c r="G43" s="906" t="s">
        <v>84</v>
      </c>
      <c r="H43" s="570" t="str">
        <f>IF('1-4 支出'!E9="","",'1-4 支出'!E9)</f>
        <v/>
      </c>
      <c r="I43" s="904">
        <f>'5-4 支出'!H9</f>
        <v>0</v>
      </c>
      <c r="J43" s="902" t="str">
        <f>'5-4 支出'!F9</f>
        <v>0</v>
      </c>
      <c r="K43" s="521"/>
      <c r="L43" s="583"/>
      <c r="M43" s="583"/>
      <c r="N43" s="583"/>
      <c r="O43" s="583"/>
      <c r="P43" s="583"/>
      <c r="Q43" s="583"/>
      <c r="R43" s="583"/>
      <c r="S43" s="583"/>
      <c r="T43" s="583"/>
      <c r="U43" s="583"/>
      <c r="V43" s="583"/>
      <c r="W43" s="583"/>
      <c r="Z43" s="143"/>
      <c r="AA43" s="143"/>
      <c r="AB43" s="143"/>
      <c r="AC43" s="143"/>
      <c r="AD43" s="143"/>
      <c r="AE43" s="143"/>
      <c r="AF43" s="152"/>
      <c r="AG43" s="152"/>
      <c r="AH43" s="152"/>
    </row>
    <row r="44" spans="1:34" ht="22.5" customHeight="1">
      <c r="A44" s="666"/>
      <c r="B44" s="600"/>
      <c r="C44" s="614" t="s">
        <v>44</v>
      </c>
      <c r="D44" s="615"/>
      <c r="E44" s="371">
        <f>'5-3 収入'!H10</f>
        <v>0</v>
      </c>
      <c r="F44" s="420">
        <f>'5-3 収入'!E10</f>
        <v>0</v>
      </c>
      <c r="G44" s="917"/>
      <c r="H44" s="572"/>
      <c r="I44" s="905"/>
      <c r="J44" s="903"/>
      <c r="K44" s="521"/>
      <c r="L44" s="583"/>
      <c r="M44" s="583"/>
      <c r="N44" s="583"/>
      <c r="O44" s="583"/>
      <c r="P44" s="583"/>
      <c r="Q44" s="583"/>
      <c r="R44" s="583"/>
      <c r="S44" s="583"/>
      <c r="T44" s="583"/>
      <c r="U44" s="583"/>
      <c r="V44" s="583"/>
      <c r="W44" s="583"/>
      <c r="Z44" s="143"/>
      <c r="AA44" s="143"/>
      <c r="AB44" s="143"/>
      <c r="AC44" s="143"/>
      <c r="AD44" s="143"/>
      <c r="AE44" s="143"/>
      <c r="AF44" s="152"/>
      <c r="AG44" s="152"/>
      <c r="AH44" s="152"/>
    </row>
    <row r="45" spans="1:34" ht="22.5" customHeight="1">
      <c r="A45" s="666"/>
      <c r="B45" s="600"/>
      <c r="C45" s="614" t="s">
        <v>218</v>
      </c>
      <c r="D45" s="615"/>
      <c r="E45" s="371">
        <f>'5-3 収入'!H11</f>
        <v>0</v>
      </c>
      <c r="F45" s="420">
        <f>'5-3 収入'!E11</f>
        <v>0</v>
      </c>
      <c r="G45" s="568" t="s">
        <v>85</v>
      </c>
      <c r="H45" s="570" t="str">
        <f>IF('1-4 支出'!E10="","",'1-4 支出'!E10)</f>
        <v/>
      </c>
      <c r="I45" s="904">
        <f>'5-4 支出'!H10</f>
        <v>0</v>
      </c>
      <c r="J45" s="902" t="str">
        <f>'5-4 支出'!F10</f>
        <v>0</v>
      </c>
      <c r="K45" s="521"/>
      <c r="L45" s="583"/>
      <c r="M45" s="583"/>
      <c r="N45" s="583"/>
      <c r="O45" s="583"/>
      <c r="P45" s="583"/>
      <c r="Q45" s="583"/>
      <c r="R45" s="583"/>
      <c r="S45" s="583"/>
      <c r="T45" s="583"/>
      <c r="U45" s="583"/>
      <c r="V45" s="583"/>
      <c r="W45" s="583"/>
      <c r="Z45" s="143"/>
      <c r="AA45" s="143"/>
      <c r="AB45" s="143"/>
      <c r="AC45" s="143"/>
      <c r="AD45" s="143"/>
      <c r="AE45" s="143"/>
      <c r="AF45" s="152"/>
      <c r="AG45" s="152"/>
      <c r="AH45" s="152"/>
    </row>
    <row r="46" spans="1:34" ht="22.5" customHeight="1">
      <c r="A46" s="666"/>
      <c r="B46" s="600"/>
      <c r="C46" s="614" t="s">
        <v>254</v>
      </c>
      <c r="D46" s="615"/>
      <c r="E46" s="371">
        <f>'5-3 収入'!H12</f>
        <v>0</v>
      </c>
      <c r="F46" s="420">
        <f>'5-3 収入'!E12</f>
        <v>0</v>
      </c>
      <c r="G46" s="569"/>
      <c r="H46" s="572"/>
      <c r="I46" s="905"/>
      <c r="J46" s="903"/>
      <c r="K46" s="521"/>
      <c r="L46" s="583"/>
      <c r="M46" s="583"/>
      <c r="N46" s="583"/>
      <c r="O46" s="583"/>
      <c r="P46" s="583"/>
      <c r="Q46" s="583"/>
      <c r="R46" s="583"/>
      <c r="S46" s="583"/>
      <c r="T46" s="583"/>
      <c r="U46" s="583"/>
      <c r="V46" s="583"/>
      <c r="W46" s="583"/>
      <c r="Z46" s="143"/>
      <c r="AA46" s="143"/>
      <c r="AB46" s="143"/>
      <c r="AC46" s="143"/>
      <c r="AD46" s="143"/>
      <c r="AE46" s="143"/>
      <c r="AF46" s="152"/>
      <c r="AG46" s="152"/>
      <c r="AH46" s="152"/>
    </row>
    <row r="47" spans="1:34" ht="22.5" customHeight="1">
      <c r="A47" s="666"/>
      <c r="B47" s="600"/>
      <c r="C47" s="629" t="s">
        <v>5</v>
      </c>
      <c r="D47" s="630"/>
      <c r="E47" s="371">
        <f>'5-3 収入'!H5</f>
        <v>0</v>
      </c>
      <c r="F47" s="419">
        <f>'5-3 収入'!E5</f>
        <v>0</v>
      </c>
      <c r="G47" s="913"/>
      <c r="H47" s="913"/>
      <c r="I47" s="913"/>
      <c r="J47" s="914"/>
      <c r="K47" s="522"/>
      <c r="L47" s="583"/>
      <c r="M47" s="583"/>
      <c r="N47" s="583"/>
      <c r="O47" s="583"/>
      <c r="P47" s="583"/>
      <c r="Q47" s="583"/>
      <c r="R47" s="583"/>
      <c r="S47" s="583"/>
      <c r="T47" s="583"/>
      <c r="U47" s="583"/>
      <c r="V47" s="583"/>
      <c r="W47" s="583"/>
      <c r="Z47" s="143"/>
      <c r="AA47" s="143"/>
      <c r="AB47" s="143"/>
      <c r="AC47" s="143"/>
      <c r="AD47" s="143"/>
      <c r="AE47" s="143"/>
      <c r="AF47" s="152"/>
      <c r="AG47" s="152"/>
      <c r="AH47" s="152"/>
    </row>
    <row r="48" spans="1:34" ht="22.5" customHeight="1">
      <c r="A48" s="666"/>
      <c r="B48" s="600"/>
      <c r="C48" s="707" t="s">
        <v>12</v>
      </c>
      <c r="D48" s="708"/>
      <c r="E48" s="372">
        <f>I50-(E47+E49)</f>
        <v>0</v>
      </c>
      <c r="F48" s="420">
        <f>J50-(F47+F49)</f>
        <v>0</v>
      </c>
      <c r="G48" s="915"/>
      <c r="H48" s="915"/>
      <c r="I48" s="915"/>
      <c r="J48" s="916"/>
      <c r="K48" s="522"/>
      <c r="L48" s="583"/>
      <c r="M48" s="583"/>
      <c r="N48" s="583"/>
      <c r="O48" s="583"/>
      <c r="P48" s="583"/>
      <c r="Q48" s="583"/>
      <c r="R48" s="583"/>
      <c r="S48" s="583"/>
      <c r="T48" s="583"/>
      <c r="U48" s="583"/>
      <c r="V48" s="583"/>
      <c r="W48" s="583"/>
      <c r="Z48" s="143"/>
      <c r="AA48" s="143"/>
      <c r="AB48" s="143"/>
      <c r="AC48" s="143"/>
      <c r="AD48" s="143"/>
      <c r="AE48" s="143"/>
      <c r="AF48" s="152"/>
      <c r="AG48" s="152"/>
      <c r="AH48" s="152"/>
    </row>
    <row r="49" spans="1:34" ht="22.5" customHeight="1">
      <c r="A49" s="666"/>
      <c r="B49" s="600"/>
      <c r="C49" s="610" t="s">
        <v>255</v>
      </c>
      <c r="D49" s="611"/>
      <c r="E49" s="421">
        <f>IF('4-1 総表'!C10="",'1-1 総表'!E50*1000,MIN('1-1 総表'!E50*1000,ROUNDDOWN(J49,-3)))</f>
        <v>0</v>
      </c>
      <c r="F49" s="419">
        <f>ROUNDDOWN(MIN(E49,J49),-3)</f>
        <v>0</v>
      </c>
      <c r="G49" s="699" t="s">
        <v>201</v>
      </c>
      <c r="H49" s="700"/>
      <c r="I49" s="371">
        <f>'5-4 支出'!H6</f>
        <v>0</v>
      </c>
      <c r="J49" s="423">
        <f>'5-4 支出'!F6</f>
        <v>0</v>
      </c>
      <c r="K49" s="522"/>
      <c r="L49" s="583"/>
      <c r="M49" s="583"/>
      <c r="N49" s="583"/>
      <c r="O49" s="583"/>
      <c r="P49" s="583"/>
      <c r="Q49" s="583"/>
      <c r="R49" s="583"/>
      <c r="S49" s="583"/>
      <c r="T49" s="583"/>
      <c r="U49" s="583"/>
      <c r="V49" s="583"/>
      <c r="W49" s="583"/>
      <c r="Z49" s="143"/>
      <c r="AA49" s="143"/>
      <c r="AB49" s="143"/>
      <c r="AC49" s="143"/>
      <c r="AD49" s="143"/>
      <c r="AE49" s="143"/>
      <c r="AF49" s="152"/>
      <c r="AG49" s="152"/>
      <c r="AH49" s="152"/>
    </row>
    <row r="50" spans="1:34" ht="22.5" customHeight="1" thickBot="1">
      <c r="A50" s="667"/>
      <c r="B50" s="601"/>
      <c r="C50" s="668" t="s">
        <v>13</v>
      </c>
      <c r="D50" s="669"/>
      <c r="E50" s="418">
        <f>SUM(E47:F49)</f>
        <v>0</v>
      </c>
      <c r="F50" s="475">
        <f>SUM(F47:F49)</f>
        <v>0</v>
      </c>
      <c r="G50" s="908" t="s">
        <v>189</v>
      </c>
      <c r="H50" s="603"/>
      <c r="I50" s="474">
        <f>'5-4 支出'!H5</f>
        <v>0</v>
      </c>
      <c r="J50" s="422">
        <f>'5-4 支出'!F5</f>
        <v>0</v>
      </c>
      <c r="K50" s="523"/>
      <c r="L50" s="584"/>
      <c r="M50" s="584"/>
      <c r="N50" s="584"/>
      <c r="O50" s="584"/>
      <c r="P50" s="584"/>
      <c r="Q50" s="584"/>
      <c r="R50" s="584"/>
      <c r="S50" s="584"/>
      <c r="T50" s="584"/>
      <c r="U50" s="584"/>
      <c r="V50" s="584"/>
      <c r="W50" s="584"/>
      <c r="Z50" s="143"/>
      <c r="AA50" s="143"/>
      <c r="AB50" s="143"/>
      <c r="AC50" s="143"/>
      <c r="AD50" s="143"/>
      <c r="AE50" s="143"/>
      <c r="AF50" s="152"/>
      <c r="AG50" s="152"/>
      <c r="AH50" s="152"/>
    </row>
    <row r="51" spans="1:34" ht="4.5" customHeight="1">
      <c r="K51" s="523"/>
      <c r="L51" s="557" t="s">
        <v>369</v>
      </c>
      <c r="M51" s="557"/>
      <c r="N51" s="557"/>
      <c r="O51" s="557"/>
      <c r="P51" s="557"/>
      <c r="Q51" s="557"/>
      <c r="R51" s="557"/>
      <c r="S51" s="557"/>
      <c r="T51" s="557"/>
      <c r="U51" s="557"/>
      <c r="V51" s="557"/>
      <c r="W51" s="557"/>
      <c r="Z51" s="143"/>
      <c r="AA51" s="143"/>
      <c r="AB51" s="143"/>
      <c r="AC51" s="143"/>
      <c r="AD51" s="143"/>
      <c r="AE51" s="143"/>
      <c r="AF51" s="152"/>
      <c r="AG51" s="152"/>
      <c r="AH51" s="152"/>
    </row>
    <row r="52" spans="1:34">
      <c r="A52" s="155" t="e">
        <f>IF(AND(B53="",B54=""),"","※　下記の箇所で不備があります。提出前にご確認ください。")</f>
        <v>#DIV/0!</v>
      </c>
      <c r="B52" s="155"/>
      <c r="F52" s="156"/>
      <c r="G52" s="156"/>
      <c r="H52" s="141"/>
      <c r="I52" s="141"/>
      <c r="J52" s="141"/>
      <c r="L52" s="558"/>
      <c r="M52" s="558"/>
      <c r="N52" s="558"/>
      <c r="O52" s="558"/>
      <c r="P52" s="558"/>
      <c r="Q52" s="558"/>
      <c r="R52" s="558"/>
      <c r="S52" s="558"/>
      <c r="T52" s="558"/>
      <c r="U52" s="558"/>
      <c r="V52" s="558"/>
      <c r="W52" s="558"/>
      <c r="Z52" s="309"/>
      <c r="AA52" s="309"/>
      <c r="AB52" s="309"/>
      <c r="AC52" s="309"/>
      <c r="AD52" s="309"/>
      <c r="AE52" s="309"/>
      <c r="AF52" s="151"/>
      <c r="AG52" s="151"/>
    </row>
    <row r="53" spans="1:34">
      <c r="B53" s="155" t="str">
        <f>IF(OR(ISBLANK(C10),ISBLANK(C13),ISBLANK(C14),ISBLANK(E14),ISBLANK(C16),ISBLANK(D16),ISBLANK(F16),ISBLANK(C17),ISBLANK(C18),ISBLANK(C20),ISBLANK(C22),ISBLANK(E22),ISBLANK(C24),ISBLANK(D24),ISBLANK(F24),ISBLANK(C25),ISBLANK(C26),ISBLANK(C27),ISBLANK(C28),ISBLANK(C29),ISBLANK(C30),ISBLANK(C33),ISBLANK(E33),ISBLANK(F33),ISBLANK(H33),,ISBLANK(I33),ISBLANK(#REF!),ISBLANK(#REF!),ISBLANK(#REF!)),"総表　記入漏れがないかご確認ください。","")</f>
        <v>総表　記入漏れがないかご確認ください。</v>
      </c>
      <c r="F53" s="157"/>
      <c r="G53" s="157"/>
      <c r="H53" s="158"/>
      <c r="I53" s="158"/>
      <c r="J53" s="158"/>
      <c r="K53" s="141"/>
      <c r="L53" s="558"/>
      <c r="M53" s="558"/>
      <c r="N53" s="558"/>
      <c r="O53" s="558"/>
      <c r="P53" s="558"/>
      <c r="Q53" s="558"/>
      <c r="R53" s="558"/>
      <c r="S53" s="558"/>
      <c r="T53" s="558"/>
      <c r="U53" s="558"/>
      <c r="V53" s="558"/>
      <c r="W53" s="558"/>
      <c r="Z53" s="309"/>
      <c r="AA53" s="309"/>
      <c r="AB53" s="309"/>
      <c r="AC53" s="309"/>
      <c r="AD53" s="309"/>
      <c r="AE53" s="309"/>
      <c r="AF53" s="151"/>
      <c r="AG53" s="151"/>
    </row>
    <row r="54" spans="1:34">
      <c r="B54" s="155" t="e">
        <f>IF(OR((J50/I50)&lt;0.8,(J50/I50)&gt;1.2),"助成対象経費の大幅な増減（2割以上）があります。計画変更承認が必要な場合があります。","")</f>
        <v>#DIV/0!</v>
      </c>
      <c r="F54" s="141"/>
      <c r="G54" s="141"/>
      <c r="H54" s="141"/>
      <c r="I54" s="141"/>
      <c r="J54" s="141"/>
      <c r="K54" s="158"/>
      <c r="L54" s="559"/>
      <c r="M54" s="559"/>
      <c r="N54" s="559"/>
      <c r="O54" s="559"/>
      <c r="P54" s="559"/>
      <c r="Q54" s="559"/>
      <c r="R54" s="559"/>
      <c r="S54" s="559"/>
      <c r="T54" s="559"/>
      <c r="U54" s="559"/>
      <c r="V54" s="559"/>
      <c r="W54" s="559"/>
      <c r="Z54" s="220"/>
      <c r="AA54" s="220"/>
      <c r="AB54" s="220"/>
      <c r="AC54" s="220"/>
      <c r="AD54" s="220"/>
      <c r="AE54" s="220"/>
    </row>
    <row r="55" spans="1:34">
      <c r="B55" s="155"/>
      <c r="K55" s="141"/>
      <c r="L55" s="220"/>
      <c r="M55" s="220"/>
      <c r="N55" s="220"/>
      <c r="O55" s="220"/>
      <c r="P55" s="220"/>
      <c r="Q55" s="220"/>
      <c r="Z55" s="220"/>
      <c r="AA55" s="220"/>
      <c r="AB55" s="220"/>
      <c r="AC55" s="220"/>
      <c r="AD55" s="220"/>
      <c r="AE55" s="220"/>
    </row>
    <row r="56" spans="1:34">
      <c r="B56" s="155"/>
      <c r="L56" s="220"/>
      <c r="M56" s="220"/>
      <c r="N56" s="220"/>
      <c r="O56" s="220"/>
      <c r="P56" s="220"/>
      <c r="Q56" s="220"/>
      <c r="Z56" s="220"/>
      <c r="AA56" s="220"/>
      <c r="AB56" s="220"/>
      <c r="AC56" s="220"/>
      <c r="AD56" s="220"/>
      <c r="AE56" s="220"/>
    </row>
    <row r="57" spans="1:34">
      <c r="L57" s="220"/>
      <c r="M57" s="220"/>
      <c r="N57" s="220"/>
      <c r="O57" s="220"/>
      <c r="P57" s="220"/>
      <c r="Q57" s="220"/>
      <c r="Z57" s="220"/>
      <c r="AA57" s="220"/>
      <c r="AB57" s="220"/>
      <c r="AC57" s="220"/>
      <c r="AD57" s="220"/>
      <c r="AE57" s="220"/>
    </row>
    <row r="58" spans="1:34">
      <c r="L58" s="220"/>
      <c r="M58" s="220"/>
      <c r="N58" s="220"/>
      <c r="O58" s="220"/>
      <c r="P58" s="220"/>
      <c r="Q58" s="220"/>
      <c r="Z58" s="220"/>
      <c r="AA58" s="220"/>
      <c r="AB58" s="220"/>
      <c r="AC58" s="220"/>
      <c r="AD58" s="220"/>
      <c r="AE58" s="220"/>
    </row>
    <row r="59" spans="1:34">
      <c r="L59" s="220"/>
      <c r="M59" s="220"/>
      <c r="N59" s="220"/>
      <c r="O59" s="220"/>
      <c r="P59" s="220"/>
      <c r="Q59" s="220"/>
      <c r="Z59" s="220"/>
      <c r="AA59" s="220"/>
      <c r="AB59" s="220"/>
      <c r="AC59" s="220"/>
      <c r="AD59" s="220"/>
      <c r="AE59" s="220"/>
    </row>
    <row r="60" spans="1:34">
      <c r="L60" s="220"/>
      <c r="M60" s="220"/>
      <c r="N60" s="220"/>
      <c r="O60" s="220"/>
      <c r="P60" s="220"/>
      <c r="Q60" s="220"/>
      <c r="Z60" s="220"/>
      <c r="AA60" s="220"/>
      <c r="AB60" s="220"/>
      <c r="AC60" s="220"/>
      <c r="AD60" s="220"/>
      <c r="AE60" s="220"/>
    </row>
    <row r="61" spans="1:34">
      <c r="L61" s="220"/>
      <c r="M61" s="220"/>
      <c r="N61" s="220"/>
      <c r="O61" s="220"/>
      <c r="P61" s="220"/>
      <c r="Q61" s="220"/>
      <c r="Z61" s="220"/>
      <c r="AA61" s="220"/>
      <c r="AB61" s="220"/>
      <c r="AC61" s="220"/>
      <c r="AD61" s="220"/>
      <c r="AE61" s="220"/>
    </row>
    <row r="62" spans="1:34">
      <c r="L62" s="220"/>
      <c r="M62" s="220"/>
      <c r="N62" s="220"/>
      <c r="O62" s="220"/>
      <c r="P62" s="220"/>
      <c r="Q62" s="220"/>
      <c r="Z62" s="220"/>
      <c r="AA62" s="220"/>
      <c r="AB62" s="220"/>
      <c r="AC62" s="220"/>
      <c r="AD62" s="220"/>
      <c r="AE62" s="220"/>
    </row>
    <row r="63" spans="1:34">
      <c r="L63" s="220"/>
      <c r="M63" s="220"/>
      <c r="N63" s="220"/>
      <c r="O63" s="220"/>
      <c r="P63" s="220"/>
      <c r="Q63" s="220"/>
      <c r="Z63" s="220"/>
      <c r="AA63" s="220"/>
      <c r="AB63" s="220"/>
      <c r="AC63" s="220"/>
      <c r="AD63" s="220"/>
      <c r="AE63" s="220"/>
    </row>
    <row r="64" spans="1:34">
      <c r="L64" s="220"/>
      <c r="M64" s="220"/>
      <c r="N64" s="220"/>
      <c r="O64" s="220"/>
      <c r="P64" s="220"/>
      <c r="Q64" s="220"/>
      <c r="Z64" s="220"/>
      <c r="AA64" s="220"/>
      <c r="AB64" s="220"/>
      <c r="AC64" s="220"/>
      <c r="AD64" s="220"/>
      <c r="AE64" s="220"/>
    </row>
    <row r="65" spans="12:31">
      <c r="L65" s="220"/>
      <c r="M65" s="220"/>
      <c r="N65" s="220"/>
      <c r="O65" s="220"/>
      <c r="P65" s="220"/>
      <c r="Q65" s="220"/>
      <c r="Z65" s="220"/>
      <c r="AA65" s="220"/>
      <c r="AB65" s="220"/>
      <c r="AC65" s="220"/>
      <c r="AD65" s="220"/>
      <c r="AE65" s="220"/>
    </row>
    <row r="66" spans="12:31">
      <c r="L66" s="140"/>
      <c r="M66" s="140"/>
      <c r="N66" s="140"/>
      <c r="Z66" s="220"/>
      <c r="AA66" s="220"/>
      <c r="AB66" s="220"/>
      <c r="AC66" s="220"/>
      <c r="AD66" s="220"/>
      <c r="AE66" s="220"/>
    </row>
    <row r="67" spans="12:31">
      <c r="L67" s="140"/>
      <c r="M67" s="140"/>
      <c r="N67" s="140"/>
      <c r="Z67" s="140"/>
      <c r="AA67" s="140"/>
      <c r="AB67" s="140"/>
    </row>
    <row r="68" spans="12:31">
      <c r="L68" s="140"/>
      <c r="M68" s="140"/>
      <c r="N68" s="140"/>
      <c r="Z68" s="140"/>
      <c r="AA68" s="140"/>
      <c r="AB68" s="140"/>
    </row>
    <row r="69" spans="12:31">
      <c r="L69" s="140"/>
      <c r="M69" s="140"/>
      <c r="N69" s="140"/>
      <c r="Z69" s="140"/>
      <c r="AA69" s="140"/>
      <c r="AB69" s="140"/>
    </row>
    <row r="70" spans="12:31">
      <c r="L70" s="140"/>
      <c r="M70" s="140"/>
      <c r="N70" s="140"/>
      <c r="Z70" s="140"/>
      <c r="AA70" s="140"/>
      <c r="AB70" s="140"/>
    </row>
    <row r="71" spans="12:31">
      <c r="L71" s="140"/>
      <c r="M71" s="140"/>
      <c r="N71" s="140"/>
      <c r="Z71" s="140"/>
      <c r="AA71" s="140"/>
      <c r="AB71" s="140"/>
    </row>
    <row r="72" spans="12:31">
      <c r="L72" s="140"/>
      <c r="M72" s="140"/>
      <c r="N72" s="140"/>
      <c r="Z72" s="140"/>
      <c r="AA72" s="140"/>
      <c r="AB72" s="140"/>
    </row>
    <row r="73" spans="12:31">
      <c r="L73" s="140"/>
      <c r="M73" s="140"/>
      <c r="N73" s="140"/>
      <c r="Z73" s="140"/>
      <c r="AA73" s="140"/>
      <c r="AB73" s="140"/>
    </row>
    <row r="74" spans="12:31">
      <c r="L74" s="140"/>
      <c r="M74" s="140"/>
      <c r="N74" s="140"/>
      <c r="Z74" s="140"/>
      <c r="AA74" s="140"/>
      <c r="AB74" s="140"/>
    </row>
    <row r="75" spans="12:31">
      <c r="L75" s="140"/>
      <c r="M75" s="140"/>
      <c r="N75" s="140"/>
      <c r="Z75" s="140"/>
      <c r="AA75" s="140"/>
      <c r="AB75" s="140"/>
    </row>
    <row r="76" spans="12:31">
      <c r="L76" s="140"/>
      <c r="M76" s="140"/>
      <c r="N76" s="140"/>
      <c r="Z76" s="140"/>
      <c r="AA76" s="140"/>
      <c r="AB76" s="140"/>
    </row>
    <row r="77" spans="12:31">
      <c r="L77" s="140"/>
      <c r="M77" s="140"/>
      <c r="N77" s="140"/>
      <c r="Z77" s="140"/>
      <c r="AA77" s="140"/>
      <c r="AB77" s="140"/>
    </row>
    <row r="78" spans="12:31">
      <c r="L78" s="140"/>
      <c r="M78" s="140"/>
      <c r="N78" s="140"/>
      <c r="Z78" s="140"/>
      <c r="AA78" s="140"/>
      <c r="AB78" s="140"/>
    </row>
    <row r="79" spans="12:31">
      <c r="L79" s="140"/>
      <c r="M79" s="140"/>
      <c r="N79" s="140"/>
      <c r="Z79" s="140"/>
      <c r="AA79" s="140"/>
      <c r="AB79" s="140"/>
    </row>
    <row r="80" spans="12:31">
      <c r="Z80" s="140"/>
      <c r="AA80" s="140"/>
      <c r="AB80" s="140"/>
    </row>
  </sheetData>
  <mergeCells count="100">
    <mergeCell ref="L40:W50"/>
    <mergeCell ref="L51:W54"/>
    <mergeCell ref="L13:V21"/>
    <mergeCell ref="L32:U32"/>
    <mergeCell ref="L1:M2"/>
    <mergeCell ref="L10:W10"/>
    <mergeCell ref="L12:W12"/>
    <mergeCell ref="A11:B11"/>
    <mergeCell ref="C11:D11"/>
    <mergeCell ref="E11:F11"/>
    <mergeCell ref="G11:J11"/>
    <mergeCell ref="B8:I8"/>
    <mergeCell ref="A10:B10"/>
    <mergeCell ref="C10:D10"/>
    <mergeCell ref="C20:J20"/>
    <mergeCell ref="A12:B12"/>
    <mergeCell ref="C12:J12"/>
    <mergeCell ref="A13:B13"/>
    <mergeCell ref="C13:E13"/>
    <mergeCell ref="F13:J13"/>
    <mergeCell ref="A14:A21"/>
    <mergeCell ref="F14:J14"/>
    <mergeCell ref="B15:B16"/>
    <mergeCell ref="D15:E15"/>
    <mergeCell ref="F15:J15"/>
    <mergeCell ref="D16:E16"/>
    <mergeCell ref="F16:J16"/>
    <mergeCell ref="C17:J17"/>
    <mergeCell ref="C18:J18"/>
    <mergeCell ref="C19:J19"/>
    <mergeCell ref="C21:J21"/>
    <mergeCell ref="A22:A28"/>
    <mergeCell ref="F22:J22"/>
    <mergeCell ref="B23:B24"/>
    <mergeCell ref="D23:E23"/>
    <mergeCell ref="F23:J23"/>
    <mergeCell ref="D24:E24"/>
    <mergeCell ref="F24:J24"/>
    <mergeCell ref="C25:J25"/>
    <mergeCell ref="C26:J26"/>
    <mergeCell ref="C27:J27"/>
    <mergeCell ref="C28:J28"/>
    <mergeCell ref="A29:A50"/>
    <mergeCell ref="C29:J29"/>
    <mergeCell ref="C30:J30"/>
    <mergeCell ref="B31:B39"/>
    <mergeCell ref="F31:G31"/>
    <mergeCell ref="I31:J31"/>
    <mergeCell ref="F32:G32"/>
    <mergeCell ref="F33:G33"/>
    <mergeCell ref="I34:J34"/>
    <mergeCell ref="F35:G35"/>
    <mergeCell ref="I35:J35"/>
    <mergeCell ref="F36:G36"/>
    <mergeCell ref="I36:J36"/>
    <mergeCell ref="C43:D43"/>
    <mergeCell ref="G43:G44"/>
    <mergeCell ref="H43:H44"/>
    <mergeCell ref="C44:D44"/>
    <mergeCell ref="B40:B50"/>
    <mergeCell ref="C41:D41"/>
    <mergeCell ref="G41:G42"/>
    <mergeCell ref="H41:H42"/>
    <mergeCell ref="C42:D42"/>
    <mergeCell ref="C50:D50"/>
    <mergeCell ref="G50:H50"/>
    <mergeCell ref="G40:H40"/>
    <mergeCell ref="C40:D40"/>
    <mergeCell ref="C47:D47"/>
    <mergeCell ref="G47:J48"/>
    <mergeCell ref="C48:D48"/>
    <mergeCell ref="C49:D49"/>
    <mergeCell ref="G49:H49"/>
    <mergeCell ref="C45:D45"/>
    <mergeCell ref="G45:G46"/>
    <mergeCell ref="H45:H46"/>
    <mergeCell ref="C46:D46"/>
    <mergeCell ref="A1:C1"/>
    <mergeCell ref="A2:J2"/>
    <mergeCell ref="A3:J3"/>
    <mergeCell ref="A5:J5"/>
    <mergeCell ref="D7:I7"/>
    <mergeCell ref="E10:F10"/>
    <mergeCell ref="G10:J10"/>
    <mergeCell ref="J41:J42"/>
    <mergeCell ref="J43:J44"/>
    <mergeCell ref="J45:J46"/>
    <mergeCell ref="I41:I42"/>
    <mergeCell ref="I43:I44"/>
    <mergeCell ref="I45:I46"/>
    <mergeCell ref="I33:J33"/>
    <mergeCell ref="F34:G34"/>
    <mergeCell ref="L22:W30"/>
    <mergeCell ref="L33:U39"/>
    <mergeCell ref="F37:G37"/>
    <mergeCell ref="I37:J37"/>
    <mergeCell ref="F38:G38"/>
    <mergeCell ref="I38:J38"/>
    <mergeCell ref="F39:G39"/>
    <mergeCell ref="I39:J39"/>
  </mergeCells>
  <phoneticPr fontId="21"/>
  <conditionalFormatting sqref="K17">
    <cfRule type="expression" dxfId="1" priority="1">
      <formula>$C$11="個人"</formula>
    </cfRule>
  </conditionalFormatting>
  <dataValidations count="2">
    <dataValidation imeMode="disabled" allowBlank="1" showInputMessage="1" showErrorMessage="1" sqref="K26" xr:uid="{4E2BDFD8-4ABA-4B9D-95E5-CC0DE142BE5B}"/>
    <dataValidation type="custom" allowBlank="1" showInputMessage="1" showErrorMessage="1" errorTitle="半角英数字で入力してください。" sqref="K19 K25" xr:uid="{B3DECAD5-1F25-4758-90D4-9400F7FE19F5}">
      <formula1>LENB(K19)=LEN(K19)</formula1>
    </dataValidation>
  </dataValidations>
  <printOptions horizontalCentered="1"/>
  <pageMargins left="0.70866141732283472" right="0.70866141732283472" top="0.35433070866141736" bottom="0.15748031496062992" header="0.31496062992125984" footer="0.11811023622047245"/>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7C1D4"/>
    <pageSetUpPr fitToPage="1"/>
  </sheetPr>
  <dimension ref="A1:Y90"/>
  <sheetViews>
    <sheetView view="pageBreakPreview" topLeftCell="A58" zoomScale="55" zoomScaleNormal="70" zoomScaleSheetLayoutView="55" zoomScalePageLayoutView="55" workbookViewId="0">
      <selection activeCell="D71" sqref="D71:H75"/>
    </sheetView>
  </sheetViews>
  <sheetFormatPr defaultColWidth="9" defaultRowHeight="18"/>
  <cols>
    <col min="1" max="1" width="3.75" style="22" bestFit="1" customWidth="1"/>
    <col min="2" max="2" width="3.75" style="161" bestFit="1" customWidth="1"/>
    <col min="3" max="11" width="19.33203125" style="161" customWidth="1"/>
    <col min="12" max="12" width="4" style="22" customWidth="1"/>
    <col min="13" max="16384" width="9" style="22"/>
  </cols>
  <sheetData>
    <row r="1" spans="1:24" s="35" customFormat="1">
      <c r="B1" s="91" t="s">
        <v>290</v>
      </c>
      <c r="C1" s="159"/>
      <c r="H1" s="160"/>
      <c r="I1" s="160"/>
      <c r="J1" s="258"/>
    </row>
    <row r="2" spans="1:24" s="20" customFormat="1">
      <c r="B2" s="765" t="s">
        <v>205</v>
      </c>
      <c r="C2" s="765"/>
      <c r="D2" s="766">
        <f>'5-1 総表'!C18:J18</f>
        <v>0</v>
      </c>
      <c r="E2" s="766"/>
      <c r="F2" s="766"/>
      <c r="G2" s="766"/>
      <c r="H2" s="766"/>
      <c r="I2" s="766"/>
      <c r="J2" s="766"/>
      <c r="K2" s="78"/>
    </row>
    <row r="3" spans="1:24" s="20" customFormat="1" ht="18.5" thickBot="1">
      <c r="B3" s="767" t="s">
        <v>80</v>
      </c>
      <c r="C3" s="767"/>
      <c r="D3" s="766">
        <f>'5-1 総表'!C30:J30</f>
        <v>0</v>
      </c>
      <c r="E3" s="766"/>
      <c r="F3" s="766"/>
      <c r="G3" s="766"/>
      <c r="H3" s="766"/>
      <c r="I3" s="766"/>
      <c r="J3" s="766"/>
      <c r="K3" s="78"/>
    </row>
    <row r="4" spans="1:24" ht="24" customHeight="1">
      <c r="B4" s="768" t="s">
        <v>32</v>
      </c>
      <c r="C4" s="928" t="s">
        <v>113</v>
      </c>
      <c r="D4" s="929"/>
      <c r="E4" s="929"/>
      <c r="F4" s="929"/>
      <c r="G4" s="929"/>
      <c r="H4" s="929"/>
      <c r="I4" s="929"/>
      <c r="J4" s="929"/>
      <c r="K4" s="930"/>
      <c r="M4" s="782" t="s">
        <v>388</v>
      </c>
      <c r="N4" s="783"/>
      <c r="O4" s="783"/>
      <c r="P4" s="783"/>
      <c r="Q4" s="783"/>
      <c r="R4" s="783"/>
      <c r="S4" s="783"/>
      <c r="T4" s="783"/>
      <c r="U4" s="783"/>
      <c r="V4" s="783"/>
      <c r="W4" s="783"/>
      <c r="X4" s="783"/>
    </row>
    <row r="5" spans="1:24" ht="24" customHeight="1">
      <c r="A5" s="22">
        <v>1</v>
      </c>
      <c r="B5" s="769"/>
      <c r="C5" s="931">
        <f>'1-2 個表'!C5:K10</f>
        <v>0</v>
      </c>
      <c r="D5" s="932"/>
      <c r="E5" s="932"/>
      <c r="F5" s="932"/>
      <c r="G5" s="932"/>
      <c r="H5" s="932"/>
      <c r="I5" s="932"/>
      <c r="J5" s="932"/>
      <c r="K5" s="933"/>
      <c r="M5" s="783"/>
      <c r="N5" s="783"/>
      <c r="O5" s="783"/>
      <c r="P5" s="783"/>
      <c r="Q5" s="783"/>
      <c r="R5" s="783"/>
      <c r="S5" s="783"/>
      <c r="T5" s="783"/>
      <c r="U5" s="783"/>
      <c r="V5" s="783"/>
      <c r="W5" s="783"/>
      <c r="X5" s="783"/>
    </row>
    <row r="6" spans="1:24" ht="24" customHeight="1">
      <c r="A6" s="22">
        <v>2</v>
      </c>
      <c r="B6" s="769"/>
      <c r="C6" s="934"/>
      <c r="D6" s="935"/>
      <c r="E6" s="935"/>
      <c r="F6" s="935"/>
      <c r="G6" s="935"/>
      <c r="H6" s="935"/>
      <c r="I6" s="935"/>
      <c r="J6" s="935"/>
      <c r="K6" s="936"/>
      <c r="M6" s="783"/>
      <c r="N6" s="783"/>
      <c r="O6" s="783"/>
      <c r="P6" s="783"/>
      <c r="Q6" s="783"/>
      <c r="R6" s="783"/>
      <c r="S6" s="783"/>
      <c r="T6" s="783"/>
      <c r="U6" s="783"/>
      <c r="V6" s="783"/>
      <c r="W6" s="783"/>
      <c r="X6" s="783"/>
    </row>
    <row r="7" spans="1:24" ht="24" customHeight="1">
      <c r="A7" s="22">
        <v>3</v>
      </c>
      <c r="B7" s="769"/>
      <c r="C7" s="934"/>
      <c r="D7" s="935"/>
      <c r="E7" s="935"/>
      <c r="F7" s="935"/>
      <c r="G7" s="935"/>
      <c r="H7" s="935"/>
      <c r="I7" s="935"/>
      <c r="J7" s="935"/>
      <c r="K7" s="936"/>
      <c r="M7" s="783"/>
      <c r="N7" s="783"/>
      <c r="O7" s="783"/>
      <c r="P7" s="783"/>
      <c r="Q7" s="783"/>
      <c r="R7" s="783"/>
      <c r="S7" s="783"/>
      <c r="T7" s="783"/>
      <c r="U7" s="783"/>
      <c r="V7" s="783"/>
      <c r="W7" s="783"/>
      <c r="X7" s="783"/>
    </row>
    <row r="8" spans="1:24" ht="24" customHeight="1">
      <c r="A8" s="22">
        <v>4</v>
      </c>
      <c r="B8" s="769"/>
      <c r="C8" s="934"/>
      <c r="D8" s="935"/>
      <c r="E8" s="935"/>
      <c r="F8" s="935"/>
      <c r="G8" s="935"/>
      <c r="H8" s="935"/>
      <c r="I8" s="935"/>
      <c r="J8" s="935"/>
      <c r="K8" s="936"/>
      <c r="M8" s="783"/>
      <c r="N8" s="783"/>
      <c r="O8" s="783"/>
      <c r="P8" s="783"/>
      <c r="Q8" s="783"/>
      <c r="R8" s="783"/>
      <c r="S8" s="783"/>
      <c r="T8" s="783"/>
      <c r="U8" s="783"/>
      <c r="V8" s="783"/>
      <c r="W8" s="783"/>
      <c r="X8" s="783"/>
    </row>
    <row r="9" spans="1:24" ht="24" customHeight="1">
      <c r="A9" s="22">
        <v>5</v>
      </c>
      <c r="B9" s="769"/>
      <c r="C9" s="934"/>
      <c r="D9" s="935"/>
      <c r="E9" s="935"/>
      <c r="F9" s="935"/>
      <c r="G9" s="935"/>
      <c r="H9" s="935"/>
      <c r="I9" s="935"/>
      <c r="J9" s="935"/>
      <c r="K9" s="936"/>
      <c r="M9" s="783"/>
      <c r="N9" s="783"/>
      <c r="O9" s="783"/>
      <c r="P9" s="783"/>
      <c r="Q9" s="783"/>
      <c r="R9" s="783"/>
      <c r="S9" s="783"/>
      <c r="T9" s="783"/>
      <c r="U9" s="783"/>
      <c r="V9" s="783"/>
      <c r="W9" s="783"/>
      <c r="X9" s="783"/>
    </row>
    <row r="10" spans="1:24" ht="24" customHeight="1">
      <c r="A10" s="22">
        <v>6</v>
      </c>
      <c r="B10" s="769"/>
      <c r="C10" s="937"/>
      <c r="D10" s="938"/>
      <c r="E10" s="938"/>
      <c r="F10" s="938"/>
      <c r="G10" s="938"/>
      <c r="H10" s="938"/>
      <c r="I10" s="938"/>
      <c r="J10" s="938"/>
      <c r="K10" s="939"/>
      <c r="M10" s="783"/>
      <c r="N10" s="783"/>
      <c r="O10" s="783"/>
      <c r="P10" s="783"/>
      <c r="Q10" s="783"/>
      <c r="R10" s="783"/>
      <c r="S10" s="783"/>
      <c r="T10" s="783"/>
      <c r="U10" s="783"/>
      <c r="V10" s="783"/>
      <c r="W10" s="783"/>
      <c r="X10" s="783"/>
    </row>
    <row r="11" spans="1:24" ht="24" customHeight="1">
      <c r="B11" s="769"/>
      <c r="C11" s="533" t="s">
        <v>206</v>
      </c>
      <c r="D11" s="534"/>
      <c r="E11" s="534"/>
      <c r="F11" s="534"/>
      <c r="G11" s="534"/>
      <c r="H11" s="534"/>
      <c r="I11" s="534"/>
      <c r="J11" s="534"/>
      <c r="K11" s="535"/>
      <c r="M11" s="783"/>
      <c r="N11" s="783"/>
      <c r="O11" s="783"/>
      <c r="P11" s="783"/>
      <c r="Q11" s="783"/>
      <c r="R11" s="783"/>
      <c r="S11" s="783"/>
      <c r="T11" s="783"/>
      <c r="U11" s="783"/>
      <c r="V11" s="783"/>
      <c r="W11" s="783"/>
      <c r="X11" s="783"/>
    </row>
    <row r="12" spans="1:24" ht="24" customHeight="1">
      <c r="A12" s="22">
        <v>1</v>
      </c>
      <c r="B12" s="769"/>
      <c r="C12" s="931">
        <f>'1-2 個表'!C12:K15</f>
        <v>0</v>
      </c>
      <c r="D12" s="932"/>
      <c r="E12" s="932"/>
      <c r="F12" s="932"/>
      <c r="G12" s="932"/>
      <c r="H12" s="932"/>
      <c r="I12" s="932"/>
      <c r="J12" s="932"/>
      <c r="K12" s="933"/>
      <c r="M12" s="783"/>
      <c r="N12" s="783"/>
      <c r="O12" s="783"/>
      <c r="P12" s="783"/>
      <c r="Q12" s="783"/>
      <c r="R12" s="783"/>
      <c r="S12" s="783"/>
      <c r="T12" s="783"/>
      <c r="U12" s="783"/>
      <c r="V12" s="783"/>
      <c r="W12" s="783"/>
      <c r="X12" s="783"/>
    </row>
    <row r="13" spans="1:24" ht="24" customHeight="1">
      <c r="A13" s="22">
        <v>2</v>
      </c>
      <c r="B13" s="769"/>
      <c r="C13" s="934"/>
      <c r="D13" s="935"/>
      <c r="E13" s="935"/>
      <c r="F13" s="935"/>
      <c r="G13" s="935"/>
      <c r="H13" s="935"/>
      <c r="I13" s="935"/>
      <c r="J13" s="935"/>
      <c r="K13" s="936"/>
      <c r="M13" s="783"/>
      <c r="N13" s="783"/>
      <c r="O13" s="783"/>
      <c r="P13" s="783"/>
      <c r="Q13" s="783"/>
      <c r="R13" s="783"/>
      <c r="S13" s="783"/>
      <c r="T13" s="783"/>
      <c r="U13" s="783"/>
      <c r="V13" s="783"/>
      <c r="W13" s="783"/>
      <c r="X13" s="783"/>
    </row>
    <row r="14" spans="1:24" ht="24" customHeight="1">
      <c r="A14" s="22">
        <v>3</v>
      </c>
      <c r="B14" s="769"/>
      <c r="C14" s="934"/>
      <c r="D14" s="935"/>
      <c r="E14" s="935"/>
      <c r="F14" s="935"/>
      <c r="G14" s="935"/>
      <c r="H14" s="935"/>
      <c r="I14" s="935"/>
      <c r="J14" s="935"/>
      <c r="K14" s="936"/>
      <c r="M14" s="783"/>
      <c r="N14" s="783"/>
      <c r="O14" s="783"/>
      <c r="P14" s="783"/>
      <c r="Q14" s="783"/>
      <c r="R14" s="783"/>
      <c r="S14" s="783"/>
      <c r="T14" s="783"/>
      <c r="U14" s="783"/>
      <c r="V14" s="783"/>
      <c r="W14" s="783"/>
      <c r="X14" s="783"/>
    </row>
    <row r="15" spans="1:24" ht="24" customHeight="1">
      <c r="A15" s="22">
        <v>4</v>
      </c>
      <c r="B15" s="769"/>
      <c r="C15" s="937"/>
      <c r="D15" s="938"/>
      <c r="E15" s="938"/>
      <c r="F15" s="938"/>
      <c r="G15" s="938"/>
      <c r="H15" s="938"/>
      <c r="I15" s="938"/>
      <c r="J15" s="938"/>
      <c r="K15" s="939"/>
      <c r="M15" s="783"/>
      <c r="N15" s="783"/>
      <c r="O15" s="783"/>
      <c r="P15" s="783"/>
      <c r="Q15" s="783"/>
      <c r="R15" s="783"/>
      <c r="S15" s="783"/>
      <c r="T15" s="783"/>
      <c r="U15" s="783"/>
      <c r="V15" s="783"/>
      <c r="W15" s="783"/>
      <c r="X15" s="783"/>
    </row>
    <row r="16" spans="1:24" ht="24" customHeight="1">
      <c r="B16" s="769"/>
      <c r="C16" s="729" t="s">
        <v>33</v>
      </c>
      <c r="D16" s="730"/>
      <c r="E16" s="730"/>
      <c r="F16" s="774"/>
      <c r="G16" s="775" t="s">
        <v>238</v>
      </c>
      <c r="H16" s="777" t="s">
        <v>207</v>
      </c>
      <c r="I16" s="777"/>
      <c r="J16" s="778"/>
      <c r="K16" s="780" t="s">
        <v>211</v>
      </c>
    </row>
    <row r="17" spans="1:24" ht="24" customHeight="1">
      <c r="B17" s="769"/>
      <c r="C17" s="302" t="s">
        <v>208</v>
      </c>
      <c r="D17" s="740" t="s">
        <v>209</v>
      </c>
      <c r="E17" s="740"/>
      <c r="F17" s="360" t="s">
        <v>210</v>
      </c>
      <c r="G17" s="776"/>
      <c r="H17" s="740"/>
      <c r="I17" s="740"/>
      <c r="J17" s="779"/>
      <c r="K17" s="781"/>
    </row>
    <row r="18" spans="1:24" ht="24" customHeight="1">
      <c r="A18" s="22">
        <v>1</v>
      </c>
      <c r="B18" s="769"/>
      <c r="C18" s="303"/>
      <c r="D18" s="276" t="str">
        <f>'5-1 総表'!C33</f>
        <v/>
      </c>
      <c r="E18" s="276" t="str">
        <f>'5-1 総表'!E33</f>
        <v/>
      </c>
      <c r="F18" s="277"/>
      <c r="G18" s="278"/>
      <c r="H18" s="738" t="str">
        <f>IF('5-1 総表'!H33="","",('5-1 総表'!H33&amp;"（"&amp;'5-1 総表'!I33&amp;"）"))</f>
        <v/>
      </c>
      <c r="I18" s="738"/>
      <c r="J18" s="739"/>
      <c r="K18" s="312"/>
      <c r="M18" s="753" t="s">
        <v>389</v>
      </c>
      <c r="N18" s="949"/>
      <c r="O18" s="949"/>
      <c r="P18" s="949"/>
      <c r="Q18" s="949"/>
      <c r="R18" s="949"/>
      <c r="S18" s="949"/>
      <c r="T18" s="949"/>
      <c r="U18" s="949"/>
      <c r="V18" s="949"/>
      <c r="W18" s="949"/>
      <c r="X18" s="949"/>
    </row>
    <row r="19" spans="1:24" ht="24" customHeight="1">
      <c r="A19" s="22">
        <v>2</v>
      </c>
      <c r="B19" s="769"/>
      <c r="C19" s="295"/>
      <c r="D19" s="276" t="str">
        <f>'5-1 総表'!C34</f>
        <v/>
      </c>
      <c r="E19" s="276" t="str">
        <f>'5-1 総表'!E34</f>
        <v/>
      </c>
      <c r="F19" s="279"/>
      <c r="G19" s="280"/>
      <c r="H19" s="940" t="str">
        <f>IF('5-1 総表'!H34="","",('5-1 総表'!H34&amp;"（"&amp;'5-1 総表'!I34&amp;"）"))</f>
        <v/>
      </c>
      <c r="I19" s="941"/>
      <c r="J19" s="942"/>
      <c r="K19" s="313"/>
      <c r="M19" s="950"/>
      <c r="N19" s="950"/>
      <c r="O19" s="950"/>
      <c r="P19" s="950"/>
      <c r="Q19" s="950"/>
      <c r="R19" s="950"/>
      <c r="S19" s="950"/>
      <c r="T19" s="950"/>
      <c r="U19" s="950"/>
      <c r="V19" s="950"/>
      <c r="W19" s="950"/>
      <c r="X19" s="950"/>
    </row>
    <row r="20" spans="1:24" ht="24" customHeight="1">
      <c r="A20" s="22">
        <v>3</v>
      </c>
      <c r="B20" s="769"/>
      <c r="C20" s="295"/>
      <c r="D20" s="276" t="str">
        <f>'5-1 総表'!C35</f>
        <v/>
      </c>
      <c r="E20" s="276" t="str">
        <f>'5-1 総表'!E35</f>
        <v/>
      </c>
      <c r="F20" s="281"/>
      <c r="G20" s="280"/>
      <c r="H20" s="940" t="str">
        <f>IF('5-1 総表'!H35="","",('5-1 総表'!H35&amp;"（"&amp;'5-1 総表'!I35&amp;"）"))</f>
        <v/>
      </c>
      <c r="I20" s="941"/>
      <c r="J20" s="942"/>
      <c r="K20" s="313"/>
      <c r="M20" s="950"/>
      <c r="N20" s="950"/>
      <c r="O20" s="950"/>
      <c r="P20" s="950"/>
      <c r="Q20" s="950"/>
      <c r="R20" s="950"/>
      <c r="S20" s="950"/>
      <c r="T20" s="950"/>
      <c r="U20" s="950"/>
      <c r="V20" s="950"/>
      <c r="W20" s="950"/>
      <c r="X20" s="950"/>
    </row>
    <row r="21" spans="1:24" ht="24" customHeight="1">
      <c r="A21" s="22">
        <v>4</v>
      </c>
      <c r="B21" s="769"/>
      <c r="C21" s="295"/>
      <c r="D21" s="276" t="str">
        <f>'5-1 総表'!C36</f>
        <v/>
      </c>
      <c r="E21" s="276" t="str">
        <f>'5-1 総表'!E36</f>
        <v/>
      </c>
      <c r="F21" s="281"/>
      <c r="G21" s="280"/>
      <c r="H21" s="940" t="str">
        <f>IF('5-1 総表'!H36="","",('5-1 総表'!H36&amp;"（"&amp;'5-1 総表'!I36&amp;"）"))</f>
        <v/>
      </c>
      <c r="I21" s="941"/>
      <c r="J21" s="942"/>
      <c r="K21" s="313"/>
      <c r="M21" s="950"/>
      <c r="N21" s="950"/>
      <c r="O21" s="950"/>
      <c r="P21" s="950"/>
      <c r="Q21" s="950"/>
      <c r="R21" s="950"/>
      <c r="S21" s="950"/>
      <c r="T21" s="950"/>
      <c r="U21" s="950"/>
      <c r="V21" s="950"/>
      <c r="W21" s="950"/>
      <c r="X21" s="950"/>
    </row>
    <row r="22" spans="1:24" ht="24" customHeight="1">
      <c r="A22" s="22">
        <v>5</v>
      </c>
      <c r="B22" s="769"/>
      <c r="C22" s="295"/>
      <c r="D22" s="276" t="str">
        <f>'5-1 総表'!C37</f>
        <v/>
      </c>
      <c r="E22" s="276" t="str">
        <f>'5-1 総表'!E37</f>
        <v/>
      </c>
      <c r="F22" s="281"/>
      <c r="G22" s="280"/>
      <c r="H22" s="940" t="str">
        <f>IF('5-1 総表'!H37="","",('5-1 総表'!H37&amp;"（"&amp;'5-1 総表'!I37&amp;"）"))</f>
        <v/>
      </c>
      <c r="I22" s="941"/>
      <c r="J22" s="942"/>
      <c r="K22" s="313"/>
      <c r="M22" s="783"/>
      <c r="N22" s="783"/>
      <c r="O22" s="783"/>
      <c r="P22" s="783"/>
      <c r="Q22" s="783"/>
      <c r="R22" s="783"/>
      <c r="S22" s="783"/>
      <c r="T22" s="783"/>
      <c r="U22" s="783"/>
      <c r="V22" s="783"/>
      <c r="W22" s="783"/>
      <c r="X22" s="783"/>
    </row>
    <row r="23" spans="1:24" ht="24" customHeight="1">
      <c r="A23" s="22">
        <v>6</v>
      </c>
      <c r="B23" s="769"/>
      <c r="C23" s="295"/>
      <c r="D23" s="276" t="str">
        <f>'5-1 総表'!C38</f>
        <v/>
      </c>
      <c r="E23" s="276" t="str">
        <f>'5-1 総表'!E38</f>
        <v/>
      </c>
      <c r="F23" s="281"/>
      <c r="G23" s="280"/>
      <c r="H23" s="940" t="str">
        <f>IF('5-1 総表'!H38="","",('5-1 総表'!H38&amp;"（"&amp;'5-1 総表'!I38&amp;"）"))</f>
        <v/>
      </c>
      <c r="I23" s="941"/>
      <c r="J23" s="942"/>
      <c r="K23" s="313"/>
    </row>
    <row r="24" spans="1:24" ht="24" customHeight="1">
      <c r="A24" s="22">
        <v>7</v>
      </c>
      <c r="B24" s="769"/>
      <c r="C24" s="296"/>
      <c r="D24" s="425" t="str">
        <f>'5-1 総表'!C39</f>
        <v/>
      </c>
      <c r="E24" s="282" t="str">
        <f>'5-1 総表'!E39</f>
        <v/>
      </c>
      <c r="F24" s="283"/>
      <c r="G24" s="284"/>
      <c r="H24" s="946" t="str">
        <f>IF('5-1 総表'!H39="","",('5-1 総表'!H39&amp;"（"&amp;'5-1 総表'!I39&amp;"）"))</f>
        <v/>
      </c>
      <c r="I24" s="947"/>
      <c r="J24" s="948"/>
      <c r="K24" s="314"/>
    </row>
    <row r="25" spans="1:24" ht="24" customHeight="1">
      <c r="B25" s="769"/>
      <c r="C25" s="749" t="s">
        <v>237</v>
      </c>
      <c r="D25" s="426" t="s">
        <v>193</v>
      </c>
      <c r="E25" s="287" t="s">
        <v>115</v>
      </c>
      <c r="F25" s="292" t="s">
        <v>114</v>
      </c>
      <c r="G25" s="287" t="s">
        <v>116</v>
      </c>
      <c r="H25" s="292" t="s">
        <v>114</v>
      </c>
      <c r="I25" s="293" t="s">
        <v>117</v>
      </c>
      <c r="J25" s="294" t="s">
        <v>114</v>
      </c>
      <c r="K25" s="297" t="s">
        <v>118</v>
      </c>
    </row>
    <row r="26" spans="1:24" ht="24" customHeight="1">
      <c r="B26" s="769"/>
      <c r="C26" s="749"/>
      <c r="D26" s="290" t="s">
        <v>114</v>
      </c>
      <c r="E26" s="288" t="s">
        <v>119</v>
      </c>
      <c r="F26" s="290" t="s">
        <v>114</v>
      </c>
      <c r="G26" s="288" t="s">
        <v>120</v>
      </c>
      <c r="H26" s="290" t="s">
        <v>114</v>
      </c>
      <c r="I26" s="288" t="s">
        <v>121</v>
      </c>
      <c r="J26" s="290" t="s">
        <v>114</v>
      </c>
      <c r="K26" s="298" t="s">
        <v>122</v>
      </c>
    </row>
    <row r="27" spans="1:24" ht="24" customHeight="1">
      <c r="B27" s="769"/>
      <c r="C27" s="749"/>
      <c r="D27" s="290" t="s">
        <v>114</v>
      </c>
      <c r="E27" s="288" t="s">
        <v>123</v>
      </c>
      <c r="F27" s="290" t="s">
        <v>114</v>
      </c>
      <c r="G27" s="288" t="s">
        <v>124</v>
      </c>
      <c r="H27" s="290" t="s">
        <v>114</v>
      </c>
      <c r="I27" s="288" t="s">
        <v>125</v>
      </c>
      <c r="J27" s="290" t="s">
        <v>114</v>
      </c>
      <c r="K27" s="298" t="s">
        <v>126</v>
      </c>
    </row>
    <row r="28" spans="1:24" ht="24" customHeight="1">
      <c r="B28" s="769"/>
      <c r="C28" s="750"/>
      <c r="D28" s="291" t="s">
        <v>114</v>
      </c>
      <c r="E28" s="751" t="s">
        <v>127</v>
      </c>
      <c r="F28" s="752"/>
      <c r="G28" s="759"/>
      <c r="H28" s="760"/>
      <c r="I28" s="760"/>
      <c r="J28" s="760"/>
      <c r="K28" s="761"/>
    </row>
    <row r="29" spans="1:24" ht="24" customHeight="1">
      <c r="A29" s="22">
        <v>1</v>
      </c>
      <c r="B29" s="769"/>
      <c r="C29" s="741"/>
      <c r="D29" s="742"/>
      <c r="E29" s="742"/>
      <c r="F29" s="742"/>
      <c r="G29" s="742"/>
      <c r="H29" s="742"/>
      <c r="I29" s="742"/>
      <c r="J29" s="742"/>
      <c r="K29" s="743"/>
    </row>
    <row r="30" spans="1:24" ht="24" customHeight="1">
      <c r="A30" s="22">
        <v>2</v>
      </c>
      <c r="B30" s="769"/>
      <c r="C30" s="744"/>
      <c r="D30" s="734"/>
      <c r="E30" s="734"/>
      <c r="F30" s="734"/>
      <c r="G30" s="734"/>
      <c r="H30" s="734"/>
      <c r="I30" s="734"/>
      <c r="J30" s="734"/>
      <c r="K30" s="735"/>
      <c r="M30" s="753" t="s">
        <v>390</v>
      </c>
      <c r="N30" s="949"/>
      <c r="O30" s="949"/>
      <c r="P30" s="949"/>
      <c r="Q30" s="949"/>
      <c r="R30" s="949"/>
      <c r="S30" s="949"/>
      <c r="T30" s="949"/>
      <c r="U30" s="949"/>
      <c r="V30" s="949"/>
      <c r="W30" s="949"/>
      <c r="X30" s="949"/>
    </row>
    <row r="31" spans="1:24" ht="24" customHeight="1">
      <c r="A31" s="22">
        <v>3</v>
      </c>
      <c r="B31" s="769"/>
      <c r="C31" s="744"/>
      <c r="D31" s="734"/>
      <c r="E31" s="734"/>
      <c r="F31" s="734"/>
      <c r="G31" s="734"/>
      <c r="H31" s="734"/>
      <c r="I31" s="734"/>
      <c r="J31" s="734"/>
      <c r="K31" s="735"/>
      <c r="M31" s="950"/>
      <c r="N31" s="950"/>
      <c r="O31" s="950"/>
      <c r="P31" s="950"/>
      <c r="Q31" s="950"/>
      <c r="R31" s="950"/>
      <c r="S31" s="950"/>
      <c r="T31" s="950"/>
      <c r="U31" s="950"/>
      <c r="V31" s="950"/>
      <c r="W31" s="950"/>
      <c r="X31" s="950"/>
    </row>
    <row r="32" spans="1:24" ht="24" customHeight="1">
      <c r="A32" s="22">
        <v>4</v>
      </c>
      <c r="B32" s="769"/>
      <c r="C32" s="744"/>
      <c r="D32" s="734"/>
      <c r="E32" s="734"/>
      <c r="F32" s="734"/>
      <c r="G32" s="734"/>
      <c r="H32" s="734"/>
      <c r="I32" s="734"/>
      <c r="J32" s="734"/>
      <c r="K32" s="735"/>
      <c r="M32" s="950"/>
      <c r="N32" s="950"/>
      <c r="O32" s="950"/>
      <c r="P32" s="950"/>
      <c r="Q32" s="950"/>
      <c r="R32" s="950"/>
      <c r="S32" s="950"/>
      <c r="T32" s="950"/>
      <c r="U32" s="950"/>
      <c r="V32" s="950"/>
      <c r="W32" s="950"/>
      <c r="X32" s="950"/>
    </row>
    <row r="33" spans="1:24" ht="24" customHeight="1">
      <c r="A33" s="22">
        <v>5</v>
      </c>
      <c r="B33" s="769"/>
      <c r="C33" s="744"/>
      <c r="D33" s="734"/>
      <c r="E33" s="734"/>
      <c r="F33" s="734"/>
      <c r="G33" s="734"/>
      <c r="H33" s="734"/>
      <c r="I33" s="734"/>
      <c r="J33" s="734"/>
      <c r="K33" s="735"/>
      <c r="M33" s="950"/>
      <c r="N33" s="950"/>
      <c r="O33" s="950"/>
      <c r="P33" s="950"/>
      <c r="Q33" s="950"/>
      <c r="R33" s="950"/>
      <c r="S33" s="950"/>
      <c r="T33" s="950"/>
      <c r="U33" s="950"/>
      <c r="V33" s="950"/>
      <c r="W33" s="950"/>
      <c r="X33" s="950"/>
    </row>
    <row r="34" spans="1:24" ht="24" customHeight="1">
      <c r="A34" s="22">
        <v>6</v>
      </c>
      <c r="B34" s="769"/>
      <c r="C34" s="744"/>
      <c r="D34" s="734"/>
      <c r="E34" s="734"/>
      <c r="F34" s="734"/>
      <c r="G34" s="734"/>
      <c r="H34" s="734"/>
      <c r="I34" s="734"/>
      <c r="J34" s="734"/>
      <c r="K34" s="735"/>
      <c r="M34" s="950"/>
      <c r="N34" s="950"/>
      <c r="O34" s="950"/>
      <c r="P34" s="950"/>
      <c r="Q34" s="950"/>
      <c r="R34" s="950"/>
      <c r="S34" s="950"/>
      <c r="T34" s="950"/>
      <c r="U34" s="950"/>
      <c r="V34" s="950"/>
      <c r="W34" s="950"/>
      <c r="X34" s="950"/>
    </row>
    <row r="35" spans="1:24" ht="24" customHeight="1">
      <c r="A35" s="22">
        <v>7</v>
      </c>
      <c r="B35" s="769"/>
      <c r="C35" s="744"/>
      <c r="D35" s="734"/>
      <c r="E35" s="734"/>
      <c r="F35" s="734"/>
      <c r="G35" s="734"/>
      <c r="H35" s="734"/>
      <c r="I35" s="734"/>
      <c r="J35" s="734"/>
      <c r="K35" s="735"/>
      <c r="M35" s="950"/>
      <c r="N35" s="950"/>
      <c r="O35" s="950"/>
      <c r="P35" s="950"/>
      <c r="Q35" s="950"/>
      <c r="R35" s="950"/>
      <c r="S35" s="950"/>
      <c r="T35" s="950"/>
      <c r="U35" s="950"/>
      <c r="V35" s="950"/>
      <c r="W35" s="950"/>
      <c r="X35" s="950"/>
    </row>
    <row r="36" spans="1:24" ht="24" customHeight="1">
      <c r="A36" s="22">
        <v>8</v>
      </c>
      <c r="B36" s="769"/>
      <c r="C36" s="744"/>
      <c r="D36" s="734"/>
      <c r="E36" s="734"/>
      <c r="F36" s="734"/>
      <c r="G36" s="734"/>
      <c r="H36" s="734"/>
      <c r="I36" s="734"/>
      <c r="J36" s="734"/>
      <c r="K36" s="735"/>
      <c r="M36" s="950"/>
      <c r="N36" s="950"/>
      <c r="O36" s="950"/>
      <c r="P36" s="950"/>
      <c r="Q36" s="950"/>
      <c r="R36" s="950"/>
      <c r="S36" s="950"/>
      <c r="T36" s="950"/>
      <c r="U36" s="950"/>
      <c r="V36" s="950"/>
      <c r="W36" s="950"/>
      <c r="X36" s="950"/>
    </row>
    <row r="37" spans="1:24" ht="24" customHeight="1">
      <c r="A37" s="22">
        <v>9</v>
      </c>
      <c r="B37" s="769"/>
      <c r="C37" s="744"/>
      <c r="D37" s="734"/>
      <c r="E37" s="734"/>
      <c r="F37" s="734"/>
      <c r="G37" s="734"/>
      <c r="H37" s="734"/>
      <c r="I37" s="734"/>
      <c r="J37" s="734"/>
      <c r="K37" s="735"/>
      <c r="M37" s="950"/>
      <c r="N37" s="950"/>
      <c r="O37" s="950"/>
      <c r="P37" s="950"/>
      <c r="Q37" s="950"/>
      <c r="R37" s="950"/>
      <c r="S37" s="950"/>
      <c r="T37" s="950"/>
      <c r="U37" s="950"/>
      <c r="V37" s="950"/>
      <c r="W37" s="950"/>
      <c r="X37" s="950"/>
    </row>
    <row r="38" spans="1:24" ht="24" customHeight="1">
      <c r="A38" s="22">
        <v>10</v>
      </c>
      <c r="B38" s="769"/>
      <c r="C38" s="744"/>
      <c r="D38" s="734"/>
      <c r="E38" s="734"/>
      <c r="F38" s="734"/>
      <c r="G38" s="734"/>
      <c r="H38" s="734"/>
      <c r="I38" s="734"/>
      <c r="J38" s="734"/>
      <c r="K38" s="735"/>
      <c r="M38" s="950"/>
      <c r="N38" s="950"/>
      <c r="O38" s="950"/>
      <c r="P38" s="950"/>
      <c r="Q38" s="950"/>
      <c r="R38" s="950"/>
      <c r="S38" s="950"/>
      <c r="T38" s="950"/>
      <c r="U38" s="950"/>
      <c r="V38" s="950"/>
      <c r="W38" s="950"/>
      <c r="X38" s="950"/>
    </row>
    <row r="39" spans="1:24" ht="24" customHeight="1">
      <c r="A39" s="22">
        <v>11</v>
      </c>
      <c r="B39" s="769"/>
      <c r="C39" s="744"/>
      <c r="D39" s="734"/>
      <c r="E39" s="734"/>
      <c r="F39" s="734"/>
      <c r="G39" s="734"/>
      <c r="H39" s="734"/>
      <c r="I39" s="734"/>
      <c r="J39" s="734"/>
      <c r="K39" s="735"/>
      <c r="M39" s="950"/>
      <c r="N39" s="950"/>
      <c r="O39" s="950"/>
      <c r="P39" s="950"/>
      <c r="Q39" s="950"/>
      <c r="R39" s="950"/>
      <c r="S39" s="950"/>
      <c r="T39" s="950"/>
      <c r="U39" s="950"/>
      <c r="V39" s="950"/>
      <c r="W39" s="950"/>
      <c r="X39" s="950"/>
    </row>
    <row r="40" spans="1:24" ht="24" customHeight="1">
      <c r="A40" s="22">
        <v>12</v>
      </c>
      <c r="B40" s="769"/>
      <c r="C40" s="744"/>
      <c r="D40" s="734"/>
      <c r="E40" s="734"/>
      <c r="F40" s="734"/>
      <c r="G40" s="734"/>
      <c r="H40" s="734"/>
      <c r="I40" s="734"/>
      <c r="J40" s="734"/>
      <c r="K40" s="735"/>
      <c r="M40" s="950"/>
      <c r="N40" s="950"/>
      <c r="O40" s="950"/>
      <c r="P40" s="950"/>
      <c r="Q40" s="950"/>
      <c r="R40" s="950"/>
      <c r="S40" s="950"/>
      <c r="T40" s="950"/>
      <c r="U40" s="950"/>
      <c r="V40" s="950"/>
      <c r="W40" s="950"/>
      <c r="X40" s="950"/>
    </row>
    <row r="41" spans="1:24" ht="24" customHeight="1">
      <c r="A41" s="22">
        <v>13</v>
      </c>
      <c r="B41" s="769"/>
      <c r="C41" s="744"/>
      <c r="D41" s="734"/>
      <c r="E41" s="734"/>
      <c r="F41" s="734"/>
      <c r="G41" s="734"/>
      <c r="H41" s="734"/>
      <c r="I41" s="734"/>
      <c r="J41" s="734"/>
      <c r="K41" s="735"/>
      <c r="M41" s="950"/>
      <c r="N41" s="950"/>
      <c r="O41" s="950"/>
      <c r="P41" s="950"/>
      <c r="Q41" s="950"/>
      <c r="R41" s="950"/>
      <c r="S41" s="950"/>
      <c r="T41" s="950"/>
      <c r="U41" s="950"/>
      <c r="V41" s="950"/>
      <c r="W41" s="950"/>
      <c r="X41" s="950"/>
    </row>
    <row r="42" spans="1:24" ht="24" customHeight="1">
      <c r="A42" s="22">
        <v>14</v>
      </c>
      <c r="B42" s="769"/>
      <c r="C42" s="744"/>
      <c r="D42" s="734"/>
      <c r="E42" s="734"/>
      <c r="F42" s="734"/>
      <c r="G42" s="734"/>
      <c r="H42" s="734"/>
      <c r="I42" s="734"/>
      <c r="J42" s="734"/>
      <c r="K42" s="735"/>
      <c r="M42" s="950"/>
      <c r="N42" s="950"/>
      <c r="O42" s="950"/>
      <c r="P42" s="950"/>
      <c r="Q42" s="950"/>
      <c r="R42" s="950"/>
      <c r="S42" s="950"/>
      <c r="T42" s="950"/>
      <c r="U42" s="950"/>
      <c r="V42" s="950"/>
      <c r="W42" s="950"/>
      <c r="X42" s="950"/>
    </row>
    <row r="43" spans="1:24" ht="24" customHeight="1">
      <c r="A43" s="22">
        <v>15</v>
      </c>
      <c r="B43" s="769"/>
      <c r="C43" s="744"/>
      <c r="D43" s="734"/>
      <c r="E43" s="734"/>
      <c r="F43" s="734"/>
      <c r="G43" s="734"/>
      <c r="H43" s="734"/>
      <c r="I43" s="734"/>
      <c r="J43" s="734"/>
      <c r="K43" s="735"/>
      <c r="M43" s="950"/>
      <c r="N43" s="950"/>
      <c r="O43" s="950"/>
      <c r="P43" s="950"/>
      <c r="Q43" s="950"/>
      <c r="R43" s="950"/>
      <c r="S43" s="950"/>
      <c r="T43" s="950"/>
      <c r="U43" s="950"/>
      <c r="V43" s="950"/>
      <c r="W43" s="950"/>
      <c r="X43" s="950"/>
    </row>
    <row r="44" spans="1:24" ht="24" customHeight="1">
      <c r="A44" s="22">
        <v>16</v>
      </c>
      <c r="B44" s="769"/>
      <c r="C44" s="744"/>
      <c r="D44" s="734"/>
      <c r="E44" s="734"/>
      <c r="F44" s="734"/>
      <c r="G44" s="734"/>
      <c r="H44" s="734"/>
      <c r="I44" s="734"/>
      <c r="J44" s="734"/>
      <c r="K44" s="735"/>
      <c r="M44" s="950"/>
      <c r="N44" s="950"/>
      <c r="O44" s="950"/>
      <c r="P44" s="950"/>
      <c r="Q44" s="950"/>
      <c r="R44" s="950"/>
      <c r="S44" s="950"/>
      <c r="T44" s="950"/>
      <c r="U44" s="950"/>
      <c r="V44" s="950"/>
      <c r="W44" s="950"/>
      <c r="X44" s="950"/>
    </row>
    <row r="45" spans="1:24" ht="24" customHeight="1">
      <c r="A45" s="22">
        <v>17</v>
      </c>
      <c r="B45" s="769"/>
      <c r="C45" s="744"/>
      <c r="D45" s="734"/>
      <c r="E45" s="734"/>
      <c r="F45" s="734"/>
      <c r="G45" s="734"/>
      <c r="H45" s="734"/>
      <c r="I45" s="734"/>
      <c r="J45" s="734"/>
      <c r="K45" s="735"/>
      <c r="M45" s="950"/>
      <c r="N45" s="950"/>
      <c r="O45" s="950"/>
      <c r="P45" s="950"/>
      <c r="Q45" s="950"/>
      <c r="R45" s="950"/>
      <c r="S45" s="950"/>
      <c r="T45" s="950"/>
      <c r="U45" s="950"/>
      <c r="V45" s="950"/>
      <c r="W45" s="950"/>
      <c r="X45" s="950"/>
    </row>
    <row r="46" spans="1:24" ht="24" customHeight="1">
      <c r="A46" s="22">
        <v>18</v>
      </c>
      <c r="B46" s="769"/>
      <c r="C46" s="744"/>
      <c r="D46" s="734"/>
      <c r="E46" s="734"/>
      <c r="F46" s="734"/>
      <c r="G46" s="734"/>
      <c r="H46" s="734"/>
      <c r="I46" s="734"/>
      <c r="J46" s="734"/>
      <c r="K46" s="735"/>
      <c r="M46" s="950"/>
      <c r="N46" s="950"/>
      <c r="O46" s="950"/>
      <c r="P46" s="950"/>
      <c r="Q46" s="950"/>
      <c r="R46" s="950"/>
      <c r="S46" s="950"/>
      <c r="T46" s="950"/>
      <c r="U46" s="950"/>
      <c r="V46" s="950"/>
      <c r="W46" s="950"/>
      <c r="X46" s="950"/>
    </row>
    <row r="47" spans="1:24" ht="24" customHeight="1">
      <c r="A47" s="22">
        <v>19</v>
      </c>
      <c r="B47" s="769"/>
      <c r="C47" s="744"/>
      <c r="D47" s="734"/>
      <c r="E47" s="734"/>
      <c r="F47" s="734"/>
      <c r="G47" s="734"/>
      <c r="H47" s="734"/>
      <c r="I47" s="734"/>
      <c r="J47" s="734"/>
      <c r="K47" s="735"/>
      <c r="M47" s="950"/>
      <c r="N47" s="950"/>
      <c r="O47" s="950"/>
      <c r="P47" s="950"/>
      <c r="Q47" s="950"/>
      <c r="R47" s="950"/>
      <c r="S47" s="950"/>
      <c r="T47" s="950"/>
      <c r="U47" s="950"/>
      <c r="V47" s="950"/>
      <c r="W47" s="950"/>
      <c r="X47" s="950"/>
    </row>
    <row r="48" spans="1:24" ht="24" customHeight="1">
      <c r="A48" s="22">
        <v>20</v>
      </c>
      <c r="B48" s="769"/>
      <c r="C48" s="744"/>
      <c r="D48" s="734"/>
      <c r="E48" s="734"/>
      <c r="F48" s="734"/>
      <c r="G48" s="734"/>
      <c r="H48" s="734"/>
      <c r="I48" s="734"/>
      <c r="J48" s="734"/>
      <c r="K48" s="735"/>
      <c r="M48" s="950"/>
      <c r="N48" s="950"/>
      <c r="O48" s="950"/>
      <c r="P48" s="950"/>
      <c r="Q48" s="950"/>
      <c r="R48" s="950"/>
      <c r="S48" s="950"/>
      <c r="T48" s="950"/>
      <c r="U48" s="950"/>
      <c r="V48" s="950"/>
      <c r="W48" s="950"/>
      <c r="X48" s="950"/>
    </row>
    <row r="49" spans="1:25" ht="24" customHeight="1">
      <c r="A49" s="22">
        <v>21</v>
      </c>
      <c r="B49" s="769"/>
      <c r="C49" s="744"/>
      <c r="D49" s="734"/>
      <c r="E49" s="734"/>
      <c r="F49" s="734"/>
      <c r="G49" s="734"/>
      <c r="H49" s="734"/>
      <c r="I49" s="734"/>
      <c r="J49" s="734"/>
      <c r="K49" s="735"/>
      <c r="M49" s="950"/>
      <c r="N49" s="950"/>
      <c r="O49" s="950"/>
      <c r="P49" s="950"/>
      <c r="Q49" s="950"/>
      <c r="R49" s="950"/>
      <c r="S49" s="950"/>
      <c r="T49" s="950"/>
      <c r="U49" s="950"/>
      <c r="V49" s="950"/>
      <c r="W49" s="950"/>
      <c r="X49" s="950"/>
    </row>
    <row r="50" spans="1:25" ht="24" customHeight="1">
      <c r="A50" s="22">
        <v>22</v>
      </c>
      <c r="B50" s="769"/>
      <c r="C50" s="744"/>
      <c r="D50" s="734"/>
      <c r="E50" s="734"/>
      <c r="F50" s="734"/>
      <c r="G50" s="734"/>
      <c r="H50" s="734"/>
      <c r="I50" s="734"/>
      <c r="J50" s="734"/>
      <c r="K50" s="735"/>
      <c r="M50" s="950"/>
      <c r="N50" s="950"/>
      <c r="O50" s="950"/>
      <c r="P50" s="950"/>
      <c r="Q50" s="950"/>
      <c r="R50" s="950"/>
      <c r="S50" s="950"/>
      <c r="T50" s="950"/>
      <c r="U50" s="950"/>
      <c r="V50" s="950"/>
      <c r="W50" s="950"/>
      <c r="X50" s="950"/>
    </row>
    <row r="51" spans="1:25" ht="24" customHeight="1">
      <c r="A51" s="22">
        <v>23</v>
      </c>
      <c r="B51" s="769"/>
      <c r="C51" s="744"/>
      <c r="D51" s="734"/>
      <c r="E51" s="734"/>
      <c r="F51" s="734"/>
      <c r="G51" s="734"/>
      <c r="H51" s="734"/>
      <c r="I51" s="734"/>
      <c r="J51" s="734"/>
      <c r="K51" s="735"/>
      <c r="M51" s="950"/>
      <c r="N51" s="950"/>
      <c r="O51" s="950"/>
      <c r="P51" s="950"/>
      <c r="Q51" s="950"/>
      <c r="R51" s="950"/>
      <c r="S51" s="950"/>
      <c r="T51" s="950"/>
      <c r="U51" s="950"/>
      <c r="V51" s="950"/>
      <c r="W51" s="950"/>
      <c r="X51" s="950"/>
    </row>
    <row r="52" spans="1:25" ht="24" customHeight="1">
      <c r="A52" s="22">
        <v>24</v>
      </c>
      <c r="B52" s="769"/>
      <c r="C52" s="744"/>
      <c r="D52" s="734"/>
      <c r="E52" s="734"/>
      <c r="F52" s="734"/>
      <c r="G52" s="734"/>
      <c r="H52" s="734"/>
      <c r="I52" s="734"/>
      <c r="J52" s="734"/>
      <c r="K52" s="735"/>
      <c r="M52" s="950"/>
      <c r="N52" s="950"/>
      <c r="O52" s="950"/>
      <c r="P52" s="950"/>
      <c r="Q52" s="950"/>
      <c r="R52" s="950"/>
      <c r="S52" s="950"/>
      <c r="T52" s="950"/>
      <c r="U52" s="950"/>
      <c r="V52" s="950"/>
      <c r="W52" s="950"/>
      <c r="X52" s="950"/>
    </row>
    <row r="53" spans="1:25" ht="24" customHeight="1">
      <c r="A53" s="22">
        <v>25</v>
      </c>
      <c r="B53" s="769"/>
      <c r="C53" s="744"/>
      <c r="D53" s="734"/>
      <c r="E53" s="734"/>
      <c r="F53" s="734"/>
      <c r="G53" s="734"/>
      <c r="H53" s="734"/>
      <c r="I53" s="734"/>
      <c r="J53" s="734"/>
      <c r="K53" s="735"/>
      <c r="M53" s="950"/>
      <c r="N53" s="950"/>
      <c r="O53" s="950"/>
      <c r="P53" s="950"/>
      <c r="Q53" s="950"/>
      <c r="R53" s="950"/>
      <c r="S53" s="950"/>
      <c r="T53" s="950"/>
      <c r="U53" s="950"/>
      <c r="V53" s="950"/>
      <c r="W53" s="950"/>
      <c r="X53" s="950"/>
    </row>
    <row r="54" spans="1:25" ht="24" customHeight="1">
      <c r="A54" s="22">
        <v>26</v>
      </c>
      <c r="B54" s="769"/>
      <c r="C54" s="744"/>
      <c r="D54" s="734"/>
      <c r="E54" s="734"/>
      <c r="F54" s="734"/>
      <c r="G54" s="734"/>
      <c r="H54" s="734"/>
      <c r="I54" s="734"/>
      <c r="J54" s="734"/>
      <c r="K54" s="735"/>
      <c r="M54" s="950"/>
      <c r="N54" s="950"/>
      <c r="O54" s="950"/>
      <c r="P54" s="950"/>
      <c r="Q54" s="950"/>
      <c r="R54" s="950"/>
      <c r="S54" s="950"/>
      <c r="T54" s="950"/>
      <c r="U54" s="950"/>
      <c r="V54" s="950"/>
      <c r="W54" s="950"/>
      <c r="X54" s="950"/>
    </row>
    <row r="55" spans="1:25" ht="24" customHeight="1">
      <c r="A55" s="22">
        <v>27</v>
      </c>
      <c r="B55" s="769"/>
      <c r="C55" s="744"/>
      <c r="D55" s="734"/>
      <c r="E55" s="734"/>
      <c r="F55" s="734"/>
      <c r="G55" s="734"/>
      <c r="H55" s="734"/>
      <c r="I55" s="734"/>
      <c r="J55" s="734"/>
      <c r="K55" s="735"/>
      <c r="M55" s="950"/>
      <c r="N55" s="950"/>
      <c r="O55" s="950"/>
      <c r="P55" s="950"/>
      <c r="Q55" s="950"/>
      <c r="R55" s="950"/>
      <c r="S55" s="950"/>
      <c r="T55" s="950"/>
      <c r="U55" s="950"/>
      <c r="V55" s="950"/>
      <c r="W55" s="950"/>
      <c r="X55" s="950"/>
    </row>
    <row r="56" spans="1:25" ht="24" customHeight="1">
      <c r="A56" s="22">
        <v>28</v>
      </c>
      <c r="B56" s="769"/>
      <c r="C56" s="744"/>
      <c r="D56" s="734"/>
      <c r="E56" s="734"/>
      <c r="F56" s="734"/>
      <c r="G56" s="734"/>
      <c r="H56" s="734"/>
      <c r="I56" s="734"/>
      <c r="J56" s="734"/>
      <c r="K56" s="735"/>
      <c r="M56" s="950"/>
      <c r="N56" s="950"/>
      <c r="O56" s="950"/>
      <c r="P56" s="950"/>
      <c r="Q56" s="950"/>
      <c r="R56" s="950"/>
      <c r="S56" s="950"/>
      <c r="T56" s="950"/>
      <c r="U56" s="950"/>
      <c r="V56" s="950"/>
      <c r="W56" s="950"/>
      <c r="X56" s="950"/>
    </row>
    <row r="57" spans="1:25" ht="24" customHeight="1">
      <c r="A57" s="22">
        <v>29</v>
      </c>
      <c r="B57" s="769"/>
      <c r="C57" s="744"/>
      <c r="D57" s="734"/>
      <c r="E57" s="734"/>
      <c r="F57" s="734"/>
      <c r="G57" s="734"/>
      <c r="H57" s="734"/>
      <c r="I57" s="734"/>
      <c r="J57" s="734"/>
      <c r="K57" s="735"/>
      <c r="M57" s="950"/>
      <c r="N57" s="950"/>
      <c r="O57" s="950"/>
      <c r="P57" s="950"/>
      <c r="Q57" s="950"/>
      <c r="R57" s="950"/>
      <c r="S57" s="950"/>
      <c r="T57" s="950"/>
      <c r="U57" s="950"/>
      <c r="V57" s="950"/>
      <c r="W57" s="950"/>
      <c r="X57" s="950"/>
    </row>
    <row r="58" spans="1:25" ht="24" customHeight="1">
      <c r="A58" s="22">
        <v>30</v>
      </c>
      <c r="B58" s="769"/>
      <c r="C58" s="745"/>
      <c r="D58" s="736"/>
      <c r="E58" s="736"/>
      <c r="F58" s="736"/>
      <c r="G58" s="736"/>
      <c r="H58" s="736"/>
      <c r="I58" s="736"/>
      <c r="J58" s="736"/>
      <c r="K58" s="737"/>
      <c r="M58" s="950"/>
      <c r="N58" s="950"/>
      <c r="O58" s="950"/>
      <c r="P58" s="950"/>
      <c r="Q58" s="950"/>
      <c r="R58" s="950"/>
      <c r="S58" s="950"/>
      <c r="T58" s="950"/>
      <c r="U58" s="950"/>
      <c r="V58" s="950"/>
      <c r="W58" s="950"/>
      <c r="X58" s="950"/>
    </row>
    <row r="59" spans="1:25" ht="24" customHeight="1">
      <c r="B59" s="769"/>
      <c r="C59" s="746" t="s">
        <v>212</v>
      </c>
      <c r="D59" s="746"/>
      <c r="E59" s="746"/>
      <c r="F59" s="746"/>
      <c r="G59" s="746"/>
      <c r="H59" s="746"/>
      <c r="I59" s="746"/>
      <c r="J59" s="746"/>
      <c r="K59" s="747"/>
      <c r="M59" s="950"/>
      <c r="N59" s="950"/>
      <c r="O59" s="950"/>
      <c r="P59" s="950"/>
      <c r="Q59" s="950"/>
      <c r="R59" s="950"/>
      <c r="S59" s="950"/>
      <c r="T59" s="950"/>
      <c r="U59" s="950"/>
      <c r="V59" s="950"/>
      <c r="W59" s="950"/>
      <c r="X59" s="950"/>
    </row>
    <row r="60" spans="1:25" ht="24" customHeight="1">
      <c r="A60" s="22">
        <v>1</v>
      </c>
      <c r="B60" s="769"/>
      <c r="C60" s="748"/>
      <c r="D60" s="732"/>
      <c r="E60" s="732"/>
      <c r="F60" s="732"/>
      <c r="G60" s="732"/>
      <c r="H60" s="732"/>
      <c r="I60" s="732"/>
      <c r="J60" s="732"/>
      <c r="K60" s="733"/>
      <c r="M60" s="950"/>
      <c r="N60" s="950"/>
      <c r="O60" s="950"/>
      <c r="P60" s="950"/>
      <c r="Q60" s="950"/>
      <c r="R60" s="950"/>
      <c r="S60" s="950"/>
      <c r="T60" s="950"/>
      <c r="U60" s="950"/>
      <c r="V60" s="950"/>
      <c r="W60" s="950"/>
      <c r="X60" s="950"/>
    </row>
    <row r="61" spans="1:25" ht="24" customHeight="1">
      <c r="A61" s="22">
        <v>2</v>
      </c>
      <c r="B61" s="769"/>
      <c r="C61" s="744"/>
      <c r="D61" s="734"/>
      <c r="E61" s="734"/>
      <c r="F61" s="734"/>
      <c r="G61" s="734"/>
      <c r="H61" s="734"/>
      <c r="I61" s="734"/>
      <c r="J61" s="734"/>
      <c r="K61" s="735"/>
    </row>
    <row r="62" spans="1:25" ht="24" customHeight="1">
      <c r="A62" s="22">
        <v>3</v>
      </c>
      <c r="B62" s="769"/>
      <c r="C62" s="744"/>
      <c r="D62" s="734"/>
      <c r="E62" s="734"/>
      <c r="F62" s="734"/>
      <c r="G62" s="734"/>
      <c r="H62" s="734"/>
      <c r="I62" s="734"/>
      <c r="J62" s="734"/>
      <c r="K62" s="735"/>
    </row>
    <row r="63" spans="1:25" ht="24" customHeight="1">
      <c r="A63" s="22">
        <v>4</v>
      </c>
      <c r="B63" s="769"/>
      <c r="C63" s="745"/>
      <c r="D63" s="736"/>
      <c r="E63" s="736"/>
      <c r="F63" s="736"/>
      <c r="G63" s="736"/>
      <c r="H63" s="736"/>
      <c r="I63" s="736"/>
      <c r="J63" s="736"/>
      <c r="K63" s="737"/>
      <c r="M63" s="161"/>
      <c r="N63" s="161"/>
      <c r="O63" s="161"/>
      <c r="P63" s="161"/>
      <c r="Q63" s="161"/>
      <c r="R63" s="161"/>
      <c r="S63" s="161"/>
      <c r="T63" s="161"/>
      <c r="U63" s="161"/>
      <c r="V63" s="161"/>
      <c r="W63" s="161"/>
      <c r="X63" s="161"/>
      <c r="Y63" s="161"/>
    </row>
    <row r="64" spans="1:25" s="161" customFormat="1" ht="24" customHeight="1">
      <c r="B64" s="769"/>
      <c r="C64" s="729" t="s">
        <v>213</v>
      </c>
      <c r="D64" s="730"/>
      <c r="E64" s="730"/>
      <c r="F64" s="730"/>
      <c r="G64" s="730"/>
      <c r="H64" s="730"/>
      <c r="I64" s="730"/>
      <c r="J64" s="730"/>
      <c r="K64" s="731"/>
    </row>
    <row r="65" spans="1:25" s="161" customFormat="1" ht="24" customHeight="1">
      <c r="A65" s="161">
        <v>1</v>
      </c>
      <c r="B65" s="769"/>
      <c r="C65" s="732"/>
      <c r="D65" s="732"/>
      <c r="E65" s="732"/>
      <c r="F65" s="732"/>
      <c r="G65" s="732"/>
      <c r="H65" s="732"/>
      <c r="I65" s="732"/>
      <c r="J65" s="732"/>
      <c r="K65" s="733"/>
    </row>
    <row r="66" spans="1:25" s="161" customFormat="1" ht="24" customHeight="1">
      <c r="A66" s="161">
        <v>2</v>
      </c>
      <c r="B66" s="769"/>
      <c r="C66" s="734"/>
      <c r="D66" s="734"/>
      <c r="E66" s="734"/>
      <c r="F66" s="734"/>
      <c r="G66" s="734"/>
      <c r="H66" s="734"/>
      <c r="I66" s="734"/>
      <c r="J66" s="734"/>
      <c r="K66" s="735"/>
    </row>
    <row r="67" spans="1:25" s="161" customFormat="1" ht="24" customHeight="1">
      <c r="A67" s="161">
        <v>3</v>
      </c>
      <c r="B67" s="769"/>
      <c r="C67" s="734"/>
      <c r="D67" s="734"/>
      <c r="E67" s="734"/>
      <c r="F67" s="734"/>
      <c r="G67" s="734"/>
      <c r="H67" s="734"/>
      <c r="I67" s="734"/>
      <c r="J67" s="734"/>
      <c r="K67" s="735"/>
      <c r="M67" s="22"/>
      <c r="N67" s="22"/>
      <c r="O67" s="22"/>
      <c r="P67" s="22"/>
      <c r="Q67" s="22"/>
      <c r="R67" s="22"/>
      <c r="S67" s="22"/>
      <c r="T67" s="22"/>
      <c r="U67" s="22"/>
      <c r="V67" s="22"/>
      <c r="W67" s="22"/>
      <c r="X67" s="22"/>
      <c r="Y67" s="22"/>
    </row>
    <row r="68" spans="1:25" ht="24" customHeight="1">
      <c r="A68" s="22">
        <v>4</v>
      </c>
      <c r="B68" s="769"/>
      <c r="C68" s="734"/>
      <c r="D68" s="734"/>
      <c r="E68" s="734"/>
      <c r="F68" s="734"/>
      <c r="G68" s="734"/>
      <c r="H68" s="734"/>
      <c r="I68" s="734"/>
      <c r="J68" s="734"/>
      <c r="K68" s="735"/>
    </row>
    <row r="69" spans="1:25" ht="24" customHeight="1">
      <c r="A69" s="22">
        <v>5</v>
      </c>
      <c r="B69" s="769"/>
      <c r="C69" s="734"/>
      <c r="D69" s="734"/>
      <c r="E69" s="734"/>
      <c r="F69" s="734"/>
      <c r="G69" s="734"/>
      <c r="H69" s="734"/>
      <c r="I69" s="734"/>
      <c r="J69" s="734"/>
      <c r="K69" s="735"/>
    </row>
    <row r="70" spans="1:25" ht="24" customHeight="1">
      <c r="A70" s="22">
        <v>6</v>
      </c>
      <c r="B70" s="770"/>
      <c r="C70" s="736"/>
      <c r="D70" s="736"/>
      <c r="E70" s="736"/>
      <c r="F70" s="736"/>
      <c r="G70" s="736"/>
      <c r="H70" s="736"/>
      <c r="I70" s="736"/>
      <c r="J70" s="736"/>
      <c r="K70" s="737"/>
      <c r="M70" s="161"/>
      <c r="N70" s="161"/>
      <c r="O70" s="161"/>
      <c r="P70" s="161"/>
      <c r="Q70" s="161"/>
      <c r="R70" s="161"/>
      <c r="S70" s="161"/>
      <c r="T70" s="161"/>
      <c r="U70" s="161"/>
      <c r="V70" s="161"/>
      <c r="W70" s="161"/>
      <c r="X70" s="161"/>
      <c r="Y70" s="161"/>
    </row>
    <row r="71" spans="1:25" s="161" customFormat="1" ht="24" customHeight="1">
      <c r="A71" s="161">
        <v>1</v>
      </c>
      <c r="B71" s="784" t="s">
        <v>239</v>
      </c>
      <c r="C71" s="785"/>
      <c r="D71" s="741"/>
      <c r="E71" s="742"/>
      <c r="F71" s="742"/>
      <c r="G71" s="742"/>
      <c r="H71" s="742"/>
      <c r="I71" s="742"/>
      <c r="J71" s="742"/>
      <c r="K71" s="743"/>
      <c r="M71" s="753" t="s">
        <v>391</v>
      </c>
      <c r="N71" s="753"/>
      <c r="O71" s="753"/>
      <c r="P71" s="753"/>
      <c r="Q71" s="753"/>
      <c r="R71" s="753"/>
      <c r="S71" s="753"/>
      <c r="T71" s="753"/>
      <c r="U71" s="753"/>
      <c r="V71" s="753"/>
      <c r="W71" s="753"/>
      <c r="X71" s="753"/>
    </row>
    <row r="72" spans="1:25" s="161" customFormat="1" ht="24" customHeight="1">
      <c r="A72" s="161">
        <v>2</v>
      </c>
      <c r="B72" s="786"/>
      <c r="C72" s="787"/>
      <c r="D72" s="744"/>
      <c r="E72" s="734"/>
      <c r="F72" s="734"/>
      <c r="G72" s="734"/>
      <c r="H72" s="734"/>
      <c r="I72" s="734"/>
      <c r="J72" s="734"/>
      <c r="K72" s="735"/>
      <c r="M72" s="951"/>
      <c r="N72" s="951"/>
      <c r="O72" s="951"/>
      <c r="P72" s="951"/>
      <c r="Q72" s="951"/>
      <c r="R72" s="951"/>
      <c r="S72" s="951"/>
      <c r="T72" s="951"/>
      <c r="U72" s="951"/>
      <c r="V72" s="951"/>
      <c r="W72" s="951"/>
      <c r="X72" s="951"/>
    </row>
    <row r="73" spans="1:25" s="161" customFormat="1" ht="24" customHeight="1">
      <c r="A73" s="161">
        <v>3</v>
      </c>
      <c r="B73" s="786"/>
      <c r="C73" s="787"/>
      <c r="D73" s="744"/>
      <c r="E73" s="734"/>
      <c r="F73" s="734"/>
      <c r="G73" s="734"/>
      <c r="H73" s="734"/>
      <c r="I73" s="734"/>
      <c r="J73" s="734"/>
      <c r="K73" s="735"/>
      <c r="M73" s="951"/>
      <c r="N73" s="951"/>
      <c r="O73" s="951"/>
      <c r="P73" s="951"/>
      <c r="Q73" s="951"/>
      <c r="R73" s="951"/>
      <c r="S73" s="951"/>
      <c r="T73" s="951"/>
      <c r="U73" s="951"/>
      <c r="V73" s="951"/>
      <c r="W73" s="951"/>
      <c r="X73" s="951"/>
    </row>
    <row r="74" spans="1:25" s="161" customFormat="1" ht="24" customHeight="1">
      <c r="A74" s="161">
        <v>4</v>
      </c>
      <c r="B74" s="786"/>
      <c r="C74" s="787"/>
      <c r="D74" s="744"/>
      <c r="E74" s="734"/>
      <c r="F74" s="734"/>
      <c r="G74" s="734"/>
      <c r="H74" s="734"/>
      <c r="I74" s="734"/>
      <c r="J74" s="734"/>
      <c r="K74" s="735"/>
      <c r="M74" s="951"/>
      <c r="N74" s="951"/>
      <c r="O74" s="951"/>
      <c r="P74" s="951"/>
      <c r="Q74" s="951"/>
      <c r="R74" s="951"/>
      <c r="S74" s="951"/>
      <c r="T74" s="951"/>
      <c r="U74" s="951"/>
      <c r="V74" s="951"/>
      <c r="W74" s="951"/>
      <c r="X74" s="951"/>
    </row>
    <row r="75" spans="1:25" s="161" customFormat="1" ht="24" customHeight="1">
      <c r="A75" s="161">
        <v>5</v>
      </c>
      <c r="B75" s="786"/>
      <c r="C75" s="787"/>
      <c r="D75" s="744"/>
      <c r="E75" s="734"/>
      <c r="F75" s="734"/>
      <c r="G75" s="734"/>
      <c r="H75" s="734"/>
      <c r="I75" s="734"/>
      <c r="J75" s="734"/>
      <c r="K75" s="735"/>
      <c r="M75" s="951"/>
      <c r="N75" s="951"/>
      <c r="O75" s="951"/>
      <c r="P75" s="951"/>
      <c r="Q75" s="951"/>
      <c r="R75" s="951"/>
      <c r="S75" s="951"/>
      <c r="T75" s="951"/>
      <c r="U75" s="951"/>
      <c r="V75" s="951"/>
      <c r="W75" s="951"/>
      <c r="X75" s="951"/>
    </row>
    <row r="76" spans="1:25" s="161" customFormat="1" ht="24" customHeight="1">
      <c r="A76" s="161">
        <v>6</v>
      </c>
      <c r="B76" s="786"/>
      <c r="C76" s="787"/>
      <c r="D76" s="744"/>
      <c r="E76" s="734"/>
      <c r="F76" s="734"/>
      <c r="G76" s="734"/>
      <c r="H76" s="734"/>
      <c r="I76" s="734"/>
      <c r="J76" s="734"/>
      <c r="K76" s="735"/>
      <c r="M76" s="782"/>
      <c r="N76" s="782"/>
      <c r="O76" s="782"/>
      <c r="P76" s="782"/>
      <c r="Q76" s="782"/>
      <c r="R76" s="782"/>
      <c r="S76" s="782"/>
      <c r="T76" s="782"/>
      <c r="U76" s="782"/>
      <c r="V76" s="782"/>
      <c r="W76" s="782"/>
      <c r="X76" s="782"/>
      <c r="Y76" s="424"/>
    </row>
    <row r="77" spans="1:25" s="424" customFormat="1" ht="26.5">
      <c r="B77" s="943" t="s">
        <v>291</v>
      </c>
      <c r="C77" s="944"/>
      <c r="D77" s="944"/>
      <c r="E77" s="944"/>
      <c r="F77" s="944"/>
      <c r="G77" s="944"/>
      <c r="H77" s="944"/>
      <c r="I77" s="944"/>
      <c r="J77" s="944"/>
      <c r="K77" s="945"/>
      <c r="M77" s="538"/>
      <c r="N77" s="539"/>
      <c r="O77" s="539"/>
      <c r="P77" s="539"/>
      <c r="Q77" s="539"/>
      <c r="R77" s="539"/>
      <c r="S77" s="539"/>
      <c r="T77" s="539"/>
      <c r="U77" s="539"/>
      <c r="V77" s="539"/>
      <c r="W77" s="539"/>
      <c r="X77" s="539"/>
    </row>
    <row r="78" spans="1:25" s="424" customFormat="1" ht="22.5">
      <c r="A78" s="370">
        <v>1</v>
      </c>
      <c r="B78" s="922"/>
      <c r="C78" s="923"/>
      <c r="D78" s="923"/>
      <c r="E78" s="923"/>
      <c r="F78" s="923"/>
      <c r="G78" s="923"/>
      <c r="H78" s="923"/>
      <c r="I78" s="923"/>
      <c r="J78" s="923"/>
      <c r="K78" s="924"/>
      <c r="M78" s="952" t="s">
        <v>392</v>
      </c>
      <c r="N78" s="952"/>
      <c r="O78" s="952"/>
      <c r="P78" s="952"/>
      <c r="Q78" s="952"/>
      <c r="R78" s="952"/>
      <c r="S78" s="952"/>
      <c r="T78" s="952"/>
      <c r="U78" s="952"/>
      <c r="V78" s="952"/>
      <c r="W78" s="952"/>
      <c r="X78" s="952"/>
    </row>
    <row r="79" spans="1:25" s="424" customFormat="1" ht="22.15" customHeight="1">
      <c r="A79" s="370">
        <v>2</v>
      </c>
      <c r="B79" s="922"/>
      <c r="C79" s="923"/>
      <c r="D79" s="923"/>
      <c r="E79" s="923"/>
      <c r="F79" s="923"/>
      <c r="G79" s="923"/>
      <c r="H79" s="923"/>
      <c r="I79" s="923"/>
      <c r="J79" s="923"/>
      <c r="K79" s="924"/>
      <c r="M79" s="952"/>
      <c r="N79" s="952"/>
      <c r="O79" s="952"/>
      <c r="P79" s="952"/>
      <c r="Q79" s="952"/>
      <c r="R79" s="952"/>
      <c r="S79" s="952"/>
      <c r="T79" s="952"/>
      <c r="U79" s="952"/>
      <c r="V79" s="952"/>
      <c r="W79" s="952"/>
      <c r="X79" s="952"/>
    </row>
    <row r="80" spans="1:25" s="424" customFormat="1" ht="22.5">
      <c r="A80" s="370">
        <v>3</v>
      </c>
      <c r="B80" s="922"/>
      <c r="C80" s="923"/>
      <c r="D80" s="923"/>
      <c r="E80" s="923"/>
      <c r="F80" s="923"/>
      <c r="G80" s="923"/>
      <c r="H80" s="923"/>
      <c r="I80" s="923"/>
      <c r="J80" s="923"/>
      <c r="K80" s="924"/>
      <c r="M80" s="952"/>
      <c r="N80" s="952"/>
      <c r="O80" s="952"/>
      <c r="P80" s="952"/>
      <c r="Q80" s="952"/>
      <c r="R80" s="952"/>
      <c r="S80" s="952"/>
      <c r="T80" s="952"/>
      <c r="U80" s="952"/>
      <c r="V80" s="952"/>
      <c r="W80" s="952"/>
      <c r="X80" s="952"/>
    </row>
    <row r="81" spans="1:25" s="424" customFormat="1" ht="22.5">
      <c r="A81" s="370">
        <v>4</v>
      </c>
      <c r="B81" s="922"/>
      <c r="C81" s="923"/>
      <c r="D81" s="923"/>
      <c r="E81" s="923"/>
      <c r="F81" s="923"/>
      <c r="G81" s="923"/>
      <c r="H81" s="923"/>
      <c r="I81" s="923"/>
      <c r="J81" s="923"/>
      <c r="K81" s="924"/>
      <c r="M81" s="952"/>
      <c r="N81" s="952"/>
      <c r="O81" s="952"/>
      <c r="P81" s="952"/>
      <c r="Q81" s="952"/>
      <c r="R81" s="952"/>
      <c r="S81" s="952"/>
      <c r="T81" s="952"/>
      <c r="U81" s="952"/>
      <c r="V81" s="952"/>
      <c r="W81" s="952"/>
      <c r="X81" s="952"/>
    </row>
    <row r="82" spans="1:25" s="424" customFormat="1" ht="22.5">
      <c r="A82" s="370">
        <v>5</v>
      </c>
      <c r="B82" s="922"/>
      <c r="C82" s="923"/>
      <c r="D82" s="923"/>
      <c r="E82" s="923"/>
      <c r="F82" s="923"/>
      <c r="G82" s="923"/>
      <c r="H82" s="923"/>
      <c r="I82" s="923"/>
      <c r="J82" s="923"/>
      <c r="K82" s="924"/>
    </row>
    <row r="83" spans="1:25" s="424" customFormat="1" ht="23" thickBot="1">
      <c r="A83" s="370">
        <v>6</v>
      </c>
      <c r="B83" s="925"/>
      <c r="C83" s="926"/>
      <c r="D83" s="926"/>
      <c r="E83" s="926"/>
      <c r="F83" s="926"/>
      <c r="G83" s="926"/>
      <c r="H83" s="926"/>
      <c r="I83" s="926"/>
      <c r="J83" s="926"/>
      <c r="K83" s="927"/>
      <c r="M83" s="540"/>
      <c r="N83" s="540"/>
      <c r="O83" s="540"/>
      <c r="P83" s="540"/>
      <c r="Q83" s="540"/>
      <c r="R83" s="540"/>
      <c r="S83" s="540"/>
      <c r="T83" s="540"/>
      <c r="U83" s="540"/>
      <c r="V83" s="540"/>
      <c r="W83" s="540"/>
      <c r="X83" s="540"/>
      <c r="Y83" s="31"/>
    </row>
    <row r="84" spans="1:25" s="31" customFormat="1">
      <c r="B84" s="162"/>
    </row>
    <row r="85" spans="1:25" s="31" customFormat="1">
      <c r="B85" s="162"/>
    </row>
    <row r="86" spans="1:25" s="31" customFormat="1">
      <c r="B86" s="162"/>
    </row>
    <row r="87" spans="1:25" s="31" customFormat="1">
      <c r="B87" s="162"/>
    </row>
    <row r="88" spans="1:25" s="31" customFormat="1">
      <c r="M88" s="161"/>
      <c r="N88" s="161"/>
      <c r="O88" s="161"/>
      <c r="P88" s="161"/>
      <c r="Q88" s="161"/>
      <c r="R88" s="161"/>
      <c r="S88" s="161"/>
      <c r="T88" s="161"/>
      <c r="U88" s="161"/>
      <c r="V88" s="161"/>
      <c r="W88" s="161"/>
      <c r="X88" s="161"/>
      <c r="Y88" s="161"/>
    </row>
    <row r="89" spans="1:25" s="161" customFormat="1"/>
    <row r="90" spans="1:25" s="161" customFormat="1">
      <c r="M90" s="22"/>
      <c r="N90" s="22"/>
      <c r="O90" s="22"/>
      <c r="P90" s="22"/>
      <c r="Q90" s="22"/>
      <c r="R90" s="22"/>
      <c r="S90" s="22"/>
      <c r="T90" s="22"/>
      <c r="U90" s="22"/>
      <c r="V90" s="22"/>
      <c r="W90" s="22"/>
      <c r="X90" s="22"/>
      <c r="Y90" s="22"/>
    </row>
  </sheetData>
  <mergeCells count="37">
    <mergeCell ref="M4:X15"/>
    <mergeCell ref="M18:X22"/>
    <mergeCell ref="M30:X60"/>
    <mergeCell ref="M71:X76"/>
    <mergeCell ref="M78:X81"/>
    <mergeCell ref="D2:J2"/>
    <mergeCell ref="D3:J3"/>
    <mergeCell ref="B3:C3"/>
    <mergeCell ref="B2:C2"/>
    <mergeCell ref="B77:K77"/>
    <mergeCell ref="C64:K64"/>
    <mergeCell ref="C60:K63"/>
    <mergeCell ref="G16:G17"/>
    <mergeCell ref="H16:J17"/>
    <mergeCell ref="D17:E17"/>
    <mergeCell ref="H24:J24"/>
    <mergeCell ref="K16:K17"/>
    <mergeCell ref="H18:J18"/>
    <mergeCell ref="G28:K28"/>
    <mergeCell ref="C29:K58"/>
    <mergeCell ref="C59:K59"/>
    <mergeCell ref="B78:K83"/>
    <mergeCell ref="B71:C76"/>
    <mergeCell ref="C4:K4"/>
    <mergeCell ref="C5:K10"/>
    <mergeCell ref="C12:K15"/>
    <mergeCell ref="C16:F16"/>
    <mergeCell ref="H22:J22"/>
    <mergeCell ref="H23:J23"/>
    <mergeCell ref="H19:J19"/>
    <mergeCell ref="H20:J20"/>
    <mergeCell ref="H21:J21"/>
    <mergeCell ref="C65:K70"/>
    <mergeCell ref="D71:K76"/>
    <mergeCell ref="B4:B70"/>
    <mergeCell ref="C25:C28"/>
    <mergeCell ref="E28:F28"/>
  </mergeCells>
  <phoneticPr fontId="21"/>
  <dataValidations count="6">
    <dataValidation type="list" operator="lessThanOrEqual" allowBlank="1" showInputMessage="1" showErrorMessage="1" sqref="H25:H27 J25:J27 D25:D28 F25:F27" xr:uid="{00000000-0002-0000-0800-000000000000}">
      <formula1>"ー,〇"</formula1>
    </dataValidation>
    <dataValidation type="textLength" operator="lessThanOrEqual" allowBlank="1" showInputMessage="1" showErrorMessage="1" errorTitle="字数超過" error="300字・6行以内でご記入ください。" sqref="I25:I27 D71:K76 K25:K27 G25:G28 E25:E28 C5 C65:K70" xr:uid="{00000000-0002-0000-0800-000001000000}">
      <formula1>300</formula1>
    </dataValidation>
    <dataValidation type="textLength" operator="lessThanOrEqual" allowBlank="1" showInputMessage="1" showErrorMessage="1" errorTitle="字数超過" error="200字・4行以下で入力してください。" sqref="C60:K63" xr:uid="{00000000-0002-0000-0800-000002000000}">
      <formula1>200</formula1>
    </dataValidation>
    <dataValidation type="date" allowBlank="1" showInputMessage="1" showErrorMessage="1" error="2022/3/1　~　2023/4/30" sqref="F18:F24" xr:uid="{00000000-0002-0000-0800-000003000000}">
      <formula1>44621</formula1>
      <formula2>45046</formula2>
    </dataValidation>
    <dataValidation type="textLength" operator="lessThanOrEqual" allowBlank="1" showInputMessage="1" showErrorMessage="1" errorTitle="字数超過" error="200字・4行以内でご記入ください。" sqref="C12" xr:uid="{00000000-0002-0000-0800-000004000000}">
      <formula1>200</formula1>
    </dataValidation>
    <dataValidation type="date" allowBlank="1" showInputMessage="1" showErrorMessage="1" error="2022/3/1 ～　2023/4/30" sqref="C18:C24" xr:uid="{00000000-0002-0000-0800-000005000000}">
      <formula1>44621</formula1>
      <formula2>45046</formula2>
    </dataValidation>
  </dataValidations>
  <printOptions horizontalCentered="1"/>
  <pageMargins left="0.70866141732283472" right="0.70866141732283472" top="0.35433070866141736" bottom="0.35433070866141736" header="0.31496062992125984" footer="0.31496062992125984"/>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7C1D4"/>
    <pageSetUpPr fitToPage="1"/>
  </sheetPr>
  <dimension ref="A1:T102"/>
  <sheetViews>
    <sheetView view="pageBreakPreview" topLeftCell="A61" zoomScale="70" zoomScaleNormal="100" zoomScaleSheetLayoutView="70" workbookViewId="0">
      <selection activeCell="D71" sqref="D71:H75"/>
    </sheetView>
  </sheetViews>
  <sheetFormatPr defaultColWidth="9" defaultRowHeight="18"/>
  <cols>
    <col min="1" max="2" width="6.83203125" style="159" customWidth="1"/>
    <col min="3" max="3" width="7.25" style="159" customWidth="1"/>
    <col min="4" max="4" width="39.5" style="239" customWidth="1"/>
    <col min="5" max="5" width="12" style="35" customWidth="1"/>
    <col min="6" max="6" width="3.5" style="35" bestFit="1" customWidth="1"/>
    <col min="7" max="7" width="11" style="35" customWidth="1"/>
    <col min="8" max="8" width="21.33203125" style="160" bestFit="1" customWidth="1"/>
    <col min="9" max="9" width="17.75" style="160" customWidth="1"/>
    <col min="10" max="10" width="2.4140625" style="35" customWidth="1"/>
    <col min="11" max="16384" width="9" style="35"/>
  </cols>
  <sheetData>
    <row r="1" spans="1:20">
      <c r="A1" s="91" t="s">
        <v>292</v>
      </c>
    </row>
    <row r="2" spans="1:20" s="20" customFormat="1">
      <c r="A2" s="765" t="s">
        <v>214</v>
      </c>
      <c r="B2" s="765"/>
      <c r="C2" s="766">
        <f>'5-1 総表'!C18:J18</f>
        <v>0</v>
      </c>
      <c r="D2" s="766"/>
      <c r="E2" s="766"/>
      <c r="F2" s="766"/>
      <c r="G2" s="766"/>
      <c r="H2" s="766"/>
      <c r="I2" s="766"/>
      <c r="J2" s="78"/>
      <c r="K2" s="30"/>
    </row>
    <row r="3" spans="1:20" s="20" customFormat="1">
      <c r="A3" s="765" t="s">
        <v>80</v>
      </c>
      <c r="B3" s="765"/>
      <c r="C3" s="766">
        <f>'5-1 総表'!C30:J30</f>
        <v>0</v>
      </c>
      <c r="D3" s="766"/>
      <c r="E3" s="766"/>
      <c r="F3" s="766"/>
      <c r="G3" s="766"/>
      <c r="H3" s="766"/>
      <c r="I3" s="766"/>
      <c r="J3" s="78"/>
      <c r="K3" s="30"/>
    </row>
    <row r="4" spans="1:20" ht="18.5" thickBot="1">
      <c r="H4" s="438" t="str">
        <f>IF('4-1 総表'!C10="","申請時金額","計画変更時金額")</f>
        <v>申請時金額</v>
      </c>
    </row>
    <row r="5" spans="1:20" s="22" customFormat="1" ht="20">
      <c r="A5" s="163"/>
      <c r="B5" s="164" t="s">
        <v>311</v>
      </c>
      <c r="C5" s="165"/>
      <c r="D5" s="240"/>
      <c r="E5" s="957">
        <f>E6+E7</f>
        <v>0</v>
      </c>
      <c r="F5" s="957"/>
      <c r="G5" s="958"/>
      <c r="H5" s="428">
        <f>'1-3 収入'!E5</f>
        <v>0</v>
      </c>
      <c r="I5" s="166"/>
      <c r="K5" s="563" t="s">
        <v>393</v>
      </c>
      <c r="L5" s="583"/>
      <c r="M5" s="583"/>
      <c r="N5" s="583"/>
      <c r="O5" s="583"/>
      <c r="P5" s="583"/>
      <c r="Q5" s="583"/>
      <c r="R5" s="583"/>
      <c r="S5" s="583"/>
      <c r="T5" s="583"/>
    </row>
    <row r="6" spans="1:20" s="22" customFormat="1" ht="20">
      <c r="A6" s="163"/>
      <c r="B6" s="167"/>
      <c r="C6" s="797" t="s">
        <v>40</v>
      </c>
      <c r="D6" s="798"/>
      <c r="E6" s="959">
        <f>I16</f>
        <v>0</v>
      </c>
      <c r="F6" s="959"/>
      <c r="G6" s="960"/>
      <c r="H6" s="429">
        <f>'1-3 収入'!E6</f>
        <v>0</v>
      </c>
      <c r="I6" s="168"/>
      <c r="K6" s="583"/>
      <c r="L6" s="583"/>
      <c r="M6" s="583"/>
      <c r="N6" s="583"/>
      <c r="O6" s="583"/>
      <c r="P6" s="583"/>
      <c r="Q6" s="583"/>
      <c r="R6" s="583"/>
      <c r="S6" s="583"/>
      <c r="T6" s="583"/>
    </row>
    <row r="7" spans="1:20" s="22" customFormat="1" ht="20">
      <c r="A7" s="163"/>
      <c r="B7" s="167"/>
      <c r="C7" s="169" t="s">
        <v>41</v>
      </c>
      <c r="D7" s="241"/>
      <c r="E7" s="959">
        <f>SUM(E8:G12)</f>
        <v>0</v>
      </c>
      <c r="F7" s="959"/>
      <c r="G7" s="960"/>
      <c r="H7" s="429">
        <f>'1-3 収入'!E7</f>
        <v>0</v>
      </c>
      <c r="I7" s="168"/>
      <c r="K7" s="583"/>
      <c r="L7" s="583"/>
      <c r="M7" s="583"/>
      <c r="N7" s="583"/>
      <c r="O7" s="583"/>
      <c r="P7" s="583"/>
      <c r="Q7" s="583"/>
      <c r="R7" s="583"/>
      <c r="S7" s="583"/>
      <c r="T7" s="583"/>
    </row>
    <row r="8" spans="1:20" s="22" customFormat="1" ht="20">
      <c r="A8" s="163"/>
      <c r="B8" s="167"/>
      <c r="C8" s="170"/>
      <c r="D8" s="427" t="s">
        <v>42</v>
      </c>
      <c r="E8" s="961">
        <f>I46</f>
        <v>0</v>
      </c>
      <c r="F8" s="962"/>
      <c r="G8" s="963"/>
      <c r="H8" s="430">
        <f>'1-3 収入'!E8</f>
        <v>0</v>
      </c>
      <c r="I8" s="168"/>
      <c r="K8" s="583"/>
      <c r="L8" s="583"/>
      <c r="M8" s="583"/>
      <c r="N8" s="583"/>
      <c r="O8" s="583"/>
      <c r="P8" s="583"/>
      <c r="Q8" s="583"/>
      <c r="R8" s="583"/>
      <c r="S8" s="583"/>
      <c r="T8" s="583"/>
    </row>
    <row r="9" spans="1:20" s="22" customFormat="1" ht="20">
      <c r="A9" s="163"/>
      <c r="B9" s="167"/>
      <c r="C9" s="170"/>
      <c r="D9" s="243" t="s">
        <v>43</v>
      </c>
      <c r="E9" s="804">
        <f>I55</f>
        <v>0</v>
      </c>
      <c r="F9" s="804"/>
      <c r="G9" s="964"/>
      <c r="H9" s="431">
        <f>'1-3 収入'!E9</f>
        <v>0</v>
      </c>
      <c r="I9" s="168"/>
      <c r="K9" s="583"/>
      <c r="L9" s="583"/>
      <c r="M9" s="583"/>
      <c r="N9" s="583"/>
      <c r="O9" s="583"/>
      <c r="P9" s="583"/>
      <c r="Q9" s="583"/>
      <c r="R9" s="583"/>
      <c r="S9" s="583"/>
      <c r="T9" s="583"/>
    </row>
    <row r="10" spans="1:20" s="22" customFormat="1" ht="20">
      <c r="A10" s="163"/>
      <c r="B10" s="167"/>
      <c r="C10" s="170"/>
      <c r="D10" s="243" t="s">
        <v>44</v>
      </c>
      <c r="E10" s="806">
        <f>I66</f>
        <v>0</v>
      </c>
      <c r="F10" s="806"/>
      <c r="G10" s="965"/>
      <c r="H10" s="432">
        <f>'1-3 収入'!E10</f>
        <v>0</v>
      </c>
      <c r="I10" s="168"/>
      <c r="K10" s="583"/>
      <c r="L10" s="583"/>
      <c r="M10" s="583"/>
      <c r="N10" s="583"/>
      <c r="O10" s="583"/>
      <c r="P10" s="583"/>
      <c r="Q10" s="583"/>
      <c r="R10" s="583"/>
      <c r="S10" s="583"/>
      <c r="T10" s="583"/>
    </row>
    <row r="11" spans="1:20" s="22" customFormat="1" ht="20">
      <c r="A11" s="163"/>
      <c r="B11" s="167"/>
      <c r="C11" s="170"/>
      <c r="D11" s="244" t="s">
        <v>218</v>
      </c>
      <c r="E11" s="806">
        <f>I77</f>
        <v>0</v>
      </c>
      <c r="F11" s="806"/>
      <c r="G11" s="965"/>
      <c r="H11" s="430">
        <f>'1-3 収入'!E11</f>
        <v>0</v>
      </c>
      <c r="I11" s="168"/>
      <c r="K11" s="583"/>
      <c r="L11" s="583"/>
      <c r="M11" s="583"/>
      <c r="N11" s="583"/>
      <c r="O11" s="583"/>
      <c r="P11" s="583"/>
      <c r="Q11" s="583"/>
      <c r="R11" s="583"/>
      <c r="S11" s="583"/>
      <c r="T11" s="583"/>
    </row>
    <row r="12" spans="1:20" s="22" customFormat="1" ht="20.5" thickBot="1">
      <c r="A12" s="163"/>
      <c r="B12" s="171"/>
      <c r="C12" s="172"/>
      <c r="D12" s="245" t="s">
        <v>45</v>
      </c>
      <c r="E12" s="808">
        <f>I92</f>
        <v>0</v>
      </c>
      <c r="F12" s="808"/>
      <c r="G12" s="956"/>
      <c r="H12" s="433">
        <f>'1-3 収入'!E12</f>
        <v>0</v>
      </c>
      <c r="I12" s="168"/>
      <c r="K12" s="583"/>
      <c r="L12" s="583"/>
      <c r="M12" s="583"/>
      <c r="N12" s="583"/>
      <c r="O12" s="583"/>
      <c r="P12" s="583"/>
      <c r="Q12" s="583"/>
      <c r="R12" s="583"/>
      <c r="S12" s="583"/>
      <c r="T12" s="583"/>
    </row>
    <row r="13" spans="1:20" ht="18.5" thickBot="1">
      <c r="K13" s="584"/>
      <c r="L13" s="584"/>
      <c r="M13" s="584"/>
      <c r="N13" s="584"/>
      <c r="O13" s="584"/>
      <c r="P13" s="584"/>
      <c r="Q13" s="584"/>
      <c r="R13" s="584"/>
      <c r="S13" s="584"/>
      <c r="T13" s="584"/>
    </row>
    <row r="14" spans="1:20" s="176" customFormat="1" ht="18.5" thickBot="1">
      <c r="A14" s="173" t="s">
        <v>14</v>
      </c>
      <c r="B14" s="361" t="s">
        <v>15</v>
      </c>
      <c r="C14" s="361" t="s">
        <v>16</v>
      </c>
      <c r="D14" s="246" t="s">
        <v>17</v>
      </c>
      <c r="E14" s="813" t="s">
        <v>18</v>
      </c>
      <c r="F14" s="813"/>
      <c r="G14" s="813"/>
      <c r="H14" s="174" t="s">
        <v>34</v>
      </c>
      <c r="I14" s="439" t="s">
        <v>312</v>
      </c>
    </row>
    <row r="15" spans="1:20" ht="29.5" thickBot="1">
      <c r="A15" s="825" t="s">
        <v>36</v>
      </c>
      <c r="B15" s="826"/>
      <c r="C15" s="826"/>
      <c r="D15" s="826"/>
      <c r="E15" s="177"/>
      <c r="F15" s="177"/>
      <c r="G15" s="177"/>
      <c r="H15" s="178"/>
      <c r="I15" s="234">
        <f>SUM(I16,I46,I55,I66,I77,I92)</f>
        <v>0</v>
      </c>
    </row>
    <row r="16" spans="1:20" ht="29.5" thickBot="1">
      <c r="A16" s="179" t="s">
        <v>100</v>
      </c>
      <c r="B16" s="180" t="s">
        <v>20</v>
      </c>
      <c r="C16" s="181"/>
      <c r="D16" s="247"/>
      <c r="E16" s="182"/>
      <c r="F16" s="182"/>
      <c r="G16" s="182"/>
      <c r="H16" s="183"/>
      <c r="I16" s="235">
        <f>SUM(I17+I35)</f>
        <v>0</v>
      </c>
    </row>
    <row r="17" spans="1:20">
      <c r="A17" s="179" t="s">
        <v>100</v>
      </c>
      <c r="B17" s="184"/>
      <c r="C17" s="793" t="s">
        <v>184</v>
      </c>
      <c r="D17" s="794"/>
      <c r="E17" s="259" t="s">
        <v>185</v>
      </c>
      <c r="F17" s="259" t="s">
        <v>186</v>
      </c>
      <c r="G17" s="259" t="s">
        <v>187</v>
      </c>
      <c r="H17" s="185" t="s">
        <v>188</v>
      </c>
      <c r="I17" s="186">
        <f>SUM(H18:H27)</f>
        <v>0</v>
      </c>
    </row>
    <row r="18" spans="1:20">
      <c r="A18" s="179" t="s">
        <v>100</v>
      </c>
      <c r="B18" s="184"/>
      <c r="C18" s="814"/>
      <c r="D18" s="815"/>
      <c r="E18" s="348"/>
      <c r="F18" s="187" t="str">
        <f>IF(E18="","","×")</f>
        <v/>
      </c>
      <c r="G18" s="348"/>
      <c r="H18" s="188">
        <f>E18*G18</f>
        <v>0</v>
      </c>
      <c r="I18" s="186"/>
    </row>
    <row r="19" spans="1:20" ht="18.75" customHeight="1">
      <c r="A19" s="179" t="s">
        <v>100</v>
      </c>
      <c r="B19" s="184"/>
      <c r="C19" s="814"/>
      <c r="D19" s="815"/>
      <c r="E19" s="348"/>
      <c r="F19" s="187" t="str">
        <f t="shared" ref="F19:F27" si="0">IF(E19="","","×")</f>
        <v/>
      </c>
      <c r="G19" s="348"/>
      <c r="H19" s="189">
        <f t="shared" ref="H19:H27" si="1">E19*G19</f>
        <v>0</v>
      </c>
      <c r="I19" s="186"/>
      <c r="J19" s="311"/>
      <c r="K19" s="311"/>
      <c r="L19" s="311"/>
      <c r="M19" s="311"/>
      <c r="N19" s="311"/>
    </row>
    <row r="20" spans="1:20">
      <c r="A20" s="179" t="str">
        <f>IF(AND(C20="",E20=""),"",".")</f>
        <v/>
      </c>
      <c r="B20" s="184"/>
      <c r="C20" s="814"/>
      <c r="D20" s="815"/>
      <c r="E20" s="348"/>
      <c r="F20" s="187" t="str">
        <f t="shared" si="0"/>
        <v/>
      </c>
      <c r="G20" s="348"/>
      <c r="H20" s="189">
        <f t="shared" si="1"/>
        <v>0</v>
      </c>
      <c r="I20" s="186"/>
      <c r="J20" s="311"/>
      <c r="K20" s="311"/>
      <c r="L20" s="311"/>
      <c r="M20" s="311"/>
      <c r="N20" s="311"/>
    </row>
    <row r="21" spans="1:20">
      <c r="A21" s="179" t="str">
        <f t="shared" ref="A21:A27" si="2">IF(AND(C21="",E21=""),"",".")</f>
        <v/>
      </c>
      <c r="B21" s="184"/>
      <c r="C21" s="814"/>
      <c r="D21" s="815"/>
      <c r="E21" s="348"/>
      <c r="F21" s="187" t="str">
        <f t="shared" si="0"/>
        <v/>
      </c>
      <c r="G21" s="348"/>
      <c r="H21" s="189">
        <f t="shared" si="1"/>
        <v>0</v>
      </c>
      <c r="I21" s="186"/>
      <c r="J21" s="311"/>
      <c r="K21" s="311"/>
      <c r="L21" s="311"/>
      <c r="M21" s="311"/>
      <c r="N21" s="311"/>
    </row>
    <row r="22" spans="1:20">
      <c r="A22" s="179" t="str">
        <f t="shared" si="2"/>
        <v/>
      </c>
      <c r="B22" s="184"/>
      <c r="C22" s="814"/>
      <c r="D22" s="815"/>
      <c r="E22" s="348"/>
      <c r="F22" s="187" t="str">
        <f t="shared" si="0"/>
        <v/>
      </c>
      <c r="G22" s="348"/>
      <c r="H22" s="189">
        <f t="shared" si="1"/>
        <v>0</v>
      </c>
      <c r="I22" s="186"/>
      <c r="J22" s="311"/>
      <c r="K22" s="311"/>
      <c r="L22" s="311"/>
      <c r="M22" s="311"/>
      <c r="N22" s="311"/>
    </row>
    <row r="23" spans="1:20">
      <c r="A23" s="179" t="str">
        <f t="shared" si="2"/>
        <v/>
      </c>
      <c r="B23" s="184"/>
      <c r="C23" s="814"/>
      <c r="D23" s="815"/>
      <c r="E23" s="348"/>
      <c r="F23" s="187" t="str">
        <f t="shared" si="0"/>
        <v/>
      </c>
      <c r="G23" s="348"/>
      <c r="H23" s="189">
        <f t="shared" si="1"/>
        <v>0</v>
      </c>
      <c r="I23" s="186"/>
      <c r="J23" s="311"/>
      <c r="K23" s="311"/>
      <c r="L23" s="311"/>
      <c r="M23" s="311"/>
      <c r="N23" s="311"/>
    </row>
    <row r="24" spans="1:20">
      <c r="A24" s="179" t="str">
        <f t="shared" si="2"/>
        <v/>
      </c>
      <c r="B24" s="184"/>
      <c r="C24" s="814"/>
      <c r="D24" s="815"/>
      <c r="E24" s="348"/>
      <c r="F24" s="187" t="str">
        <f t="shared" si="0"/>
        <v/>
      </c>
      <c r="G24" s="348"/>
      <c r="H24" s="189">
        <f t="shared" si="1"/>
        <v>0</v>
      </c>
      <c r="I24" s="186"/>
      <c r="J24" s="311"/>
      <c r="K24" s="311"/>
      <c r="L24" s="311"/>
      <c r="M24" s="311"/>
      <c r="N24" s="311"/>
    </row>
    <row r="25" spans="1:20">
      <c r="A25" s="179" t="str">
        <f t="shared" si="2"/>
        <v/>
      </c>
      <c r="B25" s="184"/>
      <c r="C25" s="814"/>
      <c r="D25" s="815"/>
      <c r="E25" s="348"/>
      <c r="F25" s="187" t="str">
        <f t="shared" si="0"/>
        <v/>
      </c>
      <c r="G25" s="348"/>
      <c r="H25" s="189">
        <f t="shared" si="1"/>
        <v>0</v>
      </c>
      <c r="I25" s="186"/>
      <c r="J25" s="311"/>
      <c r="K25" s="311"/>
      <c r="L25" s="311"/>
      <c r="M25" s="311"/>
      <c r="N25" s="311"/>
    </row>
    <row r="26" spans="1:20">
      <c r="A26" s="179" t="str">
        <f t="shared" si="2"/>
        <v/>
      </c>
      <c r="B26" s="184"/>
      <c r="C26" s="814"/>
      <c r="D26" s="815"/>
      <c r="E26" s="348"/>
      <c r="F26" s="187" t="str">
        <f t="shared" si="0"/>
        <v/>
      </c>
      <c r="G26" s="348"/>
      <c r="H26" s="189">
        <f t="shared" si="1"/>
        <v>0</v>
      </c>
      <c r="I26" s="186"/>
    </row>
    <row r="27" spans="1:20">
      <c r="A27" s="179" t="str">
        <f t="shared" si="2"/>
        <v/>
      </c>
      <c r="B27" s="184"/>
      <c r="C27" s="814"/>
      <c r="D27" s="815"/>
      <c r="E27" s="349"/>
      <c r="F27" s="190" t="str">
        <f t="shared" si="0"/>
        <v/>
      </c>
      <c r="G27" s="349"/>
      <c r="H27" s="191">
        <f t="shared" si="1"/>
        <v>0</v>
      </c>
      <c r="I27" s="186"/>
    </row>
    <row r="28" spans="1:20" ht="22.5">
      <c r="A28" s="179" t="s">
        <v>100</v>
      </c>
      <c r="B28" s="184"/>
      <c r="C28" s="192" t="s">
        <v>37</v>
      </c>
      <c r="D28" s="248"/>
      <c r="E28" s="193"/>
      <c r="F28" s="193"/>
      <c r="G28" s="193"/>
      <c r="H28" s="193"/>
      <c r="I28" s="194"/>
    </row>
    <row r="29" spans="1:20">
      <c r="A29" s="179" t="s">
        <v>100</v>
      </c>
      <c r="B29" s="184"/>
      <c r="C29" s="195"/>
      <c r="D29" s="827"/>
      <c r="E29" s="828"/>
      <c r="F29" s="828"/>
      <c r="G29" s="828"/>
      <c r="H29" s="828"/>
      <c r="I29" s="829"/>
      <c r="K29" s="953" t="s">
        <v>394</v>
      </c>
      <c r="L29" s="954"/>
      <c r="M29" s="954"/>
      <c r="N29" s="954"/>
      <c r="O29" s="954"/>
      <c r="P29" s="954"/>
      <c r="Q29" s="954"/>
      <c r="R29" s="954"/>
      <c r="S29" s="954"/>
      <c r="T29" s="954"/>
    </row>
    <row r="30" spans="1:20">
      <c r="A30" s="179" t="s">
        <v>100</v>
      </c>
      <c r="B30" s="184"/>
      <c r="C30" s="195"/>
      <c r="D30" s="830"/>
      <c r="E30" s="831"/>
      <c r="F30" s="831"/>
      <c r="G30" s="831"/>
      <c r="H30" s="831"/>
      <c r="I30" s="832"/>
      <c r="K30" s="954"/>
      <c r="L30" s="954"/>
      <c r="M30" s="954"/>
      <c r="N30" s="954"/>
      <c r="O30" s="954"/>
      <c r="P30" s="954"/>
      <c r="Q30" s="954"/>
      <c r="R30" s="954"/>
      <c r="S30" s="954"/>
      <c r="T30" s="954"/>
    </row>
    <row r="31" spans="1:20">
      <c r="A31" s="179" t="s">
        <v>100</v>
      </c>
      <c r="B31" s="184"/>
      <c r="C31" s="195"/>
      <c r="D31" s="830"/>
      <c r="E31" s="831"/>
      <c r="F31" s="831"/>
      <c r="G31" s="831"/>
      <c r="H31" s="831"/>
      <c r="I31" s="832"/>
      <c r="K31" s="954"/>
      <c r="L31" s="954"/>
      <c r="M31" s="954"/>
      <c r="N31" s="954"/>
      <c r="O31" s="954"/>
      <c r="P31" s="954"/>
      <c r="Q31" s="954"/>
      <c r="R31" s="954"/>
      <c r="S31" s="954"/>
      <c r="T31" s="954"/>
    </row>
    <row r="32" spans="1:20">
      <c r="A32" s="179" t="s">
        <v>100</v>
      </c>
      <c r="B32" s="184"/>
      <c r="C32" s="195"/>
      <c r="D32" s="830"/>
      <c r="E32" s="831"/>
      <c r="F32" s="831"/>
      <c r="G32" s="831"/>
      <c r="H32" s="831"/>
      <c r="I32" s="832"/>
      <c r="K32" s="954"/>
      <c r="L32" s="954"/>
      <c r="M32" s="954"/>
      <c r="N32" s="954"/>
      <c r="O32" s="954"/>
      <c r="P32" s="954"/>
      <c r="Q32" s="954"/>
      <c r="R32" s="954"/>
      <c r="S32" s="954"/>
      <c r="T32" s="954"/>
    </row>
    <row r="33" spans="1:20">
      <c r="A33" s="179" t="s">
        <v>100</v>
      </c>
      <c r="B33" s="196"/>
      <c r="C33" s="197"/>
      <c r="D33" s="833"/>
      <c r="E33" s="834"/>
      <c r="F33" s="834"/>
      <c r="G33" s="834"/>
      <c r="H33" s="834"/>
      <c r="I33" s="835"/>
      <c r="K33" s="954"/>
      <c r="L33" s="954"/>
      <c r="M33" s="954"/>
      <c r="N33" s="954"/>
      <c r="O33" s="954"/>
      <c r="P33" s="954"/>
      <c r="Q33" s="954"/>
      <c r="R33" s="954"/>
      <c r="S33" s="954"/>
      <c r="T33" s="954"/>
    </row>
    <row r="34" spans="1:20" ht="22.5">
      <c r="A34" s="179" t="s">
        <v>100</v>
      </c>
      <c r="B34" s="270"/>
      <c r="C34" s="209" t="s">
        <v>215</v>
      </c>
      <c r="D34" s="254"/>
      <c r="E34" s="362"/>
      <c r="F34" s="362"/>
      <c r="G34" s="362"/>
      <c r="H34" s="271"/>
      <c r="I34" s="216"/>
      <c r="K34" s="955"/>
      <c r="L34" s="955"/>
      <c r="M34" s="955"/>
      <c r="N34" s="955"/>
      <c r="O34" s="955"/>
      <c r="P34" s="955"/>
      <c r="Q34" s="955"/>
      <c r="R34" s="955"/>
      <c r="S34" s="955"/>
      <c r="T34" s="955"/>
    </row>
    <row r="35" spans="1:20">
      <c r="A35" s="179" t="s">
        <v>100</v>
      </c>
      <c r="B35" s="184"/>
      <c r="C35" s="195"/>
      <c r="D35" s="249"/>
      <c r="E35" s="820"/>
      <c r="F35" s="820"/>
      <c r="G35" s="820"/>
      <c r="H35" s="3"/>
      <c r="I35" s="839">
        <f>SUM(H35:H42)</f>
        <v>0</v>
      </c>
    </row>
    <row r="36" spans="1:20">
      <c r="A36" s="272" t="str">
        <f>IF(AND(D36="",E36="",H36=""),"",".")</f>
        <v/>
      </c>
      <c r="B36" s="184"/>
      <c r="C36" s="195"/>
      <c r="D36" s="250"/>
      <c r="E36" s="850"/>
      <c r="F36" s="850"/>
      <c r="G36" s="850"/>
      <c r="H36" s="4"/>
      <c r="I36" s="840"/>
    </row>
    <row r="37" spans="1:20">
      <c r="A37" s="272" t="str">
        <f t="shared" ref="A37:A42" si="3">IF(AND(D37="",E37="",H37=""),"",".")</f>
        <v/>
      </c>
      <c r="B37" s="184"/>
      <c r="C37" s="195"/>
      <c r="D37" s="250"/>
      <c r="E37" s="850"/>
      <c r="F37" s="850"/>
      <c r="G37" s="850"/>
      <c r="H37" s="4"/>
      <c r="I37" s="840"/>
    </row>
    <row r="38" spans="1:20">
      <c r="A38" s="272" t="str">
        <f t="shared" si="3"/>
        <v/>
      </c>
      <c r="B38" s="184"/>
      <c r="C38" s="195"/>
      <c r="D38" s="250"/>
      <c r="E38" s="850"/>
      <c r="F38" s="850"/>
      <c r="G38" s="850"/>
      <c r="H38" s="4"/>
      <c r="I38" s="840"/>
    </row>
    <row r="39" spans="1:20">
      <c r="A39" s="272" t="str">
        <f t="shared" si="3"/>
        <v/>
      </c>
      <c r="B39" s="184"/>
      <c r="C39" s="195"/>
      <c r="D39" s="250"/>
      <c r="E39" s="850"/>
      <c r="F39" s="850"/>
      <c r="G39" s="850"/>
      <c r="H39" s="4"/>
      <c r="I39" s="840"/>
    </row>
    <row r="40" spans="1:20">
      <c r="A40" s="272" t="str">
        <f t="shared" si="3"/>
        <v/>
      </c>
      <c r="B40" s="184"/>
      <c r="C40" s="195"/>
      <c r="D40" s="250"/>
      <c r="E40" s="850"/>
      <c r="F40" s="850"/>
      <c r="G40" s="850"/>
      <c r="H40" s="4"/>
      <c r="I40" s="840"/>
    </row>
    <row r="41" spans="1:20">
      <c r="A41" s="272" t="str">
        <f t="shared" si="3"/>
        <v/>
      </c>
      <c r="B41" s="184"/>
      <c r="C41" s="195"/>
      <c r="D41" s="250"/>
      <c r="E41" s="850"/>
      <c r="F41" s="850"/>
      <c r="G41" s="850"/>
      <c r="H41" s="4"/>
      <c r="I41" s="840"/>
    </row>
    <row r="42" spans="1:20">
      <c r="A42" s="272" t="str">
        <f t="shared" si="3"/>
        <v/>
      </c>
      <c r="B42" s="184"/>
      <c r="C42" s="212"/>
      <c r="D42" s="251"/>
      <c r="E42" s="851"/>
      <c r="F42" s="851"/>
      <c r="G42" s="851"/>
      <c r="H42" s="5"/>
      <c r="I42" s="861"/>
    </row>
    <row r="43" spans="1:20" ht="29">
      <c r="A43" s="179" t="s">
        <v>100</v>
      </c>
      <c r="B43" s="198" t="s">
        <v>21</v>
      </c>
      <c r="C43" s="199"/>
      <c r="D43" s="252"/>
      <c r="E43" s="345"/>
      <c r="F43" s="346"/>
      <c r="G43" s="345"/>
      <c r="H43" s="200"/>
      <c r="I43" s="201"/>
    </row>
    <row r="44" spans="1:20" s="207" customFormat="1" ht="13">
      <c r="A44" s="202"/>
      <c r="B44" s="203"/>
      <c r="C44" s="204" t="s">
        <v>16</v>
      </c>
      <c r="D44" s="253" t="s">
        <v>17</v>
      </c>
      <c r="E44" s="836" t="s">
        <v>18</v>
      </c>
      <c r="F44" s="837"/>
      <c r="G44" s="838"/>
      <c r="H44" s="205" t="s">
        <v>34</v>
      </c>
      <c r="I44" s="206" t="s">
        <v>312</v>
      </c>
    </row>
    <row r="45" spans="1:20" ht="22.5">
      <c r="A45" s="179" t="s">
        <v>100</v>
      </c>
      <c r="B45" s="208"/>
      <c r="C45" s="209" t="s">
        <v>4</v>
      </c>
      <c r="D45" s="254"/>
      <c r="E45" s="362"/>
      <c r="F45" s="347"/>
      <c r="G45" s="362"/>
      <c r="H45" s="210"/>
      <c r="I45" s="211"/>
    </row>
    <row r="46" spans="1:20">
      <c r="A46" s="179" t="s">
        <v>100</v>
      </c>
      <c r="B46" s="184"/>
      <c r="C46" s="195"/>
      <c r="D46" s="249"/>
      <c r="E46" s="819"/>
      <c r="F46" s="820"/>
      <c r="G46" s="820"/>
      <c r="H46" s="3"/>
      <c r="I46" s="839">
        <f>SUM(H46:H53)</f>
        <v>0</v>
      </c>
    </row>
    <row r="47" spans="1:20">
      <c r="A47" s="179" t="str">
        <f>IF(AND(D47="",E47="",H47=""),"",".")</f>
        <v/>
      </c>
      <c r="B47" s="184"/>
      <c r="C47" s="195"/>
      <c r="D47" s="255"/>
      <c r="E47" s="816"/>
      <c r="F47" s="817"/>
      <c r="G47" s="818"/>
      <c r="H47" s="4"/>
      <c r="I47" s="840"/>
    </row>
    <row r="48" spans="1:20">
      <c r="A48" s="179" t="str">
        <f t="shared" ref="A48:A100" si="4">IF(AND(D48="",E48="",H48=""),"",".")</f>
        <v/>
      </c>
      <c r="B48" s="184"/>
      <c r="C48" s="195"/>
      <c r="D48" s="250"/>
      <c r="E48" s="816"/>
      <c r="F48" s="817"/>
      <c r="G48" s="818"/>
      <c r="H48" s="4"/>
      <c r="I48" s="840"/>
    </row>
    <row r="49" spans="1:9">
      <c r="A49" s="179" t="str">
        <f t="shared" si="4"/>
        <v/>
      </c>
      <c r="B49" s="184"/>
      <c r="C49" s="195"/>
      <c r="D49" s="250"/>
      <c r="E49" s="816"/>
      <c r="F49" s="817"/>
      <c r="G49" s="818"/>
      <c r="H49" s="4"/>
      <c r="I49" s="840"/>
    </row>
    <row r="50" spans="1:9">
      <c r="A50" s="179" t="str">
        <f t="shared" si="4"/>
        <v/>
      </c>
      <c r="B50" s="184"/>
      <c r="C50" s="195"/>
      <c r="D50" s="250"/>
      <c r="E50" s="816"/>
      <c r="F50" s="817"/>
      <c r="G50" s="818"/>
      <c r="H50" s="4"/>
      <c r="I50" s="840"/>
    </row>
    <row r="51" spans="1:9">
      <c r="A51" s="179" t="str">
        <f t="shared" si="4"/>
        <v/>
      </c>
      <c r="B51" s="184"/>
      <c r="C51" s="195"/>
      <c r="D51" s="250"/>
      <c r="E51" s="816"/>
      <c r="F51" s="817"/>
      <c r="G51" s="818"/>
      <c r="H51" s="4"/>
      <c r="I51" s="840"/>
    </row>
    <row r="52" spans="1:9">
      <c r="A52" s="179" t="str">
        <f t="shared" si="4"/>
        <v/>
      </c>
      <c r="B52" s="184"/>
      <c r="C52" s="195"/>
      <c r="D52" s="250"/>
      <c r="E52" s="816"/>
      <c r="F52" s="817"/>
      <c r="G52" s="818"/>
      <c r="H52" s="4"/>
      <c r="I52" s="840"/>
    </row>
    <row r="53" spans="1:9">
      <c r="A53" s="179" t="str">
        <f t="shared" si="4"/>
        <v/>
      </c>
      <c r="B53" s="184"/>
      <c r="C53" s="212"/>
      <c r="D53" s="251"/>
      <c r="E53" s="821"/>
      <c r="F53" s="822"/>
      <c r="G53" s="823"/>
      <c r="H53" s="5"/>
      <c r="I53" s="861"/>
    </row>
    <row r="54" spans="1:9" ht="22.5">
      <c r="A54" s="179" t="s">
        <v>100</v>
      </c>
      <c r="B54" s="824"/>
      <c r="C54" s="192" t="s">
        <v>22</v>
      </c>
      <c r="D54" s="256"/>
      <c r="E54" s="362"/>
      <c r="F54" s="362"/>
      <c r="G54" s="362"/>
      <c r="H54" s="213"/>
      <c r="I54" s="211"/>
    </row>
    <row r="55" spans="1:9">
      <c r="A55" s="179" t="s">
        <v>100</v>
      </c>
      <c r="B55" s="824"/>
      <c r="C55" s="214"/>
      <c r="D55" s="249"/>
      <c r="E55" s="819"/>
      <c r="F55" s="820"/>
      <c r="G55" s="820"/>
      <c r="H55" s="6"/>
      <c r="I55" s="839">
        <f>SUM(H55:H64)</f>
        <v>0</v>
      </c>
    </row>
    <row r="56" spans="1:9">
      <c r="A56" s="179" t="str">
        <f t="shared" si="4"/>
        <v/>
      </c>
      <c r="B56" s="824"/>
      <c r="C56" s="214"/>
      <c r="D56" s="250"/>
      <c r="E56" s="816"/>
      <c r="F56" s="817"/>
      <c r="G56" s="818"/>
      <c r="H56" s="7"/>
      <c r="I56" s="840"/>
    </row>
    <row r="57" spans="1:9">
      <c r="A57" s="179" t="str">
        <f t="shared" si="4"/>
        <v/>
      </c>
      <c r="B57" s="824"/>
      <c r="C57" s="214"/>
      <c r="D57" s="250"/>
      <c r="E57" s="816"/>
      <c r="F57" s="817"/>
      <c r="G57" s="818"/>
      <c r="H57" s="7"/>
      <c r="I57" s="840"/>
    </row>
    <row r="58" spans="1:9">
      <c r="A58" s="179" t="str">
        <f t="shared" si="4"/>
        <v/>
      </c>
      <c r="B58" s="824"/>
      <c r="C58" s="214"/>
      <c r="D58" s="250"/>
      <c r="E58" s="816"/>
      <c r="F58" s="817"/>
      <c r="G58" s="818"/>
      <c r="H58" s="7"/>
      <c r="I58" s="840"/>
    </row>
    <row r="59" spans="1:9">
      <c r="A59" s="179" t="str">
        <f t="shared" si="4"/>
        <v/>
      </c>
      <c r="B59" s="824"/>
      <c r="C59" s="214"/>
      <c r="D59" s="250"/>
      <c r="E59" s="816"/>
      <c r="F59" s="817"/>
      <c r="G59" s="818"/>
      <c r="H59" s="7"/>
      <c r="I59" s="840"/>
    </row>
    <row r="60" spans="1:9">
      <c r="A60" s="179" t="str">
        <f t="shared" si="4"/>
        <v/>
      </c>
      <c r="B60" s="824"/>
      <c r="C60" s="214"/>
      <c r="D60" s="250"/>
      <c r="E60" s="816"/>
      <c r="F60" s="817"/>
      <c r="G60" s="818"/>
      <c r="H60" s="7"/>
      <c r="I60" s="840"/>
    </row>
    <row r="61" spans="1:9">
      <c r="A61" s="179" t="str">
        <f t="shared" si="4"/>
        <v/>
      </c>
      <c r="B61" s="824"/>
      <c r="C61" s="214"/>
      <c r="D61" s="250"/>
      <c r="E61" s="816"/>
      <c r="F61" s="817"/>
      <c r="G61" s="818"/>
      <c r="H61" s="7"/>
      <c r="I61" s="840"/>
    </row>
    <row r="62" spans="1:9">
      <c r="A62" s="179" t="str">
        <f t="shared" si="4"/>
        <v/>
      </c>
      <c r="B62" s="824"/>
      <c r="C62" s="214"/>
      <c r="D62" s="250"/>
      <c r="E62" s="816"/>
      <c r="F62" s="817"/>
      <c r="G62" s="818"/>
      <c r="H62" s="7"/>
      <c r="I62" s="840"/>
    </row>
    <row r="63" spans="1:9">
      <c r="A63" s="179" t="str">
        <f t="shared" si="4"/>
        <v/>
      </c>
      <c r="B63" s="824"/>
      <c r="C63" s="214"/>
      <c r="D63" s="250"/>
      <c r="E63" s="816"/>
      <c r="F63" s="817"/>
      <c r="G63" s="818"/>
      <c r="H63" s="7"/>
      <c r="I63" s="840"/>
    </row>
    <row r="64" spans="1:9">
      <c r="A64" s="179" t="str">
        <f t="shared" si="4"/>
        <v/>
      </c>
      <c r="B64" s="824"/>
      <c r="C64" s="215"/>
      <c r="D64" s="251"/>
      <c r="E64" s="821"/>
      <c r="F64" s="822"/>
      <c r="G64" s="823"/>
      <c r="H64" s="8"/>
      <c r="I64" s="861"/>
    </row>
    <row r="65" spans="1:20" ht="22.5">
      <c r="A65" s="179" t="s">
        <v>100</v>
      </c>
      <c r="B65" s="184"/>
      <c r="C65" s="192" t="s">
        <v>23</v>
      </c>
      <c r="D65" s="256"/>
      <c r="E65" s="362"/>
      <c r="F65" s="362"/>
      <c r="G65" s="362"/>
      <c r="H65" s="213"/>
      <c r="I65" s="216"/>
      <c r="K65" s="953" t="s">
        <v>395</v>
      </c>
      <c r="L65" s="954"/>
      <c r="M65" s="954"/>
      <c r="N65" s="954"/>
      <c r="O65" s="954"/>
      <c r="P65" s="954"/>
      <c r="Q65" s="954"/>
      <c r="R65" s="954"/>
      <c r="S65" s="954"/>
      <c r="T65" s="954"/>
    </row>
    <row r="66" spans="1:20">
      <c r="A66" s="179" t="s">
        <v>100</v>
      </c>
      <c r="B66" s="184"/>
      <c r="C66" s="195"/>
      <c r="D66" s="249"/>
      <c r="E66" s="819"/>
      <c r="F66" s="820"/>
      <c r="G66" s="820"/>
      <c r="H66" s="6"/>
      <c r="I66" s="839">
        <f>SUM(H66:H75)</f>
        <v>0</v>
      </c>
      <c r="K66" s="954"/>
      <c r="L66" s="954"/>
      <c r="M66" s="954"/>
      <c r="N66" s="954"/>
      <c r="O66" s="954"/>
      <c r="P66" s="954"/>
      <c r="Q66" s="954"/>
      <c r="R66" s="954"/>
      <c r="S66" s="954"/>
      <c r="T66" s="954"/>
    </row>
    <row r="67" spans="1:20">
      <c r="A67" s="179" t="str">
        <f t="shared" si="4"/>
        <v/>
      </c>
      <c r="B67" s="184"/>
      <c r="C67" s="195"/>
      <c r="D67" s="250"/>
      <c r="E67" s="816"/>
      <c r="F67" s="817"/>
      <c r="G67" s="818"/>
      <c r="H67" s="7"/>
      <c r="I67" s="840"/>
      <c r="K67" s="954"/>
      <c r="L67" s="954"/>
      <c r="M67" s="954"/>
      <c r="N67" s="954"/>
      <c r="O67" s="954"/>
      <c r="P67" s="954"/>
      <c r="Q67" s="954"/>
      <c r="R67" s="954"/>
      <c r="S67" s="954"/>
      <c r="T67" s="954"/>
    </row>
    <row r="68" spans="1:20">
      <c r="A68" s="179" t="str">
        <f t="shared" si="4"/>
        <v/>
      </c>
      <c r="B68" s="184"/>
      <c r="C68" s="195"/>
      <c r="D68" s="250"/>
      <c r="E68" s="816"/>
      <c r="F68" s="817"/>
      <c r="G68" s="818"/>
      <c r="H68" s="7"/>
      <c r="I68" s="840"/>
      <c r="K68" s="954"/>
      <c r="L68" s="954"/>
      <c r="M68" s="954"/>
      <c r="N68" s="954"/>
      <c r="O68" s="954"/>
      <c r="P68" s="954"/>
      <c r="Q68" s="954"/>
      <c r="R68" s="954"/>
      <c r="S68" s="954"/>
      <c r="T68" s="954"/>
    </row>
    <row r="69" spans="1:20">
      <c r="A69" s="179" t="str">
        <f t="shared" si="4"/>
        <v/>
      </c>
      <c r="B69" s="184"/>
      <c r="C69" s="195"/>
      <c r="D69" s="250"/>
      <c r="E69" s="816"/>
      <c r="F69" s="817"/>
      <c r="G69" s="818"/>
      <c r="H69" s="7"/>
      <c r="I69" s="840"/>
      <c r="K69" s="954"/>
      <c r="L69" s="954"/>
      <c r="M69" s="954"/>
      <c r="N69" s="954"/>
      <c r="O69" s="954"/>
      <c r="P69" s="954"/>
      <c r="Q69" s="954"/>
      <c r="R69" s="954"/>
      <c r="S69" s="954"/>
      <c r="T69" s="954"/>
    </row>
    <row r="70" spans="1:20">
      <c r="A70" s="179" t="str">
        <f t="shared" si="4"/>
        <v/>
      </c>
      <c r="B70" s="184"/>
      <c r="C70" s="195"/>
      <c r="D70" s="250"/>
      <c r="E70" s="816"/>
      <c r="F70" s="817"/>
      <c r="G70" s="818"/>
      <c r="H70" s="7"/>
      <c r="I70" s="840"/>
      <c r="K70" s="954"/>
      <c r="L70" s="954"/>
      <c r="M70" s="954"/>
      <c r="N70" s="954"/>
      <c r="O70" s="954"/>
      <c r="P70" s="954"/>
      <c r="Q70" s="954"/>
      <c r="R70" s="954"/>
      <c r="S70" s="954"/>
      <c r="T70" s="954"/>
    </row>
    <row r="71" spans="1:20">
      <c r="A71" s="179" t="str">
        <f t="shared" si="4"/>
        <v/>
      </c>
      <c r="B71" s="184"/>
      <c r="C71" s="195"/>
      <c r="D71" s="250"/>
      <c r="E71" s="816"/>
      <c r="F71" s="817"/>
      <c r="G71" s="818"/>
      <c r="H71" s="7"/>
      <c r="I71" s="840"/>
      <c r="K71" s="954"/>
      <c r="L71" s="954"/>
      <c r="M71" s="954"/>
      <c r="N71" s="954"/>
      <c r="O71" s="954"/>
      <c r="P71" s="954"/>
      <c r="Q71" s="954"/>
      <c r="R71" s="954"/>
      <c r="S71" s="954"/>
      <c r="T71" s="954"/>
    </row>
    <row r="72" spans="1:20">
      <c r="A72" s="179" t="str">
        <f t="shared" si="4"/>
        <v/>
      </c>
      <c r="B72" s="184"/>
      <c r="C72" s="195"/>
      <c r="D72" s="250"/>
      <c r="E72" s="816"/>
      <c r="F72" s="817"/>
      <c r="G72" s="818"/>
      <c r="H72" s="7"/>
      <c r="I72" s="840"/>
      <c r="K72" s="954"/>
      <c r="L72" s="954"/>
      <c r="M72" s="954"/>
      <c r="N72" s="954"/>
      <c r="O72" s="954"/>
      <c r="P72" s="954"/>
      <c r="Q72" s="954"/>
      <c r="R72" s="954"/>
      <c r="S72" s="954"/>
      <c r="T72" s="954"/>
    </row>
    <row r="73" spans="1:20">
      <c r="A73" s="179" t="str">
        <f t="shared" si="4"/>
        <v/>
      </c>
      <c r="B73" s="184"/>
      <c r="C73" s="195"/>
      <c r="D73" s="250"/>
      <c r="E73" s="816"/>
      <c r="F73" s="817"/>
      <c r="G73" s="818"/>
      <c r="H73" s="7"/>
      <c r="I73" s="840"/>
      <c r="K73" s="954"/>
      <c r="L73" s="954"/>
      <c r="M73" s="954"/>
      <c r="N73" s="954"/>
      <c r="O73" s="954"/>
      <c r="P73" s="954"/>
      <c r="Q73" s="954"/>
      <c r="R73" s="954"/>
      <c r="S73" s="954"/>
      <c r="T73" s="954"/>
    </row>
    <row r="74" spans="1:20">
      <c r="A74" s="179" t="str">
        <f t="shared" si="4"/>
        <v/>
      </c>
      <c r="B74" s="184"/>
      <c r="C74" s="195"/>
      <c r="D74" s="250"/>
      <c r="E74" s="816"/>
      <c r="F74" s="817"/>
      <c r="G74" s="818"/>
      <c r="H74" s="7"/>
      <c r="I74" s="840"/>
      <c r="K74" s="955"/>
      <c r="L74" s="955"/>
      <c r="M74" s="955"/>
      <c r="N74" s="955"/>
      <c r="O74" s="955"/>
      <c r="P74" s="955"/>
      <c r="Q74" s="955"/>
      <c r="R74" s="955"/>
      <c r="S74" s="955"/>
      <c r="T74" s="955"/>
    </row>
    <row r="75" spans="1:20">
      <c r="A75" s="179" t="str">
        <f t="shared" si="4"/>
        <v/>
      </c>
      <c r="B75" s="184"/>
      <c r="C75" s="212"/>
      <c r="D75" s="251"/>
      <c r="E75" s="821"/>
      <c r="F75" s="822"/>
      <c r="G75" s="823"/>
      <c r="H75" s="8"/>
      <c r="I75" s="861"/>
    </row>
    <row r="76" spans="1:20" ht="22.5">
      <c r="A76" s="179" t="s">
        <v>100</v>
      </c>
      <c r="B76" s="184"/>
      <c r="C76" s="192" t="s">
        <v>216</v>
      </c>
      <c r="D76" s="256"/>
      <c r="E76" s="849"/>
      <c r="F76" s="849"/>
      <c r="G76" s="849"/>
      <c r="H76" s="213"/>
      <c r="I76" s="194"/>
    </row>
    <row r="77" spans="1:20" ht="18" customHeight="1">
      <c r="A77" s="179" t="s">
        <v>100</v>
      </c>
      <c r="B77" s="184"/>
      <c r="C77" s="214"/>
      <c r="D77" s="249"/>
      <c r="E77" s="819"/>
      <c r="F77" s="820"/>
      <c r="G77" s="820"/>
      <c r="H77" s="3"/>
      <c r="I77" s="839">
        <f>SUM(H77:H84)</f>
        <v>0</v>
      </c>
    </row>
    <row r="78" spans="1:20" ht="18" customHeight="1">
      <c r="A78" s="179" t="str">
        <f t="shared" si="4"/>
        <v/>
      </c>
      <c r="B78" s="184"/>
      <c r="C78" s="214"/>
      <c r="D78" s="250"/>
      <c r="E78" s="816"/>
      <c r="F78" s="817"/>
      <c r="G78" s="818"/>
      <c r="H78" s="4"/>
      <c r="I78" s="840"/>
    </row>
    <row r="79" spans="1:20" ht="18" customHeight="1">
      <c r="A79" s="179" t="str">
        <f t="shared" si="4"/>
        <v/>
      </c>
      <c r="B79" s="184"/>
      <c r="C79" s="214"/>
      <c r="D79" s="250"/>
      <c r="E79" s="816"/>
      <c r="F79" s="817"/>
      <c r="G79" s="818"/>
      <c r="H79" s="4"/>
      <c r="I79" s="840"/>
    </row>
    <row r="80" spans="1:20" ht="18" customHeight="1">
      <c r="A80" s="179" t="str">
        <f t="shared" si="4"/>
        <v/>
      </c>
      <c r="B80" s="184"/>
      <c r="C80" s="214"/>
      <c r="D80" s="250"/>
      <c r="E80" s="816"/>
      <c r="F80" s="817"/>
      <c r="G80" s="818"/>
      <c r="H80" s="4"/>
      <c r="I80" s="840"/>
    </row>
    <row r="81" spans="1:9" ht="18" customHeight="1">
      <c r="A81" s="179" t="str">
        <f t="shared" si="4"/>
        <v/>
      </c>
      <c r="B81" s="184"/>
      <c r="C81" s="214"/>
      <c r="D81" s="250"/>
      <c r="E81" s="816"/>
      <c r="F81" s="817"/>
      <c r="G81" s="818"/>
      <c r="H81" s="4"/>
      <c r="I81" s="840"/>
    </row>
    <row r="82" spans="1:9" ht="18" customHeight="1">
      <c r="A82" s="179" t="str">
        <f t="shared" si="4"/>
        <v/>
      </c>
      <c r="B82" s="184"/>
      <c r="C82" s="221"/>
      <c r="D82" s="250"/>
      <c r="E82" s="816"/>
      <c r="F82" s="817"/>
      <c r="G82" s="818"/>
      <c r="H82" s="4"/>
      <c r="I82" s="840"/>
    </row>
    <row r="83" spans="1:9" ht="18" customHeight="1">
      <c r="A83" s="179" t="str">
        <f t="shared" si="4"/>
        <v/>
      </c>
      <c r="B83" s="184"/>
      <c r="C83" s="221"/>
      <c r="D83" s="250"/>
      <c r="E83" s="816"/>
      <c r="F83" s="817"/>
      <c r="G83" s="818"/>
      <c r="H83" s="4"/>
      <c r="I83" s="840"/>
    </row>
    <row r="84" spans="1:9" ht="18" customHeight="1">
      <c r="A84" s="179" t="str">
        <f t="shared" si="4"/>
        <v/>
      </c>
      <c r="B84" s="184"/>
      <c r="C84" s="221"/>
      <c r="D84" s="251"/>
      <c r="E84" s="821"/>
      <c r="F84" s="822"/>
      <c r="G84" s="823"/>
      <c r="H84" s="5"/>
      <c r="I84" s="840"/>
    </row>
    <row r="85" spans="1:9" ht="22.5">
      <c r="A85" s="179" t="s">
        <v>100</v>
      </c>
      <c r="B85" s="184"/>
      <c r="C85" s="273"/>
      <c r="D85" s="843" t="s">
        <v>217</v>
      </c>
      <c r="E85" s="844"/>
      <c r="F85" s="844"/>
      <c r="G85" s="844"/>
      <c r="H85" s="845"/>
      <c r="I85" s="840"/>
    </row>
    <row r="86" spans="1:9" ht="18" customHeight="1">
      <c r="A86" s="179" t="s">
        <v>100</v>
      </c>
      <c r="B86" s="184"/>
      <c r="C86" s="274"/>
      <c r="D86" s="842"/>
      <c r="E86" s="828"/>
      <c r="F86" s="828"/>
      <c r="G86" s="828"/>
      <c r="H86" s="828"/>
      <c r="I86" s="840"/>
    </row>
    <row r="87" spans="1:9">
      <c r="A87" s="179" t="s">
        <v>100</v>
      </c>
      <c r="B87" s="184"/>
      <c r="C87" s="274"/>
      <c r="D87" s="830"/>
      <c r="E87" s="831"/>
      <c r="F87" s="831"/>
      <c r="G87" s="831"/>
      <c r="H87" s="831"/>
      <c r="I87" s="840"/>
    </row>
    <row r="88" spans="1:9">
      <c r="A88" s="179" t="s">
        <v>100</v>
      </c>
      <c r="B88" s="184"/>
      <c r="C88" s="274"/>
      <c r="D88" s="830"/>
      <c r="E88" s="831"/>
      <c r="F88" s="831"/>
      <c r="G88" s="831"/>
      <c r="H88" s="831"/>
      <c r="I88" s="840"/>
    </row>
    <row r="89" spans="1:9">
      <c r="A89" s="179" t="s">
        <v>100</v>
      </c>
      <c r="B89" s="184"/>
      <c r="C89" s="274"/>
      <c r="D89" s="830"/>
      <c r="E89" s="831"/>
      <c r="F89" s="831"/>
      <c r="G89" s="831"/>
      <c r="H89" s="831"/>
      <c r="I89" s="840"/>
    </row>
    <row r="90" spans="1:9">
      <c r="A90" s="179" t="s">
        <v>100</v>
      </c>
      <c r="B90" s="196"/>
      <c r="C90" s="197"/>
      <c r="D90" s="833"/>
      <c r="E90" s="834"/>
      <c r="F90" s="834"/>
      <c r="G90" s="834"/>
      <c r="H90" s="834"/>
      <c r="I90" s="861"/>
    </row>
    <row r="91" spans="1:9" ht="22.5">
      <c r="A91" s="179" t="s">
        <v>100</v>
      </c>
      <c r="B91" s="184"/>
      <c r="C91" s="209" t="s">
        <v>24</v>
      </c>
      <c r="D91" s="256"/>
      <c r="E91" s="259"/>
      <c r="F91" s="259"/>
      <c r="G91" s="259"/>
      <c r="H91" s="213"/>
      <c r="I91" s="216"/>
    </row>
    <row r="92" spans="1:9">
      <c r="A92" s="179" t="s">
        <v>100</v>
      </c>
      <c r="B92" s="184"/>
      <c r="C92" s="214"/>
      <c r="D92" s="249"/>
      <c r="E92" s="819"/>
      <c r="F92" s="820"/>
      <c r="G92" s="820"/>
      <c r="H92" s="6"/>
      <c r="I92" s="839">
        <f>SUM(H92:H101)</f>
        <v>0</v>
      </c>
    </row>
    <row r="93" spans="1:9">
      <c r="A93" s="179" t="str">
        <f t="shared" si="4"/>
        <v/>
      </c>
      <c r="B93" s="184"/>
      <c r="C93" s="214"/>
      <c r="D93" s="250"/>
      <c r="E93" s="816"/>
      <c r="F93" s="817"/>
      <c r="G93" s="818"/>
      <c r="H93" s="7"/>
      <c r="I93" s="840"/>
    </row>
    <row r="94" spans="1:9">
      <c r="A94" s="179" t="str">
        <f t="shared" si="4"/>
        <v/>
      </c>
      <c r="B94" s="184"/>
      <c r="C94" s="214"/>
      <c r="D94" s="250"/>
      <c r="E94" s="816"/>
      <c r="F94" s="817"/>
      <c r="G94" s="818"/>
      <c r="H94" s="7"/>
      <c r="I94" s="840"/>
    </row>
    <row r="95" spans="1:9">
      <c r="A95" s="179" t="str">
        <f t="shared" si="4"/>
        <v/>
      </c>
      <c r="B95" s="184"/>
      <c r="C95" s="214"/>
      <c r="D95" s="250"/>
      <c r="E95" s="816"/>
      <c r="F95" s="817"/>
      <c r="G95" s="818"/>
      <c r="H95" s="7"/>
      <c r="I95" s="840"/>
    </row>
    <row r="96" spans="1:9">
      <c r="A96" s="179" t="str">
        <f t="shared" si="4"/>
        <v/>
      </c>
      <c r="B96" s="184"/>
      <c r="C96" s="214"/>
      <c r="D96" s="250"/>
      <c r="E96" s="816"/>
      <c r="F96" s="817"/>
      <c r="G96" s="818"/>
      <c r="H96" s="7"/>
      <c r="I96" s="840"/>
    </row>
    <row r="97" spans="1:9">
      <c r="A97" s="179" t="str">
        <f t="shared" si="4"/>
        <v/>
      </c>
      <c r="B97" s="184"/>
      <c r="C97" s="214"/>
      <c r="D97" s="250"/>
      <c r="E97" s="816"/>
      <c r="F97" s="817"/>
      <c r="G97" s="818"/>
      <c r="H97" s="7"/>
      <c r="I97" s="840"/>
    </row>
    <row r="98" spans="1:9">
      <c r="A98" s="179" t="str">
        <f t="shared" si="4"/>
        <v/>
      </c>
      <c r="B98" s="184"/>
      <c r="C98" s="214"/>
      <c r="D98" s="250"/>
      <c r="E98" s="816"/>
      <c r="F98" s="817"/>
      <c r="G98" s="818"/>
      <c r="H98" s="7"/>
      <c r="I98" s="840"/>
    </row>
    <row r="99" spans="1:9">
      <c r="A99" s="179" t="str">
        <f t="shared" si="4"/>
        <v/>
      </c>
      <c r="B99" s="184"/>
      <c r="C99" s="214"/>
      <c r="D99" s="250"/>
      <c r="E99" s="816"/>
      <c r="F99" s="817"/>
      <c r="G99" s="818"/>
      <c r="H99" s="7"/>
      <c r="I99" s="840"/>
    </row>
    <row r="100" spans="1:9">
      <c r="A100" s="179" t="str">
        <f t="shared" si="4"/>
        <v/>
      </c>
      <c r="B100" s="184"/>
      <c r="C100" s="214"/>
      <c r="D100" s="250"/>
      <c r="E100" s="816"/>
      <c r="F100" s="817"/>
      <c r="G100" s="818"/>
      <c r="H100" s="7"/>
      <c r="I100" s="840"/>
    </row>
    <row r="101" spans="1:9" ht="18.5" thickBot="1">
      <c r="A101" s="179" t="s">
        <v>100</v>
      </c>
      <c r="B101" s="217"/>
      <c r="C101" s="218"/>
      <c r="D101" s="257"/>
      <c r="E101" s="846"/>
      <c r="F101" s="847"/>
      <c r="G101" s="848"/>
      <c r="H101" s="9"/>
      <c r="I101" s="841"/>
    </row>
    <row r="102" spans="1:9">
      <c r="A102" s="219"/>
    </row>
  </sheetData>
  <sheetProtection autoFilter="0"/>
  <autoFilter ref="A14:I101" xr:uid="{00000000-0009-0000-0000-000009000000}">
    <filterColumn colId="4" showButton="0"/>
    <filterColumn colId="5" showButton="0"/>
  </autoFilter>
  <mergeCells count="95">
    <mergeCell ref="K5:T13"/>
    <mergeCell ref="K29:T34"/>
    <mergeCell ref="K65:T74"/>
    <mergeCell ref="E12:G12"/>
    <mergeCell ref="A2:B2"/>
    <mergeCell ref="C2:I2"/>
    <mergeCell ref="A3:B3"/>
    <mergeCell ref="C3:I3"/>
    <mergeCell ref="E5:G5"/>
    <mergeCell ref="C6:D6"/>
    <mergeCell ref="E6:G6"/>
    <mergeCell ref="E7:G7"/>
    <mergeCell ref="E8:G8"/>
    <mergeCell ref="E9:G9"/>
    <mergeCell ref="E10:G10"/>
    <mergeCell ref="E11:G11"/>
    <mergeCell ref="C26:D26"/>
    <mergeCell ref="E14:G14"/>
    <mergeCell ref="A15:D15"/>
    <mergeCell ref="C17:D17"/>
    <mergeCell ref="C18:D18"/>
    <mergeCell ref="C19:D19"/>
    <mergeCell ref="C20:D20"/>
    <mergeCell ref="C21:D21"/>
    <mergeCell ref="C22:D22"/>
    <mergeCell ref="C23:D23"/>
    <mergeCell ref="C24:D24"/>
    <mergeCell ref="C25:D25"/>
    <mergeCell ref="C27:D27"/>
    <mergeCell ref="D29:I33"/>
    <mergeCell ref="E35:G35"/>
    <mergeCell ref="I35:I42"/>
    <mergeCell ref="E36:G36"/>
    <mergeCell ref="E37:G37"/>
    <mergeCell ref="E38:G38"/>
    <mergeCell ref="E39:G39"/>
    <mergeCell ref="E40:G40"/>
    <mergeCell ref="E41:G41"/>
    <mergeCell ref="E42:G42"/>
    <mergeCell ref="E44:G44"/>
    <mergeCell ref="E46:G46"/>
    <mergeCell ref="I46:I53"/>
    <mergeCell ref="E47:G47"/>
    <mergeCell ref="E48:G48"/>
    <mergeCell ref="E49:G49"/>
    <mergeCell ref="E50:G50"/>
    <mergeCell ref="E51:G51"/>
    <mergeCell ref="E52:G52"/>
    <mergeCell ref="E53:G53"/>
    <mergeCell ref="B54:B64"/>
    <mergeCell ref="E55:G55"/>
    <mergeCell ref="I55:I64"/>
    <mergeCell ref="E56:G56"/>
    <mergeCell ref="E57:G57"/>
    <mergeCell ref="E58:G58"/>
    <mergeCell ref="E59:G59"/>
    <mergeCell ref="E60:G60"/>
    <mergeCell ref="E61:G61"/>
    <mergeCell ref="E62:G62"/>
    <mergeCell ref="E63:G63"/>
    <mergeCell ref="E64:G64"/>
    <mergeCell ref="E66:G66"/>
    <mergeCell ref="I66:I75"/>
    <mergeCell ref="E67:G67"/>
    <mergeCell ref="E68:G68"/>
    <mergeCell ref="E69:G69"/>
    <mergeCell ref="E70:G70"/>
    <mergeCell ref="E71:G71"/>
    <mergeCell ref="E72:G72"/>
    <mergeCell ref="E73:G73"/>
    <mergeCell ref="E74:G74"/>
    <mergeCell ref="E75:G75"/>
    <mergeCell ref="E76:G76"/>
    <mergeCell ref="I77:I90"/>
    <mergeCell ref="E78:G78"/>
    <mergeCell ref="E79:G79"/>
    <mergeCell ref="E80:G80"/>
    <mergeCell ref="E81:G81"/>
    <mergeCell ref="E82:G82"/>
    <mergeCell ref="E83:G83"/>
    <mergeCell ref="E84:G84"/>
    <mergeCell ref="D85:H85"/>
    <mergeCell ref="D86:H90"/>
    <mergeCell ref="E77:G77"/>
    <mergeCell ref="E101:G101"/>
    <mergeCell ref="E92:G92"/>
    <mergeCell ref="I92:I101"/>
    <mergeCell ref="E93:G93"/>
    <mergeCell ref="E94:G94"/>
    <mergeCell ref="E95:G95"/>
    <mergeCell ref="E96:G96"/>
    <mergeCell ref="E97:G97"/>
    <mergeCell ref="E98:G98"/>
    <mergeCell ref="E99:G99"/>
    <mergeCell ref="E100:G100"/>
  </mergeCells>
  <phoneticPr fontId="21"/>
  <dataValidations count="3">
    <dataValidation type="whole" operator="greaterThanOrEqual" allowBlank="1" showInputMessage="1" showErrorMessage="1" sqref="H35:H42 H46:H84 H91:H101" xr:uid="{00000000-0002-0000-0900-000000000000}">
      <formula1>0</formula1>
    </dataValidation>
    <dataValidation type="whole" imeMode="off" operator="greaterThanOrEqual" allowBlank="1" showInputMessage="1" showErrorMessage="1" sqref="E18:E27" xr:uid="{00000000-0002-0000-0900-000001000000}">
      <formula1>0</formula1>
    </dataValidation>
    <dataValidation imeMode="halfAlpha" allowBlank="1" showInputMessage="1" showErrorMessage="1" sqref="I14:I16 I102:I65523 I44" xr:uid="{00000000-0002-0000-0900-000002000000}"/>
  </dataValidations>
  <printOptions horizontalCentered="1"/>
  <pageMargins left="0.70866141732283472" right="0.70866141732283472" top="0.35433070866141736" bottom="0.35433070866141736" header="0.31496062992125984" footer="0.31496062992125984"/>
  <pageSetup paperSize="9" scale="40" orientation="portrait" r:id="rId1"/>
  <rowBreaks count="2" manualBreakCount="2">
    <brk id="42" max="8" man="1"/>
    <brk id="64"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7C1D4"/>
    <pageSetUpPr fitToPage="1"/>
  </sheetPr>
  <dimension ref="A1:Y211"/>
  <sheetViews>
    <sheetView view="pageBreakPreview" zoomScale="70" zoomScaleNormal="85" zoomScaleSheetLayoutView="70" zoomScalePageLayoutView="55" workbookViewId="0">
      <selection activeCell="D71" sqref="D71:H75"/>
    </sheetView>
  </sheetViews>
  <sheetFormatPr defaultColWidth="9" defaultRowHeight="18"/>
  <cols>
    <col min="1" max="1" width="3.33203125" style="20" customWidth="1"/>
    <col min="2" max="2" width="3.33203125" style="28" customWidth="1"/>
    <col min="3" max="3" width="4.08203125" style="20" customWidth="1"/>
    <col min="4" max="4" width="20.83203125" style="107" customWidth="1"/>
    <col min="5" max="5" width="40.75" style="357"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3.08203125" style="30" customWidth="1"/>
    <col min="13" max="13" width="2.58203125" style="20" customWidth="1"/>
    <col min="24" max="16384" width="9" style="20"/>
  </cols>
  <sheetData>
    <row r="1" spans="1:25">
      <c r="B1" s="20" t="s">
        <v>313</v>
      </c>
      <c r="C1" s="28"/>
      <c r="E1" s="350"/>
      <c r="F1" s="29"/>
      <c r="H1" s="20"/>
      <c r="J1" s="24"/>
      <c r="K1" s="25"/>
      <c r="L1" s="24"/>
    </row>
    <row r="2" spans="1:25">
      <c r="B2" s="765" t="s">
        <v>214</v>
      </c>
      <c r="C2" s="765"/>
      <c r="D2" s="765"/>
      <c r="E2" s="766">
        <f>'5-1 総表'!C18:J18</f>
        <v>0</v>
      </c>
      <c r="F2" s="766"/>
      <c r="G2" s="766"/>
      <c r="H2" s="766"/>
      <c r="I2" s="766"/>
      <c r="J2" s="766"/>
      <c r="K2" s="766"/>
      <c r="L2" s="766"/>
    </row>
    <row r="3" spans="1:25">
      <c r="B3" s="765" t="s">
        <v>80</v>
      </c>
      <c r="C3" s="765"/>
      <c r="D3" s="765"/>
      <c r="E3" s="766">
        <f>'5-1 総表'!C30:J30</f>
        <v>0</v>
      </c>
      <c r="F3" s="766"/>
      <c r="G3" s="766"/>
      <c r="H3" s="766"/>
      <c r="I3" s="766"/>
      <c r="J3" s="766"/>
      <c r="K3" s="766"/>
      <c r="L3" s="766"/>
    </row>
    <row r="4" spans="1:25" s="21" customFormat="1" ht="18.5" thickBot="1">
      <c r="A4" s="86"/>
      <c r="B4" s="91"/>
      <c r="C4" s="81"/>
      <c r="D4" s="108"/>
      <c r="E4" s="351"/>
      <c r="F4" s="867"/>
      <c r="G4" s="867"/>
      <c r="H4" s="971" t="str">
        <f>IF('4-1 総表'!C10="","申請時金額","計画変更時金額")</f>
        <v>申請時金額</v>
      </c>
      <c r="I4" s="971"/>
      <c r="J4" s="971"/>
      <c r="K4" s="88"/>
      <c r="L4" s="88"/>
      <c r="N4" s="541"/>
      <c r="O4" s="541"/>
      <c r="P4" s="541"/>
      <c r="Q4" s="541"/>
      <c r="R4" s="541"/>
      <c r="S4" s="541"/>
      <c r="T4" s="541"/>
      <c r="U4" s="541"/>
      <c r="V4" s="541"/>
      <c r="W4" s="541"/>
    </row>
    <row r="5" spans="1:25" s="22" customFormat="1" ht="26.5">
      <c r="A5" s="82"/>
      <c r="B5" s="342" t="s">
        <v>317</v>
      </c>
      <c r="C5" s="446"/>
      <c r="D5" s="109"/>
      <c r="E5" s="84"/>
      <c r="F5" s="969">
        <f>SUM(L13,L35,L47,L59,L81,L103,L125,L147,L169)</f>
        <v>0</v>
      </c>
      <c r="G5" s="970"/>
      <c r="H5" s="972">
        <f>IF('4-1 総表'!$C$10="",'1-4 支出'!F5*1000,ROUNDDOWN(F5,-3))</f>
        <v>0</v>
      </c>
      <c r="I5" s="973"/>
      <c r="J5" s="974"/>
      <c r="M5" s="79"/>
      <c r="N5" s="563" t="s">
        <v>396</v>
      </c>
      <c r="O5" s="563"/>
      <c r="P5" s="563"/>
      <c r="Q5" s="563"/>
      <c r="R5" s="563"/>
      <c r="S5" s="563"/>
      <c r="T5" s="563"/>
      <c r="U5" s="563"/>
      <c r="V5" s="563"/>
      <c r="W5" s="563"/>
      <c r="X5" s="79"/>
    </row>
    <row r="6" spans="1:25" s="22" customFormat="1" ht="26.5">
      <c r="A6" s="82"/>
      <c r="B6" s="92"/>
      <c r="C6" s="447" t="s">
        <v>219</v>
      </c>
      <c r="D6" s="110"/>
      <c r="E6" s="44"/>
      <c r="F6" s="988">
        <f>SUM(F8:F10)</f>
        <v>0</v>
      </c>
      <c r="G6" s="989"/>
      <c r="H6" s="975">
        <f>IF('4-1 総表'!$C$10="",'1-4 支出'!F6*1000,ROUNDDOWN(F6,-3))</f>
        <v>0</v>
      </c>
      <c r="I6" s="975"/>
      <c r="J6" s="976"/>
      <c r="M6" s="80"/>
      <c r="N6" s="563"/>
      <c r="O6" s="563"/>
      <c r="P6" s="563"/>
      <c r="Q6" s="563"/>
      <c r="R6" s="563"/>
      <c r="S6" s="563"/>
      <c r="T6" s="563"/>
      <c r="U6" s="563"/>
      <c r="V6" s="563"/>
      <c r="W6" s="563"/>
      <c r="X6" s="80"/>
    </row>
    <row r="7" spans="1:25" s="22" customFormat="1" ht="22.5">
      <c r="A7" s="82"/>
      <c r="B7" s="93"/>
      <c r="C7" s="448"/>
      <c r="D7" s="111"/>
      <c r="E7" s="352" t="s">
        <v>98</v>
      </c>
      <c r="F7" s="872" t="s">
        <v>78</v>
      </c>
      <c r="G7" s="990"/>
      <c r="H7" s="977" t="s">
        <v>314</v>
      </c>
      <c r="I7" s="978"/>
      <c r="J7" s="979"/>
      <c r="K7" s="47"/>
      <c r="L7" s="47"/>
      <c r="M7" s="42"/>
      <c r="N7" s="563"/>
      <c r="O7" s="563"/>
      <c r="P7" s="563"/>
      <c r="Q7" s="563"/>
      <c r="R7" s="563"/>
      <c r="S7" s="563"/>
      <c r="T7" s="563"/>
      <c r="U7" s="563"/>
      <c r="V7" s="563"/>
      <c r="W7" s="563"/>
      <c r="X7" s="42"/>
    </row>
    <row r="8" spans="1:25" ht="22.5">
      <c r="A8" s="82"/>
      <c r="B8" s="94"/>
      <c r="C8" s="449"/>
      <c r="D8" s="112" t="s">
        <v>81</v>
      </c>
      <c r="E8" s="440">
        <f>'1-4 支出'!E8</f>
        <v>0</v>
      </c>
      <c r="F8" s="874" t="str">
        <f>IF(E8="作品料",$L$13,IF(E8="企画制作費",$L$35,IF(E8="会場費",$L$47,IF(E8="設営・運搬費",$L$59,IF(E8="謝金",$L$81,IF(E8="旅費",$L$103,IF(E8="宣伝・印刷費",$L$125,IF(E8="記録・配信費",$L$147,"0"))))))))</f>
        <v>0</v>
      </c>
      <c r="G8" s="966"/>
      <c r="H8" s="980">
        <f>IF('4-1 総表'!$C$10="",'1-4 支出'!F8*1000,ROUNDDOWN(F8,-3))</f>
        <v>0</v>
      </c>
      <c r="I8" s="981"/>
      <c r="J8" s="982"/>
      <c r="K8" s="49"/>
      <c r="L8" s="49"/>
      <c r="N8" s="563"/>
      <c r="O8" s="563"/>
      <c r="P8" s="563"/>
      <c r="Q8" s="563"/>
      <c r="R8" s="563"/>
      <c r="S8" s="563"/>
      <c r="T8" s="563"/>
      <c r="U8" s="563"/>
      <c r="V8" s="563"/>
      <c r="W8" s="563"/>
    </row>
    <row r="9" spans="1:25" s="22" customFormat="1" ht="22.5">
      <c r="A9" s="82"/>
      <c r="B9" s="94"/>
      <c r="C9" s="449"/>
      <c r="D9" s="113" t="s">
        <v>86</v>
      </c>
      <c r="E9" s="441">
        <f>'1-4 支出'!E9</f>
        <v>0</v>
      </c>
      <c r="F9" s="862" t="str">
        <f t="shared" ref="F9:F10" si="0">IF(E9="作品料",$L$13,IF(E9="企画制作費",$L$35,IF(E9="会場費",$L$47,IF(E9="設営・運搬費",$L$59,IF(E9="謝金",$L$81,IF(E9="旅費",$L$103,IF(E9="宣伝・印刷費",$L$125,IF(E9="記録・配信費",$L$147,"0"))))))))</f>
        <v>0</v>
      </c>
      <c r="G9" s="967"/>
      <c r="H9" s="983">
        <f>IF('4-1 総表'!$C$10="",'1-4 支出'!F9*1000,ROUNDDOWN(F9,-3))</f>
        <v>0</v>
      </c>
      <c r="I9" s="984"/>
      <c r="J9" s="985"/>
      <c r="K9" s="49"/>
      <c r="L9" s="49"/>
      <c r="M9" s="20"/>
      <c r="N9" s="563"/>
      <c r="O9" s="563"/>
      <c r="P9" s="563"/>
      <c r="Q9" s="563"/>
      <c r="R9" s="563"/>
      <c r="S9" s="563"/>
      <c r="T9" s="563"/>
      <c r="U9" s="563"/>
      <c r="V9" s="563"/>
      <c r="W9" s="563"/>
    </row>
    <row r="10" spans="1:25" s="22" customFormat="1" ht="23" thickBot="1">
      <c r="A10" s="82"/>
      <c r="B10" s="95"/>
      <c r="C10" s="450"/>
      <c r="D10" s="114" t="s">
        <v>82</v>
      </c>
      <c r="E10" s="442">
        <f>'1-4 支出'!E10</f>
        <v>0</v>
      </c>
      <c r="F10" s="865" t="str">
        <f t="shared" si="0"/>
        <v>0</v>
      </c>
      <c r="G10" s="968"/>
      <c r="H10" s="986">
        <f>IF('4-1 総表'!$C$10="",'1-4 支出'!F10*1000,ROUNDDOWN(F10,-3))</f>
        <v>0</v>
      </c>
      <c r="I10" s="986"/>
      <c r="J10" s="987"/>
      <c r="K10" s="51"/>
      <c r="L10" s="43"/>
      <c r="M10" s="20"/>
      <c r="N10" s="564"/>
      <c r="O10" s="564"/>
      <c r="P10" s="564"/>
      <c r="Q10" s="564"/>
      <c r="R10" s="564"/>
      <c r="S10" s="564"/>
      <c r="T10" s="564"/>
      <c r="U10" s="564"/>
      <c r="V10" s="564"/>
      <c r="W10" s="564"/>
    </row>
    <row r="11" spans="1:25" s="22" customFormat="1" ht="18.5" thickBot="1">
      <c r="A11" s="35"/>
      <c r="B11" s="96"/>
      <c r="C11" s="35"/>
      <c r="D11" s="115"/>
      <c r="E11" s="356"/>
      <c r="F11" s="36"/>
      <c r="G11" s="36"/>
      <c r="H11" s="23"/>
      <c r="I11" s="40"/>
      <c r="J11" s="38"/>
      <c r="K11" s="37"/>
      <c r="L11" s="39"/>
      <c r="M11" s="20"/>
      <c r="N11"/>
      <c r="O11"/>
      <c r="P11"/>
      <c r="Q11"/>
      <c r="R11"/>
      <c r="S11"/>
      <c r="T11"/>
      <c r="U11"/>
      <c r="V11"/>
      <c r="W11"/>
    </row>
    <row r="12" spans="1:25" s="40" customFormat="1" ht="23" thickBot="1">
      <c r="A12" s="52" t="s">
        <v>99</v>
      </c>
      <c r="B12" s="98"/>
      <c r="C12" s="106" t="s">
        <v>110</v>
      </c>
      <c r="D12" s="103" t="s">
        <v>101</v>
      </c>
      <c r="E12" s="56" t="s">
        <v>77</v>
      </c>
      <c r="F12" s="104" t="s">
        <v>58</v>
      </c>
      <c r="G12" s="105" t="s">
        <v>29</v>
      </c>
      <c r="H12" s="59" t="s">
        <v>51</v>
      </c>
      <c r="I12" s="58" t="s">
        <v>30</v>
      </c>
      <c r="J12" s="59" t="s">
        <v>52</v>
      </c>
      <c r="K12" s="57" t="s">
        <v>31</v>
      </c>
      <c r="L12" s="60" t="s">
        <v>316</v>
      </c>
      <c r="M12" s="26"/>
      <c r="N12" s="864" t="s">
        <v>397</v>
      </c>
      <c r="O12" s="864"/>
      <c r="P12" s="864"/>
      <c r="Q12" s="864"/>
      <c r="R12" s="864"/>
      <c r="S12" s="864"/>
      <c r="T12" s="864"/>
      <c r="U12" s="864"/>
      <c r="V12" s="864"/>
      <c r="W12" s="864"/>
      <c r="X12" s="26"/>
      <c r="Y12" s="26"/>
    </row>
    <row r="13" spans="1:25" s="27" customFormat="1" ht="26.5">
      <c r="A13" s="31"/>
      <c r="B13" s="54" t="str">
        <f>IF($E$8=C13,$D$8,IF($E$9=C13,$D$9,IF($E$10=C13,$D$10,"")))</f>
        <v/>
      </c>
      <c r="C13" s="69" t="s">
        <v>179</v>
      </c>
      <c r="D13" s="116"/>
      <c r="E13" s="62"/>
      <c r="F13" s="55"/>
      <c r="G13" s="55"/>
      <c r="H13" s="63"/>
      <c r="I13" s="63"/>
      <c r="J13" s="63"/>
      <c r="K13" s="66" t="str">
        <f t="shared" ref="K13:K32" si="1">IF(ISNUMBER(F13),(PRODUCT(F13,G13,I13)),"")</f>
        <v/>
      </c>
      <c r="L13" s="68">
        <f>SUM(K14:K33)</f>
        <v>0</v>
      </c>
      <c r="N13" s="864"/>
      <c r="O13" s="864"/>
      <c r="P13" s="864"/>
      <c r="Q13" s="864"/>
      <c r="R13" s="864"/>
      <c r="S13" s="864"/>
      <c r="T13" s="864"/>
      <c r="U13" s="864"/>
      <c r="V13" s="864"/>
      <c r="W13" s="864"/>
    </row>
    <row r="14" spans="1:25">
      <c r="A14" s="31">
        <v>1</v>
      </c>
      <c r="B14" s="99"/>
      <c r="C14" s="71" t="str">
        <f>IF(D14="","",".")</f>
        <v/>
      </c>
      <c r="D14" s="117"/>
      <c r="E14" s="120"/>
      <c r="F14" s="121"/>
      <c r="G14" s="121"/>
      <c r="H14" s="121"/>
      <c r="I14" s="121"/>
      <c r="J14" s="121"/>
      <c r="K14" s="126" t="str">
        <f t="shared" si="1"/>
        <v/>
      </c>
      <c r="L14" s="32"/>
      <c r="N14" s="864"/>
      <c r="O14" s="864"/>
      <c r="P14" s="864"/>
      <c r="Q14" s="864"/>
      <c r="R14" s="864"/>
      <c r="S14" s="864"/>
      <c r="T14" s="864"/>
      <c r="U14" s="864"/>
      <c r="V14" s="864"/>
      <c r="W14" s="864"/>
    </row>
    <row r="15" spans="1:25">
      <c r="A15" s="31">
        <v>2</v>
      </c>
      <c r="B15" s="99"/>
      <c r="C15" s="71" t="str">
        <f t="shared" ref="C15:C33" si="2">IF(D15="","",".")</f>
        <v/>
      </c>
      <c r="D15" s="118"/>
      <c r="E15" s="122"/>
      <c r="F15" s="123"/>
      <c r="G15" s="123"/>
      <c r="H15" s="123"/>
      <c r="I15" s="123"/>
      <c r="J15" s="123"/>
      <c r="K15" s="127" t="str">
        <f t="shared" si="1"/>
        <v/>
      </c>
      <c r="L15" s="32"/>
      <c r="N15" s="864"/>
      <c r="O15" s="864"/>
      <c r="P15" s="864"/>
      <c r="Q15" s="864"/>
      <c r="R15" s="864"/>
      <c r="S15" s="864"/>
      <c r="T15" s="864"/>
      <c r="U15" s="864"/>
      <c r="V15" s="864"/>
      <c r="W15" s="864"/>
    </row>
    <row r="16" spans="1:25">
      <c r="A16" s="31">
        <v>3</v>
      </c>
      <c r="B16" s="99"/>
      <c r="C16" s="71" t="str">
        <f t="shared" si="2"/>
        <v/>
      </c>
      <c r="D16" s="118"/>
      <c r="E16" s="122"/>
      <c r="F16" s="123"/>
      <c r="G16" s="123"/>
      <c r="H16" s="123"/>
      <c r="I16" s="123"/>
      <c r="J16" s="123"/>
      <c r="K16" s="127" t="str">
        <f t="shared" si="1"/>
        <v/>
      </c>
      <c r="L16" s="32"/>
      <c r="N16" s="864"/>
      <c r="O16" s="864"/>
      <c r="P16" s="864"/>
      <c r="Q16" s="864"/>
      <c r="R16" s="864"/>
      <c r="S16" s="864"/>
      <c r="T16" s="864"/>
      <c r="U16" s="864"/>
      <c r="V16" s="864"/>
      <c r="W16" s="864"/>
    </row>
    <row r="17" spans="1:23">
      <c r="A17" s="31">
        <v>4</v>
      </c>
      <c r="B17" s="99"/>
      <c r="C17" s="71" t="str">
        <f t="shared" si="2"/>
        <v/>
      </c>
      <c r="D17" s="118"/>
      <c r="E17" s="122"/>
      <c r="F17" s="123"/>
      <c r="G17" s="123"/>
      <c r="H17" s="123"/>
      <c r="I17" s="123"/>
      <c r="J17" s="123"/>
      <c r="K17" s="127" t="str">
        <f t="shared" si="1"/>
        <v/>
      </c>
      <c r="L17" s="32"/>
      <c r="N17" s="864"/>
      <c r="O17" s="864"/>
      <c r="P17" s="864"/>
      <c r="Q17" s="864"/>
      <c r="R17" s="864"/>
      <c r="S17" s="864"/>
      <c r="T17" s="864"/>
      <c r="U17" s="864"/>
      <c r="V17" s="864"/>
      <c r="W17" s="864"/>
    </row>
    <row r="18" spans="1:23">
      <c r="A18" s="31">
        <v>5</v>
      </c>
      <c r="B18" s="99"/>
      <c r="C18" s="71" t="str">
        <f t="shared" si="2"/>
        <v/>
      </c>
      <c r="D18" s="118"/>
      <c r="E18" s="122"/>
      <c r="F18" s="123"/>
      <c r="G18" s="123"/>
      <c r="H18" s="123"/>
      <c r="I18" s="123"/>
      <c r="J18" s="123"/>
      <c r="K18" s="127" t="str">
        <f t="shared" si="1"/>
        <v/>
      </c>
      <c r="L18" s="32"/>
      <c r="N18" s="864"/>
      <c r="O18" s="864"/>
      <c r="P18" s="864"/>
      <c r="Q18" s="864"/>
      <c r="R18" s="864"/>
      <c r="S18" s="864"/>
      <c r="T18" s="864"/>
      <c r="U18" s="864"/>
      <c r="V18" s="864"/>
      <c r="W18" s="864"/>
    </row>
    <row r="19" spans="1:23">
      <c r="A19" s="31">
        <v>6</v>
      </c>
      <c r="B19" s="99"/>
      <c r="C19" s="71" t="str">
        <f t="shared" si="2"/>
        <v/>
      </c>
      <c r="D19" s="118"/>
      <c r="E19" s="122"/>
      <c r="F19" s="123"/>
      <c r="G19" s="123"/>
      <c r="H19" s="123"/>
      <c r="I19" s="123"/>
      <c r="J19" s="123"/>
      <c r="K19" s="127" t="str">
        <f t="shared" si="1"/>
        <v/>
      </c>
      <c r="L19" s="32"/>
      <c r="M19" s="26"/>
      <c r="N19" s="864"/>
      <c r="O19" s="864"/>
      <c r="P19" s="864"/>
      <c r="Q19" s="864"/>
      <c r="R19" s="864"/>
      <c r="S19" s="864"/>
      <c r="T19" s="864"/>
      <c r="U19" s="864"/>
      <c r="V19" s="864"/>
      <c r="W19" s="864"/>
    </row>
    <row r="20" spans="1:23">
      <c r="A20" s="31">
        <v>7</v>
      </c>
      <c r="B20" s="99"/>
      <c r="C20" s="71" t="str">
        <f t="shared" si="2"/>
        <v/>
      </c>
      <c r="D20" s="118"/>
      <c r="E20" s="122"/>
      <c r="F20" s="123"/>
      <c r="G20" s="123"/>
      <c r="H20" s="123"/>
      <c r="I20" s="123"/>
      <c r="J20" s="123"/>
      <c r="K20" s="127" t="str">
        <f t="shared" si="1"/>
        <v/>
      </c>
      <c r="L20" s="32"/>
      <c r="M20" s="27"/>
      <c r="N20" s="864"/>
      <c r="O20" s="864"/>
      <c r="P20" s="864"/>
      <c r="Q20" s="864"/>
      <c r="R20" s="864"/>
      <c r="S20" s="864"/>
      <c r="T20" s="864"/>
      <c r="U20" s="864"/>
      <c r="V20" s="864"/>
      <c r="W20" s="864"/>
    </row>
    <row r="21" spans="1:23">
      <c r="A21" s="31">
        <v>8</v>
      </c>
      <c r="B21" s="99"/>
      <c r="C21" s="71" t="str">
        <f t="shared" si="2"/>
        <v/>
      </c>
      <c r="D21" s="118"/>
      <c r="E21" s="122"/>
      <c r="F21" s="123"/>
      <c r="G21" s="123"/>
      <c r="H21" s="123"/>
      <c r="I21" s="123"/>
      <c r="J21" s="123"/>
      <c r="K21" s="127" t="str">
        <f t="shared" si="1"/>
        <v/>
      </c>
      <c r="L21" s="32"/>
      <c r="N21" s="864"/>
      <c r="O21" s="864"/>
      <c r="P21" s="864"/>
      <c r="Q21" s="864"/>
      <c r="R21" s="864"/>
      <c r="S21" s="864"/>
      <c r="T21" s="864"/>
      <c r="U21" s="864"/>
      <c r="V21" s="864"/>
      <c r="W21" s="864"/>
    </row>
    <row r="22" spans="1:23">
      <c r="A22" s="31">
        <v>9</v>
      </c>
      <c r="B22" s="99"/>
      <c r="C22" s="71" t="str">
        <f t="shared" si="2"/>
        <v/>
      </c>
      <c r="D22" s="118"/>
      <c r="E22" s="122"/>
      <c r="F22" s="123"/>
      <c r="G22" s="123"/>
      <c r="H22" s="123"/>
      <c r="I22" s="123"/>
      <c r="J22" s="123"/>
      <c r="K22" s="127" t="str">
        <f t="shared" si="1"/>
        <v/>
      </c>
      <c r="L22" s="32"/>
      <c r="N22" s="864"/>
      <c r="O22" s="864"/>
      <c r="P22" s="864"/>
      <c r="Q22" s="864"/>
      <c r="R22" s="864"/>
      <c r="S22" s="864"/>
      <c r="T22" s="864"/>
      <c r="U22" s="864"/>
      <c r="V22" s="864"/>
      <c r="W22" s="864"/>
    </row>
    <row r="23" spans="1:23">
      <c r="A23" s="31">
        <v>10</v>
      </c>
      <c r="B23" s="99"/>
      <c r="C23" s="71" t="str">
        <f t="shared" si="2"/>
        <v/>
      </c>
      <c r="D23" s="118"/>
      <c r="E23" s="122"/>
      <c r="F23" s="123"/>
      <c r="G23" s="123"/>
      <c r="H23" s="123"/>
      <c r="I23" s="123"/>
      <c r="J23" s="123"/>
      <c r="K23" s="127" t="str">
        <f t="shared" si="1"/>
        <v/>
      </c>
      <c r="L23" s="32"/>
      <c r="N23" s="864"/>
      <c r="O23" s="864"/>
      <c r="P23" s="864"/>
      <c r="Q23" s="864"/>
      <c r="R23" s="864"/>
      <c r="S23" s="864"/>
      <c r="T23" s="864"/>
      <c r="U23" s="864"/>
      <c r="V23" s="864"/>
      <c r="W23" s="864"/>
    </row>
    <row r="24" spans="1:23">
      <c r="A24" s="31">
        <v>11</v>
      </c>
      <c r="B24" s="99"/>
      <c r="C24" s="71" t="str">
        <f t="shared" si="2"/>
        <v/>
      </c>
      <c r="D24" s="118"/>
      <c r="E24" s="122"/>
      <c r="F24" s="123"/>
      <c r="G24" s="123"/>
      <c r="H24" s="123"/>
      <c r="I24" s="123"/>
      <c r="J24" s="123"/>
      <c r="K24" s="127" t="str">
        <f t="shared" si="1"/>
        <v/>
      </c>
      <c r="L24" s="32"/>
      <c r="N24" s="864"/>
      <c r="O24" s="864"/>
      <c r="P24" s="864"/>
      <c r="Q24" s="864"/>
      <c r="R24" s="864"/>
      <c r="S24" s="864"/>
      <c r="T24" s="864"/>
      <c r="U24" s="864"/>
      <c r="V24" s="864"/>
      <c r="W24" s="864"/>
    </row>
    <row r="25" spans="1:23">
      <c r="A25" s="31">
        <v>12</v>
      </c>
      <c r="B25" s="99"/>
      <c r="C25" s="71" t="str">
        <f t="shared" si="2"/>
        <v/>
      </c>
      <c r="D25" s="118"/>
      <c r="E25" s="122"/>
      <c r="F25" s="123"/>
      <c r="G25" s="123"/>
      <c r="H25" s="123"/>
      <c r="I25" s="123"/>
      <c r="J25" s="123"/>
      <c r="K25" s="127" t="str">
        <f t="shared" si="1"/>
        <v/>
      </c>
      <c r="L25" s="32"/>
      <c r="N25" s="864"/>
      <c r="O25" s="864"/>
      <c r="P25" s="864"/>
      <c r="Q25" s="864"/>
      <c r="R25" s="864"/>
      <c r="S25" s="864"/>
      <c r="T25" s="864"/>
      <c r="U25" s="864"/>
      <c r="V25" s="864"/>
      <c r="W25" s="864"/>
    </row>
    <row r="26" spans="1:23">
      <c r="A26" s="31">
        <v>13</v>
      </c>
      <c r="B26" s="99"/>
      <c r="C26" s="71" t="str">
        <f t="shared" si="2"/>
        <v/>
      </c>
      <c r="D26" s="118"/>
      <c r="E26" s="122"/>
      <c r="F26" s="123"/>
      <c r="G26" s="123"/>
      <c r="H26" s="123"/>
      <c r="I26" s="123"/>
      <c r="J26" s="123"/>
      <c r="K26" s="127" t="str">
        <f t="shared" si="1"/>
        <v/>
      </c>
      <c r="L26" s="32"/>
      <c r="N26" s="864"/>
      <c r="O26" s="864"/>
      <c r="P26" s="864"/>
      <c r="Q26" s="864"/>
      <c r="R26" s="864"/>
      <c r="S26" s="864"/>
      <c r="T26" s="864"/>
      <c r="U26" s="864"/>
      <c r="V26" s="864"/>
      <c r="W26" s="864"/>
    </row>
    <row r="27" spans="1:23">
      <c r="A27" s="31">
        <v>14</v>
      </c>
      <c r="B27" s="99"/>
      <c r="C27" s="71" t="str">
        <f t="shared" si="2"/>
        <v/>
      </c>
      <c r="D27" s="118"/>
      <c r="E27" s="122"/>
      <c r="F27" s="123"/>
      <c r="G27" s="123"/>
      <c r="H27" s="123"/>
      <c r="I27" s="123"/>
      <c r="J27" s="123"/>
      <c r="K27" s="127" t="str">
        <f t="shared" si="1"/>
        <v/>
      </c>
      <c r="L27" s="32"/>
      <c r="N27" s="864"/>
      <c r="O27" s="864"/>
      <c r="P27" s="864"/>
      <c r="Q27" s="864"/>
      <c r="R27" s="864"/>
      <c r="S27" s="864"/>
      <c r="T27" s="864"/>
      <c r="U27" s="864"/>
      <c r="V27" s="864"/>
      <c r="W27" s="864"/>
    </row>
    <row r="28" spans="1:23">
      <c r="A28" s="31">
        <v>15</v>
      </c>
      <c r="B28" s="99"/>
      <c r="C28" s="71" t="str">
        <f t="shared" si="2"/>
        <v/>
      </c>
      <c r="D28" s="118"/>
      <c r="E28" s="122"/>
      <c r="F28" s="123"/>
      <c r="G28" s="123"/>
      <c r="H28" s="123"/>
      <c r="I28" s="123"/>
      <c r="J28" s="123"/>
      <c r="K28" s="127" t="str">
        <f t="shared" si="1"/>
        <v/>
      </c>
      <c r="L28" s="32"/>
      <c r="N28" s="864"/>
      <c r="O28" s="864"/>
      <c r="P28" s="864"/>
      <c r="Q28" s="864"/>
      <c r="R28" s="864"/>
      <c r="S28" s="864"/>
      <c r="T28" s="864"/>
      <c r="U28" s="864"/>
      <c r="V28" s="864"/>
      <c r="W28" s="864"/>
    </row>
    <row r="29" spans="1:23">
      <c r="A29" s="31">
        <v>16</v>
      </c>
      <c r="B29" s="99"/>
      <c r="C29" s="71" t="str">
        <f t="shared" si="2"/>
        <v/>
      </c>
      <c r="D29" s="118"/>
      <c r="E29" s="122"/>
      <c r="F29" s="123"/>
      <c r="G29" s="123"/>
      <c r="H29" s="123"/>
      <c r="I29" s="123"/>
      <c r="J29" s="123"/>
      <c r="K29" s="127" t="str">
        <f t="shared" si="1"/>
        <v/>
      </c>
      <c r="L29" s="32"/>
      <c r="N29" s="864"/>
      <c r="O29" s="864"/>
      <c r="P29" s="864"/>
      <c r="Q29" s="864"/>
      <c r="R29" s="864"/>
      <c r="S29" s="864"/>
      <c r="T29" s="864"/>
      <c r="U29" s="864"/>
      <c r="V29" s="864"/>
      <c r="W29" s="864"/>
    </row>
    <row r="30" spans="1:23">
      <c r="A30" s="31">
        <v>17</v>
      </c>
      <c r="B30" s="99"/>
      <c r="C30" s="71" t="str">
        <f t="shared" si="2"/>
        <v/>
      </c>
      <c r="D30" s="118"/>
      <c r="E30" s="122"/>
      <c r="F30" s="123"/>
      <c r="G30" s="123"/>
      <c r="H30" s="123"/>
      <c r="I30" s="123"/>
      <c r="J30" s="123"/>
      <c r="K30" s="127" t="str">
        <f t="shared" si="1"/>
        <v/>
      </c>
      <c r="L30" s="33"/>
      <c r="N30" s="864"/>
      <c r="O30" s="864"/>
      <c r="P30" s="864"/>
      <c r="Q30" s="864"/>
      <c r="R30" s="864"/>
      <c r="S30" s="864"/>
      <c r="T30" s="864"/>
      <c r="U30" s="864"/>
      <c r="V30" s="864"/>
      <c r="W30" s="864"/>
    </row>
    <row r="31" spans="1:23">
      <c r="A31" s="31">
        <v>18</v>
      </c>
      <c r="B31" s="99"/>
      <c r="C31" s="71" t="str">
        <f t="shared" si="2"/>
        <v/>
      </c>
      <c r="D31" s="118"/>
      <c r="E31" s="122"/>
      <c r="F31" s="123"/>
      <c r="G31" s="123"/>
      <c r="H31" s="123"/>
      <c r="I31" s="123"/>
      <c r="J31" s="123"/>
      <c r="K31" s="127" t="str">
        <f t="shared" si="1"/>
        <v/>
      </c>
      <c r="L31" s="33"/>
      <c r="N31" s="864"/>
      <c r="O31" s="864"/>
      <c r="P31" s="864"/>
      <c r="Q31" s="864"/>
      <c r="R31" s="864"/>
      <c r="S31" s="864"/>
      <c r="T31" s="864"/>
      <c r="U31" s="864"/>
      <c r="V31" s="864"/>
      <c r="W31" s="864"/>
    </row>
    <row r="32" spans="1:23">
      <c r="A32" s="31">
        <v>19</v>
      </c>
      <c r="B32" s="99"/>
      <c r="C32" s="71" t="str">
        <f t="shared" si="2"/>
        <v/>
      </c>
      <c r="D32" s="118"/>
      <c r="E32" s="122"/>
      <c r="F32" s="123"/>
      <c r="G32" s="123"/>
      <c r="H32" s="123"/>
      <c r="I32" s="123"/>
      <c r="J32" s="123"/>
      <c r="K32" s="127" t="str">
        <f t="shared" si="1"/>
        <v/>
      </c>
      <c r="L32" s="33"/>
      <c r="N32" s="864"/>
      <c r="O32" s="864"/>
      <c r="P32" s="864"/>
      <c r="Q32" s="864"/>
      <c r="R32" s="864"/>
      <c r="S32" s="864"/>
      <c r="T32" s="864"/>
      <c r="U32" s="864"/>
      <c r="V32" s="864"/>
      <c r="W32" s="864"/>
    </row>
    <row r="33" spans="1:25" ht="18.5" thickBot="1">
      <c r="A33" s="31">
        <v>20</v>
      </c>
      <c r="B33" s="100"/>
      <c r="C33" s="71" t="str">
        <f t="shared" si="2"/>
        <v/>
      </c>
      <c r="D33" s="119"/>
      <c r="E33" s="124"/>
      <c r="F33" s="125"/>
      <c r="G33" s="125"/>
      <c r="H33" s="125"/>
      <c r="I33" s="125"/>
      <c r="J33" s="125"/>
      <c r="K33" s="128" t="str">
        <f>IF(ISNUMBER(F33),(PRODUCT(F33,G33,I33)),"")</f>
        <v/>
      </c>
      <c r="L33" s="34"/>
      <c r="N33" s="864"/>
      <c r="O33" s="864"/>
      <c r="P33" s="864"/>
      <c r="Q33" s="864"/>
      <c r="R33" s="864"/>
      <c r="S33" s="864"/>
      <c r="T33" s="864"/>
      <c r="U33" s="864"/>
      <c r="V33" s="864"/>
      <c r="W33" s="864"/>
    </row>
    <row r="34" spans="1:25" s="40" customFormat="1" ht="23" thickBot="1">
      <c r="A34" s="52"/>
      <c r="B34" s="98"/>
      <c r="C34" s="67" t="s">
        <v>107</v>
      </c>
      <c r="D34" s="103" t="s">
        <v>101</v>
      </c>
      <c r="E34" s="56" t="s">
        <v>77</v>
      </c>
      <c r="F34" s="104" t="s">
        <v>58</v>
      </c>
      <c r="G34" s="105" t="s">
        <v>29</v>
      </c>
      <c r="H34" s="59" t="s">
        <v>51</v>
      </c>
      <c r="I34" s="58" t="s">
        <v>30</v>
      </c>
      <c r="J34" s="59" t="s">
        <v>52</v>
      </c>
      <c r="K34" s="57" t="s">
        <v>31</v>
      </c>
      <c r="L34" s="60" t="s">
        <v>316</v>
      </c>
      <c r="M34" s="26"/>
      <c r="N34"/>
      <c r="O34"/>
      <c r="P34"/>
      <c r="Q34"/>
      <c r="R34"/>
      <c r="S34"/>
      <c r="T34"/>
      <c r="U34"/>
      <c r="V34"/>
      <c r="W34"/>
      <c r="X34" s="26"/>
      <c r="Y34" s="26"/>
    </row>
    <row r="35" spans="1:25" s="27" customFormat="1" ht="26.5">
      <c r="A35" s="31"/>
      <c r="B35" s="54" t="str">
        <f>IF($E$8=C35,$D$8,IF($E$9=C35,$D$9,IF($E$10=C35,$D$10,"")))</f>
        <v/>
      </c>
      <c r="C35" s="69" t="s">
        <v>246</v>
      </c>
      <c r="D35" s="238"/>
      <c r="E35" s="62"/>
      <c r="F35" s="63"/>
      <c r="G35" s="63"/>
      <c r="H35" s="63"/>
      <c r="I35" s="63"/>
      <c r="J35" s="63"/>
      <c r="K35" s="66" t="str">
        <f t="shared" ref="K35:K45" si="3">IF(ISNUMBER(F35),(PRODUCT(F35,G35,I35)),"")</f>
        <v/>
      </c>
      <c r="L35" s="68">
        <f>SUM(K36:K45)</f>
        <v>0</v>
      </c>
      <c r="N35" s="542"/>
      <c r="O35" s="542"/>
      <c r="P35" s="542"/>
      <c r="Q35" s="542"/>
      <c r="R35" s="542"/>
      <c r="S35" s="542"/>
      <c r="T35" s="542"/>
      <c r="U35" s="542"/>
      <c r="V35" s="542"/>
      <c r="W35" s="542"/>
    </row>
    <row r="36" spans="1:25">
      <c r="A36" s="31">
        <v>1</v>
      </c>
      <c r="B36" s="99"/>
      <c r="C36" s="71" t="str">
        <f>IF(D36="","",".")</f>
        <v/>
      </c>
      <c r="D36" s="117"/>
      <c r="E36" s="120"/>
      <c r="F36" s="237"/>
      <c r="G36" s="121"/>
      <c r="H36" s="121"/>
      <c r="I36" s="121"/>
      <c r="J36" s="121"/>
      <c r="K36" s="126" t="str">
        <f t="shared" si="3"/>
        <v/>
      </c>
      <c r="L36" s="32"/>
    </row>
    <row r="37" spans="1:25">
      <c r="A37" s="31">
        <v>2</v>
      </c>
      <c r="B37" s="99"/>
      <c r="C37" s="71" t="str">
        <f t="shared" ref="C37:C45" si="4">IF(D37="","",".")</f>
        <v/>
      </c>
      <c r="D37" s="118"/>
      <c r="E37" s="122"/>
      <c r="F37" s="123"/>
      <c r="G37" s="123"/>
      <c r="H37" s="123"/>
      <c r="I37" s="123"/>
      <c r="J37" s="123"/>
      <c r="K37" s="127" t="str">
        <f t="shared" si="3"/>
        <v/>
      </c>
      <c r="L37" s="32"/>
    </row>
    <row r="38" spans="1:25">
      <c r="A38" s="31">
        <v>3</v>
      </c>
      <c r="B38" s="99"/>
      <c r="C38" s="71" t="str">
        <f t="shared" si="4"/>
        <v/>
      </c>
      <c r="D38" s="118"/>
      <c r="E38" s="122"/>
      <c r="F38" s="123"/>
      <c r="G38" s="123"/>
      <c r="H38" s="123"/>
      <c r="I38" s="123"/>
      <c r="J38" s="123"/>
      <c r="K38" s="127" t="str">
        <f t="shared" si="3"/>
        <v/>
      </c>
      <c r="L38" s="32"/>
    </row>
    <row r="39" spans="1:25">
      <c r="A39" s="31">
        <v>4</v>
      </c>
      <c r="B39" s="99"/>
      <c r="C39" s="71" t="str">
        <f t="shared" si="4"/>
        <v/>
      </c>
      <c r="D39" s="118"/>
      <c r="E39" s="122"/>
      <c r="F39" s="123"/>
      <c r="G39" s="123"/>
      <c r="H39" s="123"/>
      <c r="I39" s="123"/>
      <c r="J39" s="123"/>
      <c r="K39" s="127" t="str">
        <f t="shared" si="3"/>
        <v/>
      </c>
      <c r="L39" s="32"/>
    </row>
    <row r="40" spans="1:25">
      <c r="A40" s="31">
        <v>5</v>
      </c>
      <c r="B40" s="99"/>
      <c r="C40" s="71" t="str">
        <f t="shared" si="4"/>
        <v/>
      </c>
      <c r="D40" s="118"/>
      <c r="E40" s="122"/>
      <c r="F40" s="123"/>
      <c r="G40" s="123"/>
      <c r="H40" s="123"/>
      <c r="I40" s="123"/>
      <c r="J40" s="123"/>
      <c r="K40" s="127" t="str">
        <f t="shared" si="3"/>
        <v/>
      </c>
      <c r="L40" s="32"/>
    </row>
    <row r="41" spans="1:25">
      <c r="A41" s="31">
        <v>6</v>
      </c>
      <c r="B41" s="99"/>
      <c r="C41" s="71" t="str">
        <f t="shared" si="4"/>
        <v/>
      </c>
      <c r="D41" s="118"/>
      <c r="E41" s="122"/>
      <c r="F41" s="123"/>
      <c r="G41" s="123"/>
      <c r="H41" s="123"/>
      <c r="I41" s="123"/>
      <c r="J41" s="123"/>
      <c r="K41" s="127" t="str">
        <f t="shared" si="3"/>
        <v/>
      </c>
      <c r="L41" s="32"/>
      <c r="M41" s="26"/>
    </row>
    <row r="42" spans="1:25">
      <c r="A42" s="31">
        <v>7</v>
      </c>
      <c r="B42" s="99"/>
      <c r="C42" s="71" t="str">
        <f t="shared" si="4"/>
        <v/>
      </c>
      <c r="D42" s="118"/>
      <c r="E42" s="122"/>
      <c r="F42" s="123"/>
      <c r="G42" s="123"/>
      <c r="H42" s="123"/>
      <c r="I42" s="123"/>
      <c r="J42" s="123"/>
      <c r="K42" s="127" t="str">
        <f t="shared" si="3"/>
        <v/>
      </c>
      <c r="L42" s="32"/>
      <c r="M42" s="27"/>
    </row>
    <row r="43" spans="1:25">
      <c r="A43" s="31">
        <v>8</v>
      </c>
      <c r="B43" s="99"/>
      <c r="C43" s="71" t="str">
        <f t="shared" si="4"/>
        <v/>
      </c>
      <c r="D43" s="118"/>
      <c r="E43" s="122"/>
      <c r="F43" s="123"/>
      <c r="G43" s="123"/>
      <c r="H43" s="123"/>
      <c r="I43" s="123"/>
      <c r="J43" s="123"/>
      <c r="K43" s="127" t="str">
        <f t="shared" si="3"/>
        <v/>
      </c>
      <c r="L43" s="32"/>
    </row>
    <row r="44" spans="1:25">
      <c r="A44" s="31">
        <v>9</v>
      </c>
      <c r="B44" s="99"/>
      <c r="C44" s="71" t="str">
        <f t="shared" si="4"/>
        <v/>
      </c>
      <c r="D44" s="118"/>
      <c r="E44" s="122"/>
      <c r="F44" s="123"/>
      <c r="G44" s="123"/>
      <c r="H44" s="123"/>
      <c r="I44" s="123"/>
      <c r="J44" s="123"/>
      <c r="K44" s="127" t="str">
        <f t="shared" si="3"/>
        <v/>
      </c>
      <c r="L44" s="32"/>
    </row>
    <row r="45" spans="1:25" ht="18.5" thickBot="1">
      <c r="A45" s="31">
        <v>10</v>
      </c>
      <c r="B45" s="99"/>
      <c r="C45" s="71" t="str">
        <f t="shared" si="4"/>
        <v/>
      </c>
      <c r="D45" s="118"/>
      <c r="E45" s="122"/>
      <c r="F45" s="123"/>
      <c r="G45" s="123"/>
      <c r="H45" s="123"/>
      <c r="I45" s="123"/>
      <c r="J45" s="123"/>
      <c r="K45" s="127" t="str">
        <f t="shared" si="3"/>
        <v/>
      </c>
      <c r="L45" s="32"/>
    </row>
    <row r="46" spans="1:25" s="40" customFormat="1" ht="23" thickBot="1">
      <c r="A46" s="52"/>
      <c r="B46" s="98"/>
      <c r="C46" s="67" t="s">
        <v>107</v>
      </c>
      <c r="D46" s="103" t="s">
        <v>101</v>
      </c>
      <c r="E46" s="56" t="s">
        <v>77</v>
      </c>
      <c r="F46" s="104" t="s">
        <v>58</v>
      </c>
      <c r="G46" s="105" t="s">
        <v>29</v>
      </c>
      <c r="H46" s="59" t="s">
        <v>51</v>
      </c>
      <c r="I46" s="58" t="s">
        <v>30</v>
      </c>
      <c r="J46" s="59" t="s">
        <v>52</v>
      </c>
      <c r="K46" s="57" t="s">
        <v>31</v>
      </c>
      <c r="L46" s="60" t="s">
        <v>316</v>
      </c>
      <c r="M46" s="26"/>
      <c r="N46"/>
      <c r="O46"/>
      <c r="P46"/>
      <c r="Q46"/>
      <c r="R46"/>
      <c r="S46"/>
      <c r="T46"/>
      <c r="U46"/>
      <c r="V46"/>
      <c r="W46"/>
      <c r="X46" s="26"/>
      <c r="Y46" s="26"/>
    </row>
    <row r="47" spans="1:25" s="27" customFormat="1" ht="26.5">
      <c r="A47" s="31"/>
      <c r="B47" s="54" t="str">
        <f>IF($E$8=C47,$D$8,IF($E$9=C47,$D$9,IF($E$10=C47,$D$10,"")))</f>
        <v/>
      </c>
      <c r="C47" s="69" t="s">
        <v>224</v>
      </c>
      <c r="D47" s="236"/>
      <c r="E47" s="62"/>
      <c r="F47" s="55"/>
      <c r="G47" s="63"/>
      <c r="H47" s="63"/>
      <c r="I47" s="63"/>
      <c r="J47" s="63"/>
      <c r="K47" s="66" t="str">
        <f t="shared" ref="K47:K57" si="5">IF(ISNUMBER(F47),(PRODUCT(F47,G47,I47)),"")</f>
        <v/>
      </c>
      <c r="L47" s="68">
        <f>SUM(K48:K57)</f>
        <v>0</v>
      </c>
      <c r="N47"/>
      <c r="O47"/>
      <c r="P47"/>
      <c r="Q47"/>
      <c r="R47"/>
      <c r="S47"/>
      <c r="T47"/>
      <c r="U47"/>
      <c r="V47"/>
      <c r="W47"/>
    </row>
    <row r="48" spans="1:25">
      <c r="A48" s="31">
        <v>1</v>
      </c>
      <c r="B48" s="99"/>
      <c r="C48" s="71" t="str">
        <f>IF(D48="","",".")</f>
        <v/>
      </c>
      <c r="D48" s="117"/>
      <c r="E48" s="120"/>
      <c r="F48" s="121"/>
      <c r="G48" s="121"/>
      <c r="H48" s="121"/>
      <c r="I48" s="121"/>
      <c r="J48" s="121"/>
      <c r="K48" s="126" t="str">
        <f t="shared" si="5"/>
        <v/>
      </c>
      <c r="L48" s="32"/>
    </row>
    <row r="49" spans="1:23">
      <c r="A49" s="31">
        <v>2</v>
      </c>
      <c r="B49" s="99"/>
      <c r="C49" s="71" t="str">
        <f t="shared" ref="C49:C57" si="6">IF(D49="","",".")</f>
        <v/>
      </c>
      <c r="D49" s="118"/>
      <c r="E49" s="122"/>
      <c r="F49" s="123"/>
      <c r="G49" s="123"/>
      <c r="H49" s="123"/>
      <c r="I49" s="123"/>
      <c r="J49" s="123"/>
      <c r="K49" s="127" t="str">
        <f t="shared" si="5"/>
        <v/>
      </c>
      <c r="L49" s="32"/>
    </row>
    <row r="50" spans="1:23">
      <c r="A50" s="31">
        <v>3</v>
      </c>
      <c r="B50" s="99"/>
      <c r="C50" s="71" t="str">
        <f t="shared" si="6"/>
        <v/>
      </c>
      <c r="D50" s="118"/>
      <c r="E50" s="122"/>
      <c r="F50" s="123"/>
      <c r="G50" s="123"/>
      <c r="H50" s="123"/>
      <c r="I50" s="123"/>
      <c r="J50" s="123"/>
      <c r="K50" s="127" t="str">
        <f t="shared" si="5"/>
        <v/>
      </c>
      <c r="L50" s="32"/>
    </row>
    <row r="51" spans="1:23">
      <c r="A51" s="31">
        <v>4</v>
      </c>
      <c r="B51" s="99"/>
      <c r="C51" s="71" t="str">
        <f t="shared" si="6"/>
        <v/>
      </c>
      <c r="D51" s="118"/>
      <c r="E51" s="122"/>
      <c r="F51" s="123"/>
      <c r="G51" s="123"/>
      <c r="H51" s="123"/>
      <c r="I51" s="123"/>
      <c r="J51" s="123"/>
      <c r="K51" s="127" t="str">
        <f t="shared" si="5"/>
        <v/>
      </c>
      <c r="L51" s="32"/>
    </row>
    <row r="52" spans="1:23">
      <c r="A52" s="31">
        <v>5</v>
      </c>
      <c r="B52" s="99"/>
      <c r="C52" s="71" t="str">
        <f t="shared" si="6"/>
        <v/>
      </c>
      <c r="D52" s="118"/>
      <c r="E52" s="122"/>
      <c r="F52" s="123"/>
      <c r="G52" s="123"/>
      <c r="H52" s="123"/>
      <c r="I52" s="123"/>
      <c r="J52" s="123"/>
      <c r="K52" s="127" t="str">
        <f t="shared" si="5"/>
        <v/>
      </c>
      <c r="L52" s="32"/>
    </row>
    <row r="53" spans="1:23">
      <c r="A53" s="31">
        <v>6</v>
      </c>
      <c r="B53" s="99"/>
      <c r="C53" s="71" t="str">
        <f t="shared" si="6"/>
        <v/>
      </c>
      <c r="D53" s="118"/>
      <c r="E53" s="122"/>
      <c r="F53" s="123"/>
      <c r="G53" s="123"/>
      <c r="H53" s="123"/>
      <c r="I53" s="123"/>
      <c r="J53" s="123"/>
      <c r="K53" s="127" t="str">
        <f t="shared" si="5"/>
        <v/>
      </c>
      <c r="L53" s="32"/>
      <c r="M53" s="26"/>
    </row>
    <row r="54" spans="1:23">
      <c r="A54" s="31">
        <v>7</v>
      </c>
      <c r="B54" s="99"/>
      <c r="C54" s="71" t="str">
        <f t="shared" si="6"/>
        <v/>
      </c>
      <c r="D54" s="118"/>
      <c r="E54" s="122"/>
      <c r="F54" s="123"/>
      <c r="G54" s="123"/>
      <c r="H54" s="123"/>
      <c r="I54" s="123"/>
      <c r="J54" s="123"/>
      <c r="K54" s="127" t="str">
        <f t="shared" si="5"/>
        <v/>
      </c>
      <c r="L54" s="32"/>
      <c r="M54" s="27"/>
    </row>
    <row r="55" spans="1:23">
      <c r="A55" s="31">
        <v>8</v>
      </c>
      <c r="B55" s="99"/>
      <c r="C55" s="71" t="str">
        <f t="shared" si="6"/>
        <v/>
      </c>
      <c r="D55" s="118"/>
      <c r="E55" s="122"/>
      <c r="F55" s="123"/>
      <c r="G55" s="123"/>
      <c r="H55" s="123"/>
      <c r="I55" s="123"/>
      <c r="J55" s="123"/>
      <c r="K55" s="127" t="str">
        <f t="shared" si="5"/>
        <v/>
      </c>
      <c r="L55" s="32"/>
    </row>
    <row r="56" spans="1:23">
      <c r="A56" s="31">
        <v>9</v>
      </c>
      <c r="B56" s="99"/>
      <c r="C56" s="71" t="str">
        <f t="shared" si="6"/>
        <v/>
      </c>
      <c r="D56" s="118"/>
      <c r="E56" s="122"/>
      <c r="F56" s="123"/>
      <c r="G56" s="123"/>
      <c r="H56" s="123"/>
      <c r="I56" s="123"/>
      <c r="J56" s="123"/>
      <c r="K56" s="127" t="str">
        <f t="shared" si="5"/>
        <v/>
      </c>
      <c r="L56" s="32"/>
    </row>
    <row r="57" spans="1:23" ht="18.5" thickBot="1">
      <c r="A57" s="31">
        <v>10</v>
      </c>
      <c r="B57" s="99"/>
      <c r="C57" s="71" t="str">
        <f t="shared" si="6"/>
        <v/>
      </c>
      <c r="D57" s="118"/>
      <c r="E57" s="122"/>
      <c r="F57" s="123"/>
      <c r="G57" s="123"/>
      <c r="H57" s="123"/>
      <c r="I57" s="123"/>
      <c r="J57" s="123"/>
      <c r="K57" s="127" t="str">
        <f t="shared" si="5"/>
        <v/>
      </c>
      <c r="L57" s="32"/>
      <c r="N57" s="542"/>
      <c r="O57" s="542"/>
      <c r="P57" s="542"/>
      <c r="Q57" s="542"/>
      <c r="R57" s="542"/>
      <c r="S57" s="542"/>
      <c r="T57" s="542"/>
      <c r="U57" s="542"/>
      <c r="V57" s="542"/>
      <c r="W57" s="542"/>
    </row>
    <row r="58" spans="1:23" ht="23" thickBot="1">
      <c r="A58" s="52"/>
      <c r="B58" s="97"/>
      <c r="C58" s="67" t="s">
        <v>107</v>
      </c>
      <c r="D58" s="53" t="s">
        <v>106</v>
      </c>
      <c r="E58" s="56" t="s">
        <v>77</v>
      </c>
      <c r="F58" s="57" t="s">
        <v>58</v>
      </c>
      <c r="G58" s="58" t="s">
        <v>29</v>
      </c>
      <c r="H58" s="59" t="s">
        <v>51</v>
      </c>
      <c r="I58" s="58" t="s">
        <v>30</v>
      </c>
      <c r="J58" s="59" t="s">
        <v>52</v>
      </c>
      <c r="K58" s="57" t="s">
        <v>31</v>
      </c>
      <c r="L58" s="60" t="s">
        <v>316</v>
      </c>
    </row>
    <row r="59" spans="1:23" s="27" customFormat="1" ht="26.5">
      <c r="A59" s="31"/>
      <c r="B59" s="54" t="str">
        <f>IF($E$8=C59,$D$8,IF($E$9=C59,$D$9,IF($E$10=C59,$D$10,"")))</f>
        <v/>
      </c>
      <c r="C59" s="69" t="s">
        <v>180</v>
      </c>
      <c r="D59" s="61"/>
      <c r="E59" s="62"/>
      <c r="F59" s="63"/>
      <c r="G59" s="63"/>
      <c r="H59" s="63"/>
      <c r="I59" s="63"/>
      <c r="J59" s="63"/>
      <c r="K59" s="64"/>
      <c r="L59" s="68">
        <f>SUM(K60:K79)</f>
        <v>0</v>
      </c>
      <c r="N59"/>
      <c r="O59"/>
      <c r="P59"/>
      <c r="Q59"/>
      <c r="R59"/>
      <c r="S59"/>
      <c r="T59"/>
      <c r="U59"/>
      <c r="V59"/>
      <c r="W59"/>
    </row>
    <row r="60" spans="1:23">
      <c r="A60" s="31">
        <v>1</v>
      </c>
      <c r="B60" s="99"/>
      <c r="C60" s="71" t="str">
        <f>IF(D60="","",".")</f>
        <v/>
      </c>
      <c r="D60" s="117"/>
      <c r="E60" s="120"/>
      <c r="F60" s="121"/>
      <c r="G60" s="121"/>
      <c r="H60" s="121"/>
      <c r="I60" s="121"/>
      <c r="J60" s="121"/>
      <c r="K60" s="126" t="str">
        <f t="shared" ref="K60:K101" si="7">IF(ISNUMBER(F60),(PRODUCT(F60,G60,I60)),"")</f>
        <v/>
      </c>
      <c r="L60" s="32"/>
    </row>
    <row r="61" spans="1:23">
      <c r="A61" s="31">
        <v>2</v>
      </c>
      <c r="B61" s="99"/>
      <c r="C61" s="71" t="str">
        <f t="shared" ref="C61:C79" si="8">IF(D61="","",".")</f>
        <v/>
      </c>
      <c r="D61" s="118"/>
      <c r="E61" s="122"/>
      <c r="F61" s="123"/>
      <c r="G61" s="123"/>
      <c r="H61" s="123"/>
      <c r="I61" s="123"/>
      <c r="J61" s="123"/>
      <c r="K61" s="127" t="str">
        <f t="shared" si="7"/>
        <v/>
      </c>
      <c r="L61" s="32"/>
    </row>
    <row r="62" spans="1:23">
      <c r="A62" s="31">
        <v>3</v>
      </c>
      <c r="B62" s="99"/>
      <c r="C62" s="71" t="str">
        <f t="shared" si="8"/>
        <v/>
      </c>
      <c r="D62" s="118"/>
      <c r="E62" s="122"/>
      <c r="F62" s="123"/>
      <c r="G62" s="123"/>
      <c r="H62" s="123"/>
      <c r="I62" s="123"/>
      <c r="J62" s="123"/>
      <c r="K62" s="127" t="str">
        <f t="shared" si="7"/>
        <v/>
      </c>
      <c r="L62" s="32"/>
    </row>
    <row r="63" spans="1:23">
      <c r="A63" s="31">
        <v>4</v>
      </c>
      <c r="B63" s="99"/>
      <c r="C63" s="71" t="str">
        <f t="shared" si="8"/>
        <v/>
      </c>
      <c r="D63" s="118"/>
      <c r="E63" s="122"/>
      <c r="F63" s="123"/>
      <c r="G63" s="123"/>
      <c r="H63" s="123"/>
      <c r="I63" s="123"/>
      <c r="J63" s="123"/>
      <c r="K63" s="127" t="str">
        <f t="shared" si="7"/>
        <v/>
      </c>
      <c r="L63" s="32"/>
    </row>
    <row r="64" spans="1:23">
      <c r="A64" s="31">
        <v>5</v>
      </c>
      <c r="B64" s="99"/>
      <c r="C64" s="71" t="str">
        <f t="shared" si="8"/>
        <v/>
      </c>
      <c r="D64" s="118"/>
      <c r="E64" s="122"/>
      <c r="F64" s="123"/>
      <c r="G64" s="123"/>
      <c r="H64" s="123"/>
      <c r="I64" s="123"/>
      <c r="J64" s="123"/>
      <c r="K64" s="127" t="str">
        <f t="shared" si="7"/>
        <v/>
      </c>
      <c r="L64" s="32"/>
    </row>
    <row r="65" spans="1:23">
      <c r="A65" s="31">
        <v>6</v>
      </c>
      <c r="B65" s="99"/>
      <c r="C65" s="71" t="str">
        <f t="shared" si="8"/>
        <v/>
      </c>
      <c r="D65" s="118"/>
      <c r="E65" s="122"/>
      <c r="F65" s="123"/>
      <c r="G65" s="123"/>
      <c r="H65" s="123"/>
      <c r="I65" s="123"/>
      <c r="J65" s="123"/>
      <c r="K65" s="127" t="str">
        <f t="shared" si="7"/>
        <v/>
      </c>
      <c r="L65" s="32"/>
    </row>
    <row r="66" spans="1:23">
      <c r="A66" s="31">
        <v>7</v>
      </c>
      <c r="B66" s="99"/>
      <c r="C66" s="71" t="str">
        <f t="shared" si="8"/>
        <v/>
      </c>
      <c r="D66" s="118"/>
      <c r="E66" s="122"/>
      <c r="F66" s="123"/>
      <c r="G66" s="123"/>
      <c r="H66" s="123"/>
      <c r="I66" s="123"/>
      <c r="J66" s="123"/>
      <c r="K66" s="127" t="str">
        <f t="shared" si="7"/>
        <v/>
      </c>
      <c r="L66" s="32"/>
    </row>
    <row r="67" spans="1:23">
      <c r="A67" s="31">
        <v>8</v>
      </c>
      <c r="B67" s="99"/>
      <c r="C67" s="71" t="str">
        <f t="shared" si="8"/>
        <v/>
      </c>
      <c r="D67" s="118"/>
      <c r="E67" s="122"/>
      <c r="F67" s="123"/>
      <c r="G67" s="123"/>
      <c r="H67" s="123"/>
      <c r="I67" s="123"/>
      <c r="J67" s="123"/>
      <c r="K67" s="127" t="str">
        <f t="shared" si="7"/>
        <v/>
      </c>
      <c r="L67" s="32"/>
    </row>
    <row r="68" spans="1:23">
      <c r="A68" s="31">
        <v>9</v>
      </c>
      <c r="B68" s="99"/>
      <c r="C68" s="71" t="str">
        <f t="shared" si="8"/>
        <v/>
      </c>
      <c r="D68" s="118"/>
      <c r="E68" s="122"/>
      <c r="F68" s="123"/>
      <c r="G68" s="123"/>
      <c r="H68" s="123"/>
      <c r="I68" s="123"/>
      <c r="J68" s="123"/>
      <c r="K68" s="127" t="str">
        <f t="shared" si="7"/>
        <v/>
      </c>
      <c r="L68" s="32"/>
    </row>
    <row r="69" spans="1:23">
      <c r="A69" s="31">
        <v>10</v>
      </c>
      <c r="B69" s="99"/>
      <c r="C69" s="71" t="str">
        <f t="shared" si="8"/>
        <v/>
      </c>
      <c r="D69" s="118"/>
      <c r="E69" s="122"/>
      <c r="F69" s="123"/>
      <c r="G69" s="123"/>
      <c r="H69" s="123"/>
      <c r="I69" s="123"/>
      <c r="J69" s="123"/>
      <c r="K69" s="127" t="str">
        <f t="shared" si="7"/>
        <v/>
      </c>
      <c r="L69" s="32"/>
    </row>
    <row r="70" spans="1:23">
      <c r="A70" s="31">
        <v>11</v>
      </c>
      <c r="B70" s="99"/>
      <c r="C70" s="71" t="str">
        <f t="shared" si="8"/>
        <v/>
      </c>
      <c r="D70" s="118"/>
      <c r="E70" s="122"/>
      <c r="F70" s="123"/>
      <c r="G70" s="123"/>
      <c r="H70" s="123"/>
      <c r="I70" s="123"/>
      <c r="J70" s="123"/>
      <c r="K70" s="127" t="str">
        <f t="shared" si="7"/>
        <v/>
      </c>
      <c r="L70" s="32"/>
    </row>
    <row r="71" spans="1:23">
      <c r="A71" s="31">
        <v>12</v>
      </c>
      <c r="B71" s="99"/>
      <c r="C71" s="71" t="str">
        <f t="shared" si="8"/>
        <v/>
      </c>
      <c r="D71" s="118"/>
      <c r="E71" s="122"/>
      <c r="F71" s="123"/>
      <c r="G71" s="123"/>
      <c r="H71" s="123"/>
      <c r="I71" s="123"/>
      <c r="J71" s="123"/>
      <c r="K71" s="127" t="str">
        <f t="shared" si="7"/>
        <v/>
      </c>
      <c r="L71" s="32"/>
    </row>
    <row r="72" spans="1:23">
      <c r="A72" s="31">
        <v>13</v>
      </c>
      <c r="B72" s="99"/>
      <c r="C72" s="71" t="str">
        <f t="shared" si="8"/>
        <v/>
      </c>
      <c r="D72" s="118"/>
      <c r="E72" s="122"/>
      <c r="F72" s="123"/>
      <c r="G72" s="123"/>
      <c r="H72" s="123"/>
      <c r="I72" s="123"/>
      <c r="J72" s="123"/>
      <c r="K72" s="127" t="str">
        <f t="shared" si="7"/>
        <v/>
      </c>
      <c r="L72" s="32"/>
    </row>
    <row r="73" spans="1:23">
      <c r="A73" s="31">
        <v>14</v>
      </c>
      <c r="B73" s="99"/>
      <c r="C73" s="71" t="str">
        <f t="shared" si="8"/>
        <v/>
      </c>
      <c r="D73" s="118"/>
      <c r="E73" s="122"/>
      <c r="F73" s="123"/>
      <c r="G73" s="123"/>
      <c r="H73" s="123"/>
      <c r="I73" s="123"/>
      <c r="J73" s="123"/>
      <c r="K73" s="127" t="str">
        <f t="shared" si="7"/>
        <v/>
      </c>
      <c r="L73" s="32"/>
    </row>
    <row r="74" spans="1:23">
      <c r="A74" s="31">
        <v>15</v>
      </c>
      <c r="B74" s="99"/>
      <c r="C74" s="71" t="str">
        <f t="shared" si="8"/>
        <v/>
      </c>
      <c r="D74" s="118"/>
      <c r="E74" s="122"/>
      <c r="F74" s="123"/>
      <c r="G74" s="123"/>
      <c r="H74" s="123"/>
      <c r="I74" s="123"/>
      <c r="J74" s="123"/>
      <c r="K74" s="127" t="str">
        <f t="shared" si="7"/>
        <v/>
      </c>
      <c r="L74" s="32"/>
    </row>
    <row r="75" spans="1:23">
      <c r="A75" s="31">
        <v>16</v>
      </c>
      <c r="B75" s="99"/>
      <c r="C75" s="71" t="str">
        <f t="shared" si="8"/>
        <v/>
      </c>
      <c r="D75" s="118"/>
      <c r="E75" s="122"/>
      <c r="F75" s="123"/>
      <c r="G75" s="123"/>
      <c r="H75" s="123"/>
      <c r="I75" s="123"/>
      <c r="J75" s="123"/>
      <c r="K75" s="127" t="str">
        <f t="shared" si="7"/>
        <v/>
      </c>
      <c r="L75" s="32"/>
    </row>
    <row r="76" spans="1:23">
      <c r="A76" s="31">
        <v>17</v>
      </c>
      <c r="B76" s="99"/>
      <c r="C76" s="71" t="str">
        <f t="shared" si="8"/>
        <v/>
      </c>
      <c r="D76" s="118"/>
      <c r="E76" s="122"/>
      <c r="F76" s="123"/>
      <c r="G76" s="123"/>
      <c r="H76" s="123"/>
      <c r="I76" s="123"/>
      <c r="J76" s="123"/>
      <c r="K76" s="127" t="str">
        <f t="shared" si="7"/>
        <v/>
      </c>
      <c r="L76" s="33"/>
    </row>
    <row r="77" spans="1:23">
      <c r="A77" s="31">
        <v>18</v>
      </c>
      <c r="B77" s="99"/>
      <c r="C77" s="71" t="str">
        <f t="shared" si="8"/>
        <v/>
      </c>
      <c r="D77" s="118"/>
      <c r="E77" s="122"/>
      <c r="F77" s="123"/>
      <c r="G77" s="123"/>
      <c r="H77" s="123"/>
      <c r="I77" s="123"/>
      <c r="J77" s="123"/>
      <c r="K77" s="127" t="str">
        <f t="shared" si="7"/>
        <v/>
      </c>
      <c r="L77" s="33"/>
    </row>
    <row r="78" spans="1:23">
      <c r="A78" s="31">
        <v>19</v>
      </c>
      <c r="B78" s="99"/>
      <c r="C78" s="71" t="str">
        <f t="shared" si="8"/>
        <v/>
      </c>
      <c r="D78" s="118"/>
      <c r="E78" s="122"/>
      <c r="F78" s="123"/>
      <c r="G78" s="123"/>
      <c r="H78" s="123"/>
      <c r="I78" s="123"/>
      <c r="J78" s="123"/>
      <c r="K78" s="127" t="str">
        <f t="shared" si="7"/>
        <v/>
      </c>
      <c r="L78" s="33"/>
    </row>
    <row r="79" spans="1:23" ht="18.5" thickBot="1">
      <c r="A79" s="31">
        <v>20</v>
      </c>
      <c r="B79" s="100"/>
      <c r="C79" s="72" t="str">
        <f t="shared" si="8"/>
        <v/>
      </c>
      <c r="D79" s="119"/>
      <c r="E79" s="124"/>
      <c r="F79" s="125"/>
      <c r="G79" s="125"/>
      <c r="H79" s="125"/>
      <c r="I79" s="125"/>
      <c r="J79" s="125"/>
      <c r="K79" s="128" t="str">
        <f t="shared" si="7"/>
        <v/>
      </c>
      <c r="L79" s="34"/>
      <c r="N79" s="542"/>
      <c r="O79" s="542"/>
      <c r="P79" s="542"/>
      <c r="Q79" s="542"/>
      <c r="R79" s="542"/>
      <c r="S79" s="542"/>
      <c r="T79" s="542"/>
      <c r="U79" s="542"/>
      <c r="V79" s="542"/>
      <c r="W79" s="542"/>
    </row>
    <row r="80" spans="1:23" ht="23" thickBot="1">
      <c r="A80" s="52"/>
      <c r="B80" s="97"/>
      <c r="C80" s="67" t="s">
        <v>107</v>
      </c>
      <c r="D80" s="53" t="s">
        <v>106</v>
      </c>
      <c r="E80" s="56" t="s">
        <v>77</v>
      </c>
      <c r="F80" s="57" t="s">
        <v>58</v>
      </c>
      <c r="G80" s="58" t="s">
        <v>29</v>
      </c>
      <c r="H80" s="59" t="s">
        <v>51</v>
      </c>
      <c r="I80" s="58" t="s">
        <v>30</v>
      </c>
      <c r="J80" s="59" t="s">
        <v>52</v>
      </c>
      <c r="K80" s="57" t="s">
        <v>31</v>
      </c>
      <c r="L80" s="60" t="s">
        <v>316</v>
      </c>
    </row>
    <row r="81" spans="1:23" s="27" customFormat="1" ht="26.5">
      <c r="A81" s="31"/>
      <c r="B81" s="54" t="str">
        <f t="shared" ref="B81" si="9">IF($E$8=C81,$D$8,IF($E$9=C81,$D$9,IF($E$10=C81,$D$10,"")))</f>
        <v/>
      </c>
      <c r="C81" s="70" t="s">
        <v>25</v>
      </c>
      <c r="D81" s="65"/>
      <c r="E81" s="62"/>
      <c r="F81" s="63"/>
      <c r="G81" s="63"/>
      <c r="H81" s="63"/>
      <c r="I81" s="63"/>
      <c r="J81" s="63"/>
      <c r="K81" s="64"/>
      <c r="L81" s="68">
        <f>SUM(K82:K101)</f>
        <v>0</v>
      </c>
      <c r="N81"/>
      <c r="O81"/>
      <c r="P81"/>
      <c r="Q81"/>
      <c r="R81"/>
      <c r="S81"/>
      <c r="T81"/>
      <c r="U81"/>
      <c r="V81"/>
      <c r="W81"/>
    </row>
    <row r="82" spans="1:23">
      <c r="A82" s="31">
        <v>1</v>
      </c>
      <c r="B82" s="99"/>
      <c r="C82" s="71" t="str">
        <f>IF(D82="","",".")</f>
        <v/>
      </c>
      <c r="D82" s="117"/>
      <c r="E82" s="120"/>
      <c r="F82" s="121"/>
      <c r="G82" s="121"/>
      <c r="H82" s="121"/>
      <c r="I82" s="121"/>
      <c r="J82" s="121"/>
      <c r="K82" s="126" t="str">
        <f t="shared" si="7"/>
        <v/>
      </c>
      <c r="L82" s="32"/>
    </row>
    <row r="83" spans="1:23">
      <c r="A83" s="31">
        <v>2</v>
      </c>
      <c r="B83" s="99"/>
      <c r="C83" s="71" t="str">
        <f t="shared" ref="C83:C101" si="10">IF(D83="","",".")</f>
        <v/>
      </c>
      <c r="D83" s="118"/>
      <c r="E83" s="122"/>
      <c r="F83" s="123"/>
      <c r="G83" s="123"/>
      <c r="H83" s="123"/>
      <c r="I83" s="123"/>
      <c r="J83" s="123"/>
      <c r="K83" s="127" t="str">
        <f t="shared" si="7"/>
        <v/>
      </c>
      <c r="L83" s="32"/>
    </row>
    <row r="84" spans="1:23">
      <c r="A84" s="31">
        <v>3</v>
      </c>
      <c r="B84" s="99"/>
      <c r="C84" s="71" t="str">
        <f t="shared" si="10"/>
        <v/>
      </c>
      <c r="D84" s="118"/>
      <c r="E84" s="122"/>
      <c r="F84" s="123"/>
      <c r="G84" s="123"/>
      <c r="H84" s="123"/>
      <c r="I84" s="123"/>
      <c r="J84" s="123"/>
      <c r="K84" s="127" t="str">
        <f t="shared" si="7"/>
        <v/>
      </c>
      <c r="L84" s="32"/>
    </row>
    <row r="85" spans="1:23">
      <c r="A85" s="31">
        <v>4</v>
      </c>
      <c r="B85" s="99"/>
      <c r="C85" s="71" t="str">
        <f t="shared" si="10"/>
        <v/>
      </c>
      <c r="D85" s="118"/>
      <c r="E85" s="122"/>
      <c r="F85" s="123"/>
      <c r="G85" s="123"/>
      <c r="H85" s="123"/>
      <c r="I85" s="123"/>
      <c r="J85" s="123"/>
      <c r="K85" s="127" t="str">
        <f t="shared" si="7"/>
        <v/>
      </c>
      <c r="L85" s="32"/>
    </row>
    <row r="86" spans="1:23">
      <c r="A86" s="31">
        <v>5</v>
      </c>
      <c r="B86" s="99"/>
      <c r="C86" s="71" t="str">
        <f t="shared" si="10"/>
        <v/>
      </c>
      <c r="D86" s="118"/>
      <c r="E86" s="122"/>
      <c r="F86" s="123"/>
      <c r="G86" s="123"/>
      <c r="H86" s="123"/>
      <c r="I86" s="123"/>
      <c r="J86" s="123"/>
      <c r="K86" s="127" t="str">
        <f t="shared" si="7"/>
        <v/>
      </c>
      <c r="L86" s="32"/>
    </row>
    <row r="87" spans="1:23">
      <c r="A87" s="31">
        <v>6</v>
      </c>
      <c r="B87" s="99"/>
      <c r="C87" s="71" t="str">
        <f t="shared" si="10"/>
        <v/>
      </c>
      <c r="D87" s="118"/>
      <c r="E87" s="122"/>
      <c r="F87" s="123"/>
      <c r="G87" s="123"/>
      <c r="H87" s="123"/>
      <c r="I87" s="123"/>
      <c r="J87" s="123"/>
      <c r="K87" s="127" t="str">
        <f t="shared" si="7"/>
        <v/>
      </c>
      <c r="L87" s="32"/>
    </row>
    <row r="88" spans="1:23">
      <c r="A88" s="31">
        <v>7</v>
      </c>
      <c r="B88" s="99"/>
      <c r="C88" s="71" t="str">
        <f t="shared" si="10"/>
        <v/>
      </c>
      <c r="D88" s="118"/>
      <c r="E88" s="122"/>
      <c r="F88" s="123"/>
      <c r="G88" s="123"/>
      <c r="H88" s="123"/>
      <c r="I88" s="123"/>
      <c r="J88" s="123"/>
      <c r="K88" s="127" t="str">
        <f t="shared" si="7"/>
        <v/>
      </c>
      <c r="L88" s="32"/>
    </row>
    <row r="89" spans="1:23">
      <c r="A89" s="31">
        <v>8</v>
      </c>
      <c r="B89" s="99"/>
      <c r="C89" s="71" t="str">
        <f t="shared" si="10"/>
        <v/>
      </c>
      <c r="D89" s="118"/>
      <c r="E89" s="122"/>
      <c r="F89" s="123"/>
      <c r="G89" s="123"/>
      <c r="H89" s="123"/>
      <c r="I89" s="123"/>
      <c r="J89" s="123"/>
      <c r="K89" s="127" t="str">
        <f t="shared" si="7"/>
        <v/>
      </c>
      <c r="L89" s="32"/>
    </row>
    <row r="90" spans="1:23">
      <c r="A90" s="31">
        <v>9</v>
      </c>
      <c r="B90" s="99"/>
      <c r="C90" s="71" t="str">
        <f t="shared" si="10"/>
        <v/>
      </c>
      <c r="D90" s="118"/>
      <c r="E90" s="122"/>
      <c r="F90" s="123"/>
      <c r="G90" s="123"/>
      <c r="H90" s="123"/>
      <c r="I90" s="123"/>
      <c r="J90" s="123"/>
      <c r="K90" s="127" t="str">
        <f t="shared" si="7"/>
        <v/>
      </c>
      <c r="L90" s="32"/>
    </row>
    <row r="91" spans="1:23">
      <c r="A91" s="31">
        <v>10</v>
      </c>
      <c r="B91" s="99"/>
      <c r="C91" s="71" t="str">
        <f t="shared" si="10"/>
        <v/>
      </c>
      <c r="D91" s="118"/>
      <c r="E91" s="122"/>
      <c r="F91" s="123"/>
      <c r="G91" s="123"/>
      <c r="H91" s="123"/>
      <c r="I91" s="123"/>
      <c r="J91" s="123"/>
      <c r="K91" s="127" t="str">
        <f t="shared" si="7"/>
        <v/>
      </c>
      <c r="L91" s="32"/>
    </row>
    <row r="92" spans="1:23">
      <c r="A92" s="31">
        <v>11</v>
      </c>
      <c r="B92" s="99"/>
      <c r="C92" s="71" t="str">
        <f t="shared" si="10"/>
        <v/>
      </c>
      <c r="D92" s="118"/>
      <c r="E92" s="122"/>
      <c r="F92" s="123"/>
      <c r="G92" s="123"/>
      <c r="H92" s="123"/>
      <c r="I92" s="123"/>
      <c r="J92" s="123"/>
      <c r="K92" s="127" t="str">
        <f t="shared" si="7"/>
        <v/>
      </c>
      <c r="L92" s="32"/>
    </row>
    <row r="93" spans="1:23">
      <c r="A93" s="31">
        <v>12</v>
      </c>
      <c r="B93" s="99"/>
      <c r="C93" s="71" t="str">
        <f t="shared" si="10"/>
        <v/>
      </c>
      <c r="D93" s="118"/>
      <c r="E93" s="122"/>
      <c r="F93" s="123"/>
      <c r="G93" s="123"/>
      <c r="H93" s="123"/>
      <c r="I93" s="123"/>
      <c r="J93" s="123"/>
      <c r="K93" s="127" t="str">
        <f t="shared" si="7"/>
        <v/>
      </c>
      <c r="L93" s="33"/>
    </row>
    <row r="94" spans="1:23">
      <c r="A94" s="31">
        <v>13</v>
      </c>
      <c r="B94" s="99"/>
      <c r="C94" s="71" t="str">
        <f t="shared" si="10"/>
        <v/>
      </c>
      <c r="D94" s="118"/>
      <c r="E94" s="122"/>
      <c r="F94" s="123"/>
      <c r="G94" s="123"/>
      <c r="H94" s="123"/>
      <c r="I94" s="123"/>
      <c r="J94" s="123"/>
      <c r="K94" s="127" t="str">
        <f t="shared" si="7"/>
        <v/>
      </c>
      <c r="L94" s="33"/>
    </row>
    <row r="95" spans="1:23">
      <c r="A95" s="31">
        <v>14</v>
      </c>
      <c r="B95" s="99"/>
      <c r="C95" s="71" t="str">
        <f t="shared" si="10"/>
        <v/>
      </c>
      <c r="D95" s="118"/>
      <c r="E95" s="122"/>
      <c r="F95" s="123"/>
      <c r="G95" s="123"/>
      <c r="H95" s="123"/>
      <c r="I95" s="123"/>
      <c r="J95" s="123"/>
      <c r="K95" s="127" t="str">
        <f t="shared" si="7"/>
        <v/>
      </c>
      <c r="L95" s="32"/>
    </row>
    <row r="96" spans="1:23">
      <c r="A96" s="31">
        <v>15</v>
      </c>
      <c r="B96" s="99"/>
      <c r="C96" s="71" t="str">
        <f t="shared" si="10"/>
        <v/>
      </c>
      <c r="D96" s="118"/>
      <c r="E96" s="122"/>
      <c r="F96" s="123"/>
      <c r="G96" s="123"/>
      <c r="H96" s="123"/>
      <c r="I96" s="123"/>
      <c r="J96" s="123"/>
      <c r="K96" s="127" t="str">
        <f t="shared" si="7"/>
        <v/>
      </c>
      <c r="L96" s="32"/>
    </row>
    <row r="97" spans="1:23">
      <c r="A97" s="31">
        <v>16</v>
      </c>
      <c r="B97" s="99"/>
      <c r="C97" s="71" t="str">
        <f t="shared" si="10"/>
        <v/>
      </c>
      <c r="D97" s="118"/>
      <c r="E97" s="122"/>
      <c r="F97" s="123"/>
      <c r="G97" s="123"/>
      <c r="H97" s="123"/>
      <c r="I97" s="123"/>
      <c r="J97" s="123"/>
      <c r="K97" s="127" t="str">
        <f t="shared" si="7"/>
        <v/>
      </c>
      <c r="L97" s="32"/>
    </row>
    <row r="98" spans="1:23">
      <c r="A98" s="31">
        <v>17</v>
      </c>
      <c r="B98" s="99"/>
      <c r="C98" s="71" t="str">
        <f t="shared" si="10"/>
        <v/>
      </c>
      <c r="D98" s="118"/>
      <c r="E98" s="122"/>
      <c r="F98" s="123"/>
      <c r="G98" s="123"/>
      <c r="H98" s="123"/>
      <c r="I98" s="123"/>
      <c r="J98" s="123"/>
      <c r="K98" s="127" t="str">
        <f t="shared" si="7"/>
        <v/>
      </c>
      <c r="L98" s="32"/>
    </row>
    <row r="99" spans="1:23">
      <c r="A99" s="31">
        <v>18</v>
      </c>
      <c r="B99" s="99"/>
      <c r="C99" s="71" t="str">
        <f t="shared" si="10"/>
        <v/>
      </c>
      <c r="D99" s="118"/>
      <c r="E99" s="122"/>
      <c r="F99" s="123"/>
      <c r="G99" s="123"/>
      <c r="H99" s="123"/>
      <c r="I99" s="123"/>
      <c r="J99" s="123"/>
      <c r="K99" s="127" t="str">
        <f t="shared" si="7"/>
        <v/>
      </c>
      <c r="L99" s="32"/>
    </row>
    <row r="100" spans="1:23">
      <c r="A100" s="31">
        <v>19</v>
      </c>
      <c r="B100" s="99"/>
      <c r="C100" s="71" t="str">
        <f t="shared" si="10"/>
        <v/>
      </c>
      <c r="D100" s="118"/>
      <c r="E100" s="122"/>
      <c r="F100" s="123"/>
      <c r="G100" s="123"/>
      <c r="H100" s="123"/>
      <c r="I100" s="123"/>
      <c r="J100" s="123"/>
      <c r="K100" s="127" t="str">
        <f t="shared" si="7"/>
        <v/>
      </c>
      <c r="L100" s="33"/>
    </row>
    <row r="101" spans="1:23" ht="18.5" thickBot="1">
      <c r="A101" s="31">
        <v>20</v>
      </c>
      <c r="B101" s="100"/>
      <c r="C101" s="72" t="str">
        <f t="shared" si="10"/>
        <v/>
      </c>
      <c r="D101" s="119"/>
      <c r="E101" s="124"/>
      <c r="F101" s="125"/>
      <c r="G101" s="125"/>
      <c r="H101" s="125"/>
      <c r="I101" s="125"/>
      <c r="J101" s="125"/>
      <c r="K101" s="128" t="str">
        <f t="shared" si="7"/>
        <v/>
      </c>
      <c r="L101" s="34"/>
      <c r="N101" s="542"/>
      <c r="O101" s="542"/>
      <c r="P101" s="542"/>
      <c r="Q101" s="542"/>
      <c r="R101" s="542"/>
      <c r="S101" s="542"/>
      <c r="T101" s="542"/>
      <c r="U101" s="542"/>
      <c r="V101" s="542"/>
      <c r="W101" s="542"/>
    </row>
    <row r="102" spans="1:23" ht="23" thickBot="1">
      <c r="A102" s="52"/>
      <c r="B102" s="97"/>
      <c r="C102" s="67" t="s">
        <v>107</v>
      </c>
      <c r="D102" s="53" t="s">
        <v>106</v>
      </c>
      <c r="E102" s="56" t="s">
        <v>77</v>
      </c>
      <c r="F102" s="57" t="s">
        <v>58</v>
      </c>
      <c r="G102" s="58" t="s">
        <v>29</v>
      </c>
      <c r="H102" s="59" t="s">
        <v>51</v>
      </c>
      <c r="I102" s="58" t="s">
        <v>30</v>
      </c>
      <c r="J102" s="59" t="s">
        <v>52</v>
      </c>
      <c r="K102" s="57" t="s">
        <v>31</v>
      </c>
      <c r="L102" s="60" t="s">
        <v>316</v>
      </c>
    </row>
    <row r="103" spans="1:23" s="27" customFormat="1" ht="26.5">
      <c r="A103" s="31"/>
      <c r="B103" s="54" t="str">
        <f t="shared" ref="B103" si="11">IF($E$8=C103,$D$8,IF($E$9=C103,$D$9,IF($E$10=C103,$D$10,"")))</f>
        <v/>
      </c>
      <c r="C103" s="69" t="s">
        <v>181</v>
      </c>
      <c r="D103" s="61"/>
      <c r="E103" s="62"/>
      <c r="F103" s="63"/>
      <c r="G103" s="63"/>
      <c r="H103" s="63"/>
      <c r="I103" s="63"/>
      <c r="J103" s="63"/>
      <c r="K103" s="64"/>
      <c r="L103" s="68">
        <f>SUM(K104:K123)</f>
        <v>0</v>
      </c>
      <c r="N103"/>
      <c r="O103"/>
      <c r="P103"/>
      <c r="Q103"/>
      <c r="R103"/>
      <c r="S103"/>
      <c r="T103"/>
      <c r="U103"/>
      <c r="V103"/>
      <c r="W103"/>
    </row>
    <row r="104" spans="1:23">
      <c r="A104" s="31">
        <v>1</v>
      </c>
      <c r="B104" s="99"/>
      <c r="C104" s="71" t="str">
        <f>IF(D104="","",".")</f>
        <v/>
      </c>
      <c r="D104" s="117"/>
      <c r="E104" s="120"/>
      <c r="F104" s="121"/>
      <c r="G104" s="121"/>
      <c r="H104" s="121"/>
      <c r="I104" s="121"/>
      <c r="J104" s="121"/>
      <c r="K104" s="126" t="str">
        <f t="shared" ref="K104:K123" si="12">IF(ISNUMBER(F104),(PRODUCT(F104,G104,I104)),"")</f>
        <v/>
      </c>
      <c r="L104" s="32"/>
    </row>
    <row r="105" spans="1:23">
      <c r="A105" s="31">
        <v>2</v>
      </c>
      <c r="B105" s="99"/>
      <c r="C105" s="71" t="str">
        <f t="shared" ref="C105:C123" si="13">IF(D105="","",".")</f>
        <v/>
      </c>
      <c r="D105" s="118"/>
      <c r="E105" s="122"/>
      <c r="F105" s="123"/>
      <c r="G105" s="123"/>
      <c r="H105" s="123"/>
      <c r="I105" s="123"/>
      <c r="J105" s="123"/>
      <c r="K105" s="127" t="str">
        <f t="shared" si="12"/>
        <v/>
      </c>
      <c r="L105" s="32"/>
    </row>
    <row r="106" spans="1:23">
      <c r="A106" s="31">
        <v>3</v>
      </c>
      <c r="B106" s="99"/>
      <c r="C106" s="71" t="str">
        <f t="shared" si="13"/>
        <v/>
      </c>
      <c r="D106" s="118"/>
      <c r="E106" s="122"/>
      <c r="F106" s="123"/>
      <c r="G106" s="123"/>
      <c r="H106" s="123"/>
      <c r="I106" s="123"/>
      <c r="J106" s="123"/>
      <c r="K106" s="127" t="str">
        <f t="shared" si="12"/>
        <v/>
      </c>
      <c r="L106" s="32"/>
    </row>
    <row r="107" spans="1:23">
      <c r="A107" s="31">
        <v>4</v>
      </c>
      <c r="B107" s="99"/>
      <c r="C107" s="71" t="str">
        <f t="shared" si="13"/>
        <v/>
      </c>
      <c r="D107" s="118"/>
      <c r="E107" s="122"/>
      <c r="F107" s="123"/>
      <c r="G107" s="123"/>
      <c r="H107" s="123"/>
      <c r="I107" s="123"/>
      <c r="J107" s="123"/>
      <c r="K107" s="127" t="str">
        <f t="shared" si="12"/>
        <v/>
      </c>
      <c r="L107" s="32"/>
    </row>
    <row r="108" spans="1:23">
      <c r="A108" s="31">
        <v>5</v>
      </c>
      <c r="B108" s="99"/>
      <c r="C108" s="71" t="str">
        <f t="shared" si="13"/>
        <v/>
      </c>
      <c r="D108" s="118"/>
      <c r="E108" s="122"/>
      <c r="F108" s="123"/>
      <c r="G108" s="123"/>
      <c r="H108" s="123"/>
      <c r="I108" s="123"/>
      <c r="J108" s="123"/>
      <c r="K108" s="127" t="str">
        <f t="shared" si="12"/>
        <v/>
      </c>
      <c r="L108" s="32"/>
    </row>
    <row r="109" spans="1:23">
      <c r="A109" s="31">
        <v>6</v>
      </c>
      <c r="B109" s="99"/>
      <c r="C109" s="71" t="str">
        <f t="shared" si="13"/>
        <v/>
      </c>
      <c r="D109" s="118"/>
      <c r="E109" s="122"/>
      <c r="F109" s="123"/>
      <c r="G109" s="123"/>
      <c r="H109" s="123"/>
      <c r="I109" s="123"/>
      <c r="J109" s="123"/>
      <c r="K109" s="127" t="str">
        <f t="shared" si="12"/>
        <v/>
      </c>
      <c r="L109" s="32"/>
    </row>
    <row r="110" spans="1:23">
      <c r="A110" s="31">
        <v>7</v>
      </c>
      <c r="B110" s="99"/>
      <c r="C110" s="71" t="str">
        <f t="shared" si="13"/>
        <v/>
      </c>
      <c r="D110" s="118"/>
      <c r="E110" s="122"/>
      <c r="F110" s="123"/>
      <c r="G110" s="123"/>
      <c r="H110" s="123"/>
      <c r="I110" s="123"/>
      <c r="J110" s="123"/>
      <c r="K110" s="127" t="str">
        <f t="shared" si="12"/>
        <v/>
      </c>
      <c r="L110" s="32"/>
    </row>
    <row r="111" spans="1:23">
      <c r="A111" s="31">
        <v>8</v>
      </c>
      <c r="B111" s="99"/>
      <c r="C111" s="71" t="str">
        <f t="shared" si="13"/>
        <v/>
      </c>
      <c r="D111" s="118"/>
      <c r="E111" s="122"/>
      <c r="F111" s="123"/>
      <c r="G111" s="123"/>
      <c r="H111" s="123"/>
      <c r="I111" s="123"/>
      <c r="J111" s="123"/>
      <c r="K111" s="127" t="str">
        <f t="shared" si="12"/>
        <v/>
      </c>
      <c r="L111" s="32"/>
    </row>
    <row r="112" spans="1:23">
      <c r="A112" s="31">
        <v>9</v>
      </c>
      <c r="B112" s="99"/>
      <c r="C112" s="71" t="str">
        <f t="shared" si="13"/>
        <v/>
      </c>
      <c r="D112" s="118"/>
      <c r="E112" s="122"/>
      <c r="F112" s="123"/>
      <c r="G112" s="123"/>
      <c r="H112" s="123"/>
      <c r="I112" s="123"/>
      <c r="J112" s="123"/>
      <c r="K112" s="127" t="str">
        <f t="shared" si="12"/>
        <v/>
      </c>
      <c r="L112" s="32"/>
    </row>
    <row r="113" spans="1:23">
      <c r="A113" s="31">
        <v>10</v>
      </c>
      <c r="B113" s="99"/>
      <c r="C113" s="71" t="str">
        <f t="shared" si="13"/>
        <v/>
      </c>
      <c r="D113" s="118"/>
      <c r="E113" s="122"/>
      <c r="F113" s="123"/>
      <c r="G113" s="123"/>
      <c r="H113" s="123"/>
      <c r="I113" s="123"/>
      <c r="J113" s="123"/>
      <c r="K113" s="127" t="str">
        <f t="shared" si="12"/>
        <v/>
      </c>
      <c r="L113" s="32"/>
    </row>
    <row r="114" spans="1:23">
      <c r="A114" s="31">
        <v>11</v>
      </c>
      <c r="B114" s="99"/>
      <c r="C114" s="71" t="str">
        <f t="shared" si="13"/>
        <v/>
      </c>
      <c r="D114" s="118"/>
      <c r="E114" s="122"/>
      <c r="F114" s="123"/>
      <c r="G114" s="123"/>
      <c r="H114" s="123"/>
      <c r="I114" s="123"/>
      <c r="J114" s="123"/>
      <c r="K114" s="127" t="str">
        <f t="shared" si="12"/>
        <v/>
      </c>
      <c r="L114" s="32"/>
    </row>
    <row r="115" spans="1:23">
      <c r="A115" s="31">
        <v>12</v>
      </c>
      <c r="B115" s="99"/>
      <c r="C115" s="71" t="str">
        <f t="shared" si="13"/>
        <v/>
      </c>
      <c r="D115" s="118"/>
      <c r="E115" s="122"/>
      <c r="F115" s="123"/>
      <c r="G115" s="123"/>
      <c r="H115" s="123"/>
      <c r="I115" s="123"/>
      <c r="J115" s="123"/>
      <c r="K115" s="127" t="str">
        <f t="shared" si="12"/>
        <v/>
      </c>
      <c r="L115" s="33"/>
    </row>
    <row r="116" spans="1:23">
      <c r="A116" s="31">
        <v>13</v>
      </c>
      <c r="B116" s="99"/>
      <c r="C116" s="71" t="str">
        <f t="shared" si="13"/>
        <v/>
      </c>
      <c r="D116" s="118"/>
      <c r="E116" s="122"/>
      <c r="F116" s="123"/>
      <c r="G116" s="123"/>
      <c r="H116" s="123"/>
      <c r="I116" s="123"/>
      <c r="J116" s="123"/>
      <c r="K116" s="127" t="str">
        <f t="shared" si="12"/>
        <v/>
      </c>
      <c r="L116" s="33"/>
    </row>
    <row r="117" spans="1:23">
      <c r="A117" s="31">
        <v>14</v>
      </c>
      <c r="B117" s="99"/>
      <c r="C117" s="71" t="str">
        <f t="shared" si="13"/>
        <v/>
      </c>
      <c r="D117" s="118"/>
      <c r="E117" s="122"/>
      <c r="F117" s="123"/>
      <c r="G117" s="123"/>
      <c r="H117" s="123"/>
      <c r="I117" s="123"/>
      <c r="J117" s="123"/>
      <c r="K117" s="127" t="str">
        <f t="shared" si="12"/>
        <v/>
      </c>
      <c r="L117" s="32"/>
    </row>
    <row r="118" spans="1:23">
      <c r="A118" s="31">
        <v>15</v>
      </c>
      <c r="B118" s="99"/>
      <c r="C118" s="71" t="str">
        <f t="shared" si="13"/>
        <v/>
      </c>
      <c r="D118" s="118"/>
      <c r="E118" s="122"/>
      <c r="F118" s="123"/>
      <c r="G118" s="123"/>
      <c r="H118" s="123"/>
      <c r="I118" s="123"/>
      <c r="J118" s="123"/>
      <c r="K118" s="127" t="str">
        <f t="shared" si="12"/>
        <v/>
      </c>
      <c r="L118" s="32"/>
    </row>
    <row r="119" spans="1:23">
      <c r="A119" s="31">
        <v>16</v>
      </c>
      <c r="B119" s="99"/>
      <c r="C119" s="71" t="str">
        <f t="shared" si="13"/>
        <v/>
      </c>
      <c r="D119" s="118"/>
      <c r="E119" s="122"/>
      <c r="F119" s="123"/>
      <c r="G119" s="123"/>
      <c r="H119" s="123"/>
      <c r="I119" s="123"/>
      <c r="J119" s="123"/>
      <c r="K119" s="127" t="str">
        <f t="shared" si="12"/>
        <v/>
      </c>
      <c r="L119" s="32"/>
    </row>
    <row r="120" spans="1:23">
      <c r="A120" s="31">
        <v>17</v>
      </c>
      <c r="B120" s="99"/>
      <c r="C120" s="71" t="str">
        <f t="shared" si="13"/>
        <v/>
      </c>
      <c r="D120" s="118"/>
      <c r="E120" s="122"/>
      <c r="F120" s="123"/>
      <c r="G120" s="123"/>
      <c r="H120" s="123"/>
      <c r="I120" s="123"/>
      <c r="J120" s="123"/>
      <c r="K120" s="127" t="str">
        <f t="shared" si="12"/>
        <v/>
      </c>
      <c r="L120" s="32"/>
    </row>
    <row r="121" spans="1:23">
      <c r="A121" s="31">
        <v>18</v>
      </c>
      <c r="B121" s="99"/>
      <c r="C121" s="71" t="str">
        <f t="shared" si="13"/>
        <v/>
      </c>
      <c r="D121" s="118"/>
      <c r="E121" s="122"/>
      <c r="F121" s="123"/>
      <c r="G121" s="123"/>
      <c r="H121" s="123"/>
      <c r="I121" s="123"/>
      <c r="J121" s="123"/>
      <c r="K121" s="127" t="str">
        <f t="shared" si="12"/>
        <v/>
      </c>
      <c r="L121" s="32"/>
    </row>
    <row r="122" spans="1:23">
      <c r="A122" s="31">
        <v>19</v>
      </c>
      <c r="B122" s="99"/>
      <c r="C122" s="71" t="str">
        <f t="shared" si="13"/>
        <v/>
      </c>
      <c r="D122" s="118"/>
      <c r="E122" s="122"/>
      <c r="F122" s="123"/>
      <c r="G122" s="123"/>
      <c r="H122" s="123"/>
      <c r="I122" s="123"/>
      <c r="J122" s="123"/>
      <c r="K122" s="127" t="str">
        <f t="shared" si="12"/>
        <v/>
      </c>
      <c r="L122" s="33"/>
    </row>
    <row r="123" spans="1:23" ht="18.5" thickBot="1">
      <c r="A123" s="31">
        <v>20</v>
      </c>
      <c r="B123" s="100"/>
      <c r="C123" s="72" t="str">
        <f t="shared" si="13"/>
        <v/>
      </c>
      <c r="D123" s="119"/>
      <c r="E123" s="124"/>
      <c r="F123" s="125"/>
      <c r="G123" s="125"/>
      <c r="H123" s="125"/>
      <c r="I123" s="125"/>
      <c r="J123" s="125"/>
      <c r="K123" s="128" t="str">
        <f t="shared" si="12"/>
        <v/>
      </c>
      <c r="L123" s="34"/>
      <c r="N123" s="542"/>
      <c r="O123" s="542"/>
      <c r="P123" s="542"/>
      <c r="Q123" s="542"/>
      <c r="R123" s="542"/>
      <c r="S123" s="542"/>
      <c r="T123" s="542"/>
      <c r="U123" s="542"/>
      <c r="V123" s="542"/>
      <c r="W123" s="542"/>
    </row>
    <row r="124" spans="1:23" ht="23" thickBot="1">
      <c r="A124" s="52"/>
      <c r="B124" s="97"/>
      <c r="C124" s="67" t="s">
        <v>107</v>
      </c>
      <c r="D124" s="53" t="s">
        <v>106</v>
      </c>
      <c r="E124" s="56" t="s">
        <v>77</v>
      </c>
      <c r="F124" s="57" t="s">
        <v>58</v>
      </c>
      <c r="G124" s="58" t="s">
        <v>29</v>
      </c>
      <c r="H124" s="59" t="s">
        <v>51</v>
      </c>
      <c r="I124" s="58" t="s">
        <v>30</v>
      </c>
      <c r="J124" s="59" t="s">
        <v>52</v>
      </c>
      <c r="K124" s="57" t="s">
        <v>31</v>
      </c>
      <c r="L124" s="60" t="s">
        <v>316</v>
      </c>
    </row>
    <row r="125" spans="1:23" s="27" customFormat="1" ht="26.5">
      <c r="A125" s="31"/>
      <c r="B125" s="54" t="str">
        <f t="shared" ref="B125" si="14">IF($E$8=C125,$D$8,IF($E$9=C125,$D$9,IF($E$10=C125,$D$10,"")))</f>
        <v/>
      </c>
      <c r="C125" s="69" t="s">
        <v>182</v>
      </c>
      <c r="D125" s="61"/>
      <c r="E125" s="62"/>
      <c r="F125" s="63"/>
      <c r="G125" s="63"/>
      <c r="H125" s="63"/>
      <c r="I125" s="63"/>
      <c r="J125" s="63"/>
      <c r="K125" s="66"/>
      <c r="L125" s="68">
        <f>SUM(K126:K145)</f>
        <v>0</v>
      </c>
      <c r="N125"/>
      <c r="O125"/>
      <c r="P125"/>
      <c r="Q125"/>
      <c r="R125"/>
      <c r="S125"/>
      <c r="T125"/>
      <c r="U125"/>
      <c r="V125"/>
      <c r="W125"/>
    </row>
    <row r="126" spans="1:23">
      <c r="A126" s="31">
        <v>1</v>
      </c>
      <c r="B126" s="99"/>
      <c r="C126" s="73" t="str">
        <f>IF(D126="","",".")</f>
        <v/>
      </c>
      <c r="D126" s="117"/>
      <c r="E126" s="120"/>
      <c r="F126" s="121"/>
      <c r="G126" s="121"/>
      <c r="H126" s="121"/>
      <c r="I126" s="121"/>
      <c r="J126" s="121"/>
      <c r="K126" s="126" t="str">
        <f>IF(ISNUMBER(F126),(PRODUCT(F126,G126,I126)),"")</f>
        <v/>
      </c>
      <c r="L126" s="32"/>
    </row>
    <row r="127" spans="1:23">
      <c r="A127" s="31">
        <v>2</v>
      </c>
      <c r="B127" s="99"/>
      <c r="C127" s="73" t="str">
        <f t="shared" ref="C127:C145" si="15">IF(D127="","",".")</f>
        <v/>
      </c>
      <c r="D127" s="118"/>
      <c r="E127" s="122"/>
      <c r="F127" s="123"/>
      <c r="G127" s="123"/>
      <c r="H127" s="123"/>
      <c r="I127" s="123"/>
      <c r="J127" s="123"/>
      <c r="K127" s="127" t="str">
        <f t="shared" ref="K127:K167" si="16">IF(ISNUMBER(F127),(PRODUCT(F127,G127,I127)),"")</f>
        <v/>
      </c>
      <c r="L127" s="32"/>
    </row>
    <row r="128" spans="1:23">
      <c r="A128" s="31">
        <v>3</v>
      </c>
      <c r="B128" s="99"/>
      <c r="C128" s="73" t="str">
        <f t="shared" si="15"/>
        <v/>
      </c>
      <c r="D128" s="118"/>
      <c r="E128" s="122"/>
      <c r="F128" s="123"/>
      <c r="G128" s="123"/>
      <c r="H128" s="123"/>
      <c r="I128" s="123"/>
      <c r="J128" s="123"/>
      <c r="K128" s="127" t="str">
        <f t="shared" si="16"/>
        <v/>
      </c>
      <c r="L128" s="32"/>
    </row>
    <row r="129" spans="1:12">
      <c r="A129" s="31">
        <v>4</v>
      </c>
      <c r="B129" s="99"/>
      <c r="C129" s="73" t="str">
        <f t="shared" si="15"/>
        <v/>
      </c>
      <c r="D129" s="118"/>
      <c r="E129" s="122"/>
      <c r="F129" s="123"/>
      <c r="G129" s="123"/>
      <c r="H129" s="123"/>
      <c r="I129" s="123"/>
      <c r="J129" s="123"/>
      <c r="K129" s="127" t="str">
        <f t="shared" si="16"/>
        <v/>
      </c>
      <c r="L129" s="32"/>
    </row>
    <row r="130" spans="1:12">
      <c r="A130" s="31">
        <v>5</v>
      </c>
      <c r="B130" s="99"/>
      <c r="C130" s="73" t="str">
        <f t="shared" si="15"/>
        <v/>
      </c>
      <c r="D130" s="118"/>
      <c r="E130" s="122"/>
      <c r="F130" s="123"/>
      <c r="G130" s="123"/>
      <c r="H130" s="123"/>
      <c r="I130" s="123"/>
      <c r="J130" s="123"/>
      <c r="K130" s="127" t="str">
        <f t="shared" si="16"/>
        <v/>
      </c>
      <c r="L130" s="32"/>
    </row>
    <row r="131" spans="1:12">
      <c r="A131" s="31">
        <v>6</v>
      </c>
      <c r="B131" s="99"/>
      <c r="C131" s="73" t="str">
        <f t="shared" si="15"/>
        <v/>
      </c>
      <c r="D131" s="118"/>
      <c r="E131" s="122"/>
      <c r="F131" s="123"/>
      <c r="G131" s="123"/>
      <c r="H131" s="123"/>
      <c r="I131" s="123"/>
      <c r="J131" s="123"/>
      <c r="K131" s="127" t="str">
        <f t="shared" si="16"/>
        <v/>
      </c>
      <c r="L131" s="32"/>
    </row>
    <row r="132" spans="1:12">
      <c r="A132" s="31">
        <v>7</v>
      </c>
      <c r="B132" s="99"/>
      <c r="C132" s="73" t="str">
        <f t="shared" si="15"/>
        <v/>
      </c>
      <c r="D132" s="118"/>
      <c r="E132" s="122"/>
      <c r="F132" s="123"/>
      <c r="G132" s="123"/>
      <c r="H132" s="123"/>
      <c r="I132" s="123"/>
      <c r="J132" s="123"/>
      <c r="K132" s="127" t="str">
        <f t="shared" si="16"/>
        <v/>
      </c>
      <c r="L132" s="32"/>
    </row>
    <row r="133" spans="1:12">
      <c r="A133" s="31">
        <v>8</v>
      </c>
      <c r="B133" s="99"/>
      <c r="C133" s="73" t="str">
        <f t="shared" si="15"/>
        <v/>
      </c>
      <c r="D133" s="118"/>
      <c r="E133" s="122"/>
      <c r="F133" s="123"/>
      <c r="G133" s="123"/>
      <c r="H133" s="123"/>
      <c r="I133" s="123"/>
      <c r="J133" s="123"/>
      <c r="K133" s="127" t="str">
        <f t="shared" si="16"/>
        <v/>
      </c>
      <c r="L133" s="32"/>
    </row>
    <row r="134" spans="1:12">
      <c r="A134" s="31">
        <v>9</v>
      </c>
      <c r="B134" s="99"/>
      <c r="C134" s="73" t="str">
        <f t="shared" si="15"/>
        <v/>
      </c>
      <c r="D134" s="118"/>
      <c r="E134" s="122"/>
      <c r="F134" s="123"/>
      <c r="G134" s="123"/>
      <c r="H134" s="123"/>
      <c r="I134" s="123"/>
      <c r="J134" s="123"/>
      <c r="K134" s="127" t="str">
        <f t="shared" si="16"/>
        <v/>
      </c>
      <c r="L134" s="32"/>
    </row>
    <row r="135" spans="1:12">
      <c r="A135" s="31">
        <v>10</v>
      </c>
      <c r="B135" s="99"/>
      <c r="C135" s="73" t="str">
        <f t="shared" si="15"/>
        <v/>
      </c>
      <c r="D135" s="118"/>
      <c r="E135" s="122"/>
      <c r="F135" s="123"/>
      <c r="G135" s="123"/>
      <c r="H135" s="123"/>
      <c r="I135" s="123"/>
      <c r="J135" s="123"/>
      <c r="K135" s="127" t="str">
        <f t="shared" si="16"/>
        <v/>
      </c>
      <c r="L135" s="32"/>
    </row>
    <row r="136" spans="1:12">
      <c r="A136" s="31">
        <v>11</v>
      </c>
      <c r="B136" s="99"/>
      <c r="C136" s="73" t="str">
        <f t="shared" si="15"/>
        <v/>
      </c>
      <c r="D136" s="118"/>
      <c r="E136" s="122"/>
      <c r="F136" s="123"/>
      <c r="G136" s="123"/>
      <c r="H136" s="123"/>
      <c r="I136" s="123"/>
      <c r="J136" s="123"/>
      <c r="K136" s="127" t="str">
        <f t="shared" si="16"/>
        <v/>
      </c>
      <c r="L136" s="32"/>
    </row>
    <row r="137" spans="1:12">
      <c r="A137" s="31">
        <v>12</v>
      </c>
      <c r="B137" s="99"/>
      <c r="C137" s="73" t="str">
        <f t="shared" si="15"/>
        <v/>
      </c>
      <c r="D137" s="118"/>
      <c r="E137" s="122"/>
      <c r="F137" s="123"/>
      <c r="G137" s="123"/>
      <c r="H137" s="123"/>
      <c r="I137" s="123"/>
      <c r="J137" s="123"/>
      <c r="K137" s="127" t="str">
        <f t="shared" si="16"/>
        <v/>
      </c>
      <c r="L137" s="33"/>
    </row>
    <row r="138" spans="1:12">
      <c r="A138" s="31">
        <v>13</v>
      </c>
      <c r="B138" s="99"/>
      <c r="C138" s="73" t="str">
        <f t="shared" si="15"/>
        <v/>
      </c>
      <c r="D138" s="118"/>
      <c r="E138" s="122"/>
      <c r="F138" s="123"/>
      <c r="G138" s="123"/>
      <c r="H138" s="123"/>
      <c r="I138" s="123"/>
      <c r="J138" s="123"/>
      <c r="K138" s="127" t="str">
        <f t="shared" si="16"/>
        <v/>
      </c>
      <c r="L138" s="33"/>
    </row>
    <row r="139" spans="1:12">
      <c r="A139" s="31">
        <v>14</v>
      </c>
      <c r="B139" s="99"/>
      <c r="C139" s="73" t="str">
        <f t="shared" si="15"/>
        <v/>
      </c>
      <c r="D139" s="118"/>
      <c r="E139" s="122"/>
      <c r="F139" s="123"/>
      <c r="G139" s="123"/>
      <c r="H139" s="123"/>
      <c r="I139" s="123"/>
      <c r="J139" s="123"/>
      <c r="K139" s="127" t="str">
        <f t="shared" si="16"/>
        <v/>
      </c>
      <c r="L139" s="32"/>
    </row>
    <row r="140" spans="1:12">
      <c r="A140" s="31">
        <v>15</v>
      </c>
      <c r="B140" s="99"/>
      <c r="C140" s="73" t="str">
        <f t="shared" si="15"/>
        <v/>
      </c>
      <c r="D140" s="118"/>
      <c r="E140" s="122"/>
      <c r="F140" s="123"/>
      <c r="G140" s="123"/>
      <c r="H140" s="123"/>
      <c r="I140" s="123"/>
      <c r="J140" s="123"/>
      <c r="K140" s="127" t="str">
        <f t="shared" si="16"/>
        <v/>
      </c>
      <c r="L140" s="32"/>
    </row>
    <row r="141" spans="1:12">
      <c r="A141" s="31">
        <v>16</v>
      </c>
      <c r="B141" s="99"/>
      <c r="C141" s="73" t="str">
        <f t="shared" si="15"/>
        <v/>
      </c>
      <c r="D141" s="118"/>
      <c r="E141" s="122"/>
      <c r="F141" s="123"/>
      <c r="G141" s="123"/>
      <c r="H141" s="123"/>
      <c r="I141" s="123"/>
      <c r="J141" s="123"/>
      <c r="K141" s="127" t="str">
        <f t="shared" si="16"/>
        <v/>
      </c>
      <c r="L141" s="32"/>
    </row>
    <row r="142" spans="1:12">
      <c r="A142" s="31">
        <v>17</v>
      </c>
      <c r="B142" s="99"/>
      <c r="C142" s="73" t="str">
        <f t="shared" si="15"/>
        <v/>
      </c>
      <c r="D142" s="118"/>
      <c r="E142" s="122"/>
      <c r="F142" s="123"/>
      <c r="G142" s="123"/>
      <c r="H142" s="123"/>
      <c r="I142" s="123"/>
      <c r="J142" s="123"/>
      <c r="K142" s="127" t="str">
        <f t="shared" si="16"/>
        <v/>
      </c>
      <c r="L142" s="33"/>
    </row>
    <row r="143" spans="1:12">
      <c r="A143" s="31">
        <v>18</v>
      </c>
      <c r="B143" s="99"/>
      <c r="C143" s="73" t="str">
        <f t="shared" si="15"/>
        <v/>
      </c>
      <c r="D143" s="118"/>
      <c r="E143" s="122"/>
      <c r="F143" s="123"/>
      <c r="G143" s="123"/>
      <c r="H143" s="123"/>
      <c r="I143" s="123"/>
      <c r="J143" s="123"/>
      <c r="K143" s="127" t="str">
        <f t="shared" si="16"/>
        <v/>
      </c>
      <c r="L143" s="33"/>
    </row>
    <row r="144" spans="1:12">
      <c r="A144" s="31">
        <v>19</v>
      </c>
      <c r="B144" s="99"/>
      <c r="C144" s="73" t="str">
        <f t="shared" si="15"/>
        <v/>
      </c>
      <c r="D144" s="118"/>
      <c r="E144" s="122"/>
      <c r="F144" s="123"/>
      <c r="G144" s="123"/>
      <c r="H144" s="123"/>
      <c r="I144" s="123"/>
      <c r="J144" s="123"/>
      <c r="K144" s="127" t="str">
        <f t="shared" si="16"/>
        <v/>
      </c>
      <c r="L144" s="33"/>
    </row>
    <row r="145" spans="1:23" ht="18.5" thickBot="1">
      <c r="A145" s="31">
        <v>20</v>
      </c>
      <c r="B145" s="100"/>
      <c r="C145" s="74" t="str">
        <f t="shared" si="15"/>
        <v/>
      </c>
      <c r="D145" s="119"/>
      <c r="E145" s="124"/>
      <c r="F145" s="125"/>
      <c r="G145" s="125"/>
      <c r="H145" s="125"/>
      <c r="I145" s="125"/>
      <c r="J145" s="125"/>
      <c r="K145" s="128" t="str">
        <f t="shared" si="16"/>
        <v/>
      </c>
      <c r="L145" s="34"/>
      <c r="N145" s="542"/>
      <c r="O145" s="542"/>
      <c r="P145" s="542"/>
      <c r="Q145" s="542"/>
      <c r="R145" s="542"/>
      <c r="S145" s="542"/>
      <c r="T145" s="542"/>
      <c r="U145" s="542"/>
      <c r="V145" s="542"/>
      <c r="W145" s="542"/>
    </row>
    <row r="146" spans="1:23" ht="23" thickBot="1">
      <c r="A146" s="52"/>
      <c r="B146" s="97"/>
      <c r="C146" s="67" t="s">
        <v>107</v>
      </c>
      <c r="D146" s="53" t="s">
        <v>106</v>
      </c>
      <c r="E146" s="56" t="s">
        <v>77</v>
      </c>
      <c r="F146" s="57" t="s">
        <v>58</v>
      </c>
      <c r="G146" s="58" t="s">
        <v>29</v>
      </c>
      <c r="H146" s="59" t="s">
        <v>51</v>
      </c>
      <c r="I146" s="58" t="s">
        <v>30</v>
      </c>
      <c r="J146" s="59" t="s">
        <v>52</v>
      </c>
      <c r="K146" s="57" t="s">
        <v>31</v>
      </c>
      <c r="L146" s="60" t="s">
        <v>316</v>
      </c>
    </row>
    <row r="147" spans="1:23" s="27" customFormat="1" ht="26.5">
      <c r="A147" s="31"/>
      <c r="B147" s="54" t="str">
        <f t="shared" ref="B147" si="17">IF($E$8=C147,$D$8,IF($E$9=C147,$D$9,IF($E$10=C147,$D$10,"")))</f>
        <v/>
      </c>
      <c r="C147" s="69" t="s">
        <v>183</v>
      </c>
      <c r="D147" s="61"/>
      <c r="E147" s="62"/>
      <c r="F147" s="63"/>
      <c r="G147" s="63"/>
      <c r="H147" s="63"/>
      <c r="I147" s="63"/>
      <c r="J147" s="63"/>
      <c r="K147" s="66"/>
      <c r="L147" s="68">
        <f>SUM(K148:K167)</f>
        <v>0</v>
      </c>
      <c r="N147"/>
      <c r="O147"/>
      <c r="P147"/>
      <c r="Q147"/>
      <c r="R147"/>
      <c r="S147"/>
      <c r="T147"/>
      <c r="U147"/>
      <c r="V147"/>
      <c r="W147"/>
    </row>
    <row r="148" spans="1:23">
      <c r="A148" s="31">
        <v>1</v>
      </c>
      <c r="B148" s="99"/>
      <c r="C148" s="73" t="str">
        <f>IF(D148="","",".")</f>
        <v/>
      </c>
      <c r="D148" s="117"/>
      <c r="E148" s="120"/>
      <c r="F148" s="121"/>
      <c r="G148" s="121"/>
      <c r="H148" s="121"/>
      <c r="I148" s="121"/>
      <c r="J148" s="121"/>
      <c r="K148" s="126" t="str">
        <f t="shared" si="16"/>
        <v/>
      </c>
      <c r="L148" s="32"/>
    </row>
    <row r="149" spans="1:23">
      <c r="A149" s="31">
        <v>2</v>
      </c>
      <c r="B149" s="99"/>
      <c r="C149" s="73" t="str">
        <f t="shared" ref="C149:C167" si="18">IF(D149="","",".")</f>
        <v/>
      </c>
      <c r="D149" s="118"/>
      <c r="E149" s="122"/>
      <c r="F149" s="123"/>
      <c r="G149" s="123"/>
      <c r="H149" s="123"/>
      <c r="I149" s="123"/>
      <c r="J149" s="123"/>
      <c r="K149" s="127" t="str">
        <f t="shared" si="16"/>
        <v/>
      </c>
      <c r="L149" s="32"/>
    </row>
    <row r="150" spans="1:23">
      <c r="A150" s="31">
        <v>3</v>
      </c>
      <c r="B150" s="99"/>
      <c r="C150" s="73" t="str">
        <f t="shared" si="18"/>
        <v/>
      </c>
      <c r="D150" s="118"/>
      <c r="E150" s="122"/>
      <c r="F150" s="123"/>
      <c r="G150" s="123"/>
      <c r="H150" s="123"/>
      <c r="I150" s="123"/>
      <c r="J150" s="123"/>
      <c r="K150" s="127" t="str">
        <f t="shared" si="16"/>
        <v/>
      </c>
      <c r="L150" s="32"/>
    </row>
    <row r="151" spans="1:23">
      <c r="A151" s="31">
        <v>4</v>
      </c>
      <c r="B151" s="99"/>
      <c r="C151" s="73" t="str">
        <f t="shared" si="18"/>
        <v/>
      </c>
      <c r="D151" s="118"/>
      <c r="E151" s="122"/>
      <c r="F151" s="123"/>
      <c r="G151" s="123"/>
      <c r="H151" s="123"/>
      <c r="I151" s="123"/>
      <c r="J151" s="123"/>
      <c r="K151" s="127" t="str">
        <f t="shared" si="16"/>
        <v/>
      </c>
      <c r="L151" s="32"/>
    </row>
    <row r="152" spans="1:23">
      <c r="A152" s="31">
        <v>5</v>
      </c>
      <c r="B152" s="99"/>
      <c r="C152" s="73" t="str">
        <f t="shared" si="18"/>
        <v/>
      </c>
      <c r="D152" s="118"/>
      <c r="E152" s="122"/>
      <c r="F152" s="123"/>
      <c r="G152" s="123"/>
      <c r="H152" s="123"/>
      <c r="I152" s="123"/>
      <c r="J152" s="123"/>
      <c r="K152" s="127" t="str">
        <f t="shared" si="16"/>
        <v/>
      </c>
      <c r="L152" s="32"/>
    </row>
    <row r="153" spans="1:23">
      <c r="A153" s="31">
        <v>6</v>
      </c>
      <c r="B153" s="99"/>
      <c r="C153" s="73" t="str">
        <f t="shared" si="18"/>
        <v/>
      </c>
      <c r="D153" s="118"/>
      <c r="E153" s="122"/>
      <c r="F153" s="123"/>
      <c r="G153" s="123"/>
      <c r="H153" s="123"/>
      <c r="I153" s="123"/>
      <c r="J153" s="123"/>
      <c r="K153" s="127" t="str">
        <f t="shared" si="16"/>
        <v/>
      </c>
      <c r="L153" s="32"/>
    </row>
    <row r="154" spans="1:23">
      <c r="A154" s="31">
        <v>7</v>
      </c>
      <c r="B154" s="99"/>
      <c r="C154" s="73" t="str">
        <f t="shared" si="18"/>
        <v/>
      </c>
      <c r="D154" s="118"/>
      <c r="E154" s="122"/>
      <c r="F154" s="123"/>
      <c r="G154" s="123"/>
      <c r="H154" s="123"/>
      <c r="I154" s="123"/>
      <c r="J154" s="123"/>
      <c r="K154" s="127" t="str">
        <f t="shared" si="16"/>
        <v/>
      </c>
      <c r="L154" s="32"/>
    </row>
    <row r="155" spans="1:23">
      <c r="A155" s="31">
        <v>8</v>
      </c>
      <c r="B155" s="99"/>
      <c r="C155" s="73" t="str">
        <f t="shared" si="18"/>
        <v/>
      </c>
      <c r="D155" s="118"/>
      <c r="E155" s="122"/>
      <c r="F155" s="123"/>
      <c r="G155" s="123"/>
      <c r="H155" s="123"/>
      <c r="I155" s="123"/>
      <c r="J155" s="123"/>
      <c r="K155" s="127" t="str">
        <f t="shared" si="16"/>
        <v/>
      </c>
      <c r="L155" s="32"/>
    </row>
    <row r="156" spans="1:23">
      <c r="A156" s="31">
        <v>9</v>
      </c>
      <c r="B156" s="99"/>
      <c r="C156" s="73" t="str">
        <f t="shared" si="18"/>
        <v/>
      </c>
      <c r="D156" s="118"/>
      <c r="E156" s="122"/>
      <c r="F156" s="123"/>
      <c r="G156" s="123"/>
      <c r="H156" s="123"/>
      <c r="I156" s="123"/>
      <c r="J156" s="123"/>
      <c r="K156" s="127" t="str">
        <f t="shared" si="16"/>
        <v/>
      </c>
      <c r="L156" s="32"/>
    </row>
    <row r="157" spans="1:23">
      <c r="A157" s="31">
        <v>10</v>
      </c>
      <c r="B157" s="99"/>
      <c r="C157" s="73" t="str">
        <f t="shared" si="18"/>
        <v/>
      </c>
      <c r="D157" s="118"/>
      <c r="E157" s="122"/>
      <c r="F157" s="123"/>
      <c r="G157" s="123"/>
      <c r="H157" s="123"/>
      <c r="I157" s="123"/>
      <c r="J157" s="123"/>
      <c r="K157" s="127" t="str">
        <f t="shared" si="16"/>
        <v/>
      </c>
      <c r="L157" s="32"/>
    </row>
    <row r="158" spans="1:23">
      <c r="A158" s="31">
        <v>11</v>
      </c>
      <c r="B158" s="99"/>
      <c r="C158" s="73" t="str">
        <f t="shared" si="18"/>
        <v/>
      </c>
      <c r="D158" s="118"/>
      <c r="E158" s="122"/>
      <c r="F158" s="123"/>
      <c r="G158" s="123"/>
      <c r="H158" s="123"/>
      <c r="I158" s="123"/>
      <c r="J158" s="123"/>
      <c r="K158" s="127" t="str">
        <f t="shared" si="16"/>
        <v/>
      </c>
      <c r="L158" s="32"/>
    </row>
    <row r="159" spans="1:23">
      <c r="A159" s="31">
        <v>12</v>
      </c>
      <c r="B159" s="99"/>
      <c r="C159" s="73" t="str">
        <f t="shared" si="18"/>
        <v/>
      </c>
      <c r="D159" s="118"/>
      <c r="E159" s="122"/>
      <c r="F159" s="123"/>
      <c r="G159" s="123"/>
      <c r="H159" s="123"/>
      <c r="I159" s="123"/>
      <c r="J159" s="123"/>
      <c r="K159" s="127" t="str">
        <f t="shared" si="16"/>
        <v/>
      </c>
      <c r="L159" s="32"/>
    </row>
    <row r="160" spans="1:23">
      <c r="A160" s="31">
        <v>13</v>
      </c>
      <c r="B160" s="99"/>
      <c r="C160" s="73" t="str">
        <f t="shared" si="18"/>
        <v/>
      </c>
      <c r="D160" s="118"/>
      <c r="E160" s="122"/>
      <c r="F160" s="123"/>
      <c r="G160" s="123"/>
      <c r="H160" s="123"/>
      <c r="I160" s="123"/>
      <c r="J160" s="123"/>
      <c r="K160" s="127" t="str">
        <f t="shared" si="16"/>
        <v/>
      </c>
      <c r="L160" s="32"/>
    </row>
    <row r="161" spans="1:23">
      <c r="A161" s="31">
        <v>14</v>
      </c>
      <c r="B161" s="99"/>
      <c r="C161" s="73" t="str">
        <f t="shared" si="18"/>
        <v/>
      </c>
      <c r="D161" s="118"/>
      <c r="E161" s="122"/>
      <c r="F161" s="123"/>
      <c r="G161" s="123"/>
      <c r="H161" s="123"/>
      <c r="I161" s="123"/>
      <c r="J161" s="123"/>
      <c r="K161" s="127" t="str">
        <f t="shared" si="16"/>
        <v/>
      </c>
      <c r="L161" s="32"/>
    </row>
    <row r="162" spans="1:23">
      <c r="A162" s="31">
        <v>15</v>
      </c>
      <c r="B162" s="99"/>
      <c r="C162" s="73" t="str">
        <f t="shared" si="18"/>
        <v/>
      </c>
      <c r="D162" s="118"/>
      <c r="E162" s="122"/>
      <c r="F162" s="123"/>
      <c r="G162" s="123"/>
      <c r="H162" s="123"/>
      <c r="I162" s="123"/>
      <c r="J162" s="123"/>
      <c r="K162" s="127" t="str">
        <f t="shared" si="16"/>
        <v/>
      </c>
      <c r="L162" s="32"/>
    </row>
    <row r="163" spans="1:23">
      <c r="A163" s="31">
        <v>16</v>
      </c>
      <c r="B163" s="99"/>
      <c r="C163" s="73" t="str">
        <f t="shared" si="18"/>
        <v/>
      </c>
      <c r="D163" s="118"/>
      <c r="E163" s="122"/>
      <c r="F163" s="123"/>
      <c r="G163" s="123"/>
      <c r="H163" s="123"/>
      <c r="I163" s="123"/>
      <c r="J163" s="123"/>
      <c r="K163" s="127" t="str">
        <f t="shared" si="16"/>
        <v/>
      </c>
      <c r="L163" s="32"/>
    </row>
    <row r="164" spans="1:23">
      <c r="A164" s="31">
        <v>17</v>
      </c>
      <c r="B164" s="99"/>
      <c r="C164" s="73" t="str">
        <f t="shared" si="18"/>
        <v/>
      </c>
      <c r="D164" s="118"/>
      <c r="E164" s="122"/>
      <c r="F164" s="123"/>
      <c r="G164" s="123"/>
      <c r="H164" s="123"/>
      <c r="I164" s="123"/>
      <c r="J164" s="123"/>
      <c r="K164" s="127" t="str">
        <f t="shared" si="16"/>
        <v/>
      </c>
      <c r="L164" s="33"/>
    </row>
    <row r="165" spans="1:23">
      <c r="A165" s="31">
        <v>18</v>
      </c>
      <c r="B165" s="99"/>
      <c r="C165" s="73" t="str">
        <f t="shared" si="18"/>
        <v/>
      </c>
      <c r="D165" s="118"/>
      <c r="E165" s="122"/>
      <c r="F165" s="123"/>
      <c r="G165" s="123"/>
      <c r="H165" s="123"/>
      <c r="I165" s="123"/>
      <c r="J165" s="123"/>
      <c r="K165" s="127" t="str">
        <f t="shared" si="16"/>
        <v/>
      </c>
      <c r="L165" s="33"/>
    </row>
    <row r="166" spans="1:23">
      <c r="A166" s="31">
        <v>19</v>
      </c>
      <c r="B166" s="99"/>
      <c r="C166" s="73" t="str">
        <f t="shared" si="18"/>
        <v/>
      </c>
      <c r="D166" s="118"/>
      <c r="E166" s="122"/>
      <c r="F166" s="123"/>
      <c r="G166" s="123"/>
      <c r="H166" s="123"/>
      <c r="I166" s="123"/>
      <c r="J166" s="123"/>
      <c r="K166" s="127" t="str">
        <f t="shared" si="16"/>
        <v/>
      </c>
      <c r="L166" s="33"/>
    </row>
    <row r="167" spans="1:23" ht="18.5" thickBot="1">
      <c r="A167" s="31">
        <v>20</v>
      </c>
      <c r="B167" s="100"/>
      <c r="C167" s="74" t="str">
        <f t="shared" si="18"/>
        <v/>
      </c>
      <c r="D167" s="119"/>
      <c r="E167" s="124"/>
      <c r="F167" s="125"/>
      <c r="G167" s="125"/>
      <c r="H167" s="125"/>
      <c r="I167" s="125"/>
      <c r="J167" s="125"/>
      <c r="K167" s="128" t="str">
        <f t="shared" si="16"/>
        <v/>
      </c>
      <c r="L167" s="34"/>
      <c r="N167" s="542"/>
      <c r="O167" s="542"/>
      <c r="P167" s="542"/>
      <c r="Q167" s="542"/>
      <c r="R167" s="542"/>
      <c r="S167" s="542"/>
      <c r="T167" s="542"/>
      <c r="U167" s="542"/>
      <c r="V167" s="542"/>
      <c r="W167" s="542"/>
    </row>
    <row r="168" spans="1:23" ht="23" thickBot="1">
      <c r="A168" s="52"/>
      <c r="B168" s="101"/>
      <c r="C168" s="67" t="s">
        <v>107</v>
      </c>
      <c r="D168" s="53" t="s">
        <v>106</v>
      </c>
      <c r="E168" s="56" t="s">
        <v>77</v>
      </c>
      <c r="F168" s="57" t="s">
        <v>58</v>
      </c>
      <c r="G168" s="58" t="s">
        <v>29</v>
      </c>
      <c r="H168" s="59" t="s">
        <v>51</v>
      </c>
      <c r="I168" s="58" t="s">
        <v>30</v>
      </c>
      <c r="J168" s="59" t="s">
        <v>52</v>
      </c>
      <c r="K168" s="57" t="s">
        <v>31</v>
      </c>
      <c r="L168" s="60" t="s">
        <v>316</v>
      </c>
    </row>
    <row r="169" spans="1:23" s="27" customFormat="1" ht="26.5">
      <c r="A169" s="31"/>
      <c r="B169" s="102"/>
      <c r="C169" s="285" t="s">
        <v>274</v>
      </c>
      <c r="D169" s="61"/>
      <c r="E169" s="62"/>
      <c r="F169" s="63"/>
      <c r="G169" s="63"/>
      <c r="H169" s="63"/>
      <c r="I169" s="63"/>
      <c r="J169" s="63"/>
      <c r="K169" s="66"/>
      <c r="L169" s="68">
        <f>SUM(K170:K189)</f>
        <v>0</v>
      </c>
      <c r="N169"/>
      <c r="O169"/>
      <c r="P169"/>
      <c r="Q169"/>
      <c r="R169"/>
      <c r="S169"/>
      <c r="T169"/>
      <c r="U169"/>
      <c r="V169"/>
      <c r="W169"/>
    </row>
    <row r="170" spans="1:23">
      <c r="A170" s="31">
        <v>1</v>
      </c>
      <c r="B170" s="89"/>
      <c r="C170" s="76" t="s">
        <v>109</v>
      </c>
      <c r="D170" s="117"/>
      <c r="E170" s="120"/>
      <c r="F170" s="121"/>
      <c r="G170" s="121"/>
      <c r="H170" s="121"/>
      <c r="I170" s="121"/>
      <c r="J170" s="121"/>
      <c r="K170" s="126" t="str">
        <f t="shared" ref="K170:K189" si="19">IF(ISNUMBER(F170),(PRODUCT(F170,G170,I170)),"")</f>
        <v/>
      </c>
      <c r="L170" s="395"/>
    </row>
    <row r="171" spans="1:23">
      <c r="A171" s="31">
        <v>2</v>
      </c>
      <c r="B171" s="89"/>
      <c r="C171" s="76" t="s">
        <v>109</v>
      </c>
      <c r="D171" s="118"/>
      <c r="E171" s="122"/>
      <c r="F171" s="123"/>
      <c r="G171" s="123"/>
      <c r="H171" s="123"/>
      <c r="I171" s="123"/>
      <c r="J171" s="123"/>
      <c r="K171" s="127" t="str">
        <f t="shared" si="19"/>
        <v/>
      </c>
      <c r="L171" s="32"/>
    </row>
    <row r="172" spans="1:23">
      <c r="A172" s="31">
        <v>3</v>
      </c>
      <c r="B172" s="89"/>
      <c r="C172" s="76" t="s">
        <v>109</v>
      </c>
      <c r="D172" s="118"/>
      <c r="E172" s="122"/>
      <c r="F172" s="123"/>
      <c r="G172" s="123"/>
      <c r="H172" s="123"/>
      <c r="I172" s="123"/>
      <c r="J172" s="123"/>
      <c r="K172" s="127" t="str">
        <f t="shared" si="19"/>
        <v/>
      </c>
      <c r="L172" s="286"/>
    </row>
    <row r="173" spans="1:23">
      <c r="A173" s="31">
        <v>4</v>
      </c>
      <c r="B173" s="89"/>
      <c r="C173" s="76" t="s">
        <v>109</v>
      </c>
      <c r="D173" s="118"/>
      <c r="E173" s="122"/>
      <c r="F173" s="123"/>
      <c r="G173" s="123"/>
      <c r="H173" s="123"/>
      <c r="I173" s="123"/>
      <c r="J173" s="123"/>
      <c r="K173" s="127" t="str">
        <f t="shared" si="19"/>
        <v/>
      </c>
      <c r="L173" s="394"/>
    </row>
    <row r="174" spans="1:23">
      <c r="A174" s="31">
        <v>5</v>
      </c>
      <c r="B174" s="89"/>
      <c r="C174" s="76" t="str">
        <f t="shared" ref="C174:C188" si="20">IF(D174="","",".")</f>
        <v/>
      </c>
      <c r="D174" s="118"/>
      <c r="E174" s="122"/>
      <c r="F174" s="123"/>
      <c r="G174" s="123"/>
      <c r="H174" s="123"/>
      <c r="I174" s="123"/>
      <c r="J174" s="123"/>
      <c r="K174" s="127" t="str">
        <f t="shared" si="19"/>
        <v/>
      </c>
      <c r="L174" s="32"/>
    </row>
    <row r="175" spans="1:23">
      <c r="A175" s="31">
        <v>6</v>
      </c>
      <c r="B175" s="89"/>
      <c r="C175" s="77" t="str">
        <f t="shared" si="20"/>
        <v/>
      </c>
      <c r="D175" s="118"/>
      <c r="E175" s="122"/>
      <c r="F175" s="123"/>
      <c r="G175" s="123"/>
      <c r="H175" s="123"/>
      <c r="I175" s="123"/>
      <c r="J175" s="123"/>
      <c r="K175" s="127" t="str">
        <f t="shared" si="19"/>
        <v/>
      </c>
      <c r="L175" s="32"/>
    </row>
    <row r="176" spans="1:23">
      <c r="A176" s="31">
        <v>7</v>
      </c>
      <c r="B176" s="89"/>
      <c r="C176" s="77" t="str">
        <f t="shared" si="20"/>
        <v/>
      </c>
      <c r="D176" s="118"/>
      <c r="E176" s="122"/>
      <c r="F176" s="123"/>
      <c r="G176" s="123"/>
      <c r="H176" s="123"/>
      <c r="I176" s="123"/>
      <c r="J176" s="123"/>
      <c r="K176" s="127" t="str">
        <f t="shared" si="19"/>
        <v/>
      </c>
      <c r="L176" s="32"/>
    </row>
    <row r="177" spans="1:23">
      <c r="A177" s="31">
        <v>8</v>
      </c>
      <c r="B177" s="89"/>
      <c r="C177" s="77" t="str">
        <f t="shared" si="20"/>
        <v/>
      </c>
      <c r="D177" s="118"/>
      <c r="E177" s="122"/>
      <c r="F177" s="123"/>
      <c r="G177" s="123"/>
      <c r="H177" s="123"/>
      <c r="I177" s="123"/>
      <c r="J177" s="123"/>
      <c r="K177" s="127" t="str">
        <f t="shared" si="19"/>
        <v/>
      </c>
      <c r="L177" s="32"/>
    </row>
    <row r="178" spans="1:23">
      <c r="A178" s="31">
        <v>9</v>
      </c>
      <c r="B178" s="89"/>
      <c r="C178" s="77" t="str">
        <f t="shared" si="20"/>
        <v/>
      </c>
      <c r="D178" s="118"/>
      <c r="E178" s="122"/>
      <c r="F178" s="123"/>
      <c r="G178" s="123"/>
      <c r="H178" s="123"/>
      <c r="I178" s="123"/>
      <c r="J178" s="123"/>
      <c r="K178" s="127" t="str">
        <f t="shared" si="19"/>
        <v/>
      </c>
      <c r="L178" s="32"/>
    </row>
    <row r="179" spans="1:23">
      <c r="A179" s="31">
        <v>10</v>
      </c>
      <c r="B179" s="89"/>
      <c r="C179" s="77" t="str">
        <f t="shared" si="20"/>
        <v/>
      </c>
      <c r="D179" s="118"/>
      <c r="E179" s="122"/>
      <c r="F179" s="123"/>
      <c r="G179" s="123"/>
      <c r="H179" s="123"/>
      <c r="I179" s="123"/>
      <c r="J179" s="123"/>
      <c r="K179" s="127" t="str">
        <f t="shared" si="19"/>
        <v/>
      </c>
      <c r="L179" s="32"/>
    </row>
    <row r="180" spans="1:23">
      <c r="A180" s="31">
        <v>11</v>
      </c>
      <c r="B180" s="89"/>
      <c r="C180" s="77" t="str">
        <f t="shared" si="20"/>
        <v/>
      </c>
      <c r="D180" s="118"/>
      <c r="E180" s="122"/>
      <c r="F180" s="123"/>
      <c r="G180" s="123"/>
      <c r="H180" s="123"/>
      <c r="I180" s="123"/>
      <c r="J180" s="123"/>
      <c r="K180" s="127" t="str">
        <f t="shared" si="19"/>
        <v/>
      </c>
      <c r="L180" s="32"/>
    </row>
    <row r="181" spans="1:23">
      <c r="A181" s="31">
        <v>12</v>
      </c>
      <c r="B181" s="89"/>
      <c r="C181" s="77" t="str">
        <f t="shared" si="20"/>
        <v/>
      </c>
      <c r="D181" s="118"/>
      <c r="E181" s="122"/>
      <c r="F181" s="123"/>
      <c r="G181" s="123"/>
      <c r="H181" s="123"/>
      <c r="I181" s="123"/>
      <c r="J181" s="123"/>
      <c r="K181" s="127" t="str">
        <f t="shared" si="19"/>
        <v/>
      </c>
      <c r="L181" s="32"/>
    </row>
    <row r="182" spans="1:23">
      <c r="A182" s="31">
        <v>13</v>
      </c>
      <c r="B182" s="89"/>
      <c r="C182" s="77" t="str">
        <f t="shared" si="20"/>
        <v/>
      </c>
      <c r="D182" s="118"/>
      <c r="E182" s="122"/>
      <c r="F182" s="123"/>
      <c r="G182" s="123"/>
      <c r="H182" s="123"/>
      <c r="I182" s="123"/>
      <c r="J182" s="123"/>
      <c r="K182" s="127" t="str">
        <f t="shared" si="19"/>
        <v/>
      </c>
      <c r="L182" s="32"/>
    </row>
    <row r="183" spans="1:23">
      <c r="A183" s="31">
        <v>14</v>
      </c>
      <c r="B183" s="89"/>
      <c r="C183" s="77" t="str">
        <f t="shared" si="20"/>
        <v/>
      </c>
      <c r="D183" s="118"/>
      <c r="E183" s="122"/>
      <c r="F183" s="123"/>
      <c r="G183" s="123"/>
      <c r="H183" s="123"/>
      <c r="I183" s="123"/>
      <c r="J183" s="123"/>
      <c r="K183" s="127" t="str">
        <f t="shared" si="19"/>
        <v/>
      </c>
      <c r="L183" s="32"/>
    </row>
    <row r="184" spans="1:23">
      <c r="A184" s="31">
        <v>15</v>
      </c>
      <c r="B184" s="89"/>
      <c r="C184" s="77" t="str">
        <f t="shared" si="20"/>
        <v/>
      </c>
      <c r="D184" s="118"/>
      <c r="E184" s="122"/>
      <c r="F184" s="123"/>
      <c r="G184" s="123"/>
      <c r="H184" s="123"/>
      <c r="I184" s="123"/>
      <c r="J184" s="123"/>
      <c r="K184" s="127" t="str">
        <f t="shared" si="19"/>
        <v/>
      </c>
      <c r="L184" s="32"/>
    </row>
    <row r="185" spans="1:23">
      <c r="A185" s="31">
        <v>16</v>
      </c>
      <c r="B185" s="89"/>
      <c r="C185" s="77" t="str">
        <f t="shared" si="20"/>
        <v/>
      </c>
      <c r="D185" s="118"/>
      <c r="E185" s="122"/>
      <c r="F185" s="123"/>
      <c r="G185" s="123"/>
      <c r="H185" s="123"/>
      <c r="I185" s="123"/>
      <c r="J185" s="123"/>
      <c r="K185" s="127" t="str">
        <f t="shared" si="19"/>
        <v/>
      </c>
      <c r="L185" s="32"/>
    </row>
    <row r="186" spans="1:23">
      <c r="A186" s="31">
        <v>17</v>
      </c>
      <c r="B186" s="89"/>
      <c r="C186" s="77" t="str">
        <f t="shared" si="20"/>
        <v/>
      </c>
      <c r="D186" s="118"/>
      <c r="E186" s="122"/>
      <c r="F186" s="123"/>
      <c r="G186" s="123"/>
      <c r="H186" s="123"/>
      <c r="I186" s="123"/>
      <c r="J186" s="123"/>
      <c r="K186" s="127" t="str">
        <f t="shared" si="19"/>
        <v/>
      </c>
      <c r="L186" s="33"/>
    </row>
    <row r="187" spans="1:23">
      <c r="A187" s="31">
        <v>18</v>
      </c>
      <c r="B187" s="89"/>
      <c r="C187" s="77" t="str">
        <f t="shared" si="20"/>
        <v/>
      </c>
      <c r="D187" s="118"/>
      <c r="E187" s="122"/>
      <c r="F187" s="123"/>
      <c r="G187" s="123"/>
      <c r="H187" s="123"/>
      <c r="I187" s="123"/>
      <c r="J187" s="123"/>
      <c r="K187" s="127" t="str">
        <f t="shared" si="19"/>
        <v/>
      </c>
      <c r="L187" s="33"/>
    </row>
    <row r="188" spans="1:23">
      <c r="A188" s="31">
        <v>19</v>
      </c>
      <c r="B188" s="89"/>
      <c r="C188" s="77" t="str">
        <f t="shared" si="20"/>
        <v/>
      </c>
      <c r="D188" s="118"/>
      <c r="E188" s="122"/>
      <c r="F188" s="123"/>
      <c r="G188" s="123"/>
      <c r="H188" s="123"/>
      <c r="I188" s="123"/>
      <c r="J188" s="123"/>
      <c r="K188" s="127" t="str">
        <f t="shared" si="19"/>
        <v/>
      </c>
      <c r="L188" s="33"/>
    </row>
    <row r="189" spans="1:23" ht="18.5" thickBot="1">
      <c r="A189" s="31">
        <v>20</v>
      </c>
      <c r="B189" s="90"/>
      <c r="C189" s="75" t="s">
        <v>109</v>
      </c>
      <c r="D189" s="119"/>
      <c r="E189" s="124"/>
      <c r="F189" s="125"/>
      <c r="G189" s="125"/>
      <c r="H189" s="125"/>
      <c r="I189" s="125"/>
      <c r="J189" s="125"/>
      <c r="K189" s="128" t="str">
        <f t="shared" si="19"/>
        <v/>
      </c>
      <c r="L189" s="34"/>
      <c r="N189" s="542"/>
      <c r="O189" s="542"/>
      <c r="P189" s="542"/>
      <c r="Q189" s="542"/>
      <c r="R189" s="542"/>
      <c r="S189" s="542"/>
      <c r="T189" s="542"/>
      <c r="U189" s="542"/>
      <c r="V189" s="542"/>
      <c r="W189" s="542"/>
    </row>
    <row r="190" spans="1:23" ht="8.25" customHeight="1">
      <c r="A190" s="31"/>
    </row>
    <row r="211" spans="14:23">
      <c r="N211" s="542"/>
      <c r="O211" s="542"/>
      <c r="P211" s="542"/>
      <c r="Q211" s="542"/>
      <c r="R211" s="542"/>
      <c r="S211" s="542"/>
      <c r="T211" s="542"/>
      <c r="U211" s="542"/>
      <c r="V211" s="542"/>
      <c r="W211" s="542"/>
    </row>
  </sheetData>
  <sheetProtection autoFilter="0"/>
  <autoFilter ref="B12:L189" xr:uid="{00000000-0009-0000-0000-00000A000000}"/>
  <mergeCells count="20">
    <mergeCell ref="B2:D2"/>
    <mergeCell ref="E2:L2"/>
    <mergeCell ref="B3:D3"/>
    <mergeCell ref="E3:L3"/>
    <mergeCell ref="F4:G4"/>
    <mergeCell ref="H4:J4"/>
    <mergeCell ref="F8:G8"/>
    <mergeCell ref="F9:G9"/>
    <mergeCell ref="F10:G10"/>
    <mergeCell ref="N5:W10"/>
    <mergeCell ref="N12:W33"/>
    <mergeCell ref="F5:G5"/>
    <mergeCell ref="H5:J5"/>
    <mergeCell ref="H6:J6"/>
    <mergeCell ref="H7:J7"/>
    <mergeCell ref="H8:J8"/>
    <mergeCell ref="H9:J9"/>
    <mergeCell ref="H10:J10"/>
    <mergeCell ref="F6:G6"/>
    <mergeCell ref="F7:G7"/>
  </mergeCells>
  <phoneticPr fontId="21"/>
  <dataValidations count="15">
    <dataValidation type="list" allowBlank="1" showInputMessage="1" showErrorMessage="1" sqref="D126:D145" xr:uid="{00000000-0002-0000-0A00-000000000000}">
      <formula1>"宣伝物送付料,広告宣伝費,立看板費,ウェブサイト作成料,入場券印刷費,入場券販売手数料,各種デザイン料,図録製作費,チラシ印刷費,ポスター印刷費,アンケート用紙印刷費"</formula1>
    </dataValidation>
    <dataValidation type="list" allowBlank="1" showInputMessage="1" showErrorMessage="1" sqref="D36:D45" xr:uid="{00000000-0002-0000-0A00-000001000000}">
      <formula1>"企画制作料"</formula1>
    </dataValidation>
    <dataValidation type="list" allowBlank="1" showInputMessage="1" showErrorMessage="1" sqref="D14:D33" xr:uid="{00000000-0002-0000-0A00-000002000000}">
      <formula1>"作品借料,作品保険料,著作権使用料,インスタレーション作品制作謝金,インスタレーション作品制作材料費"</formula1>
    </dataValidation>
    <dataValidation type="custom" imeMode="halfAlpha" operator="greaterThanOrEqual" showInputMessage="1" showErrorMessage="1" errorTitle="単価未入力。" error="単価を入力してから記入してください。" sqref="I60:I80 I82:I102 I126:I146 I170:I189 I148:I168 I104:I124 I47:I58 I13:I33 I35:I45" xr:uid="{00000000-0002-0000-0A00-000003000000}">
      <formula1>F13&lt;&gt;""</formula1>
    </dataValidation>
    <dataValidation type="custom" imeMode="halfAlpha" operator="greaterThanOrEqual" showInputMessage="1" showErrorMessage="1" errorTitle="単価未入力。" error="単価を入力してから記入してください。" sqref="G60:G80 G82:G102 G126:G146 G170:G189 G148:G168 G104:G124 G47:G58 G13:G33 G35:G45" xr:uid="{00000000-0002-0000-0A00-000004000000}">
      <formula1>F13&lt;&gt;""</formula1>
    </dataValidation>
    <dataValidation type="custom" imeMode="halfAlpha" operator="greaterThanOrEqual" showInputMessage="1" showErrorMessage="1" errorTitle="細目未選択" error="細目を選択し入力してください。" sqref="F60:F80 F82:F102 F126:F146 F170:F189 F148:F168 F104:F124 F47:F58 F13:F33 F35:F45" xr:uid="{00000000-0002-0000-0A00-000005000000}">
      <formula1>D13&lt;&gt;""</formula1>
    </dataValidation>
    <dataValidation type="custom" showInputMessage="1" showErrorMessage="1" errorTitle="細目未選択" error="細目を選択し入力してください。" sqref="E60:E80 E82:E102 E126:E146 E170:E189 E148:E168 E104:E124 E48:E58 E14:E33 E36:E45" xr:uid="{00000000-0002-0000-0A00-000006000000}">
      <formula1>D14&lt;&gt;""</formula1>
    </dataValidation>
    <dataValidation type="textLength" operator="lessThanOrEqual" allowBlank="1" showInputMessage="1" showErrorMessage="1" errorTitle="文字数超過" error="30字以下で入力してください。" sqref="F190:G65604" xr:uid="{00000000-0002-0000-0A00-000007000000}">
      <formula1>30</formula1>
    </dataValidation>
    <dataValidation imeMode="halfAlpha" allowBlank="1" showInputMessage="1" showErrorMessage="1" sqref="K190:K65604 H190:I65604" xr:uid="{00000000-0002-0000-0A00-000008000000}"/>
    <dataValidation type="list" allowBlank="1" showInputMessage="1" showErrorMessage="1" sqref="D170:D189" xr:uid="{00000000-0002-0000-0A00-000009000000}">
      <formula1>"感染症予防用品購入費,消毒関係消耗品購入費,消毒作業費,感染症対策機材購入・借用費,検査費"</formula1>
    </dataValidation>
    <dataValidation type="list" allowBlank="1" showInputMessage="1" showErrorMessage="1" sqref="D148:D167" xr:uid="{00000000-0002-0000-0A00-00000A000000}">
      <formula1>"録画費,録音費,写真費,配信用録音録画・編集費,配信用機材借料,配信用サイト作成・利用料"</formula1>
    </dataValidation>
    <dataValidation type="list" allowBlank="1" showInputMessage="1" showErrorMessage="1" sqref="D104:D123" xr:uid="{00000000-0002-0000-0A00-00000B000000}">
      <formula1>"交通費,宿泊費,日当"</formula1>
    </dataValidation>
    <dataValidation type="list" allowBlank="1" showInputMessage="1" showErrorMessage="1" sqref="D82:D101" xr:uid="{00000000-0002-0000-0A00-00000C000000}">
      <formula1>"図録等編集謝金,図録等原稿執筆謝金,図録等翻訳謝金,各種翻訳謝金,会場監視員謝金,駐車場整理謝金,託児謝金,医師・看護師謝金,手話通訳謝金,要約筆記謝金,パフォーマンス等出演謝金,関連行事・ワークショップ講師謝金"</formula1>
    </dataValidation>
    <dataValidation type="list" allowBlank="1" showInputMessage="1" showErrorMessage="1" sqref="D60:D79" xr:uid="{00000000-0002-0000-0A00-00000D000000}">
      <formula1>"会場設営費,会場撤去費,会場設営・撤去補助人件費,字幕費・音声ガイド費,機材借料,作品梱包・運搬費,額装費"</formula1>
    </dataValidation>
    <dataValidation type="list" allowBlank="1" showInputMessage="1" showErrorMessage="1" sqref="D48:D57" xr:uid="{00000000-0002-0000-0A00-00000E000000}">
      <formula1>"会場使用料"</formula1>
    </dataValidation>
  </dataValidations>
  <printOptions horizontalCentered="1"/>
  <pageMargins left="0.70866141732283472" right="0.70866141732283472" top="0.35433070866141736" bottom="0.35433070866141736" header="0.31496062992125984" footer="0.31496062992125984"/>
  <pageSetup paperSize="9" scale="2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7C1D4"/>
    <pageSetUpPr fitToPage="1"/>
  </sheetPr>
  <dimension ref="B1:U166"/>
  <sheetViews>
    <sheetView view="pageBreakPreview" topLeftCell="A73" zoomScale="70" zoomScaleNormal="70" zoomScaleSheetLayoutView="70" workbookViewId="0">
      <selection activeCell="D71" sqref="D71:H75"/>
    </sheetView>
  </sheetViews>
  <sheetFormatPr defaultColWidth="9" defaultRowHeight="26.5"/>
  <cols>
    <col min="1" max="1" width="2.83203125" style="385" customWidth="1"/>
    <col min="2" max="2" width="5.25" style="392" customWidth="1"/>
    <col min="3" max="3" width="12.08203125" style="385" customWidth="1"/>
    <col min="4" max="4" width="18.75" style="385" customWidth="1"/>
    <col min="5" max="6" width="20" style="385" customWidth="1"/>
    <col min="7" max="7" width="12.08203125" style="385" customWidth="1"/>
    <col min="8" max="8" width="17.58203125" style="385" customWidth="1"/>
    <col min="9" max="9" width="2.83203125" style="385" customWidth="1"/>
    <col min="10" max="10" width="1.58203125" style="385" customWidth="1"/>
    <col min="11" max="20" width="9" style="385"/>
    <col min="21" max="21" width="64.5" style="385" customWidth="1"/>
    <col min="22" max="16384" width="9" style="385"/>
  </cols>
  <sheetData>
    <row r="1" spans="2:21" s="367" customFormat="1">
      <c r="B1" s="585" t="s">
        <v>250</v>
      </c>
      <c r="C1" s="585"/>
      <c r="D1" s="585"/>
      <c r="E1" s="585"/>
      <c r="F1" s="585"/>
      <c r="G1" s="585"/>
      <c r="H1" s="585"/>
      <c r="I1" s="369"/>
      <c r="J1" s="375"/>
      <c r="U1" s="375" t="s">
        <v>318</v>
      </c>
    </row>
    <row r="2" spans="2:21" s="367" customFormat="1" ht="26.25" customHeight="1">
      <c r="B2" s="585" t="s">
        <v>260</v>
      </c>
      <c r="C2" s="585"/>
      <c r="D2" s="585"/>
      <c r="E2" s="585"/>
      <c r="F2" s="585"/>
      <c r="G2" s="585"/>
      <c r="H2" s="585"/>
      <c r="I2" s="369"/>
      <c r="J2" s="376"/>
      <c r="U2" s="376" t="s">
        <v>261</v>
      </c>
    </row>
    <row r="3" spans="2:21" s="367" customFormat="1" ht="6" customHeight="1">
      <c r="E3" s="377"/>
      <c r="F3" s="378"/>
      <c r="I3" s="369"/>
    </row>
    <row r="4" spans="2:21" s="367" customFormat="1" ht="15" customHeight="1">
      <c r="G4" s="451"/>
      <c r="H4" s="991">
        <v>44743</v>
      </c>
      <c r="I4" s="991"/>
      <c r="J4" s="379"/>
      <c r="K4" s="879" t="s">
        <v>380</v>
      </c>
      <c r="L4" s="879"/>
      <c r="M4" s="879"/>
      <c r="N4" s="879"/>
      <c r="O4" s="879"/>
      <c r="P4" s="879"/>
      <c r="Q4" s="879"/>
      <c r="R4" s="879"/>
      <c r="S4" s="879"/>
      <c r="T4" s="879"/>
      <c r="U4" s="379"/>
    </row>
    <row r="5" spans="2:21" s="367" customFormat="1" ht="15" customHeight="1">
      <c r="B5" s="380" t="s">
        <v>262</v>
      </c>
      <c r="K5" s="880" t="s">
        <v>398</v>
      </c>
      <c r="L5" s="880"/>
      <c r="M5" s="880"/>
      <c r="N5" s="880"/>
      <c r="O5" s="880"/>
      <c r="P5" s="880"/>
      <c r="Q5" s="880"/>
      <c r="R5" s="880"/>
      <c r="S5" s="880"/>
      <c r="T5" s="880"/>
    </row>
    <row r="6" spans="2:21" s="367" customFormat="1" ht="15" customHeight="1">
      <c r="K6" s="881"/>
      <c r="L6" s="881"/>
      <c r="M6" s="881"/>
      <c r="N6" s="881"/>
      <c r="O6" s="881"/>
      <c r="P6" s="881"/>
      <c r="Q6" s="881"/>
      <c r="R6" s="881"/>
      <c r="S6" s="881"/>
      <c r="T6" s="881"/>
    </row>
    <row r="7" spans="2:21" s="380" customFormat="1" ht="18" customHeight="1">
      <c r="E7" s="381" t="s">
        <v>263</v>
      </c>
      <c r="F7" s="885">
        <f>'5-1 総表'!C18:J18</f>
        <v>0</v>
      </c>
      <c r="G7" s="885"/>
      <c r="H7" s="885"/>
      <c r="I7" s="885"/>
      <c r="J7" s="375"/>
      <c r="K7" s="881"/>
      <c r="L7" s="881"/>
      <c r="M7" s="881"/>
      <c r="N7" s="881"/>
      <c r="O7" s="881"/>
      <c r="P7" s="881"/>
      <c r="Q7" s="881"/>
      <c r="R7" s="881"/>
      <c r="S7" s="881"/>
      <c r="T7" s="881"/>
      <c r="U7" s="379"/>
    </row>
    <row r="8" spans="2:21" s="380" customFormat="1" ht="31.15" customHeight="1">
      <c r="E8" s="381" t="s">
        <v>264</v>
      </c>
      <c r="F8" s="885">
        <f>'5-1 総表'!C19:J19</f>
        <v>0</v>
      </c>
      <c r="G8" s="885"/>
      <c r="H8" s="885"/>
      <c r="I8" s="885"/>
      <c r="J8" s="375"/>
      <c r="K8" s="881"/>
      <c r="L8" s="881"/>
      <c r="M8" s="881"/>
      <c r="N8" s="881"/>
      <c r="O8" s="881"/>
      <c r="P8" s="881"/>
      <c r="Q8" s="881"/>
      <c r="R8" s="881"/>
      <c r="S8" s="881"/>
      <c r="T8" s="881"/>
      <c r="U8" s="379"/>
    </row>
    <row r="9" spans="2:21" s="380" customFormat="1" ht="18" customHeight="1">
      <c r="E9" s="381" t="s">
        <v>265</v>
      </c>
      <c r="F9" s="885">
        <f>'5-1 総表'!C20:J20</f>
        <v>0</v>
      </c>
      <c r="G9" s="885"/>
      <c r="H9" s="885"/>
      <c r="I9" s="885"/>
      <c r="J9" s="379"/>
      <c r="K9" s="881"/>
      <c r="L9" s="881"/>
      <c r="M9" s="881"/>
      <c r="N9" s="881"/>
      <c r="O9" s="881"/>
      <c r="P9" s="881"/>
      <c r="Q9" s="881"/>
      <c r="R9" s="881"/>
      <c r="S9" s="881"/>
      <c r="T9" s="881"/>
      <c r="U9" s="379"/>
    </row>
    <row r="10" spans="2:21" ht="7.15" customHeight="1">
      <c r="B10" s="382"/>
      <c r="C10" s="383"/>
      <c r="D10" s="383"/>
      <c r="E10" s="383"/>
      <c r="F10" s="383"/>
      <c r="G10" s="383"/>
      <c r="H10" s="384"/>
      <c r="K10" s="881"/>
      <c r="L10" s="881"/>
      <c r="M10" s="881"/>
      <c r="N10" s="881"/>
      <c r="O10" s="881"/>
      <c r="P10" s="881"/>
      <c r="Q10" s="881"/>
      <c r="R10" s="881"/>
      <c r="S10" s="881"/>
      <c r="T10" s="881"/>
    </row>
    <row r="11" spans="2:21" s="472" customFormat="1" ht="8.5" customHeight="1">
      <c r="B11" s="887"/>
      <c r="C11" s="887"/>
      <c r="D11" s="888"/>
      <c r="E11" s="888"/>
      <c r="F11" s="888"/>
      <c r="G11" s="888"/>
      <c r="H11" s="888"/>
      <c r="J11" s="379"/>
      <c r="K11" s="882"/>
      <c r="L11" s="882"/>
      <c r="M11" s="882"/>
      <c r="N11" s="882"/>
      <c r="O11" s="882"/>
      <c r="P11" s="882"/>
      <c r="Q11" s="882"/>
      <c r="R11" s="882"/>
      <c r="S11" s="882"/>
      <c r="T11" s="882"/>
      <c r="U11" s="473"/>
    </row>
    <row r="12" spans="2:21" ht="27" customHeight="1">
      <c r="B12" s="889" t="s">
        <v>266</v>
      </c>
      <c r="C12" s="889"/>
      <c r="D12" s="890">
        <f>'5-1 総表'!C30:J30</f>
        <v>0</v>
      </c>
      <c r="E12" s="890"/>
      <c r="F12" s="890"/>
      <c r="G12" s="890"/>
      <c r="H12" s="890"/>
      <c r="J12" s="379"/>
      <c r="K12" s="883" t="s">
        <v>382</v>
      </c>
      <c r="L12" s="883"/>
      <c r="M12" s="883"/>
      <c r="N12" s="883"/>
      <c r="O12" s="883"/>
      <c r="P12" s="883"/>
      <c r="Q12" s="883"/>
      <c r="R12" s="883"/>
      <c r="S12" s="883"/>
      <c r="T12" s="883"/>
      <c r="U12" s="379"/>
    </row>
    <row r="13" spans="2:21" ht="6.65" customHeight="1">
      <c r="B13" s="382"/>
      <c r="C13" s="383"/>
      <c r="D13" s="383"/>
      <c r="E13" s="383"/>
      <c r="F13" s="383"/>
      <c r="G13" s="386"/>
      <c r="H13" s="383"/>
      <c r="K13" s="884"/>
      <c r="L13" s="884"/>
      <c r="M13" s="884"/>
      <c r="N13" s="884"/>
      <c r="O13" s="884"/>
      <c r="P13" s="884"/>
      <c r="Q13" s="884"/>
      <c r="R13" s="884"/>
      <c r="S13" s="884"/>
      <c r="T13" s="884"/>
    </row>
    <row r="14" spans="2:21" ht="27" customHeight="1">
      <c r="B14" s="876">
        <v>1</v>
      </c>
      <c r="C14" s="387" t="s">
        <v>267</v>
      </c>
      <c r="D14" s="877"/>
      <c r="E14" s="877"/>
      <c r="F14" s="877"/>
      <c r="G14" s="877"/>
      <c r="H14" s="877"/>
      <c r="J14" s="388"/>
      <c r="K14" s="884"/>
      <c r="L14" s="884"/>
      <c r="M14" s="884"/>
      <c r="N14" s="884"/>
      <c r="O14" s="884"/>
      <c r="P14" s="884"/>
      <c r="Q14" s="884"/>
      <c r="R14" s="884"/>
      <c r="S14" s="884"/>
      <c r="T14" s="884"/>
      <c r="U14" s="388"/>
    </row>
    <row r="15" spans="2:21" ht="14.25" customHeight="1">
      <c r="B15" s="876"/>
      <c r="C15" s="878" t="s">
        <v>268</v>
      </c>
      <c r="D15" s="877"/>
      <c r="E15" s="877"/>
      <c r="F15" s="877"/>
      <c r="G15" s="877"/>
      <c r="H15" s="877"/>
      <c r="J15" s="388"/>
      <c r="K15" s="884"/>
      <c r="L15" s="884"/>
      <c r="M15" s="884"/>
      <c r="N15" s="884"/>
      <c r="O15" s="884"/>
      <c r="P15" s="884"/>
      <c r="Q15" s="884"/>
      <c r="R15" s="884"/>
      <c r="S15" s="884"/>
      <c r="T15" s="884"/>
      <c r="U15" s="388"/>
    </row>
    <row r="16" spans="2:21" ht="14.25" customHeight="1">
      <c r="B16" s="876"/>
      <c r="C16" s="878"/>
      <c r="D16" s="877"/>
      <c r="E16" s="877"/>
      <c r="F16" s="877"/>
      <c r="G16" s="877"/>
      <c r="H16" s="877"/>
      <c r="J16" s="388"/>
      <c r="K16" s="884"/>
      <c r="L16" s="884"/>
      <c r="M16" s="884"/>
      <c r="N16" s="884"/>
      <c r="O16" s="884"/>
      <c r="P16" s="884"/>
      <c r="Q16" s="884"/>
      <c r="R16" s="884"/>
      <c r="S16" s="884"/>
      <c r="T16" s="884"/>
      <c r="U16" s="388"/>
    </row>
    <row r="17" spans="2:21" ht="14.25" customHeight="1">
      <c r="B17" s="876"/>
      <c r="C17" s="878"/>
      <c r="D17" s="877"/>
      <c r="E17" s="877"/>
      <c r="F17" s="877"/>
      <c r="G17" s="877"/>
      <c r="H17" s="877"/>
      <c r="J17" s="388"/>
      <c r="K17" s="884"/>
      <c r="L17" s="884"/>
      <c r="M17" s="884"/>
      <c r="N17" s="884"/>
      <c r="O17" s="884"/>
      <c r="P17" s="884"/>
      <c r="Q17" s="884"/>
      <c r="R17" s="884"/>
      <c r="S17" s="884"/>
      <c r="T17" s="884"/>
      <c r="U17" s="388"/>
    </row>
    <row r="18" spans="2:21" ht="14.25" customHeight="1">
      <c r="B18" s="876"/>
      <c r="C18" s="878"/>
      <c r="D18" s="877"/>
      <c r="E18" s="877"/>
      <c r="F18" s="877"/>
      <c r="G18" s="877"/>
      <c r="H18" s="877"/>
      <c r="J18" s="388"/>
      <c r="K18" s="884"/>
      <c r="L18" s="884"/>
      <c r="M18" s="884"/>
      <c r="N18" s="884"/>
      <c r="O18" s="884"/>
      <c r="P18" s="884"/>
      <c r="Q18" s="884"/>
      <c r="R18" s="884"/>
      <c r="S18" s="884"/>
      <c r="T18" s="884"/>
      <c r="U18" s="388"/>
    </row>
    <row r="19" spans="2:21" ht="14.25" customHeight="1">
      <c r="B19" s="876"/>
      <c r="C19" s="878"/>
      <c r="D19" s="877"/>
      <c r="E19" s="877"/>
      <c r="F19" s="877"/>
      <c r="G19" s="877"/>
      <c r="H19" s="877"/>
      <c r="J19" s="388"/>
      <c r="K19" s="884"/>
      <c r="L19" s="884"/>
      <c r="M19" s="884"/>
      <c r="N19" s="884"/>
      <c r="O19" s="884"/>
      <c r="P19" s="884"/>
      <c r="Q19" s="884"/>
      <c r="R19" s="884"/>
      <c r="S19" s="884"/>
      <c r="T19" s="884"/>
      <c r="U19" s="388"/>
    </row>
    <row r="20" spans="2:21" ht="14.25" customHeight="1">
      <c r="B20" s="876"/>
      <c r="C20" s="878" t="s">
        <v>269</v>
      </c>
      <c r="D20" s="877"/>
      <c r="E20" s="877"/>
      <c r="F20" s="877"/>
      <c r="G20" s="877"/>
      <c r="H20" s="877"/>
      <c r="J20" s="388"/>
      <c r="K20" s="884"/>
      <c r="L20" s="884"/>
      <c r="M20" s="884"/>
      <c r="N20" s="884"/>
      <c r="O20" s="884"/>
      <c r="P20" s="884"/>
      <c r="Q20" s="884"/>
      <c r="R20" s="884"/>
      <c r="S20" s="884"/>
      <c r="T20" s="884"/>
      <c r="U20" s="388"/>
    </row>
    <row r="21" spans="2:21" ht="14.25" customHeight="1">
      <c r="B21" s="876"/>
      <c r="C21" s="878"/>
      <c r="D21" s="877"/>
      <c r="E21" s="877"/>
      <c r="F21" s="877"/>
      <c r="G21" s="877"/>
      <c r="H21" s="877"/>
      <c r="J21" s="388"/>
      <c r="K21" s="884"/>
      <c r="L21" s="884"/>
      <c r="M21" s="884"/>
      <c r="N21" s="884"/>
      <c r="O21" s="884"/>
      <c r="P21" s="884"/>
      <c r="Q21" s="884"/>
      <c r="R21" s="884"/>
      <c r="S21" s="884"/>
      <c r="T21" s="884"/>
      <c r="U21" s="388"/>
    </row>
    <row r="22" spans="2:21" ht="14.25" customHeight="1">
      <c r="B22" s="876"/>
      <c r="C22" s="878"/>
      <c r="D22" s="877"/>
      <c r="E22" s="877"/>
      <c r="F22" s="877"/>
      <c r="G22" s="877"/>
      <c r="H22" s="877"/>
      <c r="J22" s="388"/>
      <c r="K22" s="884"/>
      <c r="L22" s="884"/>
      <c r="M22" s="884"/>
      <c r="N22" s="884"/>
      <c r="O22" s="884"/>
      <c r="P22" s="884"/>
      <c r="Q22" s="884"/>
      <c r="R22" s="884"/>
      <c r="S22" s="884"/>
      <c r="T22" s="884"/>
      <c r="U22" s="388"/>
    </row>
    <row r="23" spans="2:21" ht="14.25" customHeight="1">
      <c r="B23" s="876"/>
      <c r="C23" s="878"/>
      <c r="D23" s="877"/>
      <c r="E23" s="877"/>
      <c r="F23" s="877"/>
      <c r="G23" s="877"/>
      <c r="H23" s="877"/>
      <c r="J23" s="388"/>
      <c r="K23" s="884"/>
      <c r="L23" s="884"/>
      <c r="M23" s="884"/>
      <c r="N23" s="884"/>
      <c r="O23" s="884"/>
      <c r="P23" s="884"/>
      <c r="Q23" s="884"/>
      <c r="R23" s="884"/>
      <c r="S23" s="884"/>
      <c r="T23" s="884"/>
      <c r="U23" s="388"/>
    </row>
    <row r="24" spans="2:21" ht="14.25" customHeight="1">
      <c r="B24" s="876"/>
      <c r="C24" s="878"/>
      <c r="D24" s="877"/>
      <c r="E24" s="877"/>
      <c r="F24" s="877"/>
      <c r="G24" s="877"/>
      <c r="H24" s="877"/>
      <c r="J24" s="388"/>
      <c r="K24" s="884"/>
      <c r="L24" s="884"/>
      <c r="M24" s="884"/>
      <c r="N24" s="884"/>
      <c r="O24" s="884"/>
      <c r="P24" s="884"/>
      <c r="Q24" s="884"/>
      <c r="R24" s="884"/>
      <c r="S24" s="884"/>
      <c r="T24" s="884"/>
      <c r="U24" s="388"/>
    </row>
    <row r="25" spans="2:21" ht="14.25" customHeight="1">
      <c r="B25" s="876"/>
      <c r="C25" s="878" t="s">
        <v>270</v>
      </c>
      <c r="D25" s="877"/>
      <c r="E25" s="877"/>
      <c r="F25" s="877"/>
      <c r="G25" s="877"/>
      <c r="H25" s="877"/>
      <c r="J25" s="388"/>
      <c r="K25" s="884"/>
      <c r="L25" s="884"/>
      <c r="M25" s="884"/>
      <c r="N25" s="884"/>
      <c r="O25" s="884"/>
      <c r="P25" s="884"/>
      <c r="Q25" s="884"/>
      <c r="R25" s="884"/>
      <c r="S25" s="884"/>
      <c r="T25" s="884"/>
      <c r="U25" s="388"/>
    </row>
    <row r="26" spans="2:21" ht="14.25" customHeight="1">
      <c r="B26" s="876"/>
      <c r="C26" s="878"/>
      <c r="D26" s="877"/>
      <c r="E26" s="877"/>
      <c r="F26" s="877"/>
      <c r="G26" s="877"/>
      <c r="H26" s="877"/>
      <c r="J26" s="388"/>
      <c r="K26" s="884"/>
      <c r="L26" s="884"/>
      <c r="M26" s="884"/>
      <c r="N26" s="884"/>
      <c r="O26" s="884"/>
      <c r="P26" s="884"/>
      <c r="Q26" s="884"/>
      <c r="R26" s="884"/>
      <c r="S26" s="884"/>
      <c r="T26" s="884"/>
      <c r="U26" s="388"/>
    </row>
    <row r="27" spans="2:21" ht="14.25" customHeight="1">
      <c r="B27" s="876"/>
      <c r="C27" s="878"/>
      <c r="D27" s="877"/>
      <c r="E27" s="877"/>
      <c r="F27" s="877"/>
      <c r="G27" s="877"/>
      <c r="H27" s="877"/>
      <c r="J27" s="388"/>
      <c r="K27" s="884"/>
      <c r="L27" s="884"/>
      <c r="M27" s="884"/>
      <c r="N27" s="884"/>
      <c r="O27" s="884"/>
      <c r="P27" s="884"/>
      <c r="Q27" s="884"/>
      <c r="R27" s="884"/>
      <c r="S27" s="884"/>
      <c r="T27" s="884"/>
      <c r="U27" s="388"/>
    </row>
    <row r="28" spans="2:21" ht="14.25" customHeight="1">
      <c r="B28" s="876"/>
      <c r="C28" s="878"/>
      <c r="D28" s="877"/>
      <c r="E28" s="877"/>
      <c r="F28" s="877"/>
      <c r="G28" s="877"/>
      <c r="H28" s="877"/>
      <c r="J28" s="388"/>
      <c r="K28" s="884"/>
      <c r="L28" s="884"/>
      <c r="M28" s="884"/>
      <c r="N28" s="884"/>
      <c r="O28" s="884"/>
      <c r="P28" s="884"/>
      <c r="Q28" s="884"/>
      <c r="R28" s="884"/>
      <c r="S28" s="884"/>
      <c r="T28" s="884"/>
      <c r="U28" s="388"/>
    </row>
    <row r="29" spans="2:21" ht="14.25" customHeight="1">
      <c r="B29" s="876"/>
      <c r="C29" s="878"/>
      <c r="D29" s="877"/>
      <c r="E29" s="877"/>
      <c r="F29" s="877"/>
      <c r="G29" s="877"/>
      <c r="H29" s="877"/>
      <c r="J29" s="388"/>
      <c r="K29" s="884"/>
      <c r="L29" s="884"/>
      <c r="M29" s="884"/>
      <c r="N29" s="884"/>
      <c r="O29" s="884"/>
      <c r="P29" s="884"/>
      <c r="Q29" s="884"/>
      <c r="R29" s="884"/>
      <c r="S29" s="884"/>
      <c r="T29" s="884"/>
      <c r="U29" s="388"/>
    </row>
    <row r="30" spans="2:21" ht="4.1500000000000004" customHeight="1">
      <c r="B30" s="389"/>
      <c r="C30" s="390"/>
      <c r="D30" s="531"/>
      <c r="E30" s="531"/>
      <c r="F30" s="531"/>
      <c r="G30" s="531"/>
      <c r="H30" s="531"/>
      <c r="K30" s="884"/>
      <c r="L30" s="884"/>
      <c r="M30" s="884"/>
      <c r="N30" s="884"/>
      <c r="O30" s="884"/>
      <c r="P30" s="884"/>
      <c r="Q30" s="884"/>
      <c r="R30" s="884"/>
      <c r="S30" s="884"/>
      <c r="T30" s="884"/>
    </row>
    <row r="31" spans="2:21" ht="27" customHeight="1">
      <c r="B31" s="876">
        <v>2</v>
      </c>
      <c r="C31" s="387" t="s">
        <v>267</v>
      </c>
      <c r="D31" s="877"/>
      <c r="E31" s="877"/>
      <c r="F31" s="877"/>
      <c r="G31" s="877"/>
      <c r="H31" s="877"/>
      <c r="K31" s="884"/>
      <c r="L31" s="884"/>
      <c r="M31" s="884"/>
      <c r="N31" s="884"/>
      <c r="O31" s="884"/>
      <c r="P31" s="884"/>
      <c r="Q31" s="884"/>
      <c r="R31" s="884"/>
      <c r="S31" s="884"/>
      <c r="T31" s="884"/>
    </row>
    <row r="32" spans="2:21" ht="14.25" customHeight="1">
      <c r="B32" s="876"/>
      <c r="C32" s="878" t="s">
        <v>268</v>
      </c>
      <c r="D32" s="877"/>
      <c r="E32" s="877"/>
      <c r="F32" s="877"/>
      <c r="G32" s="877"/>
      <c r="H32" s="877"/>
      <c r="K32" s="884"/>
      <c r="L32" s="884"/>
      <c r="M32" s="884"/>
      <c r="N32" s="884"/>
      <c r="O32" s="884"/>
      <c r="P32" s="884"/>
      <c r="Q32" s="884"/>
      <c r="R32" s="884"/>
      <c r="S32" s="884"/>
      <c r="T32" s="884"/>
    </row>
    <row r="33" spans="2:20" ht="14.25" customHeight="1">
      <c r="B33" s="876"/>
      <c r="C33" s="878"/>
      <c r="D33" s="877"/>
      <c r="E33" s="877"/>
      <c r="F33" s="877"/>
      <c r="G33" s="877"/>
      <c r="H33" s="877"/>
      <c r="K33" s="884"/>
      <c r="L33" s="884"/>
      <c r="M33" s="884"/>
      <c r="N33" s="884"/>
      <c r="O33" s="884"/>
      <c r="P33" s="884"/>
      <c r="Q33" s="884"/>
      <c r="R33" s="884"/>
      <c r="S33" s="884"/>
      <c r="T33" s="884"/>
    </row>
    <row r="34" spans="2:20" ht="14.25" customHeight="1">
      <c r="B34" s="876"/>
      <c r="C34" s="878"/>
      <c r="D34" s="877"/>
      <c r="E34" s="877"/>
      <c r="F34" s="877"/>
      <c r="G34" s="877"/>
      <c r="H34" s="877"/>
      <c r="K34" s="884"/>
      <c r="L34" s="884"/>
      <c r="M34" s="884"/>
      <c r="N34" s="884"/>
      <c r="O34" s="884"/>
      <c r="P34" s="884"/>
      <c r="Q34" s="884"/>
      <c r="R34" s="884"/>
      <c r="S34" s="884"/>
      <c r="T34" s="884"/>
    </row>
    <row r="35" spans="2:20" ht="14.25" customHeight="1">
      <c r="B35" s="876"/>
      <c r="C35" s="878"/>
      <c r="D35" s="877"/>
      <c r="E35" s="877"/>
      <c r="F35" s="877"/>
      <c r="G35" s="877"/>
      <c r="H35" s="877"/>
      <c r="K35" s="884"/>
      <c r="L35" s="884"/>
      <c r="M35" s="884"/>
      <c r="N35" s="884"/>
      <c r="O35" s="884"/>
      <c r="P35" s="884"/>
      <c r="Q35" s="884"/>
      <c r="R35" s="884"/>
      <c r="S35" s="884"/>
      <c r="T35" s="884"/>
    </row>
    <row r="36" spans="2:20" ht="14.25" customHeight="1">
      <c r="B36" s="876"/>
      <c r="C36" s="878"/>
      <c r="D36" s="877"/>
      <c r="E36" s="877"/>
      <c r="F36" s="877"/>
      <c r="G36" s="877"/>
      <c r="H36" s="877"/>
      <c r="K36" s="884"/>
      <c r="L36" s="884"/>
      <c r="M36" s="884"/>
      <c r="N36" s="884"/>
      <c r="O36" s="884"/>
      <c r="P36" s="884"/>
      <c r="Q36" s="884"/>
      <c r="R36" s="884"/>
      <c r="S36" s="884"/>
      <c r="T36" s="884"/>
    </row>
    <row r="37" spans="2:20" ht="14.25" customHeight="1">
      <c r="B37" s="876"/>
      <c r="C37" s="878" t="s">
        <v>269</v>
      </c>
      <c r="D37" s="877"/>
      <c r="E37" s="877"/>
      <c r="F37" s="877"/>
      <c r="G37" s="877"/>
      <c r="H37" s="877"/>
      <c r="K37" s="884"/>
      <c r="L37" s="884"/>
      <c r="M37" s="884"/>
      <c r="N37" s="884"/>
      <c r="O37" s="884"/>
      <c r="P37" s="884"/>
      <c r="Q37" s="884"/>
      <c r="R37" s="884"/>
      <c r="S37" s="884"/>
      <c r="T37" s="884"/>
    </row>
    <row r="38" spans="2:20" ht="14.25" customHeight="1">
      <c r="B38" s="876"/>
      <c r="C38" s="878"/>
      <c r="D38" s="877"/>
      <c r="E38" s="877"/>
      <c r="F38" s="877"/>
      <c r="G38" s="877"/>
      <c r="H38" s="877"/>
      <c r="K38" s="884"/>
      <c r="L38" s="884"/>
      <c r="M38" s="884"/>
      <c r="N38" s="884"/>
      <c r="O38" s="884"/>
      <c r="P38" s="884"/>
      <c r="Q38" s="884"/>
      <c r="R38" s="884"/>
      <c r="S38" s="884"/>
      <c r="T38" s="884"/>
    </row>
    <row r="39" spans="2:20" ht="14.25" customHeight="1">
      <c r="B39" s="876"/>
      <c r="C39" s="878"/>
      <c r="D39" s="877"/>
      <c r="E39" s="877"/>
      <c r="F39" s="877"/>
      <c r="G39" s="877"/>
      <c r="H39" s="877"/>
      <c r="K39" s="884"/>
      <c r="L39" s="884"/>
      <c r="M39" s="884"/>
      <c r="N39" s="884"/>
      <c r="O39" s="884"/>
      <c r="P39" s="884"/>
      <c r="Q39" s="884"/>
      <c r="R39" s="884"/>
      <c r="S39" s="884"/>
      <c r="T39" s="884"/>
    </row>
    <row r="40" spans="2:20" ht="14.25" customHeight="1">
      <c r="B40" s="876"/>
      <c r="C40" s="878"/>
      <c r="D40" s="877"/>
      <c r="E40" s="877"/>
      <c r="F40" s="877"/>
      <c r="G40" s="877"/>
      <c r="H40" s="877"/>
      <c r="K40" s="884"/>
      <c r="L40" s="884"/>
      <c r="M40" s="884"/>
      <c r="N40" s="884"/>
      <c r="O40" s="884"/>
      <c r="P40" s="884"/>
      <c r="Q40" s="884"/>
      <c r="R40" s="884"/>
      <c r="S40" s="884"/>
      <c r="T40" s="884"/>
    </row>
    <row r="41" spans="2:20" ht="14.25" customHeight="1">
      <c r="B41" s="876"/>
      <c r="C41" s="878"/>
      <c r="D41" s="877"/>
      <c r="E41" s="877"/>
      <c r="F41" s="877"/>
      <c r="G41" s="877"/>
      <c r="H41" s="877"/>
      <c r="K41" s="884"/>
      <c r="L41" s="884"/>
      <c r="M41" s="884"/>
      <c r="N41" s="884"/>
      <c r="O41" s="884"/>
      <c r="P41" s="884"/>
      <c r="Q41" s="884"/>
      <c r="R41" s="884"/>
      <c r="S41" s="884"/>
      <c r="T41" s="884"/>
    </row>
    <row r="42" spans="2:20" ht="14.25" customHeight="1">
      <c r="B42" s="876"/>
      <c r="C42" s="878" t="s">
        <v>270</v>
      </c>
      <c r="D42" s="877"/>
      <c r="E42" s="877"/>
      <c r="F42" s="877"/>
      <c r="G42" s="877"/>
      <c r="H42" s="877"/>
    </row>
    <row r="43" spans="2:20" ht="14.25" customHeight="1">
      <c r="B43" s="876"/>
      <c r="C43" s="878"/>
      <c r="D43" s="877"/>
      <c r="E43" s="877"/>
      <c r="F43" s="877"/>
      <c r="G43" s="877"/>
      <c r="H43" s="877"/>
    </row>
    <row r="44" spans="2:20" ht="14.25" customHeight="1">
      <c r="B44" s="876"/>
      <c r="C44" s="878"/>
      <c r="D44" s="877"/>
      <c r="E44" s="877"/>
      <c r="F44" s="877"/>
      <c r="G44" s="877"/>
      <c r="H44" s="877"/>
    </row>
    <row r="45" spans="2:20" ht="14.25" customHeight="1">
      <c r="B45" s="876"/>
      <c r="C45" s="878"/>
      <c r="D45" s="877"/>
      <c r="E45" s="877"/>
      <c r="F45" s="877"/>
      <c r="G45" s="877"/>
      <c r="H45" s="877"/>
    </row>
    <row r="46" spans="2:20" ht="14.25" customHeight="1">
      <c r="B46" s="876"/>
      <c r="C46" s="878"/>
      <c r="D46" s="877"/>
      <c r="E46" s="877"/>
      <c r="F46" s="877"/>
      <c r="G46" s="877"/>
      <c r="H46" s="877"/>
    </row>
    <row r="47" spans="2:20" ht="4.1500000000000004" customHeight="1">
      <c r="B47" s="389"/>
      <c r="C47" s="390"/>
      <c r="D47" s="531"/>
      <c r="E47" s="531"/>
      <c r="F47" s="531"/>
      <c r="G47" s="531"/>
      <c r="H47" s="531"/>
    </row>
    <row r="48" spans="2:20" ht="27" customHeight="1">
      <c r="B48" s="876">
        <v>3</v>
      </c>
      <c r="C48" s="387" t="s">
        <v>267</v>
      </c>
      <c r="D48" s="877"/>
      <c r="E48" s="877"/>
      <c r="F48" s="877"/>
      <c r="G48" s="877"/>
      <c r="H48" s="877"/>
    </row>
    <row r="49" spans="2:8" ht="14.25" customHeight="1">
      <c r="B49" s="876"/>
      <c r="C49" s="878" t="s">
        <v>268</v>
      </c>
      <c r="D49" s="877"/>
      <c r="E49" s="877"/>
      <c r="F49" s="877"/>
      <c r="G49" s="877"/>
      <c r="H49" s="877"/>
    </row>
    <row r="50" spans="2:8" ht="14.25" customHeight="1">
      <c r="B50" s="876"/>
      <c r="C50" s="878"/>
      <c r="D50" s="877"/>
      <c r="E50" s="877"/>
      <c r="F50" s="877"/>
      <c r="G50" s="877"/>
      <c r="H50" s="877"/>
    </row>
    <row r="51" spans="2:8" ht="14.25" customHeight="1">
      <c r="B51" s="876"/>
      <c r="C51" s="878"/>
      <c r="D51" s="877"/>
      <c r="E51" s="877"/>
      <c r="F51" s="877"/>
      <c r="G51" s="877"/>
      <c r="H51" s="877"/>
    </row>
    <row r="52" spans="2:8" ht="14.25" customHeight="1">
      <c r="B52" s="876"/>
      <c r="C52" s="878"/>
      <c r="D52" s="877"/>
      <c r="E52" s="877"/>
      <c r="F52" s="877"/>
      <c r="G52" s="877"/>
      <c r="H52" s="877"/>
    </row>
    <row r="53" spans="2:8" ht="14.25" customHeight="1">
      <c r="B53" s="876"/>
      <c r="C53" s="878"/>
      <c r="D53" s="877"/>
      <c r="E53" s="877"/>
      <c r="F53" s="877"/>
      <c r="G53" s="877"/>
      <c r="H53" s="877"/>
    </row>
    <row r="54" spans="2:8" ht="14.25" customHeight="1">
      <c r="B54" s="876"/>
      <c r="C54" s="878" t="s">
        <v>269</v>
      </c>
      <c r="D54" s="877"/>
      <c r="E54" s="877"/>
      <c r="F54" s="877"/>
      <c r="G54" s="877"/>
      <c r="H54" s="877"/>
    </row>
    <row r="55" spans="2:8" ht="14.25" customHeight="1">
      <c r="B55" s="876"/>
      <c r="C55" s="878"/>
      <c r="D55" s="877"/>
      <c r="E55" s="877"/>
      <c r="F55" s="877"/>
      <c r="G55" s="877"/>
      <c r="H55" s="877"/>
    </row>
    <row r="56" spans="2:8" ht="14.25" customHeight="1">
      <c r="B56" s="876"/>
      <c r="C56" s="878"/>
      <c r="D56" s="877"/>
      <c r="E56" s="877"/>
      <c r="F56" s="877"/>
      <c r="G56" s="877"/>
      <c r="H56" s="877"/>
    </row>
    <row r="57" spans="2:8" ht="14.25" customHeight="1">
      <c r="B57" s="876"/>
      <c r="C57" s="878"/>
      <c r="D57" s="877"/>
      <c r="E57" s="877"/>
      <c r="F57" s="877"/>
      <c r="G57" s="877"/>
      <c r="H57" s="877"/>
    </row>
    <row r="58" spans="2:8" ht="14.25" customHeight="1">
      <c r="B58" s="876"/>
      <c r="C58" s="878"/>
      <c r="D58" s="877"/>
      <c r="E58" s="877"/>
      <c r="F58" s="877"/>
      <c r="G58" s="877"/>
      <c r="H58" s="877"/>
    </row>
    <row r="59" spans="2:8" ht="14.25" customHeight="1">
      <c r="B59" s="876"/>
      <c r="C59" s="878" t="s">
        <v>270</v>
      </c>
      <c r="D59" s="877"/>
      <c r="E59" s="877"/>
      <c r="F59" s="877"/>
      <c r="G59" s="877"/>
      <c r="H59" s="877"/>
    </row>
    <row r="60" spans="2:8" ht="14.25" customHeight="1">
      <c r="B60" s="876"/>
      <c r="C60" s="878"/>
      <c r="D60" s="877"/>
      <c r="E60" s="877"/>
      <c r="F60" s="877"/>
      <c r="G60" s="877"/>
      <c r="H60" s="877"/>
    </row>
    <row r="61" spans="2:8" ht="14.25" customHeight="1">
      <c r="B61" s="876"/>
      <c r="C61" s="878"/>
      <c r="D61" s="877"/>
      <c r="E61" s="877"/>
      <c r="F61" s="877"/>
      <c r="G61" s="877"/>
      <c r="H61" s="877"/>
    </row>
    <row r="62" spans="2:8" ht="14.25" customHeight="1">
      <c r="B62" s="876"/>
      <c r="C62" s="878"/>
      <c r="D62" s="877"/>
      <c r="E62" s="877"/>
      <c r="F62" s="877"/>
      <c r="G62" s="877"/>
      <c r="H62" s="877"/>
    </row>
    <row r="63" spans="2:8" ht="14.25" customHeight="1">
      <c r="B63" s="876"/>
      <c r="C63" s="878"/>
      <c r="D63" s="877"/>
      <c r="E63" s="877"/>
      <c r="F63" s="877"/>
      <c r="G63" s="877"/>
      <c r="H63" s="877"/>
    </row>
    <row r="64" spans="2:8" ht="4.1500000000000004" customHeight="1">
      <c r="B64" s="389"/>
      <c r="C64" s="390"/>
      <c r="D64" s="531"/>
      <c r="E64" s="531"/>
      <c r="F64" s="531"/>
      <c r="G64" s="531"/>
      <c r="H64" s="531"/>
    </row>
    <row r="65" spans="2:8" ht="27" customHeight="1">
      <c r="B65" s="876">
        <v>4</v>
      </c>
      <c r="C65" s="387" t="s">
        <v>267</v>
      </c>
      <c r="D65" s="877"/>
      <c r="E65" s="877"/>
      <c r="F65" s="877"/>
      <c r="G65" s="877"/>
      <c r="H65" s="877"/>
    </row>
    <row r="66" spans="2:8" ht="14.25" customHeight="1">
      <c r="B66" s="876"/>
      <c r="C66" s="878" t="s">
        <v>268</v>
      </c>
      <c r="D66" s="877"/>
      <c r="E66" s="877"/>
      <c r="F66" s="877"/>
      <c r="G66" s="877"/>
      <c r="H66" s="877"/>
    </row>
    <row r="67" spans="2:8" ht="14.25" customHeight="1">
      <c r="B67" s="876"/>
      <c r="C67" s="878"/>
      <c r="D67" s="877"/>
      <c r="E67" s="877"/>
      <c r="F67" s="877"/>
      <c r="G67" s="877"/>
      <c r="H67" s="877"/>
    </row>
    <row r="68" spans="2:8" ht="14.25" customHeight="1">
      <c r="B68" s="876"/>
      <c r="C68" s="878"/>
      <c r="D68" s="877"/>
      <c r="E68" s="877"/>
      <c r="F68" s="877"/>
      <c r="G68" s="877"/>
      <c r="H68" s="877"/>
    </row>
    <row r="69" spans="2:8" ht="14.25" customHeight="1">
      <c r="B69" s="876"/>
      <c r="C69" s="878"/>
      <c r="D69" s="877"/>
      <c r="E69" s="877"/>
      <c r="F69" s="877"/>
      <c r="G69" s="877"/>
      <c r="H69" s="877"/>
    </row>
    <row r="70" spans="2:8" ht="14.25" customHeight="1">
      <c r="B70" s="876"/>
      <c r="C70" s="878"/>
      <c r="D70" s="877"/>
      <c r="E70" s="877"/>
      <c r="F70" s="877"/>
      <c r="G70" s="877"/>
      <c r="H70" s="877"/>
    </row>
    <row r="71" spans="2:8" ht="14.25" customHeight="1">
      <c r="B71" s="876"/>
      <c r="C71" s="878" t="s">
        <v>269</v>
      </c>
      <c r="D71" s="877"/>
      <c r="E71" s="877"/>
      <c r="F71" s="877"/>
      <c r="G71" s="877"/>
      <c r="H71" s="877"/>
    </row>
    <row r="72" spans="2:8" ht="14.25" customHeight="1">
      <c r="B72" s="876"/>
      <c r="C72" s="878"/>
      <c r="D72" s="877"/>
      <c r="E72" s="877"/>
      <c r="F72" s="877"/>
      <c r="G72" s="877"/>
      <c r="H72" s="877"/>
    </row>
    <row r="73" spans="2:8" ht="14.25" customHeight="1">
      <c r="B73" s="876"/>
      <c r="C73" s="878"/>
      <c r="D73" s="877"/>
      <c r="E73" s="877"/>
      <c r="F73" s="877"/>
      <c r="G73" s="877"/>
      <c r="H73" s="877"/>
    </row>
    <row r="74" spans="2:8" ht="14.25" customHeight="1">
      <c r="B74" s="876"/>
      <c r="C74" s="878"/>
      <c r="D74" s="877"/>
      <c r="E74" s="877"/>
      <c r="F74" s="877"/>
      <c r="G74" s="877"/>
      <c r="H74" s="877"/>
    </row>
    <row r="75" spans="2:8" ht="14.25" customHeight="1">
      <c r="B75" s="876"/>
      <c r="C75" s="878"/>
      <c r="D75" s="877"/>
      <c r="E75" s="877"/>
      <c r="F75" s="877"/>
      <c r="G75" s="877"/>
      <c r="H75" s="877"/>
    </row>
    <row r="76" spans="2:8" ht="14.25" customHeight="1">
      <c r="B76" s="876"/>
      <c r="C76" s="878" t="s">
        <v>270</v>
      </c>
      <c r="D76" s="877"/>
      <c r="E76" s="877"/>
      <c r="F76" s="877"/>
      <c r="G76" s="877"/>
      <c r="H76" s="877"/>
    </row>
    <row r="77" spans="2:8" ht="14.25" customHeight="1">
      <c r="B77" s="876"/>
      <c r="C77" s="878"/>
      <c r="D77" s="877"/>
      <c r="E77" s="877"/>
      <c r="F77" s="877"/>
      <c r="G77" s="877"/>
      <c r="H77" s="877"/>
    </row>
    <row r="78" spans="2:8" ht="14.25" customHeight="1">
      <c r="B78" s="876"/>
      <c r="C78" s="878"/>
      <c r="D78" s="877"/>
      <c r="E78" s="877"/>
      <c r="F78" s="877"/>
      <c r="G78" s="877"/>
      <c r="H78" s="877"/>
    </row>
    <row r="79" spans="2:8" ht="14.25" customHeight="1">
      <c r="B79" s="876"/>
      <c r="C79" s="878"/>
      <c r="D79" s="877"/>
      <c r="E79" s="877"/>
      <c r="F79" s="877"/>
      <c r="G79" s="877"/>
      <c r="H79" s="877"/>
    </row>
    <row r="80" spans="2:8" ht="13.9" customHeight="1">
      <c r="B80" s="876"/>
      <c r="C80" s="878"/>
      <c r="D80" s="877"/>
      <c r="E80" s="877"/>
      <c r="F80" s="877"/>
      <c r="G80" s="877"/>
      <c r="H80" s="877"/>
    </row>
    <row r="81" spans="2:8" ht="4.1500000000000004" customHeight="1">
      <c r="B81" s="389"/>
      <c r="C81" s="390"/>
      <c r="D81" s="531"/>
      <c r="E81" s="531"/>
      <c r="F81" s="531"/>
      <c r="G81" s="531"/>
      <c r="H81" s="531"/>
    </row>
    <row r="82" spans="2:8" ht="27" customHeight="1">
      <c r="B82" s="876">
        <v>5</v>
      </c>
      <c r="C82" s="387" t="s">
        <v>267</v>
      </c>
      <c r="D82" s="877"/>
      <c r="E82" s="877"/>
      <c r="F82" s="877"/>
      <c r="G82" s="877"/>
      <c r="H82" s="877"/>
    </row>
    <row r="83" spans="2:8" ht="14.25" customHeight="1">
      <c r="B83" s="876"/>
      <c r="C83" s="878" t="s">
        <v>268</v>
      </c>
      <c r="D83" s="877"/>
      <c r="E83" s="877"/>
      <c r="F83" s="877"/>
      <c r="G83" s="877"/>
      <c r="H83" s="877"/>
    </row>
    <row r="84" spans="2:8" ht="14.25" customHeight="1">
      <c r="B84" s="876"/>
      <c r="C84" s="878"/>
      <c r="D84" s="877"/>
      <c r="E84" s="877"/>
      <c r="F84" s="877"/>
      <c r="G84" s="877"/>
      <c r="H84" s="877"/>
    </row>
    <row r="85" spans="2:8" ht="14.25" customHeight="1">
      <c r="B85" s="876"/>
      <c r="C85" s="878"/>
      <c r="D85" s="877"/>
      <c r="E85" s="877"/>
      <c r="F85" s="877"/>
      <c r="G85" s="877"/>
      <c r="H85" s="877"/>
    </row>
    <row r="86" spans="2:8" ht="14.25" customHeight="1">
      <c r="B86" s="876"/>
      <c r="C86" s="878"/>
      <c r="D86" s="877"/>
      <c r="E86" s="877"/>
      <c r="F86" s="877"/>
      <c r="G86" s="877"/>
      <c r="H86" s="877"/>
    </row>
    <row r="87" spans="2:8" ht="14.25" customHeight="1">
      <c r="B87" s="876"/>
      <c r="C87" s="878"/>
      <c r="D87" s="877"/>
      <c r="E87" s="877"/>
      <c r="F87" s="877"/>
      <c r="G87" s="877"/>
      <c r="H87" s="877"/>
    </row>
    <row r="88" spans="2:8" ht="14.25" customHeight="1">
      <c r="B88" s="876"/>
      <c r="C88" s="878" t="s">
        <v>269</v>
      </c>
      <c r="D88" s="877"/>
      <c r="E88" s="877"/>
      <c r="F88" s="877"/>
      <c r="G88" s="877"/>
      <c r="H88" s="877"/>
    </row>
    <row r="89" spans="2:8" ht="14.25" customHeight="1">
      <c r="B89" s="876"/>
      <c r="C89" s="878"/>
      <c r="D89" s="877"/>
      <c r="E89" s="877"/>
      <c r="F89" s="877"/>
      <c r="G89" s="877"/>
      <c r="H89" s="877"/>
    </row>
    <row r="90" spans="2:8" ht="14.25" customHeight="1">
      <c r="B90" s="876"/>
      <c r="C90" s="878"/>
      <c r="D90" s="877"/>
      <c r="E90" s="877"/>
      <c r="F90" s="877"/>
      <c r="G90" s="877"/>
      <c r="H90" s="877"/>
    </row>
    <row r="91" spans="2:8" ht="14.25" customHeight="1">
      <c r="B91" s="876"/>
      <c r="C91" s="878"/>
      <c r="D91" s="877"/>
      <c r="E91" s="877"/>
      <c r="F91" s="877"/>
      <c r="G91" s="877"/>
      <c r="H91" s="877"/>
    </row>
    <row r="92" spans="2:8" ht="14.25" customHeight="1">
      <c r="B92" s="876"/>
      <c r="C92" s="878"/>
      <c r="D92" s="877"/>
      <c r="E92" s="877"/>
      <c r="F92" s="877"/>
      <c r="G92" s="877"/>
      <c r="H92" s="877"/>
    </row>
    <row r="93" spans="2:8" ht="14.25" customHeight="1">
      <c r="B93" s="876"/>
      <c r="C93" s="878" t="s">
        <v>270</v>
      </c>
      <c r="D93" s="877"/>
      <c r="E93" s="877"/>
      <c r="F93" s="877"/>
      <c r="G93" s="877"/>
      <c r="H93" s="877"/>
    </row>
    <row r="94" spans="2:8" ht="14.25" customHeight="1">
      <c r="B94" s="876"/>
      <c r="C94" s="878"/>
      <c r="D94" s="877"/>
      <c r="E94" s="877"/>
      <c r="F94" s="877"/>
      <c r="G94" s="877"/>
      <c r="H94" s="877"/>
    </row>
    <row r="95" spans="2:8" ht="14.25" customHeight="1">
      <c r="B95" s="876"/>
      <c r="C95" s="878"/>
      <c r="D95" s="877"/>
      <c r="E95" s="877"/>
      <c r="F95" s="877"/>
      <c r="G95" s="877"/>
      <c r="H95" s="877"/>
    </row>
    <row r="96" spans="2:8" ht="14.25" customHeight="1">
      <c r="B96" s="876"/>
      <c r="C96" s="878"/>
      <c r="D96" s="877"/>
      <c r="E96" s="877"/>
      <c r="F96" s="877"/>
      <c r="G96" s="877"/>
      <c r="H96" s="877"/>
    </row>
    <row r="97" spans="2:8" ht="6.65" customHeight="1">
      <c r="B97" s="382"/>
      <c r="C97" s="878"/>
      <c r="D97" s="532"/>
      <c r="E97" s="532"/>
      <c r="F97" s="532"/>
      <c r="G97" s="532"/>
      <c r="H97" s="532"/>
    </row>
    <row r="98" spans="2:8" ht="27" customHeight="1">
      <c r="B98" s="876">
        <v>6</v>
      </c>
      <c r="C98" s="387" t="s">
        <v>267</v>
      </c>
      <c r="D98" s="877"/>
      <c r="E98" s="877"/>
      <c r="F98" s="877"/>
      <c r="G98" s="877"/>
      <c r="H98" s="877"/>
    </row>
    <row r="99" spans="2:8" ht="14.25" customHeight="1">
      <c r="B99" s="876"/>
      <c r="C99" s="878" t="s">
        <v>268</v>
      </c>
      <c r="D99" s="877"/>
      <c r="E99" s="877"/>
      <c r="F99" s="877"/>
      <c r="G99" s="877"/>
      <c r="H99" s="877"/>
    </row>
    <row r="100" spans="2:8" ht="14.25" customHeight="1">
      <c r="B100" s="876"/>
      <c r="C100" s="878"/>
      <c r="D100" s="877"/>
      <c r="E100" s="877"/>
      <c r="F100" s="877"/>
      <c r="G100" s="877"/>
      <c r="H100" s="877"/>
    </row>
    <row r="101" spans="2:8" ht="14.25" customHeight="1">
      <c r="B101" s="876"/>
      <c r="C101" s="878"/>
      <c r="D101" s="877"/>
      <c r="E101" s="877"/>
      <c r="F101" s="877"/>
      <c r="G101" s="877"/>
      <c r="H101" s="877"/>
    </row>
    <row r="102" spans="2:8" ht="14.25" customHeight="1">
      <c r="B102" s="876"/>
      <c r="C102" s="878"/>
      <c r="D102" s="877"/>
      <c r="E102" s="877"/>
      <c r="F102" s="877"/>
      <c r="G102" s="877"/>
      <c r="H102" s="877"/>
    </row>
    <row r="103" spans="2:8" ht="14.25" customHeight="1">
      <c r="B103" s="876"/>
      <c r="C103" s="878"/>
      <c r="D103" s="877"/>
      <c r="E103" s="877"/>
      <c r="F103" s="877"/>
      <c r="G103" s="877"/>
      <c r="H103" s="877"/>
    </row>
    <row r="104" spans="2:8" ht="14.25" customHeight="1">
      <c r="B104" s="876"/>
      <c r="C104" s="878" t="s">
        <v>269</v>
      </c>
      <c r="D104" s="877"/>
      <c r="E104" s="877"/>
      <c r="F104" s="877"/>
      <c r="G104" s="877"/>
      <c r="H104" s="877"/>
    </row>
    <row r="105" spans="2:8" ht="14.25" customHeight="1">
      <c r="B105" s="876"/>
      <c r="C105" s="878"/>
      <c r="D105" s="877"/>
      <c r="E105" s="877"/>
      <c r="F105" s="877"/>
      <c r="G105" s="877"/>
      <c r="H105" s="877"/>
    </row>
    <row r="106" spans="2:8" ht="14.25" customHeight="1">
      <c r="B106" s="876"/>
      <c r="C106" s="878"/>
      <c r="D106" s="877"/>
      <c r="E106" s="877"/>
      <c r="F106" s="877"/>
      <c r="G106" s="877"/>
      <c r="H106" s="877"/>
    </row>
    <row r="107" spans="2:8" ht="14.25" customHeight="1">
      <c r="B107" s="876"/>
      <c r="C107" s="878"/>
      <c r="D107" s="877"/>
      <c r="E107" s="877"/>
      <c r="F107" s="877"/>
      <c r="G107" s="877"/>
      <c r="H107" s="877"/>
    </row>
    <row r="108" spans="2:8" ht="14.25" customHeight="1">
      <c r="B108" s="876"/>
      <c r="C108" s="878"/>
      <c r="D108" s="877"/>
      <c r="E108" s="877"/>
      <c r="F108" s="877"/>
      <c r="G108" s="877"/>
      <c r="H108" s="877"/>
    </row>
    <row r="109" spans="2:8" ht="14.25" customHeight="1">
      <c r="B109" s="876"/>
      <c r="C109" s="878" t="s">
        <v>270</v>
      </c>
      <c r="D109" s="877"/>
      <c r="E109" s="877"/>
      <c r="F109" s="877"/>
      <c r="G109" s="877"/>
      <c r="H109" s="877"/>
    </row>
    <row r="110" spans="2:8" ht="14.25" customHeight="1">
      <c r="B110" s="876"/>
      <c r="C110" s="878"/>
      <c r="D110" s="877"/>
      <c r="E110" s="877"/>
      <c r="F110" s="877"/>
      <c r="G110" s="877"/>
      <c r="H110" s="877"/>
    </row>
    <row r="111" spans="2:8" ht="14.25" customHeight="1">
      <c r="B111" s="876"/>
      <c r="C111" s="878"/>
      <c r="D111" s="877"/>
      <c r="E111" s="877"/>
      <c r="F111" s="877"/>
      <c r="G111" s="877"/>
      <c r="H111" s="877"/>
    </row>
    <row r="112" spans="2:8" ht="14.25" customHeight="1">
      <c r="B112" s="876"/>
      <c r="C112" s="878"/>
      <c r="D112" s="877"/>
      <c r="E112" s="877"/>
      <c r="F112" s="877"/>
      <c r="G112" s="877"/>
      <c r="H112" s="877"/>
    </row>
    <row r="113" spans="2:8" ht="14.25" customHeight="1">
      <c r="B113" s="876"/>
      <c r="C113" s="878"/>
      <c r="D113" s="877"/>
      <c r="E113" s="877"/>
      <c r="F113" s="877"/>
      <c r="G113" s="877"/>
      <c r="H113" s="877"/>
    </row>
    <row r="114" spans="2:8" ht="4.1500000000000004" customHeight="1">
      <c r="B114" s="389"/>
      <c r="C114" s="390"/>
      <c r="D114" s="531"/>
      <c r="E114" s="531"/>
      <c r="F114" s="531"/>
      <c r="G114" s="531"/>
      <c r="H114" s="531"/>
    </row>
    <row r="115" spans="2:8" ht="27" customHeight="1">
      <c r="B115" s="876">
        <v>7</v>
      </c>
      <c r="C115" s="387" t="s">
        <v>267</v>
      </c>
      <c r="D115" s="877"/>
      <c r="E115" s="877"/>
      <c r="F115" s="877"/>
      <c r="G115" s="877"/>
      <c r="H115" s="877"/>
    </row>
    <row r="116" spans="2:8" ht="14.25" customHeight="1">
      <c r="B116" s="876"/>
      <c r="C116" s="878" t="s">
        <v>268</v>
      </c>
      <c r="D116" s="877"/>
      <c r="E116" s="877"/>
      <c r="F116" s="877"/>
      <c r="G116" s="877"/>
      <c r="H116" s="877"/>
    </row>
    <row r="117" spans="2:8" ht="14.25" customHeight="1">
      <c r="B117" s="876"/>
      <c r="C117" s="878"/>
      <c r="D117" s="877"/>
      <c r="E117" s="877"/>
      <c r="F117" s="877"/>
      <c r="G117" s="877"/>
      <c r="H117" s="877"/>
    </row>
    <row r="118" spans="2:8" ht="14.25" customHeight="1">
      <c r="B118" s="876"/>
      <c r="C118" s="878"/>
      <c r="D118" s="877"/>
      <c r="E118" s="877"/>
      <c r="F118" s="877"/>
      <c r="G118" s="877"/>
      <c r="H118" s="877"/>
    </row>
    <row r="119" spans="2:8" ht="14.25" customHeight="1">
      <c r="B119" s="876"/>
      <c r="C119" s="878"/>
      <c r="D119" s="877"/>
      <c r="E119" s="877"/>
      <c r="F119" s="877"/>
      <c r="G119" s="877"/>
      <c r="H119" s="877"/>
    </row>
    <row r="120" spans="2:8" ht="14.25" customHeight="1">
      <c r="B120" s="876"/>
      <c r="C120" s="878"/>
      <c r="D120" s="877"/>
      <c r="E120" s="877"/>
      <c r="F120" s="877"/>
      <c r="G120" s="877"/>
      <c r="H120" s="877"/>
    </row>
    <row r="121" spans="2:8" ht="14.25" customHeight="1">
      <c r="B121" s="876"/>
      <c r="C121" s="878" t="s">
        <v>269</v>
      </c>
      <c r="D121" s="877"/>
      <c r="E121" s="877"/>
      <c r="F121" s="877"/>
      <c r="G121" s="877"/>
      <c r="H121" s="877"/>
    </row>
    <row r="122" spans="2:8" ht="14.25" customHeight="1">
      <c r="B122" s="876"/>
      <c r="C122" s="878"/>
      <c r="D122" s="877"/>
      <c r="E122" s="877"/>
      <c r="F122" s="877"/>
      <c r="G122" s="877"/>
      <c r="H122" s="877"/>
    </row>
    <row r="123" spans="2:8" ht="14.25" customHeight="1">
      <c r="B123" s="876"/>
      <c r="C123" s="878"/>
      <c r="D123" s="877"/>
      <c r="E123" s="877"/>
      <c r="F123" s="877"/>
      <c r="G123" s="877"/>
      <c r="H123" s="877"/>
    </row>
    <row r="124" spans="2:8" ht="14.25" customHeight="1">
      <c r="B124" s="876"/>
      <c r="C124" s="878"/>
      <c r="D124" s="877"/>
      <c r="E124" s="877"/>
      <c r="F124" s="877"/>
      <c r="G124" s="877"/>
      <c r="H124" s="877"/>
    </row>
    <row r="125" spans="2:8" ht="14.25" customHeight="1">
      <c r="B125" s="876"/>
      <c r="C125" s="878"/>
      <c r="D125" s="877"/>
      <c r="E125" s="877"/>
      <c r="F125" s="877"/>
      <c r="G125" s="877"/>
      <c r="H125" s="877"/>
    </row>
    <row r="126" spans="2:8" ht="14.25" customHeight="1">
      <c r="B126" s="876"/>
      <c r="C126" s="878" t="s">
        <v>270</v>
      </c>
      <c r="D126" s="877"/>
      <c r="E126" s="877"/>
      <c r="F126" s="877"/>
      <c r="G126" s="877"/>
      <c r="H126" s="877"/>
    </row>
    <row r="127" spans="2:8" ht="14.25" customHeight="1">
      <c r="B127" s="876"/>
      <c r="C127" s="878"/>
      <c r="D127" s="877"/>
      <c r="E127" s="877"/>
      <c r="F127" s="877"/>
      <c r="G127" s="877"/>
      <c r="H127" s="877"/>
    </row>
    <row r="128" spans="2:8" ht="14.25" customHeight="1">
      <c r="B128" s="876"/>
      <c r="C128" s="878"/>
      <c r="D128" s="877"/>
      <c r="E128" s="877"/>
      <c r="F128" s="877"/>
      <c r="G128" s="877"/>
      <c r="H128" s="877"/>
    </row>
    <row r="129" spans="2:8" ht="14.25" customHeight="1">
      <c r="B129" s="876"/>
      <c r="C129" s="878"/>
      <c r="D129" s="877"/>
      <c r="E129" s="877"/>
      <c r="F129" s="877"/>
      <c r="G129" s="877"/>
      <c r="H129" s="877"/>
    </row>
    <row r="130" spans="2:8" ht="14.25" customHeight="1">
      <c r="B130" s="876"/>
      <c r="C130" s="878"/>
      <c r="D130" s="877"/>
      <c r="E130" s="877"/>
      <c r="F130" s="877"/>
      <c r="G130" s="877"/>
      <c r="H130" s="877"/>
    </row>
    <row r="131" spans="2:8" ht="4.1500000000000004" customHeight="1">
      <c r="B131" s="389"/>
      <c r="C131" s="390"/>
      <c r="D131" s="391"/>
      <c r="E131" s="391"/>
      <c r="F131" s="391"/>
      <c r="G131" s="391"/>
      <c r="H131" s="391"/>
    </row>
    <row r="132" spans="2:8">
      <c r="C132" s="393"/>
    </row>
    <row r="133" spans="2:8">
      <c r="C133" s="393"/>
    </row>
    <row r="134" spans="2:8">
      <c r="C134" s="393"/>
    </row>
    <row r="135" spans="2:8">
      <c r="C135" s="393"/>
    </row>
    <row r="136" spans="2:8">
      <c r="C136" s="393"/>
    </row>
    <row r="137" spans="2:8">
      <c r="C137" s="393"/>
    </row>
    <row r="138" spans="2:8">
      <c r="C138" s="393"/>
    </row>
    <row r="139" spans="2:8">
      <c r="C139" s="393"/>
    </row>
    <row r="140" spans="2:8">
      <c r="C140" s="393"/>
    </row>
    <row r="141" spans="2:8">
      <c r="C141" s="393"/>
    </row>
    <row r="142" spans="2:8">
      <c r="C142" s="393"/>
    </row>
    <row r="143" spans="2:8">
      <c r="C143" s="393"/>
    </row>
    <row r="144" spans="2:8">
      <c r="C144" s="393"/>
    </row>
    <row r="145" spans="3:3">
      <c r="C145" s="393"/>
    </row>
    <row r="146" spans="3:3">
      <c r="C146" s="393"/>
    </row>
    <row r="147" spans="3:3">
      <c r="C147" s="393"/>
    </row>
    <row r="148" spans="3:3">
      <c r="C148" s="393"/>
    </row>
    <row r="149" spans="3:3">
      <c r="C149" s="393"/>
    </row>
    <row r="150" spans="3:3">
      <c r="C150" s="393"/>
    </row>
    <row r="151" spans="3:3">
      <c r="C151" s="393"/>
    </row>
    <row r="152" spans="3:3">
      <c r="C152" s="393"/>
    </row>
    <row r="153" spans="3:3">
      <c r="C153" s="393"/>
    </row>
    <row r="154" spans="3:3">
      <c r="C154" s="393"/>
    </row>
    <row r="155" spans="3:3">
      <c r="C155" s="393"/>
    </row>
    <row r="156" spans="3:3">
      <c r="C156" s="393"/>
    </row>
    <row r="157" spans="3:3">
      <c r="C157" s="393"/>
    </row>
    <row r="158" spans="3:3">
      <c r="C158" s="393"/>
    </row>
    <row r="159" spans="3:3">
      <c r="C159" s="393"/>
    </row>
    <row r="160" spans="3:3">
      <c r="C160" s="393"/>
    </row>
    <row r="161" spans="3:3">
      <c r="C161" s="393"/>
    </row>
    <row r="162" spans="3:3">
      <c r="C162" s="393"/>
    </row>
    <row r="163" spans="3:3">
      <c r="C163" s="393"/>
    </row>
    <row r="164" spans="3:3">
      <c r="C164" s="393"/>
    </row>
    <row r="165" spans="3:3">
      <c r="C165" s="393"/>
    </row>
    <row r="166" spans="3:3">
      <c r="C166" s="393"/>
    </row>
  </sheetData>
  <sheetProtection selectLockedCells="1"/>
  <mergeCells count="69">
    <mergeCell ref="K4:T4"/>
    <mergeCell ref="K5:T11"/>
    <mergeCell ref="K12:T41"/>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B82:B96"/>
    <mergeCell ref="D82:H82"/>
    <mergeCell ref="C83:C87"/>
    <mergeCell ref="D83:H87"/>
    <mergeCell ref="C88:C92"/>
    <mergeCell ref="D88:H92"/>
    <mergeCell ref="C93:C97"/>
    <mergeCell ref="D93:H96"/>
    <mergeCell ref="B98:B113"/>
    <mergeCell ref="D98:H98"/>
    <mergeCell ref="C99:C103"/>
    <mergeCell ref="D99:H103"/>
    <mergeCell ref="C104:C108"/>
    <mergeCell ref="D104:H108"/>
    <mergeCell ref="C109:C113"/>
    <mergeCell ref="D109:H113"/>
    <mergeCell ref="B115:B130"/>
    <mergeCell ref="D115:H115"/>
    <mergeCell ref="C116:C120"/>
    <mergeCell ref="D116:H120"/>
    <mergeCell ref="C121:C125"/>
    <mergeCell ref="D121:H125"/>
    <mergeCell ref="C126:C130"/>
    <mergeCell ref="D126:H130"/>
  </mergeCells>
  <phoneticPr fontId="21"/>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0B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1D4"/>
  </sheetPr>
  <dimension ref="A1:P37"/>
  <sheetViews>
    <sheetView view="pageBreakPreview" zoomScale="50" zoomScaleNormal="100" zoomScaleSheetLayoutView="50" workbookViewId="0">
      <selection activeCell="D71" sqref="D71:H75"/>
    </sheetView>
  </sheetViews>
  <sheetFormatPr defaultColWidth="9" defaultRowHeight="26.5"/>
  <cols>
    <col min="1" max="1" width="4.58203125" customWidth="1"/>
    <col min="2" max="2" width="17" customWidth="1"/>
    <col min="3" max="3" width="14.332031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75" customWidth="1"/>
    <col min="12" max="12" width="5" customWidth="1"/>
    <col min="13" max="13" width="124.33203125" style="403" customWidth="1"/>
    <col min="14" max="14" width="40.58203125" style="459" customWidth="1"/>
  </cols>
  <sheetData>
    <row r="1" spans="1:16" ht="30" customHeight="1">
      <c r="A1" s="1021" t="s">
        <v>319</v>
      </c>
      <c r="B1" s="1021"/>
      <c r="C1" s="1021"/>
      <c r="D1" s="452"/>
      <c r="E1" s="453"/>
      <c r="F1" s="453"/>
      <c r="G1" s="453"/>
      <c r="H1" s="453"/>
      <c r="I1" s="453"/>
      <c r="J1" s="453"/>
      <c r="K1" s="453"/>
      <c r="L1" s="453"/>
      <c r="M1" s="1022" t="s">
        <v>320</v>
      </c>
      <c r="N1" s="1022"/>
      <c r="O1" s="1022"/>
      <c r="P1" s="1022"/>
    </row>
    <row r="2" spans="1:16" ht="9.75" customHeight="1">
      <c r="A2" s="452"/>
      <c r="B2" s="452"/>
      <c r="C2" s="452"/>
      <c r="D2" s="452"/>
      <c r="E2" s="453"/>
      <c r="F2" s="453"/>
      <c r="G2" s="453"/>
      <c r="H2" s="453"/>
      <c r="I2" s="453"/>
      <c r="J2" s="453"/>
      <c r="K2" s="453"/>
      <c r="L2" s="453"/>
      <c r="M2" s="1022"/>
      <c r="N2" s="1022"/>
      <c r="O2" s="1022"/>
      <c r="P2" s="1022"/>
    </row>
    <row r="3" spans="1:16" ht="39.75" customHeight="1">
      <c r="A3" s="454"/>
      <c r="B3" s="454"/>
      <c r="C3" s="1023" t="s">
        <v>103</v>
      </c>
      <c r="D3" s="1023"/>
      <c r="E3" s="1023"/>
      <c r="F3" s="1023"/>
      <c r="G3" s="1023"/>
      <c r="H3" s="1023"/>
      <c r="I3" s="1023"/>
      <c r="J3" s="1023"/>
      <c r="K3" s="454"/>
      <c r="L3" s="454"/>
      <c r="M3" s="1022"/>
      <c r="N3" s="1022"/>
      <c r="O3" s="1022"/>
      <c r="P3" s="1022"/>
    </row>
    <row r="4" spans="1:16" ht="34.5" customHeight="1">
      <c r="A4" s="455"/>
      <c r="B4" s="455"/>
      <c r="C4" s="1024" t="s">
        <v>321</v>
      </c>
      <c r="D4" s="1024"/>
      <c r="E4" s="1023"/>
      <c r="F4" s="1023"/>
      <c r="G4" s="1023"/>
      <c r="H4" s="1023"/>
      <c r="I4" s="1023"/>
      <c r="J4" s="1023"/>
      <c r="K4" s="455"/>
      <c r="L4" s="455"/>
      <c r="M4" s="1022"/>
      <c r="N4" s="1022"/>
      <c r="O4" s="1022"/>
      <c r="P4" s="1022"/>
    </row>
    <row r="5" spans="1:16" ht="39.75" customHeight="1">
      <c r="A5" s="455"/>
      <c r="B5" s="455"/>
      <c r="C5" s="1025" t="s">
        <v>343</v>
      </c>
      <c r="D5" s="1025"/>
      <c r="E5" s="1025"/>
      <c r="F5" s="1025"/>
      <c r="G5" s="1025"/>
      <c r="H5" s="1025"/>
      <c r="I5" s="1025"/>
      <c r="J5" s="1025"/>
      <c r="K5" s="455"/>
      <c r="L5" s="455"/>
      <c r="M5" s="1022"/>
      <c r="N5" s="1022"/>
      <c r="O5" s="1022"/>
      <c r="P5" s="1022"/>
    </row>
    <row r="6" spans="1:16" ht="11.25" customHeight="1">
      <c r="A6" s="455"/>
      <c r="B6" s="455"/>
      <c r="C6" s="455"/>
      <c r="D6" s="455"/>
      <c r="E6" s="455"/>
      <c r="F6" s="455"/>
      <c r="G6" s="455"/>
      <c r="H6" s="455"/>
      <c r="I6" s="1026" t="s">
        <v>322</v>
      </c>
      <c r="J6" s="1026"/>
      <c r="K6" s="1026"/>
      <c r="L6" s="455"/>
      <c r="M6" s="1022"/>
      <c r="N6" s="1022"/>
      <c r="O6" s="1022"/>
      <c r="P6" s="1022"/>
    </row>
    <row r="7" spans="1:16" ht="30.75" customHeight="1">
      <c r="A7" s="453"/>
      <c r="B7" s="456"/>
      <c r="C7" s="456"/>
      <c r="D7" s="456"/>
      <c r="E7" s="456"/>
      <c r="F7" s="456"/>
      <c r="G7" s="456"/>
      <c r="H7" s="456"/>
      <c r="I7" s="1027">
        <f>'5-1 総表'!C10</f>
        <v>0</v>
      </c>
      <c r="J7" s="1027"/>
      <c r="K7" s="1027"/>
      <c r="L7" s="456"/>
      <c r="M7" s="1022"/>
      <c r="N7" s="1022"/>
      <c r="O7" s="1022"/>
      <c r="P7" s="1022"/>
    </row>
    <row r="8" spans="1:16" ht="21" customHeight="1">
      <c r="A8" s="453"/>
      <c r="B8" s="456"/>
      <c r="C8" s="456"/>
      <c r="D8" s="456"/>
      <c r="E8" s="456"/>
      <c r="F8" s="456"/>
      <c r="G8" s="456"/>
      <c r="H8" s="456"/>
      <c r="I8" s="457"/>
      <c r="J8" s="457"/>
      <c r="K8" s="457"/>
      <c r="L8" s="456"/>
      <c r="M8" s="1022"/>
      <c r="N8" s="1022"/>
      <c r="O8" s="1022"/>
      <c r="P8" s="1022"/>
    </row>
    <row r="9" spans="1:16" ht="35.25" customHeight="1">
      <c r="A9" s="453"/>
      <c r="B9" s="997" t="s">
        <v>323</v>
      </c>
      <c r="C9" s="997"/>
      <c r="D9" s="997"/>
      <c r="E9" s="997"/>
      <c r="F9" s="997"/>
      <c r="G9" s="997"/>
      <c r="H9" s="997"/>
      <c r="I9" s="997"/>
      <c r="J9" s="997"/>
      <c r="K9" s="997"/>
      <c r="L9" s="456"/>
      <c r="M9" s="1022"/>
      <c r="N9" s="1022"/>
      <c r="O9" s="1022"/>
      <c r="P9" s="1022"/>
    </row>
    <row r="10" spans="1:16" ht="17.25" customHeight="1">
      <c r="A10" s="453"/>
      <c r="B10" s="453"/>
      <c r="C10" s="453"/>
      <c r="D10" s="453"/>
      <c r="E10" s="453"/>
      <c r="F10" s="453"/>
      <c r="G10" s="453"/>
      <c r="H10" s="453"/>
      <c r="I10" s="453"/>
      <c r="J10" s="456"/>
      <c r="K10" s="456"/>
      <c r="L10" s="456"/>
      <c r="M10" s="1022"/>
      <c r="N10" s="1022"/>
      <c r="O10" s="1022"/>
      <c r="P10" s="1022"/>
    </row>
    <row r="11" spans="1:16" ht="36.75" customHeight="1">
      <c r="A11" s="453"/>
      <c r="B11" s="453"/>
      <c r="C11" s="453"/>
      <c r="D11" s="453"/>
      <c r="E11" s="458" t="s">
        <v>230</v>
      </c>
      <c r="F11" s="459"/>
      <c r="G11" s="460">
        <f>'5-1 総表'!C14</f>
        <v>0</v>
      </c>
      <c r="H11" s="461" t="s">
        <v>324</v>
      </c>
      <c r="I11" s="460">
        <f>'5-1 総表'!E14</f>
        <v>0</v>
      </c>
      <c r="J11" s="461"/>
      <c r="K11" s="459"/>
      <c r="L11" s="461"/>
      <c r="M11" s="1022"/>
      <c r="N11" s="1022"/>
      <c r="O11" s="1022"/>
      <c r="P11" s="1022"/>
    </row>
    <row r="12" spans="1:16" ht="54" customHeight="1">
      <c r="A12" s="453"/>
      <c r="B12" s="453"/>
      <c r="C12" s="453"/>
      <c r="D12" s="453"/>
      <c r="E12" s="462" t="s">
        <v>325</v>
      </c>
      <c r="F12" s="459"/>
      <c r="G12" s="1020" t="str">
        <f>'5-1 総表'!C16&amp;'5-1 総表'!D16&amp;'5-1 総表'!F16</f>
        <v>000</v>
      </c>
      <c r="H12" s="1020"/>
      <c r="I12" s="1020"/>
      <c r="J12" s="1020"/>
      <c r="K12" s="1020"/>
      <c r="L12" s="1020"/>
      <c r="M12" s="1022"/>
      <c r="N12" s="1022"/>
      <c r="O12" s="1022"/>
      <c r="P12" s="1022"/>
    </row>
    <row r="13" spans="1:16" ht="54" customHeight="1">
      <c r="A13" s="453"/>
      <c r="B13" s="453"/>
      <c r="C13" s="453"/>
      <c r="D13" s="453"/>
      <c r="E13" s="462" t="s">
        <v>326</v>
      </c>
      <c r="F13" s="459"/>
      <c r="G13" s="1020">
        <f>'5-1 総表'!C18:J18</f>
        <v>0</v>
      </c>
      <c r="H13" s="1020"/>
      <c r="I13" s="1020"/>
      <c r="J13" s="1020"/>
      <c r="K13" s="1020"/>
      <c r="L13" s="1020"/>
      <c r="M13" s="1022"/>
      <c r="N13" s="1022"/>
      <c r="O13" s="1022"/>
      <c r="P13" s="1022"/>
    </row>
    <row r="14" spans="1:16" ht="54" customHeight="1">
      <c r="A14" s="453"/>
      <c r="B14" s="453"/>
      <c r="C14" s="453"/>
      <c r="D14" s="453"/>
      <c r="E14" s="463" t="s">
        <v>327</v>
      </c>
      <c r="F14" s="459"/>
      <c r="G14" s="1020">
        <f>'5-1 総表'!C19:J19</f>
        <v>0</v>
      </c>
      <c r="H14" s="1020"/>
      <c r="I14" s="1020"/>
      <c r="J14" s="1020"/>
      <c r="K14" s="1020"/>
      <c r="L14" s="1020"/>
      <c r="M14" s="1022"/>
      <c r="N14" s="1022"/>
      <c r="O14" s="1022"/>
      <c r="P14" s="1022"/>
    </row>
    <row r="15" spans="1:16" ht="54" customHeight="1">
      <c r="A15" s="453"/>
      <c r="B15" s="453"/>
      <c r="C15" s="453"/>
      <c r="D15" s="453"/>
      <c r="E15" s="463" t="s">
        <v>328</v>
      </c>
      <c r="F15" s="459"/>
      <c r="G15" s="1020">
        <f>'5-1 総表'!C20:J20</f>
        <v>0</v>
      </c>
      <c r="H15" s="1020"/>
      <c r="I15" s="1020"/>
      <c r="J15" s="464" t="s">
        <v>329</v>
      </c>
      <c r="K15" s="464"/>
      <c r="L15" s="464"/>
      <c r="M15" s="1022"/>
      <c r="N15" s="1022"/>
      <c r="O15" s="1022"/>
      <c r="P15" s="1022"/>
    </row>
    <row r="16" spans="1:16" ht="20.5" customHeight="1">
      <c r="A16" s="453"/>
      <c r="B16" s="453"/>
      <c r="C16" s="453"/>
      <c r="D16" s="453"/>
      <c r="E16" s="463"/>
      <c r="F16" s="459"/>
      <c r="G16" s="1028"/>
      <c r="H16" s="1028"/>
      <c r="I16" s="1028"/>
      <c r="J16" s="1028"/>
      <c r="K16" s="1028"/>
      <c r="L16" s="1028"/>
      <c r="M16" s="1022"/>
      <c r="N16" s="1022"/>
      <c r="O16" s="1022"/>
      <c r="P16" s="1022"/>
    </row>
    <row r="17" spans="1:16" ht="9.75" customHeight="1">
      <c r="A17" s="453"/>
      <c r="B17" s="453"/>
      <c r="C17" s="453"/>
      <c r="D17" s="453"/>
      <c r="E17" s="453"/>
      <c r="F17" s="453"/>
      <c r="G17" s="453"/>
      <c r="H17" s="453"/>
      <c r="I17" s="453"/>
      <c r="J17" s="456"/>
      <c r="K17" s="456"/>
      <c r="L17" s="456"/>
      <c r="M17" s="1022"/>
      <c r="N17" s="1022"/>
      <c r="O17" s="1022"/>
      <c r="P17" s="1022"/>
    </row>
    <row r="18" spans="1:16" ht="69.75" customHeight="1">
      <c r="A18" s="453"/>
      <c r="B18" s="1029" t="s">
        <v>330</v>
      </c>
      <c r="C18" s="1029"/>
      <c r="D18" s="1029"/>
      <c r="E18" s="1029"/>
      <c r="F18" s="1029"/>
      <c r="G18" s="1029"/>
      <c r="H18" s="1029"/>
      <c r="I18" s="1029"/>
      <c r="J18" s="1029"/>
      <c r="K18" s="1029"/>
      <c r="L18" s="456"/>
      <c r="M18" s="1022"/>
      <c r="N18" s="1022"/>
      <c r="O18" s="1022"/>
      <c r="P18" s="1022"/>
    </row>
    <row r="19" spans="1:16" ht="4.5" customHeight="1">
      <c r="A19" s="453"/>
      <c r="B19" s="465"/>
      <c r="C19" s="465"/>
      <c r="D19" s="465"/>
      <c r="E19" s="465"/>
      <c r="F19" s="465"/>
      <c r="G19" s="465"/>
      <c r="H19" s="465"/>
      <c r="I19" s="465"/>
      <c r="J19" s="465"/>
      <c r="K19" s="465"/>
      <c r="L19" s="456"/>
      <c r="M19" s="1022"/>
      <c r="N19" s="1022"/>
      <c r="O19" s="1022"/>
      <c r="P19" s="1022"/>
    </row>
    <row r="20" spans="1:16" ht="28.9" customHeight="1">
      <c r="A20" s="453"/>
      <c r="B20" s="1030" t="s">
        <v>331</v>
      </c>
      <c r="C20" s="1030"/>
      <c r="D20" s="1030"/>
      <c r="E20" s="1030"/>
      <c r="F20" s="1030"/>
      <c r="G20" s="1030"/>
      <c r="H20" s="1030"/>
      <c r="I20" s="1030"/>
      <c r="J20" s="1030"/>
      <c r="K20" s="1030"/>
      <c r="L20" s="456"/>
      <c r="M20" s="1022"/>
      <c r="N20" s="1022"/>
      <c r="O20" s="1022"/>
      <c r="P20" s="1022"/>
    </row>
    <row r="21" spans="1:16" ht="3.75" customHeight="1">
      <c r="A21" s="453"/>
      <c r="B21" s="466"/>
      <c r="C21" s="466"/>
      <c r="D21" s="466"/>
      <c r="E21" s="466"/>
      <c r="F21" s="466"/>
      <c r="G21" s="466"/>
      <c r="H21" s="466"/>
      <c r="I21" s="466"/>
      <c r="J21" s="466"/>
      <c r="K21" s="466"/>
      <c r="L21" s="456"/>
      <c r="M21" s="1022"/>
      <c r="N21" s="1022"/>
      <c r="O21" s="1022"/>
      <c r="P21" s="1022"/>
    </row>
    <row r="22" spans="1:16" ht="79.900000000000006" customHeight="1">
      <c r="A22" s="453"/>
      <c r="B22" s="997" t="s">
        <v>332</v>
      </c>
      <c r="C22" s="997"/>
      <c r="D22" s="467"/>
      <c r="E22" s="1020">
        <f>'5-1 総表'!C30:J30</f>
        <v>0</v>
      </c>
      <c r="F22" s="1020"/>
      <c r="G22" s="1020"/>
      <c r="H22" s="1020"/>
      <c r="I22" s="1020"/>
      <c r="J22" s="1020"/>
      <c r="K22" s="1020"/>
      <c r="L22" s="453"/>
      <c r="M22" s="1022"/>
      <c r="N22" s="1022"/>
      <c r="O22" s="1022"/>
      <c r="P22" s="1022"/>
    </row>
    <row r="23" spans="1:16" ht="64.5" customHeight="1">
      <c r="A23" s="459"/>
      <c r="B23" s="997" t="s">
        <v>333</v>
      </c>
      <c r="C23" s="997"/>
      <c r="D23" s="467"/>
      <c r="E23" s="1010">
        <f>'5-1 総表'!F49</f>
        <v>0</v>
      </c>
      <c r="F23" s="1010"/>
      <c r="G23" s="1010"/>
      <c r="H23" s="468"/>
      <c r="I23" s="459"/>
      <c r="J23" s="459"/>
      <c r="K23" s="459"/>
      <c r="L23" s="453"/>
      <c r="M23" s="1022"/>
      <c r="N23" s="1022"/>
      <c r="O23" s="1022"/>
      <c r="P23" s="1022"/>
    </row>
    <row r="24" spans="1:16" ht="64.5" customHeight="1">
      <c r="A24" s="459"/>
      <c r="B24" s="997" t="s">
        <v>334</v>
      </c>
      <c r="C24" s="997"/>
      <c r="D24" s="467"/>
      <c r="E24" s="469"/>
      <c r="F24" s="469"/>
      <c r="G24" s="469"/>
      <c r="H24" s="469"/>
      <c r="I24" s="469"/>
      <c r="J24" s="469"/>
      <c r="K24" s="464"/>
      <c r="L24" s="453"/>
      <c r="M24" s="1022"/>
      <c r="N24" s="1022"/>
      <c r="O24" s="1022"/>
      <c r="P24" s="1022"/>
    </row>
    <row r="25" spans="1:16" ht="55.5" customHeight="1">
      <c r="B25" s="992" t="s">
        <v>335</v>
      </c>
      <c r="C25" s="993"/>
      <c r="D25" s="1011"/>
      <c r="E25" s="1008"/>
      <c r="F25" s="1008"/>
      <c r="G25" s="1009"/>
      <c r="H25" s="1012" t="s">
        <v>336</v>
      </c>
      <c r="I25" s="1013"/>
      <c r="J25" s="1014"/>
      <c r="K25" s="1015"/>
      <c r="L25" s="459"/>
      <c r="M25" s="1022"/>
      <c r="N25" s="1022"/>
      <c r="O25" s="1022"/>
      <c r="P25" s="1022"/>
    </row>
    <row r="26" spans="1:16" ht="55.5" customHeight="1">
      <c r="B26" s="992" t="s">
        <v>337</v>
      </c>
      <c r="C26" s="993"/>
      <c r="D26" s="1011"/>
      <c r="E26" s="1008"/>
      <c r="F26" s="1008"/>
      <c r="G26" s="1008"/>
      <c r="H26" s="1016" t="s">
        <v>338</v>
      </c>
      <c r="I26" s="1017"/>
      <c r="J26" s="1018"/>
      <c r="K26" s="1019"/>
      <c r="L26" s="459"/>
      <c r="M26" s="1022"/>
      <c r="N26" s="1022"/>
      <c r="O26" s="1022"/>
      <c r="P26" s="1022"/>
    </row>
    <row r="27" spans="1:16" ht="55.5" customHeight="1">
      <c r="B27" s="992" t="s">
        <v>339</v>
      </c>
      <c r="C27" s="1003"/>
      <c r="D27" s="1004"/>
      <c r="E27" s="1005"/>
      <c r="F27" s="1005"/>
      <c r="G27" s="1006"/>
      <c r="H27" s="1007"/>
      <c r="I27" s="1008"/>
      <c r="J27" s="1008"/>
      <c r="K27" s="1009"/>
      <c r="L27" s="459"/>
      <c r="M27" s="1022"/>
      <c r="N27" s="1022"/>
      <c r="O27" s="1022"/>
      <c r="P27" s="1022"/>
    </row>
    <row r="28" spans="1:16" ht="55.5" customHeight="1">
      <c r="B28" s="992" t="s">
        <v>340</v>
      </c>
      <c r="C28" s="993"/>
      <c r="D28" s="998"/>
      <c r="E28" s="999"/>
      <c r="F28" s="999"/>
      <c r="G28" s="999"/>
      <c r="H28" s="999"/>
      <c r="I28" s="999"/>
      <c r="J28" s="999"/>
      <c r="K28" s="1000"/>
      <c r="L28" s="459"/>
      <c r="M28" s="1022"/>
      <c r="N28" s="1022"/>
      <c r="O28" s="1022"/>
      <c r="P28" s="1022"/>
    </row>
    <row r="29" spans="1:16" ht="73.5" customHeight="1">
      <c r="B29" s="1001" t="s">
        <v>341</v>
      </c>
      <c r="C29" s="1002"/>
      <c r="D29" s="994"/>
      <c r="E29" s="995"/>
      <c r="F29" s="995"/>
      <c r="G29" s="995"/>
      <c r="H29" s="995"/>
      <c r="I29" s="995"/>
      <c r="J29" s="995"/>
      <c r="K29" s="996"/>
      <c r="L29" s="459"/>
      <c r="M29" s="1022"/>
      <c r="N29" s="1022"/>
      <c r="O29" s="1022"/>
      <c r="P29" s="1022"/>
    </row>
    <row r="30" spans="1:16" ht="73.5" customHeight="1">
      <c r="B30" s="992" t="s">
        <v>342</v>
      </c>
      <c r="C30" s="993"/>
      <c r="D30" s="994"/>
      <c r="E30" s="995"/>
      <c r="F30" s="995"/>
      <c r="G30" s="995"/>
      <c r="H30" s="995"/>
      <c r="I30" s="995"/>
      <c r="J30" s="995"/>
      <c r="K30" s="996"/>
      <c r="L30" s="459"/>
      <c r="M30" s="1022"/>
      <c r="N30" s="1022"/>
      <c r="O30" s="1022"/>
      <c r="P30" s="1022"/>
    </row>
    <row r="31" spans="1:16" ht="53.5" customHeight="1">
      <c r="M31" s="470"/>
      <c r="N31" s="471"/>
    </row>
    <row r="32" spans="1:16" ht="25.5" customHeight="1">
      <c r="M32" s="470"/>
      <c r="N32" s="471"/>
    </row>
    <row r="33" spans="13:14" ht="19.149999999999999" customHeight="1">
      <c r="M33" s="470"/>
      <c r="N33" s="471"/>
    </row>
    <row r="34" spans="13:14" ht="19.149999999999999" customHeight="1">
      <c r="M34" s="470"/>
      <c r="N34" s="471"/>
    </row>
    <row r="35" spans="13:14" ht="19.149999999999999" customHeight="1">
      <c r="M35" s="470"/>
      <c r="N35" s="471"/>
    </row>
    <row r="36" spans="13:14">
      <c r="M36" s="470"/>
    </row>
    <row r="37" spans="13:14">
      <c r="M37" s="470"/>
    </row>
  </sheetData>
  <sheetProtection selectLockedCells="1"/>
  <mergeCells count="37">
    <mergeCell ref="E22:K22"/>
    <mergeCell ref="A1:C1"/>
    <mergeCell ref="M1:P30"/>
    <mergeCell ref="C3:J3"/>
    <mergeCell ref="C4:J4"/>
    <mergeCell ref="C5:J5"/>
    <mergeCell ref="I6:K6"/>
    <mergeCell ref="I7:K7"/>
    <mergeCell ref="B9:K9"/>
    <mergeCell ref="G12:L12"/>
    <mergeCell ref="G13:L13"/>
    <mergeCell ref="G14:L14"/>
    <mergeCell ref="G15:I15"/>
    <mergeCell ref="G16:L16"/>
    <mergeCell ref="B18:K18"/>
    <mergeCell ref="B20:K20"/>
    <mergeCell ref="J25:K25"/>
    <mergeCell ref="B26:C26"/>
    <mergeCell ref="D26:G26"/>
    <mergeCell ref="H26:I26"/>
    <mergeCell ref="J26:K26"/>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s>
  <phoneticPr fontId="21"/>
  <dataValidations count="1">
    <dataValidation type="list" allowBlank="1" showInputMessage="1" showErrorMessage="1" sqref="D27:G27" xr:uid="{00000000-0002-0000-0C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99"/>
  </sheetPr>
  <dimension ref="A1:N36"/>
  <sheetViews>
    <sheetView view="pageBreakPreview" zoomScale="70" zoomScaleNormal="100" zoomScaleSheetLayoutView="70" workbookViewId="0">
      <selection activeCell="D71" sqref="D71:H75"/>
    </sheetView>
  </sheetViews>
  <sheetFormatPr defaultColWidth="9" defaultRowHeight="13"/>
  <cols>
    <col min="1" max="1" width="4.58203125" style="478" customWidth="1"/>
    <col min="2" max="2" width="6.5" style="478" customWidth="1"/>
    <col min="3" max="3" width="26" style="478" customWidth="1"/>
    <col min="4" max="4" width="19.5" style="478" customWidth="1"/>
    <col min="5" max="5" width="17.75" style="478" customWidth="1"/>
    <col min="6" max="6" width="1.83203125" style="478" customWidth="1"/>
    <col min="7" max="7" width="10.5" style="478" customWidth="1"/>
    <col min="8" max="8" width="5.5" style="478" customWidth="1"/>
    <col min="9" max="9" width="10.5" style="478" customWidth="1"/>
    <col min="10" max="10" width="16.33203125" style="478" customWidth="1"/>
    <col min="11" max="11" width="13.83203125" style="478" customWidth="1"/>
    <col min="12" max="12" width="7.5" style="478" customWidth="1"/>
    <col min="13" max="13" width="60.58203125" style="478" customWidth="1"/>
    <col min="14" max="14" width="44.75" style="478" customWidth="1"/>
    <col min="15" max="16384" width="9" style="478"/>
  </cols>
  <sheetData>
    <row r="1" spans="1:14" ht="36.75" customHeight="1">
      <c r="A1" s="1031" t="s">
        <v>345</v>
      </c>
      <c r="B1" s="1031"/>
      <c r="C1" s="1031"/>
      <c r="D1" s="1031"/>
      <c r="E1" s="1031"/>
      <c r="F1" s="477"/>
      <c r="G1" s="477"/>
      <c r="H1" s="477"/>
      <c r="I1" s="477"/>
      <c r="J1" s="477"/>
      <c r="K1" s="477"/>
      <c r="L1" s="477"/>
      <c r="M1" s="1032" t="s">
        <v>346</v>
      </c>
      <c r="N1" s="1032"/>
    </row>
    <row r="2" spans="1:14" ht="15.75" customHeight="1">
      <c r="A2" s="479"/>
      <c r="B2" s="479"/>
      <c r="C2" s="479"/>
      <c r="D2" s="479"/>
      <c r="E2" s="477"/>
      <c r="F2" s="477"/>
      <c r="G2" s="477"/>
      <c r="H2" s="477"/>
      <c r="I2" s="477"/>
      <c r="J2" s="477"/>
      <c r="K2" s="477"/>
      <c r="L2" s="477"/>
      <c r="M2" s="1032"/>
      <c r="N2" s="1032"/>
    </row>
    <row r="3" spans="1:14" ht="31.5" customHeight="1">
      <c r="A3" s="480"/>
      <c r="C3" s="1033" t="s">
        <v>103</v>
      </c>
      <c r="D3" s="1033"/>
      <c r="E3" s="1033"/>
      <c r="F3" s="1033"/>
      <c r="G3" s="1033"/>
      <c r="H3" s="1033"/>
      <c r="I3" s="1033"/>
      <c r="J3" s="1033"/>
      <c r="K3" s="481"/>
      <c r="L3" s="480"/>
      <c r="M3" s="1032"/>
      <c r="N3" s="1032"/>
    </row>
    <row r="4" spans="1:14" ht="31.5" customHeight="1">
      <c r="A4" s="482"/>
      <c r="C4" s="1034" t="s">
        <v>347</v>
      </c>
      <c r="D4" s="1034"/>
      <c r="E4" s="1034"/>
      <c r="F4" s="1034"/>
      <c r="G4" s="1034"/>
      <c r="H4" s="1034"/>
      <c r="I4" s="1034"/>
      <c r="J4" s="1034"/>
      <c r="K4" s="483"/>
      <c r="L4" s="482"/>
      <c r="M4" s="1032"/>
      <c r="N4" s="1032"/>
    </row>
    <row r="5" spans="1:14" ht="33" customHeight="1">
      <c r="A5" s="482"/>
      <c r="C5" s="1035" t="s">
        <v>387</v>
      </c>
      <c r="D5" s="1035"/>
      <c r="E5" s="1035"/>
      <c r="F5" s="1035"/>
      <c r="G5" s="1035"/>
      <c r="H5" s="1035"/>
      <c r="I5" s="1035"/>
      <c r="J5" s="1035"/>
      <c r="K5" s="484"/>
      <c r="L5" s="482"/>
      <c r="M5" s="1032"/>
      <c r="N5" s="1032"/>
    </row>
    <row r="6" spans="1:14" ht="22.5" customHeight="1">
      <c r="A6" s="482"/>
      <c r="B6" s="482"/>
      <c r="C6" s="482"/>
      <c r="D6" s="482"/>
      <c r="E6" s="482"/>
      <c r="F6" s="482"/>
      <c r="G6" s="482"/>
      <c r="H6" s="482"/>
      <c r="I6" s="1036"/>
      <c r="J6" s="1036"/>
      <c r="K6" s="1036"/>
      <c r="L6" s="482"/>
      <c r="M6" s="1032"/>
      <c r="N6" s="1032"/>
    </row>
    <row r="7" spans="1:14" ht="30.75" customHeight="1">
      <c r="A7" s="477"/>
      <c r="B7" s="485"/>
      <c r="C7" s="485"/>
      <c r="D7" s="485"/>
      <c r="E7" s="485"/>
      <c r="F7" s="485"/>
      <c r="G7" s="485"/>
      <c r="H7" s="485"/>
      <c r="I7" s="486"/>
      <c r="J7" s="1037">
        <v>44743</v>
      </c>
      <c r="K7" s="1037"/>
      <c r="L7" s="485"/>
      <c r="M7" s="1032"/>
      <c r="N7" s="1032"/>
    </row>
    <row r="8" spans="1:14" ht="12.75" customHeight="1">
      <c r="A8" s="477"/>
      <c r="B8" s="485"/>
      <c r="C8" s="485"/>
      <c r="D8" s="485"/>
      <c r="E8" s="485"/>
      <c r="F8" s="485"/>
      <c r="G8" s="485"/>
      <c r="H8" s="485"/>
      <c r="I8" s="487"/>
      <c r="J8" s="487"/>
      <c r="K8" s="487"/>
      <c r="L8" s="485"/>
      <c r="M8" s="1032"/>
      <c r="N8" s="1032"/>
    </row>
    <row r="9" spans="1:14" ht="45" customHeight="1">
      <c r="A9" s="477"/>
      <c r="B9" s="1038" t="s">
        <v>323</v>
      </c>
      <c r="C9" s="1038"/>
      <c r="D9" s="1038"/>
      <c r="E9" s="1038"/>
      <c r="F9" s="1038"/>
      <c r="G9" s="1038"/>
      <c r="H9" s="1038"/>
      <c r="I9" s="1038"/>
      <c r="J9" s="1038"/>
      <c r="K9" s="1038"/>
      <c r="L9" s="485"/>
      <c r="M9" s="1032"/>
      <c r="N9" s="1032"/>
    </row>
    <row r="10" spans="1:14" ht="12.75" customHeight="1">
      <c r="A10" s="477"/>
      <c r="B10" s="477"/>
      <c r="C10" s="477"/>
      <c r="D10" s="477"/>
      <c r="E10" s="477"/>
      <c r="F10" s="477"/>
      <c r="G10" s="477"/>
      <c r="H10" s="477"/>
      <c r="I10" s="477"/>
      <c r="J10" s="485"/>
      <c r="K10" s="485"/>
      <c r="L10" s="485"/>
      <c r="M10" s="488"/>
      <c r="N10" s="488"/>
    </row>
    <row r="11" spans="1:14" ht="33.75" customHeight="1">
      <c r="A11" s="477"/>
      <c r="B11" s="477"/>
      <c r="C11" s="477"/>
      <c r="D11" s="477"/>
      <c r="E11" s="489" t="s">
        <v>230</v>
      </c>
      <c r="F11" s="490"/>
      <c r="G11" s="491">
        <f>'1-1 総表'!C12</f>
        <v>0</v>
      </c>
      <c r="H11" s="491" t="s">
        <v>348</v>
      </c>
      <c r="I11" s="491">
        <f>'1-1 総表'!E12</f>
        <v>0</v>
      </c>
      <c r="J11" s="491"/>
      <c r="K11" s="490"/>
      <c r="L11" s="491"/>
    </row>
    <row r="12" spans="1:14" ht="54.75" customHeight="1">
      <c r="A12" s="477"/>
      <c r="B12" s="477"/>
      <c r="C12" s="477"/>
      <c r="D12" s="477"/>
      <c r="E12" s="492" t="s">
        <v>325</v>
      </c>
      <c r="F12" s="490"/>
      <c r="G12" s="1040" t="str">
        <f>'1-1 総表'!C14&amp;'1-1 総表'!D14&amp;'1-1 総表'!F14</f>
        <v/>
      </c>
      <c r="H12" s="1040"/>
      <c r="I12" s="1040"/>
      <c r="J12" s="1040"/>
      <c r="K12" s="1040"/>
      <c r="L12" s="1040"/>
    </row>
    <row r="13" spans="1:14" ht="54.75" customHeight="1">
      <c r="A13" s="477"/>
      <c r="B13" s="477"/>
      <c r="C13" s="477"/>
      <c r="D13" s="477"/>
      <c r="E13" s="492" t="s">
        <v>326</v>
      </c>
      <c r="F13" s="490"/>
      <c r="G13" s="1040">
        <f>'1-1 総表'!C16</f>
        <v>0</v>
      </c>
      <c r="H13" s="1040"/>
      <c r="I13" s="1040"/>
      <c r="J13" s="1040"/>
      <c r="K13" s="1040"/>
      <c r="L13" s="1040"/>
    </row>
    <row r="14" spans="1:14" ht="46.5" customHeight="1">
      <c r="A14" s="477"/>
      <c r="B14" s="477"/>
      <c r="C14" s="477"/>
      <c r="D14" s="477"/>
      <c r="E14" s="493" t="s">
        <v>327</v>
      </c>
      <c r="F14" s="490"/>
      <c r="G14" s="1040">
        <f>'1-1 総表'!C17</f>
        <v>0</v>
      </c>
      <c r="H14" s="1040"/>
      <c r="I14" s="1040"/>
      <c r="J14" s="1040"/>
      <c r="K14" s="1040"/>
      <c r="L14" s="1040"/>
    </row>
    <row r="15" spans="1:14" ht="46.5" customHeight="1">
      <c r="A15" s="477"/>
      <c r="B15" s="477"/>
      <c r="C15" s="477"/>
      <c r="D15" s="477"/>
      <c r="E15" s="493" t="s">
        <v>328</v>
      </c>
      <c r="F15" s="490"/>
      <c r="G15" s="1040">
        <f>'1-1 総表'!C18</f>
        <v>0</v>
      </c>
      <c r="H15" s="1040"/>
      <c r="I15" s="1040"/>
      <c r="J15" s="1040"/>
      <c r="K15" s="1040"/>
      <c r="L15" s="1040"/>
    </row>
    <row r="16" spans="1:14" ht="46.5" customHeight="1">
      <c r="A16" s="477"/>
      <c r="B16" s="477"/>
      <c r="C16" s="477"/>
      <c r="D16" s="477"/>
      <c r="E16" s="493"/>
      <c r="F16" s="490"/>
      <c r="G16" s="1040"/>
      <c r="H16" s="1040"/>
      <c r="I16" s="1040"/>
      <c r="J16" s="1040"/>
      <c r="K16" s="1040"/>
      <c r="L16" s="1040"/>
    </row>
    <row r="17" spans="1:12" ht="19.5" customHeight="1">
      <c r="A17" s="477"/>
      <c r="B17" s="477"/>
      <c r="C17" s="477"/>
      <c r="D17" s="477"/>
      <c r="E17" s="477"/>
      <c r="F17" s="477"/>
      <c r="G17" s="477"/>
      <c r="H17" s="477"/>
      <c r="I17" s="477"/>
      <c r="J17" s="485"/>
      <c r="K17" s="485"/>
      <c r="L17" s="485"/>
    </row>
    <row r="18" spans="1:12" ht="22.5" customHeight="1">
      <c r="A18" s="477"/>
      <c r="B18" s="494"/>
      <c r="C18" s="495">
        <f>'5-1 総表'!C11</f>
        <v>0</v>
      </c>
      <c r="D18" s="496">
        <f>'5-1 総表'!G11</f>
        <v>0</v>
      </c>
      <c r="E18" s="1038" t="s">
        <v>349</v>
      </c>
      <c r="F18" s="1038"/>
      <c r="G18" s="1038"/>
      <c r="H18" s="1038"/>
      <c r="I18" s="1038"/>
      <c r="J18" s="1038"/>
      <c r="K18" s="1038"/>
      <c r="L18" s="485"/>
    </row>
    <row r="19" spans="1:12" ht="42" customHeight="1">
      <c r="A19" s="477"/>
      <c r="B19" s="497"/>
      <c r="C19" s="1040" t="s">
        <v>350</v>
      </c>
      <c r="D19" s="1040"/>
      <c r="E19" s="1040"/>
      <c r="F19" s="1040"/>
      <c r="G19" s="1040"/>
      <c r="H19" s="1040"/>
      <c r="I19" s="1040"/>
      <c r="J19" s="1040"/>
      <c r="K19" s="1040"/>
      <c r="L19" s="485"/>
    </row>
    <row r="20" spans="1:12" ht="25.5" customHeight="1">
      <c r="A20" s="477"/>
      <c r="B20" s="497"/>
      <c r="C20" s="498"/>
      <c r="D20" s="497"/>
      <c r="E20" s="497"/>
      <c r="F20" s="497"/>
      <c r="G20" s="497"/>
      <c r="H20" s="497"/>
      <c r="I20" s="497"/>
      <c r="J20" s="497"/>
      <c r="K20" s="497"/>
      <c r="L20" s="485"/>
    </row>
    <row r="21" spans="1:12" ht="30.75" customHeight="1">
      <c r="A21" s="477"/>
      <c r="B21" s="1041" t="s">
        <v>331</v>
      </c>
      <c r="C21" s="1041"/>
      <c r="D21" s="1041"/>
      <c r="E21" s="1041"/>
      <c r="F21" s="1041"/>
      <c r="G21" s="1041"/>
      <c r="H21" s="1041"/>
      <c r="I21" s="1041"/>
      <c r="J21" s="1041"/>
      <c r="K21" s="1041"/>
      <c r="L21" s="485"/>
    </row>
    <row r="22" spans="1:12" ht="25.5" customHeight="1">
      <c r="A22" s="477"/>
      <c r="B22" s="499"/>
      <c r="C22" s="499"/>
      <c r="D22" s="499"/>
      <c r="E22" s="499"/>
      <c r="F22" s="499"/>
      <c r="G22" s="499"/>
      <c r="H22" s="499"/>
      <c r="I22" s="499"/>
      <c r="J22" s="499"/>
      <c r="K22" s="499"/>
      <c r="L22" s="485"/>
    </row>
    <row r="23" spans="1:12" ht="27" customHeight="1">
      <c r="A23" s="477"/>
      <c r="B23" s="1038" t="s">
        <v>351</v>
      </c>
      <c r="C23" s="1038"/>
      <c r="D23" s="1038"/>
      <c r="E23" s="1038"/>
      <c r="F23" s="477"/>
      <c r="G23" s="477"/>
      <c r="H23" s="477"/>
      <c r="I23" s="477"/>
      <c r="J23" s="477"/>
      <c r="K23" s="477"/>
      <c r="L23" s="477"/>
    </row>
    <row r="24" spans="1:12" ht="42.75" customHeight="1">
      <c r="B24" s="500" t="s">
        <v>352</v>
      </c>
      <c r="C24" s="1040">
        <f>'1-1 総表'!C28</f>
        <v>0</v>
      </c>
      <c r="D24" s="1040"/>
      <c r="E24" s="1040"/>
      <c r="F24" s="1040"/>
      <c r="G24" s="1040"/>
      <c r="H24" s="1040"/>
      <c r="I24" s="1040"/>
      <c r="J24" s="1040"/>
      <c r="K24" s="1040"/>
    </row>
    <row r="25" spans="1:12" ht="27" customHeight="1">
      <c r="B25" s="500"/>
    </row>
    <row r="26" spans="1:12" ht="27" customHeight="1">
      <c r="B26" s="498" t="s">
        <v>353</v>
      </c>
      <c r="C26" s="501"/>
      <c r="D26" s="501"/>
      <c r="E26" s="502"/>
    </row>
    <row r="27" spans="1:12" ht="42.75" customHeight="1">
      <c r="B27" s="500" t="s">
        <v>352</v>
      </c>
      <c r="C27" s="1042"/>
      <c r="D27" s="1042"/>
      <c r="E27" s="1042"/>
    </row>
    <row r="28" spans="1:12" ht="27" customHeight="1">
      <c r="B28" s="500" t="s">
        <v>352</v>
      </c>
    </row>
    <row r="29" spans="1:12" ht="27" customHeight="1">
      <c r="B29" s="498" t="s">
        <v>354</v>
      </c>
      <c r="C29" s="501"/>
      <c r="D29" s="501"/>
      <c r="E29" s="502"/>
    </row>
    <row r="30" spans="1:12" ht="30.75" customHeight="1">
      <c r="C30" s="1039"/>
      <c r="D30" s="1039"/>
      <c r="E30" s="1039"/>
      <c r="F30" s="1039"/>
      <c r="G30" s="1039"/>
      <c r="H30" s="1039"/>
      <c r="I30" s="1039"/>
      <c r="J30" s="1039"/>
      <c r="K30" s="1039"/>
    </row>
    <row r="31" spans="1:12" ht="30.75" customHeight="1">
      <c r="C31" s="1039"/>
      <c r="D31" s="1039"/>
      <c r="E31" s="1039"/>
      <c r="F31" s="1039"/>
      <c r="G31" s="1039"/>
      <c r="H31" s="1039"/>
      <c r="I31" s="1039"/>
      <c r="J31" s="1039"/>
      <c r="K31" s="1039"/>
    </row>
    <row r="32" spans="1:12" ht="30.75" customHeight="1">
      <c r="C32" s="1039"/>
      <c r="D32" s="1039"/>
      <c r="E32" s="1039"/>
      <c r="F32" s="1039"/>
      <c r="G32" s="1039"/>
      <c r="H32" s="1039"/>
      <c r="I32" s="1039"/>
      <c r="J32" s="1039"/>
      <c r="K32" s="1039"/>
    </row>
    <row r="33" spans="3:11" ht="30.75" customHeight="1">
      <c r="C33" s="1039"/>
      <c r="D33" s="1039"/>
      <c r="E33" s="1039"/>
      <c r="F33" s="1039"/>
      <c r="G33" s="1039"/>
      <c r="H33" s="1039"/>
      <c r="I33" s="1039"/>
      <c r="J33" s="1039"/>
      <c r="K33" s="1039"/>
    </row>
    <row r="34" spans="3:11" ht="30.75" customHeight="1">
      <c r="C34" s="1039"/>
      <c r="D34" s="1039"/>
      <c r="E34" s="1039"/>
      <c r="F34" s="1039"/>
      <c r="G34" s="1039"/>
      <c r="H34" s="1039"/>
      <c r="I34" s="1039"/>
      <c r="J34" s="1039"/>
      <c r="K34" s="1039"/>
    </row>
    <row r="35" spans="3:11" ht="30.75" customHeight="1">
      <c r="C35" s="1039"/>
      <c r="D35" s="1039"/>
      <c r="E35" s="1039"/>
      <c r="F35" s="1039"/>
      <c r="G35" s="1039"/>
      <c r="H35" s="1039"/>
      <c r="I35" s="1039"/>
      <c r="J35" s="1039"/>
      <c r="K35" s="1039"/>
    </row>
    <row r="36" spans="3:11" ht="30.75" customHeight="1">
      <c r="C36" s="1039"/>
      <c r="D36" s="1039"/>
      <c r="E36" s="1039"/>
      <c r="F36" s="1039"/>
      <c r="G36" s="1039"/>
      <c r="H36" s="1039"/>
      <c r="I36" s="1039"/>
      <c r="J36" s="1039"/>
      <c r="K36" s="1039"/>
    </row>
  </sheetData>
  <mergeCells count="20">
    <mergeCell ref="C30:K36"/>
    <mergeCell ref="G12:L12"/>
    <mergeCell ref="G13:L13"/>
    <mergeCell ref="G14:L14"/>
    <mergeCell ref="G15:L15"/>
    <mergeCell ref="G16:L16"/>
    <mergeCell ref="E18:K18"/>
    <mergeCell ref="C19:K19"/>
    <mergeCell ref="B21:K21"/>
    <mergeCell ref="B23:E23"/>
    <mergeCell ref="C24:K24"/>
    <mergeCell ref="C27:E27"/>
    <mergeCell ref="A1:E1"/>
    <mergeCell ref="M1:N9"/>
    <mergeCell ref="C3:J3"/>
    <mergeCell ref="C4:J4"/>
    <mergeCell ref="C5:J5"/>
    <mergeCell ref="I6:K6"/>
    <mergeCell ref="J7:K7"/>
    <mergeCell ref="B9:K9"/>
  </mergeCells>
  <phoneticPr fontId="21"/>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N36"/>
  <sheetViews>
    <sheetView view="pageBreakPreview" zoomScale="70" zoomScaleNormal="100" zoomScaleSheetLayoutView="70" workbookViewId="0">
      <selection activeCell="D71" sqref="D71:H75"/>
    </sheetView>
  </sheetViews>
  <sheetFormatPr defaultColWidth="9" defaultRowHeight="13"/>
  <cols>
    <col min="1" max="1" width="4.58203125" style="478" customWidth="1"/>
    <col min="2" max="2" width="6.5" style="478" customWidth="1"/>
    <col min="3" max="3" width="26" style="478" customWidth="1"/>
    <col min="4" max="4" width="19.5" style="478" customWidth="1"/>
    <col min="5" max="5" width="17.75" style="478" customWidth="1"/>
    <col min="6" max="6" width="1.83203125" style="478" customWidth="1"/>
    <col min="7" max="7" width="10.5" style="478" customWidth="1"/>
    <col min="8" max="8" width="5.5" style="478" customWidth="1"/>
    <col min="9" max="9" width="10.5" style="478" customWidth="1"/>
    <col min="10" max="10" width="16.33203125" style="478" customWidth="1"/>
    <col min="11" max="11" width="13.83203125" style="478" customWidth="1"/>
    <col min="12" max="12" width="7.5" style="478" customWidth="1"/>
    <col min="13" max="13" width="60.58203125" style="478" customWidth="1"/>
    <col min="14" max="14" width="44.75" style="478" customWidth="1"/>
    <col min="15" max="16384" width="9" style="478"/>
  </cols>
  <sheetData>
    <row r="1" spans="1:14" ht="36.75" customHeight="1">
      <c r="A1" s="1031" t="s">
        <v>355</v>
      </c>
      <c r="B1" s="1031"/>
      <c r="C1" s="1031"/>
      <c r="D1" s="1031"/>
      <c r="E1" s="1031"/>
      <c r="F1" s="477"/>
      <c r="G1" s="477"/>
      <c r="H1" s="477"/>
      <c r="I1" s="477"/>
      <c r="J1" s="477"/>
      <c r="K1" s="477"/>
      <c r="L1" s="477"/>
      <c r="M1" s="1032" t="s">
        <v>356</v>
      </c>
      <c r="N1" s="1032"/>
    </row>
    <row r="2" spans="1:14" ht="15.75" customHeight="1">
      <c r="A2" s="479"/>
      <c r="B2" s="479"/>
      <c r="C2" s="479"/>
      <c r="D2" s="479"/>
      <c r="E2" s="477"/>
      <c r="F2" s="477"/>
      <c r="G2" s="477"/>
      <c r="H2" s="477"/>
      <c r="I2" s="477"/>
      <c r="J2" s="477"/>
      <c r="K2" s="477"/>
      <c r="L2" s="477"/>
      <c r="M2" s="1032"/>
      <c r="N2" s="1032"/>
    </row>
    <row r="3" spans="1:14" ht="31.5" customHeight="1">
      <c r="A3" s="480"/>
      <c r="C3" s="1033" t="s">
        <v>103</v>
      </c>
      <c r="D3" s="1033"/>
      <c r="E3" s="1033"/>
      <c r="F3" s="1033"/>
      <c r="G3" s="1033"/>
      <c r="H3" s="1033"/>
      <c r="I3" s="1033"/>
      <c r="J3" s="1033"/>
      <c r="K3" s="481"/>
      <c r="L3" s="480"/>
      <c r="M3" s="1032"/>
      <c r="N3" s="1032"/>
    </row>
    <row r="4" spans="1:14" ht="31.5" customHeight="1">
      <c r="A4" s="482"/>
      <c r="C4" s="1034" t="s">
        <v>357</v>
      </c>
      <c r="D4" s="1034"/>
      <c r="E4" s="1034"/>
      <c r="F4" s="1034"/>
      <c r="G4" s="1034"/>
      <c r="H4" s="1034"/>
      <c r="I4" s="1034"/>
      <c r="J4" s="1034"/>
      <c r="K4" s="483"/>
      <c r="L4" s="482"/>
      <c r="M4" s="1032"/>
      <c r="N4" s="1032"/>
    </row>
    <row r="5" spans="1:14" ht="33" customHeight="1">
      <c r="A5" s="482"/>
      <c r="C5" s="1035" t="s">
        <v>387</v>
      </c>
      <c r="D5" s="1035"/>
      <c r="E5" s="1035"/>
      <c r="F5" s="1035"/>
      <c r="G5" s="1035"/>
      <c r="H5" s="1035"/>
      <c r="I5" s="1035"/>
      <c r="J5" s="1035"/>
      <c r="K5" s="484"/>
      <c r="L5" s="482"/>
      <c r="M5" s="1032"/>
      <c r="N5" s="1032"/>
    </row>
    <row r="6" spans="1:14" ht="22.5" customHeight="1">
      <c r="A6" s="482"/>
      <c r="B6" s="482"/>
      <c r="C6" s="482"/>
      <c r="D6" s="482"/>
      <c r="E6" s="482"/>
      <c r="F6" s="482"/>
      <c r="G6" s="482"/>
      <c r="H6" s="482"/>
      <c r="I6" s="1036"/>
      <c r="J6" s="1036"/>
      <c r="K6" s="1036"/>
      <c r="L6" s="482"/>
      <c r="M6" s="1032"/>
      <c r="N6" s="1032"/>
    </row>
    <row r="7" spans="1:14" ht="30.75" customHeight="1">
      <c r="A7" s="477"/>
      <c r="B7" s="485"/>
      <c r="C7" s="485"/>
      <c r="D7" s="485"/>
      <c r="E7" s="485"/>
      <c r="F7" s="485"/>
      <c r="G7" s="485"/>
      <c r="H7" s="485"/>
      <c r="I7" s="486"/>
      <c r="J7" s="1037">
        <v>44743</v>
      </c>
      <c r="K7" s="1037"/>
      <c r="L7" s="485"/>
      <c r="M7" s="1032"/>
      <c r="N7" s="1032"/>
    </row>
    <row r="8" spans="1:14" ht="12.75" customHeight="1">
      <c r="A8" s="477"/>
      <c r="B8" s="485"/>
      <c r="C8" s="485"/>
      <c r="D8" s="485"/>
      <c r="E8" s="485"/>
      <c r="F8" s="485"/>
      <c r="G8" s="485"/>
      <c r="H8" s="485"/>
      <c r="I8" s="487"/>
      <c r="J8" s="487"/>
      <c r="K8" s="487"/>
      <c r="L8" s="485"/>
      <c r="M8" s="1032"/>
      <c r="N8" s="1032"/>
    </row>
    <row r="9" spans="1:14" ht="45" customHeight="1">
      <c r="A9" s="477"/>
      <c r="B9" s="1038" t="s">
        <v>323</v>
      </c>
      <c r="C9" s="1038"/>
      <c r="D9" s="1038"/>
      <c r="E9" s="1038"/>
      <c r="F9" s="1038"/>
      <c r="G9" s="1038"/>
      <c r="H9" s="1038"/>
      <c r="I9" s="1038"/>
      <c r="J9" s="1038"/>
      <c r="K9" s="1038"/>
      <c r="L9" s="485"/>
      <c r="M9" s="1032"/>
      <c r="N9" s="1032"/>
    </row>
    <row r="10" spans="1:14" ht="12.75" customHeight="1">
      <c r="A10" s="477"/>
      <c r="B10" s="477"/>
      <c r="C10" s="477"/>
      <c r="D10" s="477"/>
      <c r="E10" s="477"/>
      <c r="F10" s="477"/>
      <c r="G10" s="477"/>
      <c r="H10" s="477"/>
      <c r="I10" s="477"/>
      <c r="J10" s="485"/>
      <c r="K10" s="485"/>
      <c r="L10" s="485"/>
      <c r="M10" s="488"/>
      <c r="N10" s="488"/>
    </row>
    <row r="11" spans="1:14" ht="33.75" customHeight="1">
      <c r="A11" s="477"/>
      <c r="B11" s="477"/>
      <c r="C11" s="477"/>
      <c r="D11" s="477"/>
      <c r="E11" s="489" t="s">
        <v>230</v>
      </c>
      <c r="F11" s="490"/>
      <c r="G11" s="491">
        <f>'1-1 総表'!C12</f>
        <v>0</v>
      </c>
      <c r="H11" s="491" t="s">
        <v>348</v>
      </c>
      <c r="I11" s="491">
        <f>'1-1 総表'!E12</f>
        <v>0</v>
      </c>
      <c r="J11" s="491"/>
      <c r="K11" s="490"/>
      <c r="L11" s="491"/>
    </row>
    <row r="12" spans="1:14" ht="54.75" customHeight="1">
      <c r="A12" s="477"/>
      <c r="B12" s="477"/>
      <c r="C12" s="477"/>
      <c r="D12" s="477"/>
      <c r="E12" s="492" t="s">
        <v>325</v>
      </c>
      <c r="F12" s="490"/>
      <c r="G12" s="1040" t="str">
        <f>'1-1 総表'!C14&amp;'1-1 総表'!D14&amp;'1-1 総表'!F14</f>
        <v/>
      </c>
      <c r="H12" s="1040"/>
      <c r="I12" s="1040"/>
      <c r="J12" s="1040"/>
      <c r="K12" s="1040"/>
      <c r="L12" s="1040"/>
    </row>
    <row r="13" spans="1:14" ht="54.75" customHeight="1">
      <c r="A13" s="477"/>
      <c r="B13" s="477"/>
      <c r="C13" s="477"/>
      <c r="D13" s="477"/>
      <c r="E13" s="492" t="s">
        <v>326</v>
      </c>
      <c r="F13" s="490"/>
      <c r="G13" s="1040">
        <f>'1-1 総表'!C16</f>
        <v>0</v>
      </c>
      <c r="H13" s="1040"/>
      <c r="I13" s="1040"/>
      <c r="J13" s="1040"/>
      <c r="K13" s="1040"/>
      <c r="L13" s="1040"/>
    </row>
    <row r="14" spans="1:14" ht="46.5" customHeight="1">
      <c r="A14" s="477"/>
      <c r="B14" s="477"/>
      <c r="C14" s="477"/>
      <c r="D14" s="477"/>
      <c r="E14" s="493" t="s">
        <v>327</v>
      </c>
      <c r="F14" s="490"/>
      <c r="G14" s="1040">
        <f>'1-1 総表'!C17</f>
        <v>0</v>
      </c>
      <c r="H14" s="1040"/>
      <c r="I14" s="1040"/>
      <c r="J14" s="1040"/>
      <c r="K14" s="1040"/>
      <c r="L14" s="1040"/>
    </row>
    <row r="15" spans="1:14" ht="46.5" customHeight="1">
      <c r="A15" s="477"/>
      <c r="B15" s="477"/>
      <c r="C15" s="477"/>
      <c r="D15" s="477"/>
      <c r="E15" s="493" t="s">
        <v>328</v>
      </c>
      <c r="F15" s="490"/>
      <c r="G15" s="1040">
        <f>'1-1 総表'!C18</f>
        <v>0</v>
      </c>
      <c r="H15" s="1040"/>
      <c r="I15" s="1040"/>
      <c r="J15" s="1040"/>
      <c r="K15" s="1040"/>
      <c r="L15" s="1040"/>
    </row>
    <row r="16" spans="1:14" ht="46.5" customHeight="1">
      <c r="A16" s="477"/>
      <c r="B16" s="477"/>
      <c r="C16" s="477"/>
      <c r="D16" s="477"/>
      <c r="E16" s="493"/>
      <c r="F16" s="490"/>
      <c r="G16" s="1040"/>
      <c r="H16" s="1040"/>
      <c r="I16" s="1040"/>
      <c r="J16" s="1040"/>
      <c r="K16" s="1040"/>
      <c r="L16" s="1040"/>
    </row>
    <row r="17" spans="1:13" ht="19.5" customHeight="1">
      <c r="A17" s="477"/>
      <c r="B17" s="477"/>
      <c r="C17" s="477"/>
      <c r="D17" s="477"/>
      <c r="E17" s="477"/>
      <c r="F17" s="477"/>
      <c r="G17" s="477"/>
      <c r="H17" s="477"/>
      <c r="I17" s="477"/>
      <c r="J17" s="485"/>
      <c r="K17" s="485"/>
      <c r="L17" s="485"/>
    </row>
    <row r="18" spans="1:13" ht="22.5" customHeight="1">
      <c r="A18" s="477"/>
      <c r="B18" s="494"/>
      <c r="C18" s="495">
        <f>'5-1 総表'!C11</f>
        <v>0</v>
      </c>
      <c r="D18" s="496">
        <f>'5-1 総表'!G11</f>
        <v>0</v>
      </c>
      <c r="E18" s="1043" t="s">
        <v>358</v>
      </c>
      <c r="F18" s="1043"/>
      <c r="G18" s="1043"/>
      <c r="H18" s="1043"/>
      <c r="I18" s="1043"/>
      <c r="J18" s="1043"/>
      <c r="K18" s="1043"/>
      <c r="L18" s="485"/>
      <c r="M18" s="503"/>
    </row>
    <row r="19" spans="1:13" ht="41.25" customHeight="1">
      <c r="A19" s="477"/>
      <c r="B19" s="497"/>
      <c r="C19" s="1040" t="s">
        <v>359</v>
      </c>
      <c r="D19" s="1040"/>
      <c r="E19" s="1040"/>
      <c r="F19" s="1040"/>
      <c r="G19" s="1040"/>
      <c r="H19" s="1040"/>
      <c r="I19" s="1040"/>
      <c r="J19" s="1040"/>
      <c r="K19" s="1040"/>
      <c r="L19" s="485"/>
    </row>
    <row r="20" spans="1:13" ht="25.5" customHeight="1">
      <c r="A20" s="477"/>
      <c r="B20" s="497"/>
      <c r="C20" s="498"/>
      <c r="D20" s="497"/>
      <c r="E20" s="497"/>
      <c r="F20" s="497"/>
      <c r="G20" s="497"/>
      <c r="H20" s="497"/>
      <c r="I20" s="497"/>
      <c r="J20" s="497"/>
      <c r="K20" s="497"/>
      <c r="L20" s="485"/>
    </row>
    <row r="21" spans="1:13" ht="30.75" customHeight="1">
      <c r="A21" s="477"/>
      <c r="B21" s="1041" t="s">
        <v>331</v>
      </c>
      <c r="C21" s="1041"/>
      <c r="D21" s="1041"/>
      <c r="E21" s="1041"/>
      <c r="F21" s="1041"/>
      <c r="G21" s="1041"/>
      <c r="H21" s="1041"/>
      <c r="I21" s="1041"/>
      <c r="J21" s="1041"/>
      <c r="K21" s="1041"/>
      <c r="L21" s="485"/>
    </row>
    <row r="22" spans="1:13" ht="25.5" customHeight="1">
      <c r="A22" s="477"/>
      <c r="B22" s="499"/>
      <c r="C22" s="499"/>
      <c r="D22" s="499"/>
      <c r="E22" s="499"/>
      <c r="F22" s="499"/>
      <c r="G22" s="499"/>
      <c r="H22" s="499"/>
      <c r="I22" s="499"/>
      <c r="J22" s="499"/>
      <c r="K22" s="499"/>
      <c r="L22" s="485"/>
    </row>
    <row r="23" spans="1:13" ht="27" customHeight="1">
      <c r="A23" s="477"/>
      <c r="B23" s="1038" t="s">
        <v>351</v>
      </c>
      <c r="C23" s="1038"/>
      <c r="D23" s="1038"/>
      <c r="E23" s="1038"/>
      <c r="F23" s="477"/>
      <c r="G23" s="477"/>
      <c r="H23" s="477"/>
      <c r="I23" s="477"/>
      <c r="J23" s="477"/>
      <c r="K23" s="477"/>
      <c r="L23" s="477"/>
    </row>
    <row r="24" spans="1:13" ht="42.75" customHeight="1">
      <c r="B24" s="500" t="s">
        <v>352</v>
      </c>
      <c r="C24" s="1040">
        <f>'1-1 総表'!C28</f>
        <v>0</v>
      </c>
      <c r="D24" s="1040"/>
      <c r="E24" s="1040"/>
      <c r="F24" s="1040"/>
      <c r="G24" s="1040"/>
      <c r="H24" s="1040"/>
      <c r="I24" s="1040"/>
      <c r="J24" s="1040"/>
      <c r="K24" s="1040"/>
    </row>
    <row r="25" spans="1:13" ht="27" customHeight="1">
      <c r="B25" s="500"/>
    </row>
    <row r="26" spans="1:13" ht="27" customHeight="1">
      <c r="B26" s="498" t="s">
        <v>360</v>
      </c>
      <c r="C26" s="501"/>
      <c r="D26" s="501"/>
      <c r="E26" s="502"/>
    </row>
    <row r="27" spans="1:13" ht="82.5" customHeight="1">
      <c r="B27" s="500" t="s">
        <v>352</v>
      </c>
      <c r="C27" s="1044"/>
      <c r="D27" s="1044"/>
      <c r="E27" s="1044"/>
      <c r="F27" s="1044"/>
      <c r="G27" s="1044"/>
      <c r="H27" s="1044"/>
      <c r="I27" s="1044"/>
      <c r="J27" s="1044"/>
      <c r="K27" s="1044"/>
    </row>
    <row r="28" spans="1:13" ht="27" customHeight="1">
      <c r="B28" s="500" t="s">
        <v>352</v>
      </c>
    </row>
    <row r="29" spans="1:13" ht="27" customHeight="1">
      <c r="B29" s="498" t="s">
        <v>361</v>
      </c>
      <c r="C29" s="501"/>
      <c r="D29" s="501"/>
      <c r="E29" s="502"/>
    </row>
    <row r="30" spans="1:13" ht="30.75" customHeight="1">
      <c r="C30" s="1039"/>
      <c r="D30" s="1039"/>
      <c r="E30" s="1039"/>
      <c r="F30" s="1039"/>
      <c r="G30" s="1039"/>
      <c r="H30" s="1039"/>
      <c r="I30" s="1039"/>
      <c r="J30" s="1039"/>
      <c r="K30" s="1039"/>
    </row>
    <row r="31" spans="1:13" ht="30.75" customHeight="1">
      <c r="C31" s="1039"/>
      <c r="D31" s="1039"/>
      <c r="E31" s="1039"/>
      <c r="F31" s="1039"/>
      <c r="G31" s="1039"/>
      <c r="H31" s="1039"/>
      <c r="I31" s="1039"/>
      <c r="J31" s="1039"/>
      <c r="K31" s="1039"/>
    </row>
    <row r="32" spans="1:13" ht="30.75" customHeight="1">
      <c r="C32" s="1039"/>
      <c r="D32" s="1039"/>
      <c r="E32" s="1039"/>
      <c r="F32" s="1039"/>
      <c r="G32" s="1039"/>
      <c r="H32" s="1039"/>
      <c r="I32" s="1039"/>
      <c r="J32" s="1039"/>
      <c r="K32" s="1039"/>
    </row>
    <row r="33" spans="3:11" ht="30.75" customHeight="1">
      <c r="C33" s="1039"/>
      <c r="D33" s="1039"/>
      <c r="E33" s="1039"/>
      <c r="F33" s="1039"/>
      <c r="G33" s="1039"/>
      <c r="H33" s="1039"/>
      <c r="I33" s="1039"/>
      <c r="J33" s="1039"/>
      <c r="K33" s="1039"/>
    </row>
    <row r="34" spans="3:11" ht="30.75" customHeight="1">
      <c r="C34" s="1039"/>
      <c r="D34" s="1039"/>
      <c r="E34" s="1039"/>
      <c r="F34" s="1039"/>
      <c r="G34" s="1039"/>
      <c r="H34" s="1039"/>
      <c r="I34" s="1039"/>
      <c r="J34" s="1039"/>
      <c r="K34" s="1039"/>
    </row>
    <row r="35" spans="3:11" ht="30.75" customHeight="1">
      <c r="C35" s="1039"/>
      <c r="D35" s="1039"/>
      <c r="E35" s="1039"/>
      <c r="F35" s="1039"/>
      <c r="G35" s="1039"/>
      <c r="H35" s="1039"/>
      <c r="I35" s="1039"/>
      <c r="J35" s="1039"/>
      <c r="K35" s="1039"/>
    </row>
    <row r="36" spans="3:11" ht="30.75" customHeight="1">
      <c r="C36" s="1039"/>
      <c r="D36" s="1039"/>
      <c r="E36" s="1039"/>
      <c r="F36" s="1039"/>
      <c r="G36" s="1039"/>
      <c r="H36" s="1039"/>
      <c r="I36" s="1039"/>
      <c r="J36" s="1039"/>
      <c r="K36" s="1039"/>
    </row>
  </sheetData>
  <mergeCells count="20">
    <mergeCell ref="C30:K36"/>
    <mergeCell ref="G12:L12"/>
    <mergeCell ref="G13:L13"/>
    <mergeCell ref="G14:L14"/>
    <mergeCell ref="G15:L15"/>
    <mergeCell ref="G16:L16"/>
    <mergeCell ref="E18:K18"/>
    <mergeCell ref="C19:K19"/>
    <mergeCell ref="B21:K21"/>
    <mergeCell ref="B23:E23"/>
    <mergeCell ref="C24:K24"/>
    <mergeCell ref="C27:K27"/>
    <mergeCell ref="A1:E1"/>
    <mergeCell ref="M1:N9"/>
    <mergeCell ref="C3:J3"/>
    <mergeCell ref="C4:J4"/>
    <mergeCell ref="C5:J5"/>
    <mergeCell ref="I6:K6"/>
    <mergeCell ref="J7:K7"/>
    <mergeCell ref="B9:K9"/>
  </mergeCells>
  <phoneticPr fontId="21"/>
  <dataValidations count="1">
    <dataValidation type="list" allowBlank="1" showInputMessage="1" showErrorMessage="1" sqref="E18:K18" xr:uid="{00000000-0002-0000-0E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C000"/>
    <pageSetUpPr fitToPage="1"/>
  </sheetPr>
  <dimension ref="A1:W70"/>
  <sheetViews>
    <sheetView view="pageBreakPreview" zoomScale="70" zoomScaleNormal="70" zoomScaleSheetLayoutView="70" workbookViewId="0">
      <selection activeCell="D71" sqref="D71:H75"/>
    </sheetView>
  </sheetViews>
  <sheetFormatPr defaultColWidth="9" defaultRowHeight="18"/>
  <cols>
    <col min="1" max="1" width="5.58203125" style="139" customWidth="1"/>
    <col min="2" max="2" width="19.58203125" style="139" customWidth="1"/>
    <col min="3" max="3" width="14.75" style="139" customWidth="1"/>
    <col min="4" max="4" width="5.75" style="139" customWidth="1"/>
    <col min="5" max="6" width="14.75" style="139" customWidth="1"/>
    <col min="7" max="7" width="11.5" style="139" customWidth="1"/>
    <col min="8" max="8" width="11.83203125" style="139" customWidth="1"/>
    <col min="9" max="9" width="14.83203125" style="139" customWidth="1"/>
    <col min="10" max="10" width="13.33203125" style="139" customWidth="1"/>
    <col min="11" max="11" width="9" style="139"/>
    <col min="12" max="12" width="9" style="139" customWidth="1"/>
    <col min="13" max="16384" width="9" style="139"/>
  </cols>
  <sheetData>
    <row r="1" spans="1:18" s="370" customFormat="1" ht="35.5" customHeight="1">
      <c r="A1" s="901" t="s">
        <v>296</v>
      </c>
      <c r="B1" s="901"/>
      <c r="C1" s="901"/>
      <c r="G1" s="409"/>
      <c r="K1"/>
      <c r="L1"/>
      <c r="M1"/>
      <c r="N1"/>
      <c r="O1"/>
      <c r="P1" s="366"/>
      <c r="Q1" s="366"/>
      <c r="R1" s="366"/>
    </row>
    <row r="2" spans="1:18" s="367" customFormat="1" ht="25.5" customHeight="1">
      <c r="A2" s="585" t="s">
        <v>250</v>
      </c>
      <c r="B2" s="585"/>
      <c r="C2" s="585"/>
      <c r="D2" s="585"/>
      <c r="E2" s="585"/>
      <c r="F2" s="585"/>
      <c r="G2" s="585"/>
      <c r="H2" s="585"/>
      <c r="I2" s="585"/>
      <c r="J2" s="585"/>
      <c r="K2"/>
      <c r="L2"/>
      <c r="M2"/>
      <c r="N2"/>
      <c r="O2"/>
      <c r="P2" s="365"/>
      <c r="Q2" s="365"/>
      <c r="R2" s="366"/>
    </row>
    <row r="3" spans="1:18" s="367" customFormat="1" ht="26.5">
      <c r="A3" s="585" t="s">
        <v>297</v>
      </c>
      <c r="B3" s="585"/>
      <c r="C3" s="585"/>
      <c r="D3" s="585"/>
      <c r="E3" s="585"/>
      <c r="F3" s="585"/>
      <c r="G3" s="585"/>
      <c r="H3" s="585"/>
      <c r="I3" s="585"/>
      <c r="J3" s="585"/>
      <c r="K3"/>
      <c r="L3"/>
      <c r="M3"/>
      <c r="N3"/>
      <c r="O3"/>
      <c r="P3" s="365"/>
      <c r="Q3" s="365"/>
    </row>
    <row r="4" spans="1:18" s="367" customFormat="1" ht="6.65" customHeight="1">
      <c r="A4" s="368"/>
      <c r="B4" s="368"/>
      <c r="C4" s="368"/>
      <c r="D4" s="368"/>
      <c r="E4" s="368"/>
      <c r="F4" s="368"/>
      <c r="G4" s="368"/>
      <c r="H4" s="368"/>
      <c r="I4" s="368"/>
      <c r="J4" s="369"/>
      <c r="K4"/>
      <c r="L4"/>
      <c r="M4"/>
      <c r="N4"/>
      <c r="O4"/>
    </row>
    <row r="5" spans="1:18" s="370" customFormat="1">
      <c r="A5" s="624" t="s">
        <v>252</v>
      </c>
      <c r="B5" s="624"/>
      <c r="C5" s="624"/>
      <c r="D5" s="624"/>
      <c r="E5" s="624"/>
      <c r="F5" s="624"/>
      <c r="G5" s="624"/>
      <c r="H5" s="624"/>
      <c r="I5" s="624"/>
      <c r="J5" s="624"/>
      <c r="K5"/>
      <c r="L5"/>
      <c r="M5"/>
      <c r="N5"/>
      <c r="O5"/>
    </row>
    <row r="6" spans="1:18" s="370" customFormat="1" ht="8.25" customHeight="1">
      <c r="K6"/>
      <c r="L6"/>
      <c r="M6"/>
      <c r="N6"/>
      <c r="O6"/>
    </row>
    <row r="7" spans="1:18" s="370" customFormat="1">
      <c r="A7" s="410"/>
      <c r="B7" s="411">
        <f>C11</f>
        <v>0</v>
      </c>
      <c r="C7" s="412">
        <f>G11</f>
        <v>0</v>
      </c>
      <c r="D7" s="624" t="s">
        <v>298</v>
      </c>
      <c r="E7" s="624"/>
      <c r="F7" s="624"/>
      <c r="G7" s="624"/>
      <c r="H7" s="624"/>
      <c r="I7" s="624"/>
      <c r="K7"/>
      <c r="L7"/>
      <c r="M7"/>
      <c r="N7"/>
      <c r="O7"/>
    </row>
    <row r="8" spans="1:18" s="370" customFormat="1" ht="18" customHeight="1">
      <c r="A8" s="365"/>
      <c r="B8" s="901" t="s">
        <v>299</v>
      </c>
      <c r="C8" s="901"/>
      <c r="D8" s="901"/>
      <c r="E8" s="901"/>
      <c r="F8" s="901"/>
      <c r="G8" s="901"/>
      <c r="H8" s="901"/>
      <c r="I8" s="901"/>
      <c r="K8"/>
      <c r="L8"/>
      <c r="M8"/>
      <c r="N8"/>
      <c r="O8"/>
    </row>
    <row r="9" spans="1:18" s="370" customFormat="1" ht="12.65" customHeight="1" thickBot="1">
      <c r="A9" s="413"/>
      <c r="B9" s="413"/>
      <c r="C9" s="413"/>
      <c r="D9" s="413"/>
      <c r="E9" s="413"/>
      <c r="F9" s="413"/>
      <c r="J9" s="366"/>
      <c r="K9"/>
      <c r="L9"/>
      <c r="M9"/>
      <c r="N9"/>
      <c r="O9"/>
    </row>
    <row r="10" spans="1:18" ht="30.75" customHeight="1" thickBot="1">
      <c r="A10" s="631" t="s">
        <v>57</v>
      </c>
      <c r="B10" s="632"/>
      <c r="C10" s="633"/>
      <c r="D10" s="634"/>
      <c r="E10" s="587" t="s">
        <v>46</v>
      </c>
      <c r="F10" s="588"/>
      <c r="G10" s="589"/>
      <c r="H10" s="590"/>
      <c r="I10" s="590"/>
      <c r="J10" s="591"/>
      <c r="K10" s="143"/>
      <c r="L10" s="143"/>
      <c r="M10" s="143"/>
      <c r="N10" s="143"/>
      <c r="O10" s="143"/>
      <c r="P10" s="143"/>
      <c r="Q10" s="143"/>
      <c r="R10" s="143"/>
    </row>
    <row r="11" spans="1:18" ht="30.75" customHeight="1" thickBot="1">
      <c r="A11" s="631" t="s">
        <v>288</v>
      </c>
      <c r="B11" s="632"/>
      <c r="C11" s="633">
        <f>'5-1 総表'!C11:D11</f>
        <v>0</v>
      </c>
      <c r="D11" s="634"/>
      <c r="E11" s="920" t="s">
        <v>289</v>
      </c>
      <c r="F11" s="921"/>
      <c r="G11" s="589">
        <f>'5-1 総表'!G11:J11</f>
        <v>0</v>
      </c>
      <c r="H11" s="590"/>
      <c r="I11" s="590"/>
      <c r="J11" s="591"/>
      <c r="K11" s="143"/>
      <c r="L11" s="143"/>
      <c r="M11" s="143"/>
      <c r="N11" s="143"/>
      <c r="O11" s="143"/>
      <c r="P11" s="143"/>
      <c r="Q11" s="143"/>
      <c r="R11" s="143"/>
    </row>
    <row r="12" spans="1:18" ht="45.65" customHeight="1" thickBot="1">
      <c r="A12" s="631" t="s">
        <v>105</v>
      </c>
      <c r="B12" s="635"/>
      <c r="C12" s="656" t="s">
        <v>194</v>
      </c>
      <c r="D12" s="657"/>
      <c r="E12" s="657"/>
      <c r="F12" s="657"/>
      <c r="G12" s="657"/>
      <c r="H12" s="657"/>
      <c r="I12" s="657"/>
      <c r="J12" s="658"/>
      <c r="K12" s="143"/>
      <c r="L12" s="143"/>
      <c r="M12" s="143"/>
      <c r="N12" s="143"/>
      <c r="O12" s="143"/>
      <c r="P12" s="143"/>
      <c r="Q12" s="143"/>
      <c r="R12" s="143"/>
    </row>
    <row r="13" spans="1:18" ht="39.75" customHeight="1" thickBot="1">
      <c r="A13" s="641" t="s">
        <v>195</v>
      </c>
      <c r="B13" s="642"/>
      <c r="C13" s="1084" t="str">
        <f>'5-1 総表'!C13:E13</f>
        <v>団体</v>
      </c>
      <c r="D13" s="644"/>
      <c r="E13" s="644"/>
      <c r="F13" s="662" t="s">
        <v>204</v>
      </c>
      <c r="G13" s="663"/>
      <c r="H13" s="663"/>
      <c r="I13" s="663"/>
      <c r="J13" s="664"/>
      <c r="K13" s="220"/>
      <c r="L13" s="220"/>
      <c r="M13" s="220"/>
      <c r="N13" s="220"/>
      <c r="O13" s="220"/>
      <c r="P13" s="220"/>
    </row>
    <row r="14" spans="1:18" ht="32.15" customHeight="1">
      <c r="A14" s="638" t="s">
        <v>0</v>
      </c>
      <c r="B14" s="144" t="s">
        <v>203</v>
      </c>
      <c r="C14" s="1">
        <f>'5-1 総表'!C14</f>
        <v>0</v>
      </c>
      <c r="D14" s="145" t="s">
        <v>6</v>
      </c>
      <c r="E14" s="2">
        <f>'5-1 総表'!E12</f>
        <v>0</v>
      </c>
      <c r="F14" s="647"/>
      <c r="G14" s="648"/>
      <c r="H14" s="648"/>
      <c r="I14" s="648"/>
      <c r="J14" s="649"/>
      <c r="K14" s="307"/>
      <c r="L14" s="307"/>
      <c r="M14" s="307"/>
      <c r="N14" s="307"/>
      <c r="O14" s="307"/>
      <c r="P14" s="307"/>
      <c r="Q14" s="306"/>
      <c r="R14" s="306"/>
    </row>
    <row r="15" spans="1:18" ht="12" customHeight="1">
      <c r="A15" s="639"/>
      <c r="B15" s="645" t="s">
        <v>7</v>
      </c>
      <c r="C15" s="146" t="s">
        <v>47</v>
      </c>
      <c r="D15" s="636" t="s">
        <v>102</v>
      </c>
      <c r="E15" s="637"/>
      <c r="F15" s="650" t="s">
        <v>48</v>
      </c>
      <c r="G15" s="651"/>
      <c r="H15" s="651"/>
      <c r="I15" s="651"/>
      <c r="J15" s="652"/>
      <c r="K15" s="307"/>
      <c r="L15" s="307"/>
      <c r="M15" s="307"/>
      <c r="N15" s="307"/>
      <c r="O15" s="307"/>
      <c r="P15" s="307"/>
      <c r="Q15" s="306"/>
      <c r="R15" s="306"/>
    </row>
    <row r="16" spans="1:18" ht="40.5" customHeight="1">
      <c r="A16" s="639"/>
      <c r="B16" s="646"/>
      <c r="C16" s="275">
        <f>'5-1 総表'!C16</f>
        <v>0</v>
      </c>
      <c r="D16" s="679">
        <f>'5-1 総表'!D16:E16</f>
        <v>0</v>
      </c>
      <c r="E16" s="680"/>
      <c r="F16" s="683">
        <f>'5-1 総表'!F16:J16</f>
        <v>0</v>
      </c>
      <c r="G16" s="918"/>
      <c r="H16" s="918"/>
      <c r="I16" s="918"/>
      <c r="J16" s="919"/>
      <c r="K16" s="307"/>
      <c r="L16" s="307"/>
      <c r="M16" s="307"/>
      <c r="N16" s="307"/>
      <c r="O16" s="307"/>
      <c r="P16" s="307"/>
      <c r="Q16" s="306"/>
      <c r="R16" s="306"/>
    </row>
    <row r="17" spans="1:18" ht="22.5" customHeight="1">
      <c r="A17" s="639"/>
      <c r="B17" s="147" t="s">
        <v>96</v>
      </c>
      <c r="C17" s="659">
        <f>'5-1 総表'!C17:J17</f>
        <v>0</v>
      </c>
      <c r="D17" s="660"/>
      <c r="E17" s="660"/>
      <c r="F17" s="660"/>
      <c r="G17" s="660"/>
      <c r="H17" s="660"/>
      <c r="I17" s="660"/>
      <c r="J17" s="661"/>
      <c r="K17" s="307"/>
      <c r="L17" s="307"/>
      <c r="M17" s="307"/>
      <c r="N17" s="307"/>
      <c r="O17" s="307"/>
      <c r="P17" s="307"/>
      <c r="Q17" s="306"/>
      <c r="R17" s="306"/>
    </row>
    <row r="18" spans="1:18" ht="44.25" customHeight="1">
      <c r="A18" s="639"/>
      <c r="B18" s="148" t="s">
        <v>79</v>
      </c>
      <c r="C18" s="716">
        <f>'5-1 総表'!C18:J18</f>
        <v>0</v>
      </c>
      <c r="D18" s="717"/>
      <c r="E18" s="717"/>
      <c r="F18" s="717"/>
      <c r="G18" s="717"/>
      <c r="H18" s="717"/>
      <c r="I18" s="717"/>
      <c r="J18" s="718"/>
      <c r="K18" s="307"/>
      <c r="L18" s="307"/>
      <c r="M18" s="307"/>
      <c r="N18" s="307"/>
      <c r="O18" s="307"/>
      <c r="P18" s="307"/>
      <c r="Q18" s="306"/>
      <c r="R18" s="306"/>
    </row>
    <row r="19" spans="1:18" ht="42" customHeight="1">
      <c r="A19" s="639"/>
      <c r="B19" s="148" t="s">
        <v>8</v>
      </c>
      <c r="C19" s="716">
        <f>'5-1 総表'!C19:J19</f>
        <v>0</v>
      </c>
      <c r="D19" s="717"/>
      <c r="E19" s="717"/>
      <c r="F19" s="717"/>
      <c r="G19" s="717"/>
      <c r="H19" s="717"/>
      <c r="I19" s="717"/>
      <c r="J19" s="718"/>
      <c r="K19" s="307"/>
      <c r="L19" s="307"/>
      <c r="M19" s="307"/>
      <c r="N19" s="307"/>
      <c r="O19" s="307"/>
      <c r="P19" s="307"/>
      <c r="Q19" s="306"/>
      <c r="R19" s="306"/>
    </row>
    <row r="20" spans="1:18" ht="39.75" customHeight="1">
      <c r="A20" s="639"/>
      <c r="B20" s="149" t="s">
        <v>9</v>
      </c>
      <c r="C20" s="716">
        <f>'5-1 総表'!C20:J20</f>
        <v>0</v>
      </c>
      <c r="D20" s="717"/>
      <c r="E20" s="717"/>
      <c r="F20" s="717"/>
      <c r="G20" s="717"/>
      <c r="H20" s="717"/>
      <c r="I20" s="717"/>
      <c r="J20" s="718"/>
      <c r="K20" s="307"/>
      <c r="L20" s="307"/>
      <c r="M20" s="307"/>
      <c r="N20" s="307"/>
      <c r="O20" s="307"/>
      <c r="P20" s="307"/>
      <c r="Q20" s="306"/>
      <c r="R20" s="306"/>
    </row>
    <row r="21" spans="1:18" ht="32.15" customHeight="1" thickBot="1">
      <c r="A21" s="640"/>
      <c r="B21" s="150" t="s">
        <v>111</v>
      </c>
      <c r="C21" s="693">
        <f>'5-1 総表'!C21:J21</f>
        <v>0</v>
      </c>
      <c r="D21" s="694"/>
      <c r="E21" s="694"/>
      <c r="F21" s="694"/>
      <c r="G21" s="694"/>
      <c r="H21" s="694"/>
      <c r="I21" s="694"/>
      <c r="J21" s="695"/>
      <c r="K21" s="307"/>
      <c r="L21" s="307"/>
      <c r="M21" s="307"/>
      <c r="N21" s="307"/>
      <c r="O21" s="307"/>
      <c r="P21" s="307"/>
      <c r="Q21" s="306"/>
      <c r="R21" s="306"/>
    </row>
    <row r="22" spans="1:18" ht="32.15" customHeight="1">
      <c r="A22" s="638" t="s">
        <v>196</v>
      </c>
      <c r="B22" s="144" t="s">
        <v>235</v>
      </c>
      <c r="C22" s="1">
        <f>'5-1 総表'!C22</f>
        <v>0</v>
      </c>
      <c r="D22" s="145" t="s">
        <v>6</v>
      </c>
      <c r="E22" s="2">
        <f>'5-1 総表'!E22</f>
        <v>0</v>
      </c>
      <c r="F22" s="696"/>
      <c r="G22" s="697"/>
      <c r="H22" s="697"/>
      <c r="I22" s="697"/>
      <c r="J22" s="698"/>
      <c r="K22" s="308"/>
      <c r="L22" s="308"/>
      <c r="M22" s="308"/>
      <c r="N22" s="308"/>
      <c r="O22" s="308"/>
      <c r="P22" s="308"/>
      <c r="Q22" s="304"/>
      <c r="R22" s="304"/>
    </row>
    <row r="23" spans="1:18" ht="12" customHeight="1">
      <c r="A23" s="639"/>
      <c r="B23" s="645" t="s">
        <v>236</v>
      </c>
      <c r="C23" s="146" t="s">
        <v>47</v>
      </c>
      <c r="D23" s="636" t="s">
        <v>102</v>
      </c>
      <c r="E23" s="637"/>
      <c r="F23" s="650" t="s">
        <v>48</v>
      </c>
      <c r="G23" s="651"/>
      <c r="H23" s="651"/>
      <c r="I23" s="651"/>
      <c r="J23" s="652"/>
      <c r="K23" s="308"/>
      <c r="L23" s="308"/>
      <c r="M23" s="308"/>
      <c r="N23" s="308"/>
      <c r="O23" s="308"/>
      <c r="P23" s="308"/>
      <c r="Q23" s="304"/>
      <c r="R23" s="304"/>
    </row>
    <row r="24" spans="1:18" ht="40.5" customHeight="1">
      <c r="A24" s="639"/>
      <c r="B24" s="646"/>
      <c r="C24" s="275">
        <f>'5-1 総表'!C24</f>
        <v>0</v>
      </c>
      <c r="D24" s="679">
        <f>'5-1 総表'!D24:E24</f>
        <v>0</v>
      </c>
      <c r="E24" s="680"/>
      <c r="F24" s="1077">
        <f>'5-1 総表'!F24:J24</f>
        <v>0</v>
      </c>
      <c r="G24" s="918"/>
      <c r="H24" s="918"/>
      <c r="I24" s="918"/>
      <c r="J24" s="919"/>
      <c r="K24" s="308"/>
      <c r="L24" s="308"/>
      <c r="M24" s="308"/>
      <c r="N24" s="308"/>
      <c r="O24" s="308"/>
      <c r="P24" s="308"/>
      <c r="Q24" s="304"/>
      <c r="R24" s="304"/>
    </row>
    <row r="25" spans="1:18" ht="32.15" customHeight="1">
      <c r="A25" s="639"/>
      <c r="B25" s="231" t="s">
        <v>95</v>
      </c>
      <c r="C25" s="712">
        <f>'5-1 総表'!C25:J25</f>
        <v>0</v>
      </c>
      <c r="D25" s="712"/>
      <c r="E25" s="712"/>
      <c r="F25" s="712"/>
      <c r="G25" s="712"/>
      <c r="H25" s="712"/>
      <c r="I25" s="712"/>
      <c r="J25" s="713"/>
      <c r="K25" s="143"/>
      <c r="L25" s="143"/>
      <c r="M25" s="143"/>
      <c r="N25" s="143"/>
      <c r="O25" s="143"/>
      <c r="P25" s="143"/>
      <c r="Q25" s="152"/>
      <c r="R25" s="152"/>
    </row>
    <row r="26" spans="1:18" ht="32.15" customHeight="1">
      <c r="A26" s="639"/>
      <c r="B26" s="232" t="s">
        <v>72</v>
      </c>
      <c r="C26" s="1078">
        <f>'5-1 総表'!C26:J26</f>
        <v>0</v>
      </c>
      <c r="D26" s="1079"/>
      <c r="E26" s="1079"/>
      <c r="F26" s="1079"/>
      <c r="G26" s="1079"/>
      <c r="H26" s="1079"/>
      <c r="I26" s="1079"/>
      <c r="J26" s="1080"/>
      <c r="K26" s="143"/>
      <c r="L26" s="143"/>
      <c r="M26" s="143"/>
      <c r="N26" s="143"/>
      <c r="O26" s="143"/>
      <c r="P26" s="143"/>
      <c r="Q26" s="152"/>
      <c r="R26" s="152"/>
    </row>
    <row r="27" spans="1:18" ht="32.15" customHeight="1">
      <c r="A27" s="639"/>
      <c r="B27" s="232" t="s">
        <v>73</v>
      </c>
      <c r="C27" s="1078">
        <f>'5-1 総表'!C27:J27</f>
        <v>0</v>
      </c>
      <c r="D27" s="1079"/>
      <c r="E27" s="1079"/>
      <c r="F27" s="1079"/>
      <c r="G27" s="1079"/>
      <c r="H27" s="1079"/>
      <c r="I27" s="1079"/>
      <c r="J27" s="1080"/>
      <c r="K27" s="143"/>
      <c r="L27" s="143"/>
      <c r="M27" s="143"/>
      <c r="N27" s="143"/>
      <c r="O27" s="143"/>
      <c r="P27" s="143"/>
      <c r="Q27" s="152"/>
      <c r="R27" s="152"/>
    </row>
    <row r="28" spans="1:18" ht="32.15" customHeight="1" thickBot="1">
      <c r="A28" s="640"/>
      <c r="B28" s="233" t="s">
        <v>74</v>
      </c>
      <c r="C28" s="1081">
        <f>'5-1 総表'!C28:J28</f>
        <v>0</v>
      </c>
      <c r="D28" s="1082"/>
      <c r="E28" s="1082"/>
      <c r="F28" s="1082"/>
      <c r="G28" s="1082"/>
      <c r="H28" s="1082"/>
      <c r="I28" s="1082"/>
      <c r="J28" s="1083"/>
      <c r="K28" s="143"/>
      <c r="L28" s="143"/>
      <c r="M28" s="143"/>
      <c r="N28" s="143"/>
      <c r="O28" s="143"/>
      <c r="P28" s="143"/>
      <c r="Q28" s="152"/>
      <c r="R28" s="152"/>
    </row>
    <row r="29" spans="1:18" ht="36" customHeight="1">
      <c r="A29" s="665" t="s">
        <v>310</v>
      </c>
      <c r="B29" s="153" t="s">
        <v>1</v>
      </c>
      <c r="C29" s="721">
        <f>'5-1 総表'!C29:J29</f>
        <v>0</v>
      </c>
      <c r="D29" s="722"/>
      <c r="E29" s="722"/>
      <c r="F29" s="722"/>
      <c r="G29" s="722"/>
      <c r="H29" s="722"/>
      <c r="I29" s="722"/>
      <c r="J29" s="723"/>
      <c r="K29" s="309"/>
      <c r="L29" s="309"/>
      <c r="M29" s="309"/>
      <c r="N29" s="309"/>
      <c r="O29" s="309"/>
      <c r="P29" s="309"/>
      <c r="Q29" s="151"/>
      <c r="R29" s="151"/>
    </row>
    <row r="30" spans="1:18" s="140" customFormat="1" ht="60.75" customHeight="1">
      <c r="A30" s="666"/>
      <c r="B30" s="154" t="s">
        <v>2</v>
      </c>
      <c r="C30" s="724">
        <f>'5-1 総表'!C30:J30</f>
        <v>0</v>
      </c>
      <c r="D30" s="725"/>
      <c r="E30" s="725"/>
      <c r="F30" s="725"/>
      <c r="G30" s="725"/>
      <c r="H30" s="725"/>
      <c r="I30" s="725"/>
      <c r="J30" s="726"/>
      <c r="K30" s="309"/>
      <c r="L30" s="309"/>
      <c r="M30" s="309"/>
      <c r="N30" s="309"/>
      <c r="O30" s="309"/>
      <c r="P30" s="309"/>
      <c r="Q30" s="151"/>
      <c r="R30" s="151"/>
    </row>
    <row r="31" spans="1:18" s="140" customFormat="1" ht="21" customHeight="1">
      <c r="A31" s="666"/>
      <c r="B31" s="604" t="s">
        <v>200</v>
      </c>
      <c r="C31" s="261" t="s">
        <v>197</v>
      </c>
      <c r="D31" s="358"/>
      <c r="E31" s="358" t="s">
        <v>198</v>
      </c>
      <c r="F31" s="608" t="s">
        <v>199</v>
      </c>
      <c r="G31" s="608"/>
      <c r="H31" s="262" t="s">
        <v>231</v>
      </c>
      <c r="I31" s="727" t="s">
        <v>232</v>
      </c>
      <c r="J31" s="728"/>
      <c r="K31" s="310"/>
      <c r="L31" s="310"/>
      <c r="M31" s="310"/>
      <c r="N31" s="310"/>
      <c r="O31" s="310"/>
      <c r="P31" s="310"/>
      <c r="Q31" s="305"/>
      <c r="R31" s="305"/>
    </row>
    <row r="32" spans="1:18" ht="37.5" customHeight="1">
      <c r="A32" s="666"/>
      <c r="B32" s="605"/>
      <c r="C32" s="263" t="str">
        <f>IF(MIN(C33:C39),MIN(C33:C39),"")</f>
        <v/>
      </c>
      <c r="D32" s="222" t="s">
        <v>35</v>
      </c>
      <c r="E32" s="264" t="str">
        <f>IF(MIN(E33:E39),MIN(E33:E39),"")</f>
        <v/>
      </c>
      <c r="F32" s="681" t="str">
        <f>IF(F33="","",F33)</f>
        <v/>
      </c>
      <c r="G32" s="681"/>
      <c r="H32" s="359" t="str">
        <f>IF(H33="","","（"&amp;H33)</f>
        <v/>
      </c>
      <c r="I32" s="265" t="str">
        <f>IF(I33="","",I33&amp;")")</f>
        <v>0)</v>
      </c>
      <c r="J32" s="266">
        <f>COUNTIF(F34:G39,"?*")</f>
        <v>0</v>
      </c>
      <c r="K32" s="143"/>
      <c r="L32" s="143"/>
      <c r="M32" s="143"/>
      <c r="N32" s="143"/>
      <c r="O32" s="143"/>
      <c r="P32" s="143"/>
      <c r="Q32" s="152"/>
      <c r="R32" s="152"/>
    </row>
    <row r="33" spans="1:23" ht="25" customHeight="1">
      <c r="A33" s="666"/>
      <c r="B33" s="606"/>
      <c r="C33" s="223" t="str">
        <f>'5-1 総表'!C33</f>
        <v/>
      </c>
      <c r="D33" s="268" t="s">
        <v>202</v>
      </c>
      <c r="E33" s="224" t="str">
        <f>'5-1 総表'!E33</f>
        <v/>
      </c>
      <c r="F33" s="893" t="str">
        <f>'5-1 総表'!F33:G33</f>
        <v/>
      </c>
      <c r="G33" s="894"/>
      <c r="H33" s="227" t="str">
        <f>'5-1 総表'!H33</f>
        <v/>
      </c>
      <c r="I33" s="891">
        <f>'5-1 総表'!I33:J33</f>
        <v>0</v>
      </c>
      <c r="J33" s="892"/>
      <c r="K33" s="143"/>
      <c r="L33" s="143"/>
      <c r="M33" s="143"/>
      <c r="N33" s="143"/>
      <c r="O33" s="143"/>
      <c r="P33" s="143"/>
      <c r="Q33" s="152"/>
      <c r="R33" s="152"/>
    </row>
    <row r="34" spans="1:23" ht="25" customHeight="1">
      <c r="A34" s="666"/>
      <c r="B34" s="606"/>
      <c r="C34" s="225" t="str">
        <f>'5-1 総表'!C34</f>
        <v/>
      </c>
      <c r="D34" s="268" t="s">
        <v>202</v>
      </c>
      <c r="E34" s="226" t="str">
        <f>'5-1 総表'!E34</f>
        <v/>
      </c>
      <c r="F34" s="893" t="str">
        <f>'5-1 総表'!F34:G34</f>
        <v/>
      </c>
      <c r="G34" s="894"/>
      <c r="H34" s="227" t="str">
        <f>'5-1 総表'!H34</f>
        <v/>
      </c>
      <c r="I34" s="895">
        <f>'5-1 総表'!I34:J34</f>
        <v>0</v>
      </c>
      <c r="J34" s="896"/>
      <c r="K34" s="143"/>
      <c r="L34" s="143"/>
      <c r="M34" s="143"/>
      <c r="N34" s="143"/>
      <c r="O34" s="143"/>
      <c r="P34" s="143"/>
      <c r="Q34" s="152"/>
      <c r="R34" s="152"/>
    </row>
    <row r="35" spans="1:23" ht="25" customHeight="1">
      <c r="A35" s="666"/>
      <c r="B35" s="606"/>
      <c r="C35" s="225" t="str">
        <f>'5-1 総表'!C35</f>
        <v/>
      </c>
      <c r="D35" s="268" t="s">
        <v>202</v>
      </c>
      <c r="E35" s="226" t="str">
        <f>'5-1 総表'!E35</f>
        <v/>
      </c>
      <c r="F35" s="893" t="str">
        <f>'5-1 総表'!F35:G35</f>
        <v/>
      </c>
      <c r="G35" s="894"/>
      <c r="H35" s="227" t="str">
        <f>'5-1 総表'!H35</f>
        <v/>
      </c>
      <c r="I35" s="895">
        <f>'5-1 総表'!I35:J35</f>
        <v>0</v>
      </c>
      <c r="J35" s="896"/>
      <c r="K35" s="143"/>
      <c r="L35" s="143"/>
      <c r="M35" s="143"/>
      <c r="N35" s="143"/>
      <c r="O35" s="143"/>
      <c r="P35" s="143"/>
      <c r="Q35" s="152"/>
      <c r="R35" s="152"/>
    </row>
    <row r="36" spans="1:23" ht="25" customHeight="1">
      <c r="A36" s="666"/>
      <c r="B36" s="606"/>
      <c r="C36" s="225" t="str">
        <f>'5-1 総表'!C36</f>
        <v/>
      </c>
      <c r="D36" s="268" t="s">
        <v>202</v>
      </c>
      <c r="E36" s="226" t="str">
        <f>'5-1 総表'!E36</f>
        <v/>
      </c>
      <c r="F36" s="893" t="str">
        <f>'5-1 総表'!F36:G36</f>
        <v/>
      </c>
      <c r="G36" s="894"/>
      <c r="H36" s="227" t="str">
        <f>'5-1 総表'!H36</f>
        <v/>
      </c>
      <c r="I36" s="895">
        <f>'5-1 総表'!I36:J36</f>
        <v>0</v>
      </c>
      <c r="J36" s="896"/>
      <c r="K36" s="143"/>
      <c r="L36" s="143"/>
      <c r="M36" s="143"/>
      <c r="N36" s="143"/>
      <c r="O36" s="143"/>
      <c r="P36" s="143"/>
      <c r="Q36" s="152"/>
      <c r="R36" s="152"/>
    </row>
    <row r="37" spans="1:23" ht="25" customHeight="1">
      <c r="A37" s="666"/>
      <c r="B37" s="606"/>
      <c r="C37" s="225" t="str">
        <f>'5-1 総表'!C37</f>
        <v/>
      </c>
      <c r="D37" s="268" t="s">
        <v>202</v>
      </c>
      <c r="E37" s="226" t="str">
        <f>'5-1 総表'!E37</f>
        <v/>
      </c>
      <c r="F37" s="893" t="str">
        <f>'5-1 総表'!F37:G37</f>
        <v/>
      </c>
      <c r="G37" s="894"/>
      <c r="H37" s="227" t="str">
        <f>'5-1 総表'!H37</f>
        <v/>
      </c>
      <c r="I37" s="895">
        <f>'5-1 総表'!I37:J37</f>
        <v>0</v>
      </c>
      <c r="J37" s="896"/>
      <c r="K37" s="143"/>
      <c r="L37" s="143"/>
      <c r="M37" s="143"/>
      <c r="N37" s="143"/>
      <c r="O37" s="143"/>
      <c r="P37" s="143"/>
      <c r="Q37" s="152"/>
      <c r="R37" s="152"/>
    </row>
    <row r="38" spans="1:23" ht="25" customHeight="1">
      <c r="A38" s="666"/>
      <c r="B38" s="606"/>
      <c r="C38" s="225" t="str">
        <f>'5-1 総表'!C38</f>
        <v/>
      </c>
      <c r="D38" s="268" t="s">
        <v>202</v>
      </c>
      <c r="E38" s="226" t="str">
        <f>'5-1 総表'!E38</f>
        <v/>
      </c>
      <c r="F38" s="893" t="str">
        <f>'5-1 総表'!F38:G38</f>
        <v/>
      </c>
      <c r="G38" s="894"/>
      <c r="H38" s="227" t="str">
        <f>'5-1 総表'!H38</f>
        <v/>
      </c>
      <c r="I38" s="895">
        <f>'5-1 総表'!I38:J38</f>
        <v>0</v>
      </c>
      <c r="J38" s="896"/>
      <c r="K38" s="143"/>
      <c r="L38" s="143"/>
      <c r="M38" s="143"/>
      <c r="N38" s="143"/>
      <c r="O38" s="143"/>
      <c r="P38" s="143"/>
      <c r="Q38" s="152"/>
      <c r="R38" s="152"/>
    </row>
    <row r="39" spans="1:23" ht="25" customHeight="1">
      <c r="A39" s="666"/>
      <c r="B39" s="607"/>
      <c r="C39" s="228" t="str">
        <f>'5-1 総表'!C39</f>
        <v/>
      </c>
      <c r="D39" s="269" t="s">
        <v>202</v>
      </c>
      <c r="E39" s="229" t="str">
        <f>'5-1 総表'!E39</f>
        <v/>
      </c>
      <c r="F39" s="897" t="str">
        <f>'5-1 総表'!F39:G39</f>
        <v/>
      </c>
      <c r="G39" s="898"/>
      <c r="H39" s="230" t="str">
        <f>'5-1 総表'!H39</f>
        <v/>
      </c>
      <c r="I39" s="899">
        <f>'5-1 総表'!I39:J39</f>
        <v>0</v>
      </c>
      <c r="J39" s="900"/>
      <c r="K39" s="143"/>
      <c r="L39" s="143"/>
      <c r="M39" s="143"/>
      <c r="N39" s="143"/>
      <c r="O39" s="143"/>
      <c r="P39" s="143"/>
      <c r="Q39" s="152"/>
      <c r="R39" s="152"/>
    </row>
    <row r="40" spans="1:23" customFormat="1" ht="53.25" customHeight="1">
      <c r="A40" s="666"/>
      <c r="B40" s="435" t="s">
        <v>300</v>
      </c>
      <c r="C40" s="1073"/>
      <c r="D40" s="1073"/>
      <c r="E40" s="1073"/>
      <c r="F40" s="1073"/>
      <c r="G40" s="1073"/>
      <c r="H40" s="1073"/>
      <c r="I40" s="1073"/>
      <c r="J40" s="1074"/>
      <c r="K40" s="436" t="s">
        <v>301</v>
      </c>
      <c r="L40" s="437"/>
      <c r="M40" s="437"/>
      <c r="N40" s="437"/>
      <c r="O40" s="437"/>
      <c r="P40" s="364"/>
      <c r="Q40" s="364"/>
      <c r="R40" s="374"/>
      <c r="S40" s="374"/>
      <c r="T40" s="374"/>
      <c r="U40" s="374"/>
      <c r="V40" s="374"/>
      <c r="W40" s="374"/>
    </row>
    <row r="41" spans="1:23" customFormat="1" ht="90.65" customHeight="1">
      <c r="A41" s="666"/>
      <c r="B41" s="435" t="s">
        <v>302</v>
      </c>
      <c r="C41" s="1073"/>
      <c r="D41" s="1073"/>
      <c r="E41" s="1073"/>
      <c r="F41" s="1073"/>
      <c r="G41" s="1073"/>
      <c r="H41" s="1073"/>
      <c r="I41" s="1073"/>
      <c r="J41" s="1074"/>
      <c r="K41" s="436" t="s">
        <v>301</v>
      </c>
      <c r="L41" s="437"/>
      <c r="M41" s="437"/>
      <c r="N41" s="437"/>
      <c r="O41" s="437"/>
      <c r="P41" s="364"/>
      <c r="Q41" s="364"/>
      <c r="R41" s="374"/>
      <c r="S41" s="374"/>
      <c r="T41" s="374"/>
      <c r="U41" s="374"/>
      <c r="V41" s="374"/>
      <c r="W41" s="374"/>
    </row>
    <row r="42" spans="1:23" customFormat="1" ht="24" customHeight="1">
      <c r="A42" s="666"/>
      <c r="B42" s="1059" t="s">
        <v>303</v>
      </c>
      <c r="C42" s="1071"/>
      <c r="D42" s="1072"/>
      <c r="E42" s="1062" t="s">
        <v>304</v>
      </c>
      <c r="F42" s="1063"/>
      <c r="G42" s="1062" t="s">
        <v>305</v>
      </c>
      <c r="H42" s="1063"/>
      <c r="I42" s="1064" t="s">
        <v>306</v>
      </c>
      <c r="J42" s="1065"/>
      <c r="K42" s="437"/>
      <c r="L42" s="437"/>
      <c r="M42" s="437"/>
      <c r="N42" s="437"/>
      <c r="O42" s="437"/>
      <c r="P42" s="364"/>
      <c r="Q42" s="364"/>
      <c r="R42" s="374"/>
      <c r="S42" s="374"/>
      <c r="T42" s="374"/>
      <c r="U42" s="374"/>
      <c r="V42" s="374"/>
      <c r="W42" s="374"/>
    </row>
    <row r="43" spans="1:23" customFormat="1" ht="39" customHeight="1">
      <c r="A43" s="666"/>
      <c r="B43" s="1060"/>
      <c r="C43" s="1051" t="s">
        <v>307</v>
      </c>
      <c r="D43" s="1052"/>
      <c r="E43" s="1057">
        <f>'4-4 支出'!H5</f>
        <v>0</v>
      </c>
      <c r="F43" s="1058"/>
      <c r="G43" s="1057">
        <f>'4-4 支出'!F5</f>
        <v>0</v>
      </c>
      <c r="H43" s="1058"/>
      <c r="I43" s="1066">
        <f>G43-E43</f>
        <v>0</v>
      </c>
      <c r="J43" s="1067"/>
      <c r="K43" s="437"/>
      <c r="L43" s="437"/>
      <c r="M43" s="437"/>
      <c r="N43" s="437"/>
      <c r="O43" s="437"/>
      <c r="P43" s="364"/>
      <c r="Q43" s="364"/>
      <c r="R43" s="374"/>
      <c r="S43" s="374"/>
      <c r="T43" s="374"/>
      <c r="U43" s="374"/>
      <c r="V43" s="374"/>
      <c r="W43" s="374"/>
    </row>
    <row r="44" spans="1:23" customFormat="1" ht="39" customHeight="1">
      <c r="A44" s="666"/>
      <c r="B44" s="1060"/>
      <c r="C44" s="1049" t="s">
        <v>219</v>
      </c>
      <c r="D44" s="1050"/>
      <c r="E44" s="1055">
        <f>'4-4 支出'!H6</f>
        <v>0</v>
      </c>
      <c r="F44" s="1056"/>
      <c r="G44" s="1068">
        <f>'4-4 支出'!F6</f>
        <v>0</v>
      </c>
      <c r="H44" s="1069"/>
      <c r="I44" s="1055">
        <f>G44-E44</f>
        <v>0</v>
      </c>
      <c r="J44" s="1070"/>
      <c r="K44" s="437"/>
      <c r="L44" s="437"/>
      <c r="M44" s="437"/>
      <c r="N44" s="437"/>
      <c r="O44" s="437"/>
      <c r="P44" s="364"/>
      <c r="Q44" s="364"/>
      <c r="R44" s="374"/>
      <c r="S44" s="374"/>
      <c r="T44" s="374"/>
      <c r="U44" s="374"/>
      <c r="V44" s="374"/>
      <c r="W44" s="374"/>
    </row>
    <row r="45" spans="1:23" customFormat="1" ht="39" customHeight="1" thickBot="1">
      <c r="A45" s="666"/>
      <c r="B45" s="1061"/>
      <c r="C45" s="1047" t="s">
        <v>308</v>
      </c>
      <c r="D45" s="1048"/>
      <c r="E45" s="1053">
        <f>'1-1 総表'!E50</f>
        <v>0</v>
      </c>
      <c r="F45" s="1054"/>
      <c r="G45" s="1053">
        <f>'5-1 総表'!F49</f>
        <v>0</v>
      </c>
      <c r="H45" s="1054"/>
      <c r="I45" s="1075">
        <f>G45-E45</f>
        <v>0</v>
      </c>
      <c r="J45" s="1076"/>
      <c r="K45" s="1045" t="s">
        <v>309</v>
      </c>
      <c r="L45" s="1046"/>
      <c r="M45" s="1046"/>
      <c r="N45" s="1046"/>
      <c r="O45" s="1046"/>
      <c r="P45" s="364"/>
      <c r="Q45" s="364"/>
      <c r="R45" s="374"/>
      <c r="S45" s="374"/>
      <c r="T45" s="374"/>
      <c r="U45" s="374"/>
      <c r="V45" s="374"/>
      <c r="W45" s="374"/>
    </row>
    <row r="46" spans="1:23">
      <c r="B46" s="155"/>
      <c r="K46" s="220"/>
      <c r="L46" s="220"/>
      <c r="M46" s="220"/>
      <c r="N46" s="220"/>
      <c r="O46" s="220"/>
      <c r="P46" s="220"/>
    </row>
    <row r="47" spans="1:23">
      <c r="B47" s="155"/>
      <c r="K47" s="220"/>
      <c r="L47" s="220"/>
      <c r="M47" s="220"/>
      <c r="N47" s="220"/>
      <c r="O47" s="220"/>
      <c r="P47" s="220"/>
    </row>
    <row r="48" spans="1:23">
      <c r="K48" s="220"/>
      <c r="L48" s="220"/>
      <c r="M48" s="220"/>
      <c r="N48" s="220"/>
      <c r="O48" s="220"/>
      <c r="P48" s="220"/>
    </row>
    <row r="49" spans="11:16">
      <c r="K49" s="220"/>
      <c r="L49" s="220"/>
      <c r="M49" s="220"/>
      <c r="N49" s="220"/>
      <c r="O49" s="220"/>
      <c r="P49" s="220"/>
    </row>
    <row r="50" spans="11:16">
      <c r="K50" s="220"/>
      <c r="L50" s="220"/>
      <c r="M50" s="220"/>
      <c r="N50" s="220"/>
      <c r="O50" s="220"/>
      <c r="P50" s="220"/>
    </row>
    <row r="51" spans="11:16">
      <c r="K51" s="220"/>
      <c r="L51" s="220"/>
      <c r="M51" s="220"/>
      <c r="N51" s="220"/>
      <c r="O51" s="220"/>
      <c r="P51" s="220"/>
    </row>
    <row r="52" spans="11:16">
      <c r="K52" s="220"/>
      <c r="L52" s="220"/>
      <c r="M52" s="220"/>
      <c r="N52" s="220"/>
      <c r="O52" s="220"/>
      <c r="P52" s="220"/>
    </row>
    <row r="53" spans="11:16">
      <c r="K53" s="220"/>
      <c r="L53" s="220"/>
      <c r="M53" s="220"/>
      <c r="N53" s="220"/>
      <c r="O53" s="220"/>
      <c r="P53" s="220"/>
    </row>
    <row r="54" spans="11:16">
      <c r="K54" s="220"/>
      <c r="L54" s="220"/>
      <c r="M54" s="220"/>
      <c r="N54" s="220"/>
      <c r="O54" s="220"/>
      <c r="P54" s="220"/>
    </row>
    <row r="55" spans="11:16">
      <c r="K55" s="220"/>
      <c r="L55" s="220"/>
      <c r="M55" s="220"/>
      <c r="N55" s="220"/>
      <c r="O55" s="220"/>
      <c r="P55" s="220"/>
    </row>
    <row r="56" spans="11:16">
      <c r="K56" s="220"/>
      <c r="L56" s="220"/>
      <c r="M56" s="220"/>
      <c r="N56" s="220"/>
      <c r="O56" s="220"/>
      <c r="P56" s="220"/>
    </row>
    <row r="57" spans="11:16">
      <c r="K57" s="140"/>
      <c r="L57" s="140"/>
      <c r="M57" s="140"/>
    </row>
    <row r="58" spans="11:16">
      <c r="K58" s="140"/>
      <c r="L58" s="140"/>
      <c r="M58" s="140"/>
    </row>
    <row r="59" spans="11:16">
      <c r="K59" s="140"/>
      <c r="L59" s="140"/>
      <c r="M59" s="140"/>
    </row>
    <row r="60" spans="11:16">
      <c r="K60" s="140"/>
      <c r="L60" s="140"/>
      <c r="M60" s="140"/>
    </row>
    <row r="61" spans="11:16">
      <c r="K61" s="140"/>
      <c r="L61" s="140"/>
      <c r="M61" s="140"/>
    </row>
    <row r="62" spans="11:16">
      <c r="K62" s="140"/>
      <c r="L62" s="140"/>
      <c r="M62" s="140"/>
    </row>
    <row r="63" spans="11:16">
      <c r="K63" s="140"/>
      <c r="L63" s="140"/>
      <c r="M63" s="140"/>
    </row>
    <row r="64" spans="11:16">
      <c r="K64" s="140"/>
      <c r="L64" s="140"/>
      <c r="M64" s="140"/>
    </row>
    <row r="65" spans="11:13">
      <c r="K65" s="140"/>
      <c r="L65" s="140"/>
      <c r="M65" s="140"/>
    </row>
    <row r="66" spans="11:13">
      <c r="K66" s="140"/>
      <c r="L66" s="140"/>
      <c r="M66" s="140"/>
    </row>
    <row r="67" spans="11:13">
      <c r="K67" s="140"/>
      <c r="L67" s="140"/>
      <c r="M67" s="140"/>
    </row>
    <row r="68" spans="11:13">
      <c r="K68" s="140"/>
      <c r="L68" s="140"/>
      <c r="M68" s="140"/>
    </row>
    <row r="69" spans="11:13">
      <c r="K69" s="140"/>
      <c r="L69" s="140"/>
      <c r="M69" s="140"/>
    </row>
    <row r="70" spans="11:13">
      <c r="K70" s="140"/>
      <c r="L70" s="140"/>
      <c r="M70" s="140"/>
    </row>
  </sheetData>
  <mergeCells count="83">
    <mergeCell ref="B8:I8"/>
    <mergeCell ref="A1:C1"/>
    <mergeCell ref="A2:J2"/>
    <mergeCell ref="A3:J3"/>
    <mergeCell ref="A5:J5"/>
    <mergeCell ref="D7:I7"/>
    <mergeCell ref="A10:B10"/>
    <mergeCell ref="C10:D10"/>
    <mergeCell ref="E10:F10"/>
    <mergeCell ref="G10:J10"/>
    <mergeCell ref="A11:B11"/>
    <mergeCell ref="C11:D11"/>
    <mergeCell ref="E11:F11"/>
    <mergeCell ref="G11:J11"/>
    <mergeCell ref="C20:J20"/>
    <mergeCell ref="A12:B12"/>
    <mergeCell ref="C12:J12"/>
    <mergeCell ref="A13:B13"/>
    <mergeCell ref="C13:E13"/>
    <mergeCell ref="F13:J13"/>
    <mergeCell ref="A14:A21"/>
    <mergeCell ref="F14:J14"/>
    <mergeCell ref="B15:B16"/>
    <mergeCell ref="D15:E15"/>
    <mergeCell ref="F15:J15"/>
    <mergeCell ref="D16:E16"/>
    <mergeCell ref="F16:J16"/>
    <mergeCell ref="C17:J17"/>
    <mergeCell ref="C18:J18"/>
    <mergeCell ref="C19:J19"/>
    <mergeCell ref="C21:J21"/>
    <mergeCell ref="A22:A28"/>
    <mergeCell ref="F22:J22"/>
    <mergeCell ref="B23:B24"/>
    <mergeCell ref="D23:E23"/>
    <mergeCell ref="F23:J23"/>
    <mergeCell ref="D24:E24"/>
    <mergeCell ref="F24:J24"/>
    <mergeCell ref="C25:J25"/>
    <mergeCell ref="C26:J26"/>
    <mergeCell ref="C27:J27"/>
    <mergeCell ref="C28:J28"/>
    <mergeCell ref="A29:A45"/>
    <mergeCell ref="C29:J29"/>
    <mergeCell ref="C30:J30"/>
    <mergeCell ref="B31:B39"/>
    <mergeCell ref="F31:G31"/>
    <mergeCell ref="I31:J31"/>
    <mergeCell ref="F32:G32"/>
    <mergeCell ref="F33:G33"/>
    <mergeCell ref="I33:J33"/>
    <mergeCell ref="F34:G34"/>
    <mergeCell ref="I34:J34"/>
    <mergeCell ref="F35:G35"/>
    <mergeCell ref="I35:J35"/>
    <mergeCell ref="F37:G37"/>
    <mergeCell ref="I37:J37"/>
    <mergeCell ref="F38:G38"/>
    <mergeCell ref="I38:J38"/>
    <mergeCell ref="F36:G36"/>
    <mergeCell ref="I36:J36"/>
    <mergeCell ref="F39:G39"/>
    <mergeCell ref="I39:J39"/>
    <mergeCell ref="C40:J40"/>
    <mergeCell ref="C41:J41"/>
    <mergeCell ref="G45:H45"/>
    <mergeCell ref="I45:J45"/>
    <mergeCell ref="E42:F42"/>
    <mergeCell ref="B42:B45"/>
    <mergeCell ref="G42:H42"/>
    <mergeCell ref="I42:J42"/>
    <mergeCell ref="G43:H43"/>
    <mergeCell ref="I43:J43"/>
    <mergeCell ref="G44:H44"/>
    <mergeCell ref="I44:J44"/>
    <mergeCell ref="C42:D42"/>
    <mergeCell ref="K45:O45"/>
    <mergeCell ref="C45:D45"/>
    <mergeCell ref="C44:D44"/>
    <mergeCell ref="C43:D43"/>
    <mergeCell ref="E45:F45"/>
    <mergeCell ref="E44:F44"/>
    <mergeCell ref="E43:F43"/>
  </mergeCells>
  <phoneticPr fontId="21"/>
  <dataValidations count="1">
    <dataValidation type="date" allowBlank="1" showInputMessage="1" sqref="C40:C41" xr:uid="{00000000-0002-0000-0F00-000000000000}">
      <formula1>44652</formula1>
      <formula2>45016</formula2>
    </dataValidation>
  </dataValidations>
  <printOptions horizontalCentered="1"/>
  <pageMargins left="0.70866141732283472" right="0.70866141732283472" top="0.35433070866141736" bottom="0.15748031496062992" header="0.31496062992125984" footer="0.11811023622047245"/>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C000"/>
    <pageSetUpPr fitToPage="1"/>
  </sheetPr>
  <dimension ref="A1:N102"/>
  <sheetViews>
    <sheetView view="pageBreakPreview" zoomScale="70" zoomScaleNormal="100" zoomScaleSheetLayoutView="70" workbookViewId="0">
      <selection activeCell="D71" sqref="D71:H75"/>
    </sheetView>
  </sheetViews>
  <sheetFormatPr defaultColWidth="9" defaultRowHeight="18"/>
  <cols>
    <col min="1" max="2" width="6.83203125" style="159" customWidth="1"/>
    <col min="3" max="3" width="7.25" style="159" customWidth="1"/>
    <col min="4" max="4" width="39.5" style="239" customWidth="1"/>
    <col min="5" max="5" width="12" style="35" customWidth="1"/>
    <col min="6" max="6" width="3.5" style="35" bestFit="1" customWidth="1"/>
    <col min="7" max="7" width="11" style="35" customWidth="1"/>
    <col min="8" max="8" width="21.33203125" style="160" bestFit="1" customWidth="1"/>
    <col min="9" max="9" width="17.75" style="160" customWidth="1"/>
    <col min="10" max="16384" width="9" style="35"/>
  </cols>
  <sheetData>
    <row r="1" spans="1:14">
      <c r="A1" s="91" t="s">
        <v>295</v>
      </c>
    </row>
    <row r="2" spans="1:14" s="20" customFormat="1">
      <c r="A2" s="765" t="s">
        <v>214</v>
      </c>
      <c r="B2" s="765"/>
      <c r="C2" s="766">
        <f>'5-1 総表'!C18:J18</f>
        <v>0</v>
      </c>
      <c r="D2" s="766"/>
      <c r="E2" s="766"/>
      <c r="F2" s="766"/>
      <c r="G2" s="766"/>
      <c r="H2" s="766"/>
      <c r="I2" s="766"/>
      <c r="J2" s="78"/>
      <c r="K2" s="30"/>
    </row>
    <row r="3" spans="1:14" s="20" customFormat="1">
      <c r="A3" s="765" t="s">
        <v>80</v>
      </c>
      <c r="B3" s="765"/>
      <c r="C3" s="766">
        <f>'5-1 総表'!C30:J30</f>
        <v>0</v>
      </c>
      <c r="D3" s="766"/>
      <c r="E3" s="766"/>
      <c r="F3" s="766"/>
      <c r="G3" s="766"/>
      <c r="H3" s="766"/>
      <c r="I3" s="766"/>
      <c r="J3" s="78"/>
      <c r="K3" s="30"/>
    </row>
    <row r="4" spans="1:14" ht="18.5" thickBot="1">
      <c r="E4" s="1085" t="s">
        <v>294</v>
      </c>
      <c r="F4" s="1086"/>
      <c r="G4" s="1086"/>
      <c r="H4" s="434" t="s">
        <v>293</v>
      </c>
    </row>
    <row r="5" spans="1:14" s="22" customFormat="1" ht="20">
      <c r="A5" s="163"/>
      <c r="B5" s="164" t="s">
        <v>39</v>
      </c>
      <c r="C5" s="165"/>
      <c r="D5" s="240"/>
      <c r="E5" s="957">
        <f>E6+E7</f>
        <v>0</v>
      </c>
      <c r="F5" s="957"/>
      <c r="G5" s="958"/>
      <c r="H5" s="428">
        <f>'1-3 収入'!E5</f>
        <v>0</v>
      </c>
      <c r="I5" s="166"/>
      <c r="K5" s="139"/>
      <c r="L5" s="139"/>
      <c r="M5" s="139"/>
      <c r="N5" s="139"/>
    </row>
    <row r="6" spans="1:14" s="22" customFormat="1" ht="20">
      <c r="A6" s="163"/>
      <c r="B6" s="167"/>
      <c r="C6" s="797" t="s">
        <v>40</v>
      </c>
      <c r="D6" s="798"/>
      <c r="E6" s="959">
        <f>I16</f>
        <v>0</v>
      </c>
      <c r="F6" s="959"/>
      <c r="G6" s="960"/>
      <c r="H6" s="429">
        <f>'1-3 収入'!E6</f>
        <v>0</v>
      </c>
      <c r="I6" s="168"/>
      <c r="K6" s="139"/>
      <c r="L6" s="139"/>
      <c r="M6" s="139"/>
      <c r="N6" s="139"/>
    </row>
    <row r="7" spans="1:14" s="22" customFormat="1" ht="20">
      <c r="A7" s="163"/>
      <c r="B7" s="167"/>
      <c r="C7" s="169" t="s">
        <v>41</v>
      </c>
      <c r="D7" s="241"/>
      <c r="E7" s="959">
        <f>SUM(E8:G12)</f>
        <v>0</v>
      </c>
      <c r="F7" s="959"/>
      <c r="G7" s="960"/>
      <c r="H7" s="429">
        <f>'1-3 収入'!E7</f>
        <v>0</v>
      </c>
      <c r="I7" s="168"/>
      <c r="K7" s="139"/>
      <c r="L7" s="139"/>
      <c r="M7" s="139"/>
      <c r="N7" s="139"/>
    </row>
    <row r="8" spans="1:14" s="22" customFormat="1" ht="20">
      <c r="A8" s="163"/>
      <c r="B8" s="167"/>
      <c r="C8" s="170"/>
      <c r="D8" s="427" t="s">
        <v>42</v>
      </c>
      <c r="E8" s="961">
        <f>I46</f>
        <v>0</v>
      </c>
      <c r="F8" s="962"/>
      <c r="G8" s="963"/>
      <c r="H8" s="430">
        <f>'1-3 収入'!E8</f>
        <v>0</v>
      </c>
      <c r="I8" s="168"/>
      <c r="K8" s="139"/>
      <c r="L8" s="139"/>
      <c r="M8" s="139"/>
      <c r="N8" s="139"/>
    </row>
    <row r="9" spans="1:14" s="22" customFormat="1" ht="20">
      <c r="A9" s="163"/>
      <c r="B9" s="167"/>
      <c r="C9" s="170"/>
      <c r="D9" s="243" t="s">
        <v>43</v>
      </c>
      <c r="E9" s="804">
        <f>I55</f>
        <v>0</v>
      </c>
      <c r="F9" s="804"/>
      <c r="G9" s="964"/>
      <c r="H9" s="431">
        <f>'1-3 収入'!E9</f>
        <v>0</v>
      </c>
      <c r="I9" s="168"/>
      <c r="K9" s="139"/>
      <c r="L9" s="139"/>
      <c r="M9" s="139"/>
      <c r="N9" s="139"/>
    </row>
    <row r="10" spans="1:14" s="22" customFormat="1" ht="20">
      <c r="A10" s="163"/>
      <c r="B10" s="167"/>
      <c r="C10" s="170"/>
      <c r="D10" s="243" t="s">
        <v>44</v>
      </c>
      <c r="E10" s="806">
        <f>I66</f>
        <v>0</v>
      </c>
      <c r="F10" s="806"/>
      <c r="G10" s="965"/>
      <c r="H10" s="432">
        <f>'1-3 収入'!E10</f>
        <v>0</v>
      </c>
      <c r="I10" s="168"/>
      <c r="K10" s="139"/>
      <c r="L10" s="139"/>
      <c r="M10" s="139"/>
      <c r="N10" s="139"/>
    </row>
    <row r="11" spans="1:14" s="22" customFormat="1" ht="20">
      <c r="A11" s="163"/>
      <c r="B11" s="167"/>
      <c r="C11" s="170"/>
      <c r="D11" s="244" t="s">
        <v>218</v>
      </c>
      <c r="E11" s="806">
        <f>I77</f>
        <v>0</v>
      </c>
      <c r="F11" s="806"/>
      <c r="G11" s="965"/>
      <c r="H11" s="430">
        <f>'1-3 収入'!E11</f>
        <v>0</v>
      </c>
      <c r="I11" s="168"/>
      <c r="K11" s="139"/>
      <c r="L11" s="139"/>
      <c r="M11" s="139"/>
      <c r="N11" s="139"/>
    </row>
    <row r="12" spans="1:14" s="22" customFormat="1" ht="20.5" thickBot="1">
      <c r="A12" s="163"/>
      <c r="B12" s="171"/>
      <c r="C12" s="172"/>
      <c r="D12" s="245" t="s">
        <v>45</v>
      </c>
      <c r="E12" s="808">
        <f>I92</f>
        <v>0</v>
      </c>
      <c r="F12" s="808"/>
      <c r="G12" s="956"/>
      <c r="H12" s="433">
        <f>'1-3 収入'!E12</f>
        <v>0</v>
      </c>
      <c r="I12" s="168"/>
      <c r="K12" s="139"/>
      <c r="L12" s="139"/>
      <c r="M12" s="139"/>
      <c r="N12" s="139"/>
    </row>
    <row r="13" spans="1:14" ht="18.5" thickBot="1"/>
    <row r="14" spans="1:14" s="176" customFormat="1" ht="18.5" thickBot="1">
      <c r="A14" s="173" t="s">
        <v>14</v>
      </c>
      <c r="B14" s="361" t="s">
        <v>15</v>
      </c>
      <c r="C14" s="361" t="s">
        <v>16</v>
      </c>
      <c r="D14" s="246" t="s">
        <v>17</v>
      </c>
      <c r="E14" s="813" t="s">
        <v>18</v>
      </c>
      <c r="F14" s="813"/>
      <c r="G14" s="813"/>
      <c r="H14" s="174" t="s">
        <v>34</v>
      </c>
      <c r="I14" s="175" t="s">
        <v>19</v>
      </c>
    </row>
    <row r="15" spans="1:14" ht="29.5" thickBot="1">
      <c r="A15" s="825" t="s">
        <v>36</v>
      </c>
      <c r="B15" s="826"/>
      <c r="C15" s="826"/>
      <c r="D15" s="826"/>
      <c r="E15" s="177"/>
      <c r="F15" s="177"/>
      <c r="G15" s="177"/>
      <c r="H15" s="178"/>
      <c r="I15" s="234">
        <f>SUM(I16,I46,I55,I66,I77,I92)</f>
        <v>0</v>
      </c>
    </row>
    <row r="16" spans="1:14" ht="29.5" thickBot="1">
      <c r="A16" s="179" t="s">
        <v>100</v>
      </c>
      <c r="B16" s="180" t="s">
        <v>20</v>
      </c>
      <c r="C16" s="181"/>
      <c r="D16" s="247"/>
      <c r="E16" s="182"/>
      <c r="F16" s="182"/>
      <c r="G16" s="182"/>
      <c r="H16" s="183"/>
      <c r="I16" s="235">
        <f>SUM(I17+I35)</f>
        <v>0</v>
      </c>
    </row>
    <row r="17" spans="1:14">
      <c r="A17" s="179" t="s">
        <v>100</v>
      </c>
      <c r="B17" s="184"/>
      <c r="C17" s="793" t="s">
        <v>184</v>
      </c>
      <c r="D17" s="794"/>
      <c r="E17" s="259" t="s">
        <v>185</v>
      </c>
      <c r="F17" s="259" t="s">
        <v>186</v>
      </c>
      <c r="G17" s="259" t="s">
        <v>187</v>
      </c>
      <c r="H17" s="185" t="s">
        <v>188</v>
      </c>
      <c r="I17" s="186">
        <f>ROUNDDOWN((SUM(H18:H27)),-3)/1000</f>
        <v>0</v>
      </c>
    </row>
    <row r="18" spans="1:14">
      <c r="A18" s="179" t="s">
        <v>100</v>
      </c>
      <c r="B18" s="184"/>
      <c r="C18" s="814" t="str">
        <f>IF('5-3 収入'!C18="","",'5-3 収入'!C18)</f>
        <v/>
      </c>
      <c r="D18" s="815"/>
      <c r="E18" s="348" t="str">
        <f>IF('5-3 収入'!E18="","",'5-3 収入'!E18)</f>
        <v/>
      </c>
      <c r="F18" s="187" t="str">
        <f t="shared" ref="F18:F27" si="0">IF(E18="","","×")</f>
        <v/>
      </c>
      <c r="G18" s="348" t="str">
        <f>IF('5-3 収入'!G18="","",'5-3 収入'!G18)</f>
        <v/>
      </c>
      <c r="H18" s="188" t="str">
        <f>IFERROR(E18*G18,"")</f>
        <v/>
      </c>
      <c r="I18" s="186"/>
    </row>
    <row r="19" spans="1:14" ht="18.75" customHeight="1">
      <c r="A19" s="179" t="s">
        <v>100</v>
      </c>
      <c r="B19" s="184"/>
      <c r="C19" s="1092" t="str">
        <f>IF('5-3 収入'!C19="","",'5-3 収入'!C19)</f>
        <v/>
      </c>
      <c r="D19" s="1093"/>
      <c r="E19" s="348" t="str">
        <f>IF('5-3 収入'!E19="","",'5-3 収入'!E19)</f>
        <v/>
      </c>
      <c r="F19" s="187" t="str">
        <f t="shared" si="0"/>
        <v/>
      </c>
      <c r="G19" s="348" t="str">
        <f>IF('5-3 収入'!G19="","",'5-3 収入'!G19)</f>
        <v/>
      </c>
      <c r="H19" s="189" t="str">
        <f t="shared" ref="H19:H27" si="1">IFERROR(E19*G19,"")</f>
        <v/>
      </c>
      <c r="I19" s="186"/>
      <c r="J19" s="311"/>
      <c r="K19" s="311"/>
      <c r="L19" s="311"/>
      <c r="M19" s="311"/>
      <c r="N19" s="311"/>
    </row>
    <row r="20" spans="1:14">
      <c r="A20" s="179" t="str">
        <f>IF(AND(C20="",E20=""),"",".")</f>
        <v/>
      </c>
      <c r="B20" s="184"/>
      <c r="C20" s="1092" t="str">
        <f>IF('5-3 収入'!C20="","",'5-3 収入'!C20)</f>
        <v/>
      </c>
      <c r="D20" s="1093"/>
      <c r="E20" s="348" t="str">
        <f>IF('5-3 収入'!E20="","",'5-3 収入'!E20)</f>
        <v/>
      </c>
      <c r="F20" s="187" t="str">
        <f t="shared" si="0"/>
        <v/>
      </c>
      <c r="G20" s="348" t="str">
        <f>IF('5-3 収入'!G20="","",'5-3 収入'!G20)</f>
        <v/>
      </c>
      <c r="H20" s="189" t="str">
        <f t="shared" si="1"/>
        <v/>
      </c>
      <c r="I20" s="186"/>
      <c r="J20" s="311"/>
      <c r="K20" s="311"/>
      <c r="L20" s="311"/>
      <c r="M20" s="311"/>
      <c r="N20" s="311"/>
    </row>
    <row r="21" spans="1:14">
      <c r="A21" s="179" t="str">
        <f t="shared" ref="A21:A27" si="2">IF(AND(C21="",E21=""),"",".")</f>
        <v/>
      </c>
      <c r="B21" s="184"/>
      <c r="C21" s="1092" t="str">
        <f>IF('5-3 収入'!C21="","",'5-3 収入'!C21)</f>
        <v/>
      </c>
      <c r="D21" s="1093"/>
      <c r="E21" s="348" t="str">
        <f>IF('5-3 収入'!E21="","",'5-3 収入'!E21)</f>
        <v/>
      </c>
      <c r="F21" s="187" t="str">
        <f t="shared" si="0"/>
        <v/>
      </c>
      <c r="G21" s="348" t="str">
        <f>IF('5-3 収入'!G21="","",'5-3 収入'!G21)</f>
        <v/>
      </c>
      <c r="H21" s="189" t="str">
        <f t="shared" si="1"/>
        <v/>
      </c>
      <c r="I21" s="186"/>
      <c r="J21" s="311"/>
      <c r="K21" s="311"/>
      <c r="L21" s="311"/>
      <c r="M21" s="311"/>
      <c r="N21" s="311"/>
    </row>
    <row r="22" spans="1:14">
      <c r="A22" s="179" t="str">
        <f t="shared" si="2"/>
        <v/>
      </c>
      <c r="B22" s="184"/>
      <c r="C22" s="1092" t="str">
        <f>IF('5-3 収入'!C22="","",'5-3 収入'!C22)</f>
        <v/>
      </c>
      <c r="D22" s="1093"/>
      <c r="E22" s="348" t="str">
        <f>IF('5-3 収入'!E22="","",'5-3 収入'!E22)</f>
        <v/>
      </c>
      <c r="F22" s="187" t="str">
        <f t="shared" si="0"/>
        <v/>
      </c>
      <c r="G22" s="348" t="str">
        <f>IF('5-3 収入'!G22="","",'5-3 収入'!G22)</f>
        <v/>
      </c>
      <c r="H22" s="189" t="str">
        <f t="shared" si="1"/>
        <v/>
      </c>
      <c r="I22" s="186"/>
      <c r="J22" s="311"/>
      <c r="K22" s="311"/>
      <c r="L22" s="311"/>
      <c r="M22" s="311"/>
      <c r="N22" s="311"/>
    </row>
    <row r="23" spans="1:14">
      <c r="A23" s="179" t="str">
        <f t="shared" si="2"/>
        <v/>
      </c>
      <c r="B23" s="184"/>
      <c r="C23" s="1092" t="str">
        <f>IF('5-3 収入'!C23="","",'5-3 収入'!C23)</f>
        <v/>
      </c>
      <c r="D23" s="1093"/>
      <c r="E23" s="348" t="str">
        <f>IF('5-3 収入'!E23="","",'5-3 収入'!E23)</f>
        <v/>
      </c>
      <c r="F23" s="187" t="str">
        <f t="shared" si="0"/>
        <v/>
      </c>
      <c r="G23" s="348" t="str">
        <f>IF('5-3 収入'!G23="","",'5-3 収入'!G23)</f>
        <v/>
      </c>
      <c r="H23" s="189" t="str">
        <f t="shared" si="1"/>
        <v/>
      </c>
      <c r="I23" s="186"/>
      <c r="J23" s="311"/>
      <c r="K23" s="311"/>
      <c r="L23" s="311"/>
      <c r="M23" s="311"/>
      <c r="N23" s="311"/>
    </row>
    <row r="24" spans="1:14">
      <c r="A24" s="179" t="str">
        <f t="shared" si="2"/>
        <v/>
      </c>
      <c r="B24" s="184"/>
      <c r="C24" s="1092" t="str">
        <f>IF('5-3 収入'!C24="","",'5-3 収入'!C24)</f>
        <v/>
      </c>
      <c r="D24" s="1093"/>
      <c r="E24" s="348" t="str">
        <f>IF('5-3 収入'!E24="","",'5-3 収入'!E24)</f>
        <v/>
      </c>
      <c r="F24" s="187" t="str">
        <f t="shared" si="0"/>
        <v/>
      </c>
      <c r="G24" s="348" t="str">
        <f>IF('5-3 収入'!G24="","",'5-3 収入'!G24)</f>
        <v/>
      </c>
      <c r="H24" s="189" t="str">
        <f t="shared" si="1"/>
        <v/>
      </c>
      <c r="I24" s="186"/>
      <c r="J24" s="311"/>
      <c r="K24" s="311"/>
      <c r="L24" s="311"/>
      <c r="M24" s="311"/>
      <c r="N24" s="311"/>
    </row>
    <row r="25" spans="1:14">
      <c r="A25" s="179" t="str">
        <f t="shared" si="2"/>
        <v/>
      </c>
      <c r="B25" s="184"/>
      <c r="C25" s="1092" t="str">
        <f>IF('5-3 収入'!C25="","",'5-3 収入'!C25)</f>
        <v/>
      </c>
      <c r="D25" s="1093"/>
      <c r="E25" s="348" t="str">
        <f>IF('5-3 収入'!E25="","",'5-3 収入'!E25)</f>
        <v/>
      </c>
      <c r="F25" s="187" t="str">
        <f t="shared" si="0"/>
        <v/>
      </c>
      <c r="G25" s="348" t="str">
        <f>IF('5-3 収入'!G25="","",'5-3 収入'!G25)</f>
        <v/>
      </c>
      <c r="H25" s="189" t="str">
        <f t="shared" si="1"/>
        <v/>
      </c>
      <c r="I25" s="186"/>
      <c r="J25" s="311"/>
      <c r="K25" s="311"/>
      <c r="L25" s="311"/>
      <c r="M25" s="311"/>
      <c r="N25" s="311"/>
    </row>
    <row r="26" spans="1:14">
      <c r="A26" s="179" t="str">
        <f t="shared" si="2"/>
        <v/>
      </c>
      <c r="B26" s="184"/>
      <c r="C26" s="1092" t="str">
        <f>IF('5-3 収入'!C26="","",'5-3 収入'!C26)</f>
        <v/>
      </c>
      <c r="D26" s="1093"/>
      <c r="E26" s="348" t="str">
        <f>IF('5-3 収入'!E26="","",'5-3 収入'!E26)</f>
        <v/>
      </c>
      <c r="F26" s="187" t="str">
        <f t="shared" si="0"/>
        <v/>
      </c>
      <c r="G26" s="348" t="str">
        <f>IF('5-3 収入'!G26="","",'5-3 収入'!G26)</f>
        <v/>
      </c>
      <c r="H26" s="189" t="str">
        <f t="shared" si="1"/>
        <v/>
      </c>
      <c r="I26" s="186"/>
    </row>
    <row r="27" spans="1:14">
      <c r="A27" s="179" t="str">
        <f t="shared" si="2"/>
        <v/>
      </c>
      <c r="B27" s="184"/>
      <c r="C27" s="1090" t="str">
        <f>IF('5-3 収入'!C27="","",'5-3 収入'!C27)</f>
        <v/>
      </c>
      <c r="D27" s="1091"/>
      <c r="E27" s="349" t="str">
        <f>IF('5-3 収入'!E27="","",'5-3 収入'!E27)</f>
        <v/>
      </c>
      <c r="F27" s="190" t="str">
        <f t="shared" si="0"/>
        <v/>
      </c>
      <c r="G27" s="349" t="str">
        <f>IF('5-3 収入'!G27="","",'5-3 収入'!G27)</f>
        <v/>
      </c>
      <c r="H27" s="191" t="str">
        <f t="shared" si="1"/>
        <v/>
      </c>
      <c r="I27" s="186"/>
    </row>
    <row r="28" spans="1:14" ht="22.5">
      <c r="A28" s="179" t="s">
        <v>100</v>
      </c>
      <c r="B28" s="184"/>
      <c r="C28" s="192" t="s">
        <v>37</v>
      </c>
      <c r="D28" s="248"/>
      <c r="E28" s="193"/>
      <c r="F28" s="193"/>
      <c r="G28" s="193"/>
      <c r="H28" s="193"/>
      <c r="I28" s="194"/>
    </row>
    <row r="29" spans="1:14">
      <c r="A29" s="179" t="s">
        <v>100</v>
      </c>
      <c r="B29" s="184"/>
      <c r="C29" s="195"/>
      <c r="D29" s="827">
        <f>'5-3 収入'!D29:I33</f>
        <v>0</v>
      </c>
      <c r="E29" s="828"/>
      <c r="F29" s="828"/>
      <c r="G29" s="828"/>
      <c r="H29" s="828"/>
      <c r="I29" s="829"/>
    </row>
    <row r="30" spans="1:14">
      <c r="A30" s="179" t="s">
        <v>100</v>
      </c>
      <c r="B30" s="184"/>
      <c r="C30" s="195"/>
      <c r="D30" s="830"/>
      <c r="E30" s="831"/>
      <c r="F30" s="831"/>
      <c r="G30" s="831"/>
      <c r="H30" s="831"/>
      <c r="I30" s="832"/>
    </row>
    <row r="31" spans="1:14">
      <c r="A31" s="179" t="s">
        <v>100</v>
      </c>
      <c r="B31" s="184"/>
      <c r="C31" s="195"/>
      <c r="D31" s="830"/>
      <c r="E31" s="831"/>
      <c r="F31" s="831"/>
      <c r="G31" s="831"/>
      <c r="H31" s="831"/>
      <c r="I31" s="832"/>
    </row>
    <row r="32" spans="1:14">
      <c r="A32" s="179" t="s">
        <v>100</v>
      </c>
      <c r="B32" s="184"/>
      <c r="C32" s="195"/>
      <c r="D32" s="830"/>
      <c r="E32" s="831"/>
      <c r="F32" s="831"/>
      <c r="G32" s="831"/>
      <c r="H32" s="831"/>
      <c r="I32" s="832"/>
    </row>
    <row r="33" spans="1:9">
      <c r="A33" s="179" t="s">
        <v>100</v>
      </c>
      <c r="B33" s="196"/>
      <c r="C33" s="197"/>
      <c r="D33" s="833"/>
      <c r="E33" s="834"/>
      <c r="F33" s="834"/>
      <c r="G33" s="834"/>
      <c r="H33" s="834"/>
      <c r="I33" s="835"/>
    </row>
    <row r="34" spans="1:9" ht="22.5">
      <c r="A34" s="179" t="s">
        <v>100</v>
      </c>
      <c r="B34" s="270"/>
      <c r="C34" s="209" t="s">
        <v>215</v>
      </c>
      <c r="D34" s="254"/>
      <c r="E34" s="362"/>
      <c r="F34" s="362"/>
      <c r="G34" s="362"/>
      <c r="H34" s="271"/>
      <c r="I34" s="216"/>
    </row>
    <row r="35" spans="1:9">
      <c r="A35" s="179" t="s">
        <v>100</v>
      </c>
      <c r="B35" s="184"/>
      <c r="C35" s="195"/>
      <c r="D35" s="249" t="str">
        <f>IF('5-3 収入'!D35="","",'5-3 収入'!D35)</f>
        <v/>
      </c>
      <c r="E35" s="820" t="str">
        <f>IF('5-3 収入'!E36="","",'5-3 収入'!E35)</f>
        <v/>
      </c>
      <c r="F35" s="820"/>
      <c r="G35" s="820"/>
      <c r="H35" s="3" t="str">
        <f>IF('5-3 収入'!H35="","",'5-3 収入'!H35)</f>
        <v/>
      </c>
      <c r="I35" s="839">
        <f>ROUNDDOWN((SUM(H35:H42)),-3)/1000</f>
        <v>0</v>
      </c>
    </row>
    <row r="36" spans="1:9">
      <c r="A36" s="272" t="str">
        <f>IF(AND(D36="",E36="",H36=""),"",".")</f>
        <v/>
      </c>
      <c r="B36" s="184"/>
      <c r="C36" s="195"/>
      <c r="D36" s="250" t="str">
        <f>IF('5-3 収入'!D36="","",'5-3 収入'!D36)</f>
        <v/>
      </c>
      <c r="E36" s="816" t="str">
        <f>IF('5-3 収入'!E37="","",'5-3 収入'!E36)</f>
        <v/>
      </c>
      <c r="F36" s="817"/>
      <c r="G36" s="818"/>
      <c r="H36" s="4" t="str">
        <f>IF('5-3 収入'!H36="","",'5-3 収入'!H36)</f>
        <v/>
      </c>
      <c r="I36" s="840"/>
    </row>
    <row r="37" spans="1:9">
      <c r="A37" s="272" t="str">
        <f t="shared" ref="A37:A42" si="3">IF(AND(D37="",E37="",H37=""),"",".")</f>
        <v/>
      </c>
      <c r="B37" s="184"/>
      <c r="C37" s="195"/>
      <c r="D37" s="250" t="str">
        <f>IF('5-3 収入'!D37="","",'5-3 収入'!D37)</f>
        <v/>
      </c>
      <c r="E37" s="816" t="str">
        <f>IF('5-3 収入'!E38="","",'5-3 収入'!E37)</f>
        <v/>
      </c>
      <c r="F37" s="817"/>
      <c r="G37" s="818"/>
      <c r="H37" s="4" t="str">
        <f>IF('5-3 収入'!H37="","",'5-3 収入'!H37)</f>
        <v/>
      </c>
      <c r="I37" s="840"/>
    </row>
    <row r="38" spans="1:9">
      <c r="A38" s="272" t="str">
        <f t="shared" si="3"/>
        <v/>
      </c>
      <c r="B38" s="184"/>
      <c r="C38" s="195"/>
      <c r="D38" s="250" t="str">
        <f>IF('5-3 収入'!D38="","",'5-3 収入'!D38)</f>
        <v/>
      </c>
      <c r="E38" s="816" t="str">
        <f>IF('5-3 収入'!E39="","",'5-3 収入'!E38)</f>
        <v/>
      </c>
      <c r="F38" s="817"/>
      <c r="G38" s="818"/>
      <c r="H38" s="4" t="str">
        <f>IF('5-3 収入'!H38="","",'5-3 収入'!H38)</f>
        <v/>
      </c>
      <c r="I38" s="840"/>
    </row>
    <row r="39" spans="1:9">
      <c r="A39" s="272" t="str">
        <f t="shared" si="3"/>
        <v/>
      </c>
      <c r="B39" s="184"/>
      <c r="C39" s="195"/>
      <c r="D39" s="250" t="str">
        <f>IF('5-3 収入'!D39="","",'5-3 収入'!D39)</f>
        <v/>
      </c>
      <c r="E39" s="816" t="str">
        <f>IF('5-3 収入'!E40="","",'5-3 収入'!E39)</f>
        <v/>
      </c>
      <c r="F39" s="817"/>
      <c r="G39" s="818"/>
      <c r="H39" s="4" t="str">
        <f>IF('5-3 収入'!H39="","",'5-3 収入'!H39)</f>
        <v/>
      </c>
      <c r="I39" s="840"/>
    </row>
    <row r="40" spans="1:9">
      <c r="A40" s="272" t="str">
        <f t="shared" si="3"/>
        <v/>
      </c>
      <c r="B40" s="184"/>
      <c r="C40" s="195"/>
      <c r="D40" s="250" t="str">
        <f>IF('5-3 収入'!D40="","",'5-3 収入'!D40)</f>
        <v/>
      </c>
      <c r="E40" s="816" t="str">
        <f>IF('5-3 収入'!E41="","",'5-3 収入'!E40)</f>
        <v/>
      </c>
      <c r="F40" s="817"/>
      <c r="G40" s="818"/>
      <c r="H40" s="4" t="str">
        <f>IF('5-3 収入'!H40="","",'5-3 収入'!H40)</f>
        <v/>
      </c>
      <c r="I40" s="840"/>
    </row>
    <row r="41" spans="1:9">
      <c r="A41" s="272" t="str">
        <f t="shared" si="3"/>
        <v/>
      </c>
      <c r="B41" s="184"/>
      <c r="C41" s="195"/>
      <c r="D41" s="250" t="str">
        <f>IF('5-3 収入'!D41="","",'5-3 収入'!D41)</f>
        <v/>
      </c>
      <c r="E41" s="816" t="str">
        <f>IF('5-3 収入'!E42="","",'5-3 収入'!E41)</f>
        <v/>
      </c>
      <c r="F41" s="817"/>
      <c r="G41" s="818"/>
      <c r="H41" s="4" t="str">
        <f>IF('5-3 収入'!H41="","",'5-3 収入'!H41)</f>
        <v/>
      </c>
      <c r="I41" s="840"/>
    </row>
    <row r="42" spans="1:9">
      <c r="A42" s="272" t="str">
        <f t="shared" si="3"/>
        <v/>
      </c>
      <c r="B42" s="184"/>
      <c r="C42" s="212"/>
      <c r="D42" s="251" t="str">
        <f>IF('5-3 収入'!D42="","",'5-3 収入'!D42)</f>
        <v/>
      </c>
      <c r="E42" s="821" t="str">
        <f>IF('5-3 収入'!E43="","",'5-3 収入'!E42)</f>
        <v/>
      </c>
      <c r="F42" s="822"/>
      <c r="G42" s="823"/>
      <c r="H42" s="5" t="str">
        <f>IF('5-3 収入'!H42="","",'5-3 収入'!H42)</f>
        <v/>
      </c>
      <c r="I42" s="861"/>
    </row>
    <row r="43" spans="1:9" ht="29">
      <c r="A43" s="179" t="s">
        <v>100</v>
      </c>
      <c r="B43" s="198" t="s">
        <v>21</v>
      </c>
      <c r="C43" s="199"/>
      <c r="D43" s="252"/>
      <c r="E43" s="345"/>
      <c r="F43" s="346"/>
      <c r="G43" s="345"/>
      <c r="H43" s="200"/>
      <c r="I43" s="201"/>
    </row>
    <row r="44" spans="1:9" s="207" customFormat="1" ht="13">
      <c r="A44" s="202"/>
      <c r="B44" s="203"/>
      <c r="C44" s="204" t="s">
        <v>16</v>
      </c>
      <c r="D44" s="253" t="s">
        <v>17</v>
      </c>
      <c r="E44" s="836" t="s">
        <v>18</v>
      </c>
      <c r="F44" s="837"/>
      <c r="G44" s="838"/>
      <c r="H44" s="205" t="s">
        <v>34</v>
      </c>
      <c r="I44" s="206" t="s">
        <v>19</v>
      </c>
    </row>
    <row r="45" spans="1:9" ht="22.5">
      <c r="A45" s="179" t="s">
        <v>100</v>
      </c>
      <c r="B45" s="208"/>
      <c r="C45" s="209" t="s">
        <v>4</v>
      </c>
      <c r="D45" s="254"/>
      <c r="E45" s="362"/>
      <c r="F45" s="347"/>
      <c r="G45" s="362"/>
      <c r="H45" s="210"/>
      <c r="I45" s="211"/>
    </row>
    <row r="46" spans="1:9">
      <c r="A46" s="179" t="s">
        <v>100</v>
      </c>
      <c r="B46" s="184"/>
      <c r="C46" s="195"/>
      <c r="D46" s="249" t="str">
        <f>IF('5-3 収入'!D46="","",'5-3 収入'!D46)</f>
        <v/>
      </c>
      <c r="E46" s="819" t="str">
        <f>IF('5-3 収入'!E46="","",'5-3 収入'!E46)</f>
        <v/>
      </c>
      <c r="F46" s="820"/>
      <c r="G46" s="820"/>
      <c r="H46" s="3" t="str">
        <f>IF('5-3 収入'!H46="","",'5-3 収入'!H46)</f>
        <v/>
      </c>
      <c r="I46" s="839">
        <f>ROUNDDOWN((SUM(H46:H53)),-3)/1000</f>
        <v>0</v>
      </c>
    </row>
    <row r="47" spans="1:9">
      <c r="A47" s="179" t="str">
        <f>IF(AND(D47="",E47="",H47=""),"",".")</f>
        <v/>
      </c>
      <c r="B47" s="184"/>
      <c r="C47" s="195"/>
      <c r="D47" s="255" t="str">
        <f>IF('5-3 収入'!D47="","",'5-3 収入'!D47)</f>
        <v/>
      </c>
      <c r="E47" s="816" t="str">
        <f>IF('5-3 収入'!E47="","",'5-3 収入'!E47)</f>
        <v/>
      </c>
      <c r="F47" s="817"/>
      <c r="G47" s="818"/>
      <c r="H47" s="4" t="str">
        <f>IF('5-3 収入'!H47="","",'5-3 収入'!H47)</f>
        <v/>
      </c>
      <c r="I47" s="840"/>
    </row>
    <row r="48" spans="1:9">
      <c r="A48" s="179" t="str">
        <f t="shared" ref="A48:A100" si="4">IF(AND(D48="",E48="",H48=""),"",".")</f>
        <v/>
      </c>
      <c r="B48" s="184"/>
      <c r="C48" s="195"/>
      <c r="D48" s="250" t="str">
        <f>IF('5-3 収入'!D48="","",'5-3 収入'!D48)</f>
        <v/>
      </c>
      <c r="E48" s="816" t="str">
        <f>IF('5-3 収入'!E48="","",'5-3 収入'!E48)</f>
        <v/>
      </c>
      <c r="F48" s="817"/>
      <c r="G48" s="818"/>
      <c r="H48" s="4" t="str">
        <f>IF('5-3 収入'!H48="","",'5-3 収入'!H48)</f>
        <v/>
      </c>
      <c r="I48" s="840"/>
    </row>
    <row r="49" spans="1:9">
      <c r="A49" s="179" t="str">
        <f t="shared" si="4"/>
        <v/>
      </c>
      <c r="B49" s="184"/>
      <c r="C49" s="195"/>
      <c r="D49" s="250" t="str">
        <f>IF('5-3 収入'!D49="","",'5-3 収入'!D49)</f>
        <v/>
      </c>
      <c r="E49" s="816" t="str">
        <f>IF('5-3 収入'!E49="","",'5-3 収入'!E49)</f>
        <v/>
      </c>
      <c r="F49" s="817"/>
      <c r="G49" s="818"/>
      <c r="H49" s="4" t="str">
        <f>IF('5-3 収入'!H49="","",'5-3 収入'!H49)</f>
        <v/>
      </c>
      <c r="I49" s="840"/>
    </row>
    <row r="50" spans="1:9">
      <c r="A50" s="179" t="str">
        <f t="shared" si="4"/>
        <v/>
      </c>
      <c r="B50" s="184"/>
      <c r="C50" s="195"/>
      <c r="D50" s="250" t="str">
        <f>IF('5-3 収入'!D50="","",'5-3 収入'!D50)</f>
        <v/>
      </c>
      <c r="E50" s="816" t="str">
        <f>IF('5-3 収入'!E50="","",'5-3 収入'!E50)</f>
        <v/>
      </c>
      <c r="F50" s="817"/>
      <c r="G50" s="818"/>
      <c r="H50" s="4" t="str">
        <f>IF('5-3 収入'!H50="","",'5-3 収入'!H50)</f>
        <v/>
      </c>
      <c r="I50" s="840"/>
    </row>
    <row r="51" spans="1:9">
      <c r="A51" s="179" t="str">
        <f t="shared" si="4"/>
        <v/>
      </c>
      <c r="B51" s="184"/>
      <c r="C51" s="195"/>
      <c r="D51" s="250" t="str">
        <f>IF('5-3 収入'!D51="","",'5-3 収入'!D51)</f>
        <v/>
      </c>
      <c r="E51" s="816" t="str">
        <f>IF('5-3 収入'!E51="","",'5-3 収入'!E51)</f>
        <v/>
      </c>
      <c r="F51" s="817"/>
      <c r="G51" s="818"/>
      <c r="H51" s="4" t="str">
        <f>IF('5-3 収入'!H51="","",'5-3 収入'!H51)</f>
        <v/>
      </c>
      <c r="I51" s="840"/>
    </row>
    <row r="52" spans="1:9">
      <c r="A52" s="179" t="str">
        <f t="shared" si="4"/>
        <v/>
      </c>
      <c r="B52" s="184"/>
      <c r="C52" s="195"/>
      <c r="D52" s="250" t="str">
        <f>IF('5-3 収入'!D52="","",'5-3 収入'!D52)</f>
        <v/>
      </c>
      <c r="E52" s="816" t="str">
        <f>IF('5-3 収入'!E52="","",'5-3 収入'!E52)</f>
        <v/>
      </c>
      <c r="F52" s="817"/>
      <c r="G52" s="818"/>
      <c r="H52" s="4" t="str">
        <f>IF('5-3 収入'!H52="","",'5-3 収入'!H52)</f>
        <v/>
      </c>
      <c r="I52" s="840"/>
    </row>
    <row r="53" spans="1:9">
      <c r="A53" s="179" t="str">
        <f t="shared" si="4"/>
        <v/>
      </c>
      <c r="B53" s="184"/>
      <c r="C53" s="212"/>
      <c r="D53" s="251" t="str">
        <f>IF('5-3 収入'!D53="","",'5-3 収入'!D53)</f>
        <v/>
      </c>
      <c r="E53" s="821" t="str">
        <f>IF('5-3 収入'!E53="","",'5-3 収入'!E53)</f>
        <v/>
      </c>
      <c r="F53" s="822"/>
      <c r="G53" s="823"/>
      <c r="H53" s="5" t="str">
        <f>IF('5-3 収入'!H53="","",'5-3 収入'!H53)</f>
        <v/>
      </c>
      <c r="I53" s="861"/>
    </row>
    <row r="54" spans="1:9" ht="22.5">
      <c r="A54" s="179" t="s">
        <v>100</v>
      </c>
      <c r="B54" s="824"/>
      <c r="C54" s="192" t="s">
        <v>22</v>
      </c>
      <c r="D54" s="254"/>
      <c r="E54" s="362"/>
      <c r="F54" s="347"/>
      <c r="G54" s="362"/>
      <c r="H54" s="210"/>
      <c r="I54" s="211"/>
    </row>
    <row r="55" spans="1:9">
      <c r="A55" s="179" t="s">
        <v>100</v>
      </c>
      <c r="B55" s="824"/>
      <c r="C55" s="214"/>
      <c r="D55" s="249" t="str">
        <f>IF('5-3 収入'!D55="","",'5-3 収入'!D55)</f>
        <v/>
      </c>
      <c r="E55" s="1087" t="str">
        <f>IF('5-3 収入'!E55="","",'5-3 収入'!E55)</f>
        <v/>
      </c>
      <c r="F55" s="1088"/>
      <c r="G55" s="1089"/>
      <c r="H55" s="6" t="str">
        <f>IF('5-3 収入'!H55="","",'5-3 収入'!H55)</f>
        <v/>
      </c>
      <c r="I55" s="839">
        <f>ROUNDDOWN((SUM(H55:H64)),-3)/1000</f>
        <v>0</v>
      </c>
    </row>
    <row r="56" spans="1:9">
      <c r="A56" s="179" t="str">
        <f t="shared" si="4"/>
        <v/>
      </c>
      <c r="B56" s="824"/>
      <c r="C56" s="214"/>
      <c r="D56" s="250" t="str">
        <f>IF('5-3 収入'!D56="","",'5-3 収入'!D56)</f>
        <v/>
      </c>
      <c r="E56" s="816" t="str">
        <f>IF('5-3 収入'!E56="","",'5-3 収入'!E56)</f>
        <v/>
      </c>
      <c r="F56" s="817"/>
      <c r="G56" s="818"/>
      <c r="H56" s="7" t="str">
        <f>IF('5-3 収入'!H56="","",'5-3 収入'!H56)</f>
        <v/>
      </c>
      <c r="I56" s="840"/>
    </row>
    <row r="57" spans="1:9">
      <c r="A57" s="179" t="str">
        <f t="shared" si="4"/>
        <v/>
      </c>
      <c r="B57" s="824"/>
      <c r="C57" s="214"/>
      <c r="D57" s="250" t="str">
        <f>IF('5-3 収入'!D57="","",'5-3 収入'!D57)</f>
        <v/>
      </c>
      <c r="E57" s="816" t="str">
        <f>IF('5-3 収入'!E57="","",'5-3 収入'!E57)</f>
        <v/>
      </c>
      <c r="F57" s="817"/>
      <c r="G57" s="818"/>
      <c r="H57" s="7" t="str">
        <f>IF('5-3 収入'!H57="","",'5-3 収入'!H57)</f>
        <v/>
      </c>
      <c r="I57" s="840"/>
    </row>
    <row r="58" spans="1:9">
      <c r="A58" s="179" t="str">
        <f t="shared" si="4"/>
        <v/>
      </c>
      <c r="B58" s="824"/>
      <c r="C58" s="214"/>
      <c r="D58" s="250" t="str">
        <f>IF('5-3 収入'!D58="","",'5-3 収入'!D58)</f>
        <v/>
      </c>
      <c r="E58" s="816" t="str">
        <f>IF('5-3 収入'!E58="","",'5-3 収入'!E58)</f>
        <v/>
      </c>
      <c r="F58" s="817"/>
      <c r="G58" s="818"/>
      <c r="H58" s="7" t="str">
        <f>IF('5-3 収入'!H58="","",'5-3 収入'!H58)</f>
        <v/>
      </c>
      <c r="I58" s="840"/>
    </row>
    <row r="59" spans="1:9">
      <c r="A59" s="179" t="str">
        <f t="shared" si="4"/>
        <v/>
      </c>
      <c r="B59" s="824"/>
      <c r="C59" s="214"/>
      <c r="D59" s="250" t="str">
        <f>IF('5-3 収入'!D59="","",'5-3 収入'!D59)</f>
        <v/>
      </c>
      <c r="E59" s="816" t="str">
        <f>IF('5-3 収入'!E59="","",'5-3 収入'!E59)</f>
        <v/>
      </c>
      <c r="F59" s="817"/>
      <c r="G59" s="818"/>
      <c r="H59" s="7" t="str">
        <f>IF('5-3 収入'!H59="","",'5-3 収入'!H59)</f>
        <v/>
      </c>
      <c r="I59" s="840"/>
    </row>
    <row r="60" spans="1:9">
      <c r="A60" s="179" t="str">
        <f t="shared" si="4"/>
        <v/>
      </c>
      <c r="B60" s="824"/>
      <c r="C60" s="214"/>
      <c r="D60" s="250" t="str">
        <f>IF('5-3 収入'!D60="","",'5-3 収入'!D60)</f>
        <v/>
      </c>
      <c r="E60" s="816" t="str">
        <f>IF('5-3 収入'!E60="","",'5-3 収入'!E60)</f>
        <v/>
      </c>
      <c r="F60" s="817"/>
      <c r="G60" s="818"/>
      <c r="H60" s="7" t="str">
        <f>IF('5-3 収入'!H60="","",'5-3 収入'!H60)</f>
        <v/>
      </c>
      <c r="I60" s="840"/>
    </row>
    <row r="61" spans="1:9">
      <c r="A61" s="179" t="str">
        <f t="shared" si="4"/>
        <v/>
      </c>
      <c r="B61" s="824"/>
      <c r="C61" s="214"/>
      <c r="D61" s="250" t="str">
        <f>IF('5-3 収入'!D61="","",'5-3 収入'!D61)</f>
        <v/>
      </c>
      <c r="E61" s="816" t="str">
        <f>IF('5-3 収入'!E61="","",'5-3 収入'!E61)</f>
        <v/>
      </c>
      <c r="F61" s="817"/>
      <c r="G61" s="818"/>
      <c r="H61" s="7" t="str">
        <f>IF('5-3 収入'!H61="","",'5-3 収入'!H61)</f>
        <v/>
      </c>
      <c r="I61" s="840"/>
    </row>
    <row r="62" spans="1:9">
      <c r="A62" s="179" t="str">
        <f t="shared" si="4"/>
        <v/>
      </c>
      <c r="B62" s="824"/>
      <c r="C62" s="214"/>
      <c r="D62" s="250" t="str">
        <f>IF('5-3 収入'!D62="","",'5-3 収入'!D62)</f>
        <v/>
      </c>
      <c r="E62" s="816" t="str">
        <f>IF('5-3 収入'!E62="","",'5-3 収入'!E62)</f>
        <v/>
      </c>
      <c r="F62" s="817"/>
      <c r="G62" s="818"/>
      <c r="H62" s="7" t="str">
        <f>IF('5-3 収入'!H62="","",'5-3 収入'!H62)</f>
        <v/>
      </c>
      <c r="I62" s="840"/>
    </row>
    <row r="63" spans="1:9">
      <c r="A63" s="179" t="str">
        <f t="shared" si="4"/>
        <v/>
      </c>
      <c r="B63" s="824"/>
      <c r="C63" s="214"/>
      <c r="D63" s="250" t="str">
        <f>IF('5-3 収入'!D63="","",'5-3 収入'!D63)</f>
        <v/>
      </c>
      <c r="E63" s="816" t="str">
        <f>IF('5-3 収入'!E63="","",'5-3 収入'!E63)</f>
        <v/>
      </c>
      <c r="F63" s="817"/>
      <c r="G63" s="818"/>
      <c r="H63" s="7" t="str">
        <f>IF('5-3 収入'!H63="","",'5-3 収入'!H63)</f>
        <v/>
      </c>
      <c r="I63" s="840"/>
    </row>
    <row r="64" spans="1:9">
      <c r="A64" s="179" t="str">
        <f t="shared" si="4"/>
        <v/>
      </c>
      <c r="B64" s="824"/>
      <c r="C64" s="215"/>
      <c r="D64" s="251" t="str">
        <f>IF('5-3 収入'!D64="","",'5-3 収入'!D64)</f>
        <v/>
      </c>
      <c r="E64" s="821" t="str">
        <f>IF('5-3 収入'!E64="","",'5-3 収入'!E64)</f>
        <v/>
      </c>
      <c r="F64" s="822"/>
      <c r="G64" s="823"/>
      <c r="H64" s="8" t="str">
        <f>IF('5-3 収入'!H64="","",'5-3 収入'!H64)</f>
        <v/>
      </c>
      <c r="I64" s="861"/>
    </row>
    <row r="65" spans="1:9" ht="22.5">
      <c r="A65" s="179" t="s">
        <v>100</v>
      </c>
      <c r="B65" s="184"/>
      <c r="C65" s="192" t="s">
        <v>23</v>
      </c>
      <c r="D65" s="254"/>
      <c r="E65" s="362"/>
      <c r="F65" s="347"/>
      <c r="G65" s="362"/>
      <c r="H65" s="210"/>
      <c r="I65" s="216"/>
    </row>
    <row r="66" spans="1:9">
      <c r="A66" s="179" t="s">
        <v>100</v>
      </c>
      <c r="B66" s="184"/>
      <c r="C66" s="195"/>
      <c r="D66" s="249" t="str">
        <f>IF('5-3 収入'!D66="","",'5-3 収入'!D66)</f>
        <v/>
      </c>
      <c r="E66" s="1087" t="str">
        <f>IF('5-3 収入'!E66="","",'5-3 収入'!E66)</f>
        <v/>
      </c>
      <c r="F66" s="1088"/>
      <c r="G66" s="1089"/>
      <c r="H66" s="6" t="str">
        <f>IF('5-3 収入'!H66="","",'5-3 収入'!H66)</f>
        <v/>
      </c>
      <c r="I66" s="839">
        <f>ROUNDDOWN((SUM(H66:H75)),-3)/1000</f>
        <v>0</v>
      </c>
    </row>
    <row r="67" spans="1:9">
      <c r="A67" s="179" t="str">
        <f t="shared" si="4"/>
        <v/>
      </c>
      <c r="B67" s="184"/>
      <c r="C67" s="195"/>
      <c r="D67" s="250" t="str">
        <f>IF('5-3 収入'!D67="","",'5-3 収入'!D67)</f>
        <v/>
      </c>
      <c r="E67" s="816" t="str">
        <f>IF('5-3 収入'!E67="","",'5-3 収入'!E67)</f>
        <v/>
      </c>
      <c r="F67" s="817"/>
      <c r="G67" s="818"/>
      <c r="H67" s="7" t="str">
        <f>IF('5-3 収入'!H67="","",'5-3 収入'!H67)</f>
        <v/>
      </c>
      <c r="I67" s="840"/>
    </row>
    <row r="68" spans="1:9">
      <c r="A68" s="179" t="str">
        <f t="shared" si="4"/>
        <v/>
      </c>
      <c r="B68" s="184"/>
      <c r="C68" s="195"/>
      <c r="D68" s="250" t="str">
        <f>IF('5-3 収入'!D68="","",'5-3 収入'!D68)</f>
        <v/>
      </c>
      <c r="E68" s="816" t="str">
        <f>IF('5-3 収入'!E68="","",'5-3 収入'!E68)</f>
        <v/>
      </c>
      <c r="F68" s="817"/>
      <c r="G68" s="818"/>
      <c r="H68" s="7" t="str">
        <f>IF('5-3 収入'!H68="","",'5-3 収入'!H68)</f>
        <v/>
      </c>
      <c r="I68" s="840"/>
    </row>
    <row r="69" spans="1:9">
      <c r="A69" s="179" t="str">
        <f t="shared" si="4"/>
        <v/>
      </c>
      <c r="B69" s="184"/>
      <c r="C69" s="195"/>
      <c r="D69" s="250" t="str">
        <f>IF('5-3 収入'!D69="","",'5-3 収入'!D69)</f>
        <v/>
      </c>
      <c r="E69" s="816" t="str">
        <f>IF('5-3 収入'!E69="","",'5-3 収入'!E69)</f>
        <v/>
      </c>
      <c r="F69" s="817"/>
      <c r="G69" s="818"/>
      <c r="H69" s="7" t="str">
        <f>IF('5-3 収入'!H69="","",'5-3 収入'!H69)</f>
        <v/>
      </c>
      <c r="I69" s="840"/>
    </row>
    <row r="70" spans="1:9">
      <c r="A70" s="179" t="str">
        <f t="shared" si="4"/>
        <v/>
      </c>
      <c r="B70" s="184"/>
      <c r="C70" s="195"/>
      <c r="D70" s="250" t="str">
        <f>IF('5-3 収入'!D70="","",'5-3 収入'!D70)</f>
        <v/>
      </c>
      <c r="E70" s="816" t="str">
        <f>IF('5-3 収入'!E70="","",'5-3 収入'!E70)</f>
        <v/>
      </c>
      <c r="F70" s="817"/>
      <c r="G70" s="818"/>
      <c r="H70" s="7" t="str">
        <f>IF('5-3 収入'!H70="","",'5-3 収入'!H70)</f>
        <v/>
      </c>
      <c r="I70" s="840"/>
    </row>
    <row r="71" spans="1:9">
      <c r="A71" s="179" t="str">
        <f t="shared" si="4"/>
        <v/>
      </c>
      <c r="B71" s="184"/>
      <c r="C71" s="195"/>
      <c r="D71" s="250" t="str">
        <f>IF('5-3 収入'!D71="","",'5-3 収入'!D71)</f>
        <v/>
      </c>
      <c r="E71" s="816" t="str">
        <f>IF('5-3 収入'!E71="","",'5-3 収入'!E71)</f>
        <v/>
      </c>
      <c r="F71" s="817"/>
      <c r="G71" s="818"/>
      <c r="H71" s="7" t="str">
        <f>IF('5-3 収入'!H71="","",'5-3 収入'!H71)</f>
        <v/>
      </c>
      <c r="I71" s="840"/>
    </row>
    <row r="72" spans="1:9">
      <c r="A72" s="179" t="str">
        <f t="shared" si="4"/>
        <v/>
      </c>
      <c r="B72" s="184"/>
      <c r="C72" s="195"/>
      <c r="D72" s="250" t="str">
        <f>IF('5-3 収入'!D72="","",'5-3 収入'!D72)</f>
        <v/>
      </c>
      <c r="E72" s="816" t="str">
        <f>IF('5-3 収入'!E72="","",'5-3 収入'!E72)</f>
        <v/>
      </c>
      <c r="F72" s="817"/>
      <c r="G72" s="818"/>
      <c r="H72" s="7" t="str">
        <f>IF('5-3 収入'!H72="","",'5-3 収入'!H72)</f>
        <v/>
      </c>
      <c r="I72" s="840"/>
    </row>
    <row r="73" spans="1:9">
      <c r="A73" s="179" t="str">
        <f t="shared" si="4"/>
        <v/>
      </c>
      <c r="B73" s="184"/>
      <c r="C73" s="195"/>
      <c r="D73" s="250" t="str">
        <f>IF('5-3 収入'!D73="","",'5-3 収入'!D73)</f>
        <v/>
      </c>
      <c r="E73" s="816" t="str">
        <f>IF('5-3 収入'!E73="","",'5-3 収入'!E73)</f>
        <v/>
      </c>
      <c r="F73" s="817"/>
      <c r="G73" s="818"/>
      <c r="H73" s="7" t="str">
        <f>IF('5-3 収入'!H73="","",'5-3 収入'!H73)</f>
        <v/>
      </c>
      <c r="I73" s="840"/>
    </row>
    <row r="74" spans="1:9">
      <c r="A74" s="179" t="str">
        <f t="shared" si="4"/>
        <v/>
      </c>
      <c r="B74" s="184"/>
      <c r="C74" s="195"/>
      <c r="D74" s="250" t="str">
        <f>IF('5-3 収入'!D74="","",'5-3 収入'!D74)</f>
        <v/>
      </c>
      <c r="E74" s="816" t="str">
        <f>IF('5-3 収入'!E74="","",'5-3 収入'!E74)</f>
        <v/>
      </c>
      <c r="F74" s="817"/>
      <c r="G74" s="818"/>
      <c r="H74" s="7" t="str">
        <f>IF('5-3 収入'!H74="","",'5-3 収入'!H74)</f>
        <v/>
      </c>
      <c r="I74" s="840"/>
    </row>
    <row r="75" spans="1:9">
      <c r="A75" s="179" t="str">
        <f t="shared" si="4"/>
        <v/>
      </c>
      <c r="B75" s="184"/>
      <c r="C75" s="212"/>
      <c r="D75" s="251" t="str">
        <f>IF('5-3 収入'!D75="","",'5-3 収入'!D75)</f>
        <v/>
      </c>
      <c r="E75" s="821" t="str">
        <f>IF('5-3 収入'!E75="","",'5-3 収入'!E75)</f>
        <v/>
      </c>
      <c r="F75" s="822"/>
      <c r="G75" s="823"/>
      <c r="H75" s="8" t="str">
        <f>IF('5-3 収入'!H75="","",'5-3 収入'!H75)</f>
        <v/>
      </c>
      <c r="I75" s="861"/>
    </row>
    <row r="76" spans="1:9" ht="22.5">
      <c r="A76" s="179" t="s">
        <v>100</v>
      </c>
      <c r="B76" s="184"/>
      <c r="C76" s="192" t="s">
        <v>216</v>
      </c>
      <c r="D76" s="254"/>
      <c r="E76" s="362"/>
      <c r="F76" s="347"/>
      <c r="G76" s="362"/>
      <c r="H76" s="210"/>
      <c r="I76" s="194"/>
    </row>
    <row r="77" spans="1:9">
      <c r="A77" s="179" t="s">
        <v>100</v>
      </c>
      <c r="B77" s="184"/>
      <c r="C77" s="214"/>
      <c r="D77" s="249" t="str">
        <f>IF('5-3 収入'!D77="","",'5-3 収入'!D77)</f>
        <v/>
      </c>
      <c r="E77" s="1087" t="str">
        <f>IF('5-3 収入'!E77="","",'5-3 収入'!E77)</f>
        <v/>
      </c>
      <c r="F77" s="1088"/>
      <c r="G77" s="1089"/>
      <c r="H77" s="3" t="str">
        <f>IF('5-3 収入'!H77="","",'5-3 収入'!H77)</f>
        <v/>
      </c>
      <c r="I77" s="839">
        <f>ROUNDDOWN((SUM(H77:H84)),-3)/1000</f>
        <v>0</v>
      </c>
    </row>
    <row r="78" spans="1:9">
      <c r="A78" s="179" t="str">
        <f t="shared" si="4"/>
        <v/>
      </c>
      <c r="B78" s="184"/>
      <c r="C78" s="214"/>
      <c r="D78" s="250" t="str">
        <f>IF('5-3 収入'!D78="","",'5-3 収入'!D78)</f>
        <v/>
      </c>
      <c r="E78" s="816" t="str">
        <f>IF('5-3 収入'!E78="","",'5-3 収入'!E78)</f>
        <v/>
      </c>
      <c r="F78" s="817"/>
      <c r="G78" s="818"/>
      <c r="H78" s="4" t="str">
        <f>IF('5-3 収入'!H78="","",'5-3 収入'!H78)</f>
        <v/>
      </c>
      <c r="I78" s="840"/>
    </row>
    <row r="79" spans="1:9">
      <c r="A79" s="179" t="str">
        <f t="shared" si="4"/>
        <v/>
      </c>
      <c r="B79" s="184"/>
      <c r="C79" s="214"/>
      <c r="D79" s="250" t="str">
        <f>IF('5-3 収入'!D79="","",'5-3 収入'!D79)</f>
        <v/>
      </c>
      <c r="E79" s="816" t="str">
        <f>IF('5-3 収入'!E79="","",'5-3 収入'!E79)</f>
        <v/>
      </c>
      <c r="F79" s="817"/>
      <c r="G79" s="818"/>
      <c r="H79" s="4" t="str">
        <f>IF('5-3 収入'!H79="","",'5-3 収入'!H79)</f>
        <v/>
      </c>
      <c r="I79" s="840"/>
    </row>
    <row r="80" spans="1:9">
      <c r="A80" s="179" t="str">
        <f t="shared" si="4"/>
        <v/>
      </c>
      <c r="B80" s="184"/>
      <c r="C80" s="214"/>
      <c r="D80" s="250" t="str">
        <f>IF('5-3 収入'!D80="","",'5-3 収入'!D80)</f>
        <v/>
      </c>
      <c r="E80" s="816" t="str">
        <f>IF('5-3 収入'!E80="","",'5-3 収入'!E80)</f>
        <v/>
      </c>
      <c r="F80" s="817"/>
      <c r="G80" s="818"/>
      <c r="H80" s="4" t="str">
        <f>IF('5-3 収入'!H80="","",'5-3 収入'!H80)</f>
        <v/>
      </c>
      <c r="I80" s="840"/>
    </row>
    <row r="81" spans="1:9">
      <c r="A81" s="179" t="str">
        <f t="shared" si="4"/>
        <v/>
      </c>
      <c r="B81" s="184"/>
      <c r="C81" s="214"/>
      <c r="D81" s="250" t="str">
        <f>IF('5-3 収入'!D81="","",'5-3 収入'!D81)</f>
        <v/>
      </c>
      <c r="E81" s="816" t="str">
        <f>IF('5-3 収入'!E81="","",'5-3 収入'!E81)</f>
        <v/>
      </c>
      <c r="F81" s="817"/>
      <c r="G81" s="818"/>
      <c r="H81" s="4" t="str">
        <f>IF('5-3 収入'!H81="","",'5-3 収入'!H81)</f>
        <v/>
      </c>
      <c r="I81" s="840"/>
    </row>
    <row r="82" spans="1:9">
      <c r="A82" s="179" t="str">
        <f t="shared" si="4"/>
        <v/>
      </c>
      <c r="B82" s="184"/>
      <c r="C82" s="221"/>
      <c r="D82" s="250" t="str">
        <f>IF('5-3 収入'!D82="","",'5-3 収入'!D82)</f>
        <v/>
      </c>
      <c r="E82" s="816" t="str">
        <f>IF('5-3 収入'!E82="","",'5-3 収入'!E82)</f>
        <v/>
      </c>
      <c r="F82" s="817"/>
      <c r="G82" s="818"/>
      <c r="H82" s="4" t="str">
        <f>IF('5-3 収入'!H82="","",'5-3 収入'!H82)</f>
        <v/>
      </c>
      <c r="I82" s="840"/>
    </row>
    <row r="83" spans="1:9">
      <c r="A83" s="179" t="str">
        <f t="shared" si="4"/>
        <v/>
      </c>
      <c r="B83" s="184"/>
      <c r="C83" s="221"/>
      <c r="D83" s="250" t="str">
        <f>IF('5-3 収入'!D83="","",'5-3 収入'!D83)</f>
        <v/>
      </c>
      <c r="E83" s="816" t="str">
        <f>IF('5-3 収入'!E83="","",'5-3 収入'!E83)</f>
        <v/>
      </c>
      <c r="F83" s="817"/>
      <c r="G83" s="818"/>
      <c r="H83" s="4" t="str">
        <f>IF('5-3 収入'!H83="","",'5-3 収入'!H83)</f>
        <v/>
      </c>
      <c r="I83" s="840"/>
    </row>
    <row r="84" spans="1:9">
      <c r="A84" s="179" t="str">
        <f t="shared" si="4"/>
        <v/>
      </c>
      <c r="B84" s="184"/>
      <c r="C84" s="221"/>
      <c r="D84" s="251" t="str">
        <f>IF('5-3 収入'!D84="","",'5-3 収入'!D84)</f>
        <v/>
      </c>
      <c r="E84" s="821" t="str">
        <f>IF('5-3 収入'!E84="","",'5-3 収入'!E84)</f>
        <v/>
      </c>
      <c r="F84" s="822"/>
      <c r="G84" s="823"/>
      <c r="H84" s="5" t="str">
        <f>IF('5-3 収入'!H84="","",'5-3 収入'!H84)</f>
        <v/>
      </c>
      <c r="I84" s="840"/>
    </row>
    <row r="85" spans="1:9" ht="22.5">
      <c r="A85" s="179" t="s">
        <v>100</v>
      </c>
      <c r="B85" s="184"/>
      <c r="C85" s="273"/>
      <c r="D85" s="843" t="s">
        <v>217</v>
      </c>
      <c r="E85" s="844"/>
      <c r="F85" s="844"/>
      <c r="G85" s="844"/>
      <c r="H85" s="845"/>
      <c r="I85" s="840"/>
    </row>
    <row r="86" spans="1:9">
      <c r="A86" s="179" t="s">
        <v>100</v>
      </c>
      <c r="B86" s="184"/>
      <c r="C86" s="274"/>
      <c r="D86" s="842">
        <f>'5-3 収入'!D86:H90</f>
        <v>0</v>
      </c>
      <c r="E86" s="828"/>
      <c r="F86" s="828"/>
      <c r="G86" s="828"/>
      <c r="H86" s="828"/>
      <c r="I86" s="840"/>
    </row>
    <row r="87" spans="1:9">
      <c r="A87" s="179" t="s">
        <v>100</v>
      </c>
      <c r="B87" s="184"/>
      <c r="C87" s="274"/>
      <c r="D87" s="830"/>
      <c r="E87" s="831"/>
      <c r="F87" s="831"/>
      <c r="G87" s="831"/>
      <c r="H87" s="831"/>
      <c r="I87" s="840"/>
    </row>
    <row r="88" spans="1:9">
      <c r="A88" s="179" t="s">
        <v>100</v>
      </c>
      <c r="B88" s="184"/>
      <c r="C88" s="274"/>
      <c r="D88" s="830"/>
      <c r="E88" s="831"/>
      <c r="F88" s="831"/>
      <c r="G88" s="831"/>
      <c r="H88" s="831"/>
      <c r="I88" s="840"/>
    </row>
    <row r="89" spans="1:9">
      <c r="A89" s="179" t="s">
        <v>100</v>
      </c>
      <c r="B89" s="184"/>
      <c r="C89" s="274"/>
      <c r="D89" s="830"/>
      <c r="E89" s="831"/>
      <c r="F89" s="831"/>
      <c r="G89" s="831"/>
      <c r="H89" s="831"/>
      <c r="I89" s="840"/>
    </row>
    <row r="90" spans="1:9">
      <c r="A90" s="179" t="s">
        <v>100</v>
      </c>
      <c r="B90" s="196"/>
      <c r="C90" s="197"/>
      <c r="D90" s="833"/>
      <c r="E90" s="834"/>
      <c r="F90" s="834"/>
      <c r="G90" s="834"/>
      <c r="H90" s="834"/>
      <c r="I90" s="861"/>
    </row>
    <row r="91" spans="1:9" ht="22.5">
      <c r="A91" s="179" t="s">
        <v>100</v>
      </c>
      <c r="B91" s="184"/>
      <c r="C91" s="209" t="s">
        <v>24</v>
      </c>
      <c r="D91" s="256"/>
      <c r="E91" s="259"/>
      <c r="F91" s="259"/>
      <c r="G91" s="259"/>
      <c r="H91" s="213"/>
      <c r="I91" s="216"/>
    </row>
    <row r="92" spans="1:9">
      <c r="A92" s="179" t="s">
        <v>100</v>
      </c>
      <c r="B92" s="184"/>
      <c r="C92" s="214"/>
      <c r="D92" s="249" t="str">
        <f>IF('5-3 収入'!D92="","",'5-3 収入'!D92)</f>
        <v/>
      </c>
      <c r="E92" s="1087" t="str">
        <f>IF('5-3 収入'!E92="","",'5-3 収入'!E92)</f>
        <v/>
      </c>
      <c r="F92" s="1088"/>
      <c r="G92" s="1089"/>
      <c r="H92" s="3" t="str">
        <f>IF('5-3 収入'!H92="","",'5-3 収入'!H92)</f>
        <v/>
      </c>
      <c r="I92" s="839">
        <f>ROUNDDOWN((SUM(H92:H101)),-3)/1000</f>
        <v>0</v>
      </c>
    </row>
    <row r="93" spans="1:9">
      <c r="A93" s="179" t="str">
        <f t="shared" si="4"/>
        <v/>
      </c>
      <c r="B93" s="184"/>
      <c r="C93" s="214"/>
      <c r="D93" s="250" t="str">
        <f>IF('5-3 収入'!D93="","",'5-3 収入'!D93)</f>
        <v/>
      </c>
      <c r="E93" s="816" t="str">
        <f>IF('5-3 収入'!E93="","",'5-3 収入'!E93)</f>
        <v/>
      </c>
      <c r="F93" s="817"/>
      <c r="G93" s="818"/>
      <c r="H93" s="7" t="str">
        <f>IF('5-3 収入'!H93="","",'5-3 収入'!H93)</f>
        <v/>
      </c>
      <c r="I93" s="840"/>
    </row>
    <row r="94" spans="1:9">
      <c r="A94" s="179" t="str">
        <f t="shared" si="4"/>
        <v/>
      </c>
      <c r="B94" s="184"/>
      <c r="C94" s="214"/>
      <c r="D94" s="250" t="str">
        <f>IF('5-3 収入'!D94="","",'5-3 収入'!D94)</f>
        <v/>
      </c>
      <c r="E94" s="816" t="str">
        <f>IF('5-3 収入'!E94="","",'5-3 収入'!E94)</f>
        <v/>
      </c>
      <c r="F94" s="817"/>
      <c r="G94" s="818"/>
      <c r="H94" s="7" t="str">
        <f>IF('5-3 収入'!H94="","",'5-3 収入'!H94)</f>
        <v/>
      </c>
      <c r="I94" s="840"/>
    </row>
    <row r="95" spans="1:9">
      <c r="A95" s="179" t="str">
        <f t="shared" si="4"/>
        <v/>
      </c>
      <c r="B95" s="184"/>
      <c r="C95" s="214"/>
      <c r="D95" s="250" t="str">
        <f>IF('5-3 収入'!D95="","",'5-3 収入'!D95)</f>
        <v/>
      </c>
      <c r="E95" s="816" t="str">
        <f>IF('5-3 収入'!E95="","",'5-3 収入'!E95)</f>
        <v/>
      </c>
      <c r="F95" s="817"/>
      <c r="G95" s="818"/>
      <c r="H95" s="7" t="str">
        <f>IF('5-3 収入'!H95="","",'5-3 収入'!H95)</f>
        <v/>
      </c>
      <c r="I95" s="840"/>
    </row>
    <row r="96" spans="1:9">
      <c r="A96" s="179" t="str">
        <f t="shared" si="4"/>
        <v/>
      </c>
      <c r="B96" s="184"/>
      <c r="C96" s="214"/>
      <c r="D96" s="250" t="str">
        <f>IF('5-3 収入'!D96="","",'5-3 収入'!D96)</f>
        <v/>
      </c>
      <c r="E96" s="816" t="str">
        <f>IF('5-3 収入'!E96="","",'5-3 収入'!E96)</f>
        <v/>
      </c>
      <c r="F96" s="817"/>
      <c r="G96" s="818"/>
      <c r="H96" s="7" t="str">
        <f>IF('5-3 収入'!H96="","",'5-3 収入'!H96)</f>
        <v/>
      </c>
      <c r="I96" s="840"/>
    </row>
    <row r="97" spans="1:9">
      <c r="A97" s="179" t="str">
        <f t="shared" si="4"/>
        <v/>
      </c>
      <c r="B97" s="184"/>
      <c r="C97" s="214"/>
      <c r="D97" s="250" t="str">
        <f>IF('5-3 収入'!D97="","",'5-3 収入'!D97)</f>
        <v/>
      </c>
      <c r="E97" s="816" t="str">
        <f>IF('5-3 収入'!E97="","",'5-3 収入'!E97)</f>
        <v/>
      </c>
      <c r="F97" s="817"/>
      <c r="G97" s="818"/>
      <c r="H97" s="7" t="str">
        <f>IF('5-3 収入'!H97="","",'5-3 収入'!H97)</f>
        <v/>
      </c>
      <c r="I97" s="840"/>
    </row>
    <row r="98" spans="1:9">
      <c r="A98" s="179" t="str">
        <f t="shared" si="4"/>
        <v/>
      </c>
      <c r="B98" s="184"/>
      <c r="C98" s="214"/>
      <c r="D98" s="250" t="str">
        <f>IF('5-3 収入'!D98="","",'5-3 収入'!D98)</f>
        <v/>
      </c>
      <c r="E98" s="816" t="str">
        <f>IF('5-3 収入'!E98="","",'5-3 収入'!E98)</f>
        <v/>
      </c>
      <c r="F98" s="817"/>
      <c r="G98" s="818"/>
      <c r="H98" s="7" t="str">
        <f>IF('5-3 収入'!H98="","",'5-3 収入'!H98)</f>
        <v/>
      </c>
      <c r="I98" s="840"/>
    </row>
    <row r="99" spans="1:9">
      <c r="A99" s="179" t="str">
        <f t="shared" si="4"/>
        <v/>
      </c>
      <c r="B99" s="184"/>
      <c r="C99" s="214"/>
      <c r="D99" s="250" t="str">
        <f>IF('5-3 収入'!D99="","",'5-3 収入'!D99)</f>
        <v/>
      </c>
      <c r="E99" s="816" t="str">
        <f>IF('5-3 収入'!E99="","",'5-3 収入'!E99)</f>
        <v/>
      </c>
      <c r="F99" s="817"/>
      <c r="G99" s="818"/>
      <c r="H99" s="7" t="str">
        <f>IF('5-3 収入'!H99="","",'5-3 収入'!H99)</f>
        <v/>
      </c>
      <c r="I99" s="840"/>
    </row>
    <row r="100" spans="1:9">
      <c r="A100" s="179" t="str">
        <f t="shared" si="4"/>
        <v/>
      </c>
      <c r="B100" s="184"/>
      <c r="C100" s="214"/>
      <c r="D100" s="250" t="str">
        <f>IF('5-3 収入'!D100="","",'5-3 収入'!D100)</f>
        <v/>
      </c>
      <c r="E100" s="816" t="str">
        <f>IF('5-3 収入'!E100="","",'5-3 収入'!E100)</f>
        <v/>
      </c>
      <c r="F100" s="817"/>
      <c r="G100" s="818"/>
      <c r="H100" s="7" t="str">
        <f>IF('5-3 収入'!H100="","",'5-3 収入'!H100)</f>
        <v/>
      </c>
      <c r="I100" s="840"/>
    </row>
    <row r="101" spans="1:9" ht="18.5" thickBot="1">
      <c r="A101" s="179" t="s">
        <v>100</v>
      </c>
      <c r="B101" s="217"/>
      <c r="C101" s="218"/>
      <c r="D101" s="257" t="str">
        <f>IF('5-3 収入'!D101="","",'5-3 収入'!D101)</f>
        <v/>
      </c>
      <c r="E101" s="846" t="str">
        <f>IF('5-3 収入'!E101="","",'5-3 収入'!E101)</f>
        <v/>
      </c>
      <c r="F101" s="847"/>
      <c r="G101" s="848"/>
      <c r="H101" s="9" t="str">
        <f>IF('5-3 収入'!H101="","",'5-3 収入'!H101)</f>
        <v/>
      </c>
      <c r="I101" s="841"/>
    </row>
    <row r="102" spans="1:9">
      <c r="A102" s="219"/>
    </row>
  </sheetData>
  <sheetProtection autoFilter="0"/>
  <autoFilter ref="A14:I101" xr:uid="{00000000-0009-0000-0000-000010000000}">
    <filterColumn colId="4" showButton="0"/>
    <filterColumn colId="5" showButton="0"/>
  </autoFilter>
  <mergeCells count="92">
    <mergeCell ref="E12:G12"/>
    <mergeCell ref="A2:B2"/>
    <mergeCell ref="C2:I2"/>
    <mergeCell ref="A3:B3"/>
    <mergeCell ref="C3:I3"/>
    <mergeCell ref="E5:G5"/>
    <mergeCell ref="C6:D6"/>
    <mergeCell ref="E6:G6"/>
    <mergeCell ref="E7:G7"/>
    <mergeCell ref="E8:G8"/>
    <mergeCell ref="E9:G9"/>
    <mergeCell ref="E10:G10"/>
    <mergeCell ref="E11:G11"/>
    <mergeCell ref="C26:D26"/>
    <mergeCell ref="E14:G14"/>
    <mergeCell ref="A15:D15"/>
    <mergeCell ref="C17:D17"/>
    <mergeCell ref="C18:D18"/>
    <mergeCell ref="C19:D19"/>
    <mergeCell ref="C20:D20"/>
    <mergeCell ref="C21:D21"/>
    <mergeCell ref="C22:D22"/>
    <mergeCell ref="C23:D23"/>
    <mergeCell ref="C24:D24"/>
    <mergeCell ref="C25:D25"/>
    <mergeCell ref="C27:D27"/>
    <mergeCell ref="D29:I33"/>
    <mergeCell ref="E35:G35"/>
    <mergeCell ref="I35:I42"/>
    <mergeCell ref="E36:G36"/>
    <mergeCell ref="E37:G37"/>
    <mergeCell ref="E38:G38"/>
    <mergeCell ref="E39:G39"/>
    <mergeCell ref="E40:G40"/>
    <mergeCell ref="E41:G41"/>
    <mergeCell ref="E42:G42"/>
    <mergeCell ref="E44:G44"/>
    <mergeCell ref="E46:G46"/>
    <mergeCell ref="I46:I53"/>
    <mergeCell ref="E47:G47"/>
    <mergeCell ref="E48:G48"/>
    <mergeCell ref="E49:G49"/>
    <mergeCell ref="E50:G50"/>
    <mergeCell ref="E51:G51"/>
    <mergeCell ref="E52:G52"/>
    <mergeCell ref="E53:G53"/>
    <mergeCell ref="B54:B64"/>
    <mergeCell ref="E55:G55"/>
    <mergeCell ref="I55:I64"/>
    <mergeCell ref="E56:G56"/>
    <mergeCell ref="E57:G57"/>
    <mergeCell ref="E58:G58"/>
    <mergeCell ref="E59:G59"/>
    <mergeCell ref="E60:G60"/>
    <mergeCell ref="E61:G61"/>
    <mergeCell ref="E62:G62"/>
    <mergeCell ref="E63:G63"/>
    <mergeCell ref="E64:G64"/>
    <mergeCell ref="E66:G66"/>
    <mergeCell ref="I66:I75"/>
    <mergeCell ref="E67:G67"/>
    <mergeCell ref="E68:G68"/>
    <mergeCell ref="E69:G69"/>
    <mergeCell ref="E70:G70"/>
    <mergeCell ref="E71:G71"/>
    <mergeCell ref="D86:H90"/>
    <mergeCell ref="E72:G72"/>
    <mergeCell ref="E73:G73"/>
    <mergeCell ref="E74:G74"/>
    <mergeCell ref="E75:G75"/>
    <mergeCell ref="E77:G77"/>
    <mergeCell ref="E81:G81"/>
    <mergeCell ref="E82:G82"/>
    <mergeCell ref="E83:G83"/>
    <mergeCell ref="E84:G84"/>
    <mergeCell ref="D85:H85"/>
    <mergeCell ref="E101:G101"/>
    <mergeCell ref="E4:G4"/>
    <mergeCell ref="E92:G92"/>
    <mergeCell ref="I92:I101"/>
    <mergeCell ref="E93:G93"/>
    <mergeCell ref="E94:G94"/>
    <mergeCell ref="E95:G95"/>
    <mergeCell ref="E96:G96"/>
    <mergeCell ref="E97:G97"/>
    <mergeCell ref="E98:G98"/>
    <mergeCell ref="E99:G99"/>
    <mergeCell ref="E100:G100"/>
    <mergeCell ref="I77:I90"/>
    <mergeCell ref="E78:G78"/>
    <mergeCell ref="E79:G79"/>
    <mergeCell ref="E80:G80"/>
  </mergeCells>
  <phoneticPr fontId="21"/>
  <printOptions horizontalCentered="1"/>
  <pageMargins left="0.70866141732283472" right="0.70866141732283472" top="0.35433070866141736" bottom="0.35433070866141736" header="0.31496062992125984" footer="0.31496062992125984"/>
  <pageSetup paperSize="9" scale="40" orientation="portrait" r:id="rId1"/>
  <rowBreaks count="2" manualBreakCount="2">
    <brk id="42" max="8" man="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C000"/>
    <pageSetUpPr fitToPage="1"/>
  </sheetPr>
  <dimension ref="A1:O190"/>
  <sheetViews>
    <sheetView view="pageBreakPreview" zoomScale="70" zoomScaleNormal="85" zoomScaleSheetLayoutView="70" zoomScalePageLayoutView="55" workbookViewId="0">
      <selection activeCell="D71" sqref="D71:H75"/>
    </sheetView>
  </sheetViews>
  <sheetFormatPr defaultColWidth="9" defaultRowHeight="18"/>
  <cols>
    <col min="1" max="1" width="3.33203125" style="20" customWidth="1"/>
    <col min="2" max="2" width="3.33203125" style="28" customWidth="1"/>
    <col min="3" max="3" width="4.08203125" style="20" customWidth="1"/>
    <col min="4" max="4" width="20.83203125" style="107" customWidth="1"/>
    <col min="5" max="5" width="40.75" style="357" customWidth="1"/>
    <col min="6" max="6" width="10.08203125" style="20" customWidth="1"/>
    <col min="7" max="7" width="9.08203125" style="20" customWidth="1"/>
    <col min="8" max="8" width="4.75" style="24" customWidth="1"/>
    <col min="9" max="9" width="9.08203125" style="24" customWidth="1"/>
    <col min="10" max="10" width="4.75" style="25" customWidth="1"/>
    <col min="11" max="11" width="12.75" style="24" customWidth="1"/>
    <col min="12" max="12" width="13.08203125" style="30" customWidth="1"/>
    <col min="13" max="16384" width="9" style="20"/>
  </cols>
  <sheetData>
    <row r="1" spans="1:15">
      <c r="B1" s="20" t="s">
        <v>315</v>
      </c>
      <c r="C1" s="28"/>
      <c r="E1" s="350"/>
      <c r="F1" s="29"/>
      <c r="H1" s="20"/>
      <c r="J1" s="24"/>
      <c r="K1" s="25"/>
      <c r="L1" s="24"/>
    </row>
    <row r="2" spans="1:15">
      <c r="B2" s="765" t="s">
        <v>214</v>
      </c>
      <c r="C2" s="765"/>
      <c r="D2" s="765"/>
      <c r="E2" s="766">
        <f>'5-1 総表'!C18:J18</f>
        <v>0</v>
      </c>
      <c r="F2" s="766"/>
      <c r="G2" s="766"/>
      <c r="H2" s="766"/>
      <c r="I2" s="766"/>
      <c r="J2" s="766"/>
      <c r="K2" s="766"/>
      <c r="L2" s="766"/>
    </row>
    <row r="3" spans="1:15">
      <c r="B3" s="765" t="s">
        <v>80</v>
      </c>
      <c r="C3" s="765"/>
      <c r="D3" s="765"/>
      <c r="E3" s="766">
        <f>'5-1 総表'!C30:J30</f>
        <v>0</v>
      </c>
      <c r="F3" s="766"/>
      <c r="G3" s="766"/>
      <c r="H3" s="766"/>
      <c r="I3" s="766"/>
      <c r="J3" s="766"/>
      <c r="K3" s="766"/>
      <c r="L3" s="766"/>
    </row>
    <row r="4" spans="1:15" s="21" customFormat="1" ht="18.5" thickBot="1">
      <c r="A4" s="86"/>
      <c r="B4" s="91"/>
      <c r="C4" s="81"/>
      <c r="D4" s="108"/>
      <c r="E4" s="351"/>
      <c r="F4" s="1102" t="s">
        <v>294</v>
      </c>
      <c r="G4" s="1102"/>
      <c r="H4" s="971" t="s">
        <v>293</v>
      </c>
      <c r="I4" s="971"/>
      <c r="J4" s="971"/>
      <c r="K4" s="88"/>
      <c r="L4" s="88"/>
    </row>
    <row r="5" spans="1:15" s="22" customFormat="1" ht="26.5">
      <c r="A5" s="82"/>
      <c r="B5" s="342" t="s">
        <v>344</v>
      </c>
      <c r="C5" s="83"/>
      <c r="D5" s="109"/>
      <c r="E5" s="84"/>
      <c r="F5" s="969">
        <f>SUM(L13,L35,L47,L59,L81,L103,L125,L147,L169)</f>
        <v>0</v>
      </c>
      <c r="G5" s="970"/>
      <c r="H5" s="1097">
        <f>'1-4 支出'!F5</f>
        <v>0</v>
      </c>
      <c r="I5" s="1097"/>
      <c r="J5" s="1098"/>
      <c r="M5" s="79"/>
      <c r="N5" s="79"/>
    </row>
    <row r="6" spans="1:15" s="22" customFormat="1" ht="26.5">
      <c r="A6" s="82"/>
      <c r="B6" s="92"/>
      <c r="C6" s="343" t="s">
        <v>219</v>
      </c>
      <c r="D6" s="110"/>
      <c r="E6" s="44"/>
      <c r="F6" s="988">
        <f>SUM(F8:F10)</f>
        <v>0</v>
      </c>
      <c r="G6" s="989"/>
      <c r="H6" s="1099">
        <f>'1-4 支出'!F6</f>
        <v>0</v>
      </c>
      <c r="I6" s="1100"/>
      <c r="J6" s="1101"/>
      <c r="M6" s="80"/>
      <c r="N6" s="80"/>
    </row>
    <row r="7" spans="1:15" s="22" customFormat="1" ht="22.5">
      <c r="A7" s="82"/>
      <c r="B7" s="93"/>
      <c r="C7" s="46"/>
      <c r="D7" s="111"/>
      <c r="E7" s="476" t="s">
        <v>98</v>
      </c>
      <c r="F7" s="872" t="s">
        <v>78</v>
      </c>
      <c r="G7" s="990"/>
      <c r="H7" s="977" t="s">
        <v>314</v>
      </c>
      <c r="I7" s="978"/>
      <c r="J7" s="979"/>
      <c r="K7" s="47"/>
      <c r="L7" s="47"/>
      <c r="M7" s="42"/>
      <c r="N7" s="42"/>
    </row>
    <row r="8" spans="1:15" ht="22.5">
      <c r="A8" s="82"/>
      <c r="B8" s="94"/>
      <c r="C8" s="48"/>
      <c r="D8" s="112" t="s">
        <v>81</v>
      </c>
      <c r="E8" s="440">
        <f>'5-4 支出'!E8</f>
        <v>0</v>
      </c>
      <c r="F8" s="874" t="str">
        <f>IF(E8="作品料",$L$13,IF(E8="企画制作費",$L$35,IF(E8="会場費",$L$47,IF(E8="設営・運搬費",$L$59,IF(E8="謝金",$L$81,IF(E8="旅費",$L$103,IF(E8="宣伝・印刷費",$L$125,IF(E8="記録・配信費",$L$147,"0"))))))))</f>
        <v>0</v>
      </c>
      <c r="G8" s="966"/>
      <c r="H8" s="980" t="str">
        <f>'1-4 支出'!F8</f>
        <v>0</v>
      </c>
      <c r="I8" s="981"/>
      <c r="J8" s="982"/>
      <c r="K8" s="49"/>
      <c r="L8" s="49"/>
    </row>
    <row r="9" spans="1:15" s="22" customFormat="1" ht="22.5">
      <c r="A9" s="82"/>
      <c r="B9" s="94"/>
      <c r="C9" s="48"/>
      <c r="D9" s="113" t="s">
        <v>86</v>
      </c>
      <c r="E9" s="441">
        <f>'5-4 支出'!E9</f>
        <v>0</v>
      </c>
      <c r="F9" s="862" t="str">
        <f t="shared" ref="F9:F10" si="0">IF(E9="作品料",$L$13,IF(E9="企画制作費",$L$35,IF(E9="会場費",$L$47,IF(E9="設営・運搬費",$L$59,IF(E9="謝金",$L$81,IF(E9="旅費",$L$103,IF(E9="宣伝・印刷費",$L$125,IF(E9="記録・配信費",$L$147,"0"))))))))</f>
        <v>0</v>
      </c>
      <c r="G9" s="967"/>
      <c r="H9" s="983" t="str">
        <f>'1-4 支出'!F9</f>
        <v>0</v>
      </c>
      <c r="I9" s="984"/>
      <c r="J9" s="985"/>
      <c r="K9" s="49"/>
      <c r="L9" s="49"/>
      <c r="M9" s="20"/>
    </row>
    <row r="10" spans="1:15" s="22" customFormat="1" ht="23" thickBot="1">
      <c r="A10" s="82"/>
      <c r="B10" s="95"/>
      <c r="C10" s="85"/>
      <c r="D10" s="114" t="s">
        <v>82</v>
      </c>
      <c r="E10" s="442">
        <f>'5-4 支出'!E10</f>
        <v>0</v>
      </c>
      <c r="F10" s="865" t="str">
        <f t="shared" si="0"/>
        <v>0</v>
      </c>
      <c r="G10" s="968"/>
      <c r="H10" s="1094" t="str">
        <f>'1-4 支出'!F10</f>
        <v>0</v>
      </c>
      <c r="I10" s="1095"/>
      <c r="J10" s="1096"/>
      <c r="K10" s="51"/>
      <c r="L10" s="43"/>
      <c r="M10" s="20"/>
    </row>
    <row r="11" spans="1:15" s="22" customFormat="1" ht="18.5" thickBot="1">
      <c r="A11" s="35"/>
      <c r="B11" s="96"/>
      <c r="C11" s="35"/>
      <c r="D11" s="115"/>
      <c r="E11" s="356"/>
      <c r="F11" s="36"/>
      <c r="G11" s="36"/>
      <c r="H11" s="23"/>
      <c r="I11" s="40"/>
      <c r="J11" s="38"/>
      <c r="K11" s="37"/>
      <c r="L11" s="39"/>
      <c r="M11" s="20"/>
    </row>
    <row r="12" spans="1:15" s="40" customFormat="1" ht="23" thickBot="1">
      <c r="A12" s="52" t="s">
        <v>99</v>
      </c>
      <c r="B12" s="98"/>
      <c r="C12" s="106" t="s">
        <v>110</v>
      </c>
      <c r="D12" s="103" t="s">
        <v>101</v>
      </c>
      <c r="E12" s="56" t="s">
        <v>77</v>
      </c>
      <c r="F12" s="104" t="s">
        <v>58</v>
      </c>
      <c r="G12" s="105" t="s">
        <v>29</v>
      </c>
      <c r="H12" s="59" t="s">
        <v>51</v>
      </c>
      <c r="I12" s="58" t="s">
        <v>30</v>
      </c>
      <c r="J12" s="59" t="s">
        <v>52</v>
      </c>
      <c r="K12" s="57" t="s">
        <v>31</v>
      </c>
      <c r="L12" s="60" t="s">
        <v>97</v>
      </c>
      <c r="M12" s="26"/>
      <c r="N12" s="26"/>
      <c r="O12" s="26"/>
    </row>
    <row r="13" spans="1:15" s="27" customFormat="1" ht="26.5">
      <c r="A13" s="31"/>
      <c r="B13" s="54" t="str">
        <f>IF($E$8=C13,$D$8,IF($E$9=C13,$D$9,IF($E$10=C13,$D$10,"")))</f>
        <v/>
      </c>
      <c r="C13" s="69" t="s">
        <v>179</v>
      </c>
      <c r="D13" s="116"/>
      <c r="E13" s="62"/>
      <c r="F13" s="55"/>
      <c r="G13" s="55"/>
      <c r="H13" s="63"/>
      <c r="I13" s="63"/>
      <c r="J13" s="63"/>
      <c r="K13" s="66" t="str">
        <f t="shared" ref="K13:K32" si="1">IF(ISNUMBER(F13),(PRODUCT(F13,G13,I13)),"")</f>
        <v/>
      </c>
      <c r="L13" s="68">
        <f>ROUNDDOWN(SUM(K14:K33),-3)/1000</f>
        <v>0</v>
      </c>
    </row>
    <row r="14" spans="1:15">
      <c r="A14" s="31">
        <v>1</v>
      </c>
      <c r="B14" s="99"/>
      <c r="C14" s="71" t="str">
        <f>IF(D14="","",".")</f>
        <v/>
      </c>
      <c r="D14" s="443" t="str">
        <f>IF('5-4 支出'!D14="","",'5-4 支出'!D14)</f>
        <v/>
      </c>
      <c r="E14" s="120" t="str">
        <f>IF('5-4 支出'!E14="","",'5-4 支出'!E14)</f>
        <v/>
      </c>
      <c r="F14" s="121" t="str">
        <f>IF('5-4 支出'!F14="","",'5-4 支出'!F14)</f>
        <v/>
      </c>
      <c r="G14" s="121" t="str">
        <f>IF('5-4 支出'!G14="","",'5-4 支出'!G14)</f>
        <v/>
      </c>
      <c r="H14" s="121" t="str">
        <f>IF('5-4 支出'!H14="","",'5-4 支出'!H14)</f>
        <v/>
      </c>
      <c r="I14" s="121" t="str">
        <f>IF('5-4 支出'!I14="","",'5-4 支出'!I14)</f>
        <v/>
      </c>
      <c r="J14" s="121" t="str">
        <f>IF('5-4 支出'!J14="","",'5-4 支出'!J14)</f>
        <v/>
      </c>
      <c r="K14" s="126" t="str">
        <f t="shared" si="1"/>
        <v/>
      </c>
      <c r="L14" s="32"/>
    </row>
    <row r="15" spans="1:15">
      <c r="A15" s="31">
        <v>2</v>
      </c>
      <c r="B15" s="99"/>
      <c r="C15" s="71" t="str">
        <f t="shared" ref="C15:C33" si="2">IF(D15="","",".")</f>
        <v/>
      </c>
      <c r="D15" s="444" t="str">
        <f>IF('5-4 支出'!D15="","",'5-4 支出'!D15)</f>
        <v/>
      </c>
      <c r="E15" s="122" t="str">
        <f>IF('5-4 支出'!E15="","",'5-4 支出'!E15)</f>
        <v/>
      </c>
      <c r="F15" s="123" t="str">
        <f>IF('5-4 支出'!F15="","",'5-4 支出'!F15)</f>
        <v/>
      </c>
      <c r="G15" s="123" t="str">
        <f>IF('5-4 支出'!G15="","",'5-4 支出'!G15)</f>
        <v/>
      </c>
      <c r="H15" s="123" t="str">
        <f>IF('5-4 支出'!H15="","",'5-4 支出'!H15)</f>
        <v/>
      </c>
      <c r="I15" s="123" t="str">
        <f>IF('5-4 支出'!I15="","",'5-4 支出'!I15)</f>
        <v/>
      </c>
      <c r="J15" s="123" t="str">
        <f>IF('5-4 支出'!J15="","",'5-4 支出'!J15)</f>
        <v/>
      </c>
      <c r="K15" s="127" t="str">
        <f t="shared" si="1"/>
        <v/>
      </c>
      <c r="L15" s="32"/>
    </row>
    <row r="16" spans="1:15">
      <c r="A16" s="31">
        <v>3</v>
      </c>
      <c r="B16" s="99"/>
      <c r="C16" s="71" t="str">
        <f t="shared" si="2"/>
        <v/>
      </c>
      <c r="D16" s="444" t="str">
        <f>IF('5-4 支出'!D16="","",'5-4 支出'!D16)</f>
        <v/>
      </c>
      <c r="E16" s="122" t="str">
        <f>IF('5-4 支出'!E16="","",'5-4 支出'!E16)</f>
        <v/>
      </c>
      <c r="F16" s="123" t="str">
        <f>IF('5-4 支出'!F16="","",'5-4 支出'!F16)</f>
        <v/>
      </c>
      <c r="G16" s="123" t="str">
        <f>IF('5-4 支出'!G16="","",'5-4 支出'!G16)</f>
        <v/>
      </c>
      <c r="H16" s="123" t="str">
        <f>IF('5-4 支出'!H16="","",'5-4 支出'!H16)</f>
        <v/>
      </c>
      <c r="I16" s="123" t="str">
        <f>IF('5-4 支出'!I16="","",'5-4 支出'!I16)</f>
        <v/>
      </c>
      <c r="J16" s="123" t="str">
        <f>IF('5-4 支出'!J16="","",'5-4 支出'!J16)</f>
        <v/>
      </c>
      <c r="K16" s="127" t="str">
        <f t="shared" si="1"/>
        <v/>
      </c>
      <c r="L16" s="32"/>
    </row>
    <row r="17" spans="1:13">
      <c r="A17" s="31">
        <v>4</v>
      </c>
      <c r="B17" s="99"/>
      <c r="C17" s="71" t="str">
        <f t="shared" si="2"/>
        <v/>
      </c>
      <c r="D17" s="444" t="str">
        <f>IF('5-4 支出'!D17="","",'5-4 支出'!D17)</f>
        <v/>
      </c>
      <c r="E17" s="122" t="str">
        <f>IF('5-4 支出'!E17="","",'5-4 支出'!E17)</f>
        <v/>
      </c>
      <c r="F17" s="123" t="str">
        <f>IF('5-4 支出'!F17="","",'5-4 支出'!F17)</f>
        <v/>
      </c>
      <c r="G17" s="123" t="str">
        <f>IF('5-4 支出'!G17="","",'5-4 支出'!G17)</f>
        <v/>
      </c>
      <c r="H17" s="123" t="str">
        <f>IF('5-4 支出'!H17="","",'5-4 支出'!H17)</f>
        <v/>
      </c>
      <c r="I17" s="123" t="str">
        <f>IF('5-4 支出'!I17="","",'5-4 支出'!I17)</f>
        <v/>
      </c>
      <c r="J17" s="123" t="str">
        <f>IF('5-4 支出'!J17="","",'5-4 支出'!J17)</f>
        <v/>
      </c>
      <c r="K17" s="127" t="str">
        <f t="shared" si="1"/>
        <v/>
      </c>
      <c r="L17" s="32"/>
    </row>
    <row r="18" spans="1:13">
      <c r="A18" s="31">
        <v>5</v>
      </c>
      <c r="B18" s="99"/>
      <c r="C18" s="71" t="str">
        <f t="shared" si="2"/>
        <v/>
      </c>
      <c r="D18" s="444" t="str">
        <f>IF('5-4 支出'!D18="","",'5-4 支出'!D18)</f>
        <v/>
      </c>
      <c r="E18" s="122" t="str">
        <f>IF('5-4 支出'!E18="","",'5-4 支出'!E18)</f>
        <v/>
      </c>
      <c r="F18" s="123" t="str">
        <f>IF('5-4 支出'!F18="","",'5-4 支出'!F18)</f>
        <v/>
      </c>
      <c r="G18" s="123" t="str">
        <f>IF('5-4 支出'!G18="","",'5-4 支出'!G18)</f>
        <v/>
      </c>
      <c r="H18" s="123" t="str">
        <f>IF('5-4 支出'!H18="","",'5-4 支出'!H18)</f>
        <v/>
      </c>
      <c r="I18" s="123" t="str">
        <f>IF('5-4 支出'!I18="","",'5-4 支出'!I18)</f>
        <v/>
      </c>
      <c r="J18" s="123" t="str">
        <f>IF('5-4 支出'!J18="","",'5-4 支出'!J18)</f>
        <v/>
      </c>
      <c r="K18" s="127" t="str">
        <f t="shared" si="1"/>
        <v/>
      </c>
      <c r="L18" s="32"/>
    </row>
    <row r="19" spans="1:13">
      <c r="A19" s="31">
        <v>6</v>
      </c>
      <c r="B19" s="99"/>
      <c r="C19" s="71" t="str">
        <f t="shared" si="2"/>
        <v/>
      </c>
      <c r="D19" s="444" t="str">
        <f>IF('5-4 支出'!D19="","",'5-4 支出'!D19)</f>
        <v/>
      </c>
      <c r="E19" s="122" t="str">
        <f>IF('5-4 支出'!E19="","",'5-4 支出'!E19)</f>
        <v/>
      </c>
      <c r="F19" s="123" t="str">
        <f>IF('5-4 支出'!F19="","",'5-4 支出'!F19)</f>
        <v/>
      </c>
      <c r="G19" s="123" t="str">
        <f>IF('5-4 支出'!G19="","",'5-4 支出'!G19)</f>
        <v/>
      </c>
      <c r="H19" s="123" t="str">
        <f>IF('5-4 支出'!H19="","",'5-4 支出'!H19)</f>
        <v/>
      </c>
      <c r="I19" s="123" t="str">
        <f>IF('5-4 支出'!I19="","",'5-4 支出'!I19)</f>
        <v/>
      </c>
      <c r="J19" s="123" t="str">
        <f>IF('5-4 支出'!J19="","",'5-4 支出'!J19)</f>
        <v/>
      </c>
      <c r="K19" s="127" t="str">
        <f t="shared" si="1"/>
        <v/>
      </c>
      <c r="L19" s="32"/>
      <c r="M19" s="26"/>
    </row>
    <row r="20" spans="1:13">
      <c r="A20" s="31">
        <v>7</v>
      </c>
      <c r="B20" s="99"/>
      <c r="C20" s="71" t="str">
        <f t="shared" si="2"/>
        <v/>
      </c>
      <c r="D20" s="444" t="str">
        <f>IF('5-4 支出'!D20="","",'5-4 支出'!D20)</f>
        <v/>
      </c>
      <c r="E20" s="122" t="str">
        <f>IF('5-4 支出'!E20="","",'5-4 支出'!E20)</f>
        <v/>
      </c>
      <c r="F20" s="123" t="str">
        <f>IF('5-4 支出'!F20="","",'5-4 支出'!F20)</f>
        <v/>
      </c>
      <c r="G20" s="123" t="str">
        <f>IF('5-4 支出'!G20="","",'5-4 支出'!G20)</f>
        <v/>
      </c>
      <c r="H20" s="123" t="str">
        <f>IF('5-4 支出'!H20="","",'5-4 支出'!H20)</f>
        <v/>
      </c>
      <c r="I20" s="123" t="str">
        <f>IF('5-4 支出'!I20="","",'5-4 支出'!I20)</f>
        <v/>
      </c>
      <c r="J20" s="123" t="str">
        <f>IF('5-4 支出'!J20="","",'5-4 支出'!J20)</f>
        <v/>
      </c>
      <c r="K20" s="127" t="str">
        <f t="shared" si="1"/>
        <v/>
      </c>
      <c r="L20" s="32"/>
      <c r="M20" s="27"/>
    </row>
    <row r="21" spans="1:13">
      <c r="A21" s="31">
        <v>8</v>
      </c>
      <c r="B21" s="99"/>
      <c r="C21" s="71" t="str">
        <f t="shared" si="2"/>
        <v/>
      </c>
      <c r="D21" s="444" t="str">
        <f>IF('5-4 支出'!D21="","",'5-4 支出'!D21)</f>
        <v/>
      </c>
      <c r="E21" s="122" t="str">
        <f>IF('5-4 支出'!E21="","",'5-4 支出'!E21)</f>
        <v/>
      </c>
      <c r="F21" s="123" t="str">
        <f>IF('5-4 支出'!F21="","",'5-4 支出'!F21)</f>
        <v/>
      </c>
      <c r="G21" s="123" t="str">
        <f>IF('5-4 支出'!G21="","",'5-4 支出'!G21)</f>
        <v/>
      </c>
      <c r="H21" s="123" t="str">
        <f>IF('5-4 支出'!H21="","",'5-4 支出'!H21)</f>
        <v/>
      </c>
      <c r="I21" s="123" t="str">
        <f>IF('5-4 支出'!I21="","",'5-4 支出'!I21)</f>
        <v/>
      </c>
      <c r="J21" s="123" t="str">
        <f>IF('5-4 支出'!J21="","",'5-4 支出'!J21)</f>
        <v/>
      </c>
      <c r="K21" s="127" t="str">
        <f t="shared" si="1"/>
        <v/>
      </c>
      <c r="L21" s="32"/>
    </row>
    <row r="22" spans="1:13">
      <c r="A22" s="31">
        <v>9</v>
      </c>
      <c r="B22" s="99"/>
      <c r="C22" s="71" t="str">
        <f t="shared" si="2"/>
        <v/>
      </c>
      <c r="D22" s="444" t="str">
        <f>IF('5-4 支出'!D22="","",'5-4 支出'!D22)</f>
        <v/>
      </c>
      <c r="E22" s="122" t="str">
        <f>IF('5-4 支出'!E22="","",'5-4 支出'!E22)</f>
        <v/>
      </c>
      <c r="F22" s="123" t="str">
        <f>IF('5-4 支出'!F22="","",'5-4 支出'!F22)</f>
        <v/>
      </c>
      <c r="G22" s="123" t="str">
        <f>IF('5-4 支出'!G22="","",'5-4 支出'!G22)</f>
        <v/>
      </c>
      <c r="H22" s="123" t="str">
        <f>IF('5-4 支出'!H22="","",'5-4 支出'!H22)</f>
        <v/>
      </c>
      <c r="I22" s="123" t="str">
        <f>IF('5-4 支出'!I22="","",'5-4 支出'!I22)</f>
        <v/>
      </c>
      <c r="J22" s="123" t="str">
        <f>IF('5-4 支出'!J22="","",'5-4 支出'!J22)</f>
        <v/>
      </c>
      <c r="K22" s="127" t="str">
        <f t="shared" si="1"/>
        <v/>
      </c>
      <c r="L22" s="32"/>
    </row>
    <row r="23" spans="1:13">
      <c r="A23" s="31">
        <v>10</v>
      </c>
      <c r="B23" s="99"/>
      <c r="C23" s="71" t="str">
        <f t="shared" si="2"/>
        <v/>
      </c>
      <c r="D23" s="444" t="str">
        <f>IF('5-4 支出'!D23="","",'5-4 支出'!D23)</f>
        <v/>
      </c>
      <c r="E23" s="122" t="str">
        <f>IF('5-4 支出'!E23="","",'5-4 支出'!E23)</f>
        <v/>
      </c>
      <c r="F23" s="123" t="str">
        <f>IF('5-4 支出'!F23="","",'5-4 支出'!F23)</f>
        <v/>
      </c>
      <c r="G23" s="123" t="str">
        <f>IF('5-4 支出'!G23="","",'5-4 支出'!G23)</f>
        <v/>
      </c>
      <c r="H23" s="123" t="str">
        <f>IF('5-4 支出'!H23="","",'5-4 支出'!H23)</f>
        <v/>
      </c>
      <c r="I23" s="123" t="str">
        <f>IF('5-4 支出'!I23="","",'5-4 支出'!I23)</f>
        <v/>
      </c>
      <c r="J23" s="123" t="str">
        <f>IF('5-4 支出'!J23="","",'5-4 支出'!J23)</f>
        <v/>
      </c>
      <c r="K23" s="127" t="str">
        <f t="shared" si="1"/>
        <v/>
      </c>
      <c r="L23" s="32"/>
    </row>
    <row r="24" spans="1:13">
      <c r="A24" s="31">
        <v>11</v>
      </c>
      <c r="B24" s="99"/>
      <c r="C24" s="71" t="str">
        <f t="shared" si="2"/>
        <v/>
      </c>
      <c r="D24" s="444" t="str">
        <f>IF('5-4 支出'!D24="","",'5-4 支出'!D24)</f>
        <v/>
      </c>
      <c r="E24" s="122" t="str">
        <f>IF('5-4 支出'!E24="","",'5-4 支出'!E24)</f>
        <v/>
      </c>
      <c r="F24" s="123" t="str">
        <f>IF('5-4 支出'!F24="","",'5-4 支出'!F24)</f>
        <v/>
      </c>
      <c r="G24" s="123" t="str">
        <f>IF('5-4 支出'!G24="","",'5-4 支出'!G24)</f>
        <v/>
      </c>
      <c r="H24" s="123" t="str">
        <f>IF('5-4 支出'!H24="","",'5-4 支出'!H24)</f>
        <v/>
      </c>
      <c r="I24" s="123" t="str">
        <f>IF('5-4 支出'!I24="","",'5-4 支出'!I24)</f>
        <v/>
      </c>
      <c r="J24" s="123" t="str">
        <f>IF('5-4 支出'!J24="","",'5-4 支出'!J24)</f>
        <v/>
      </c>
      <c r="K24" s="127" t="str">
        <f t="shared" si="1"/>
        <v/>
      </c>
      <c r="L24" s="32"/>
    </row>
    <row r="25" spans="1:13">
      <c r="A25" s="31">
        <v>12</v>
      </c>
      <c r="B25" s="99"/>
      <c r="C25" s="71" t="str">
        <f t="shared" si="2"/>
        <v/>
      </c>
      <c r="D25" s="444" t="str">
        <f>IF('5-4 支出'!D25="","",'5-4 支出'!D25)</f>
        <v/>
      </c>
      <c r="E25" s="122" t="str">
        <f>IF('5-4 支出'!E25="","",'5-4 支出'!E25)</f>
        <v/>
      </c>
      <c r="F25" s="123" t="str">
        <f>IF('5-4 支出'!F25="","",'5-4 支出'!F25)</f>
        <v/>
      </c>
      <c r="G25" s="123" t="str">
        <f>IF('5-4 支出'!G25="","",'5-4 支出'!G25)</f>
        <v/>
      </c>
      <c r="H25" s="123" t="str">
        <f>IF('5-4 支出'!H25="","",'5-4 支出'!H25)</f>
        <v/>
      </c>
      <c r="I25" s="123" t="str">
        <f>IF('5-4 支出'!I25="","",'5-4 支出'!I25)</f>
        <v/>
      </c>
      <c r="J25" s="123" t="str">
        <f>IF('5-4 支出'!J25="","",'5-4 支出'!J25)</f>
        <v/>
      </c>
      <c r="K25" s="127" t="str">
        <f t="shared" si="1"/>
        <v/>
      </c>
      <c r="L25" s="32"/>
    </row>
    <row r="26" spans="1:13">
      <c r="A26" s="31">
        <v>13</v>
      </c>
      <c r="B26" s="99"/>
      <c r="C26" s="71" t="str">
        <f t="shared" si="2"/>
        <v/>
      </c>
      <c r="D26" s="444" t="str">
        <f>IF('5-4 支出'!D26="","",'5-4 支出'!D26)</f>
        <v/>
      </c>
      <c r="E26" s="122" t="str">
        <f>IF('5-4 支出'!E26="","",'5-4 支出'!E26)</f>
        <v/>
      </c>
      <c r="F26" s="123" t="str">
        <f>IF('5-4 支出'!F26="","",'5-4 支出'!F26)</f>
        <v/>
      </c>
      <c r="G26" s="123" t="str">
        <f>IF('5-4 支出'!G26="","",'5-4 支出'!G26)</f>
        <v/>
      </c>
      <c r="H26" s="123" t="str">
        <f>IF('5-4 支出'!H26="","",'5-4 支出'!H26)</f>
        <v/>
      </c>
      <c r="I26" s="123" t="str">
        <f>IF('5-4 支出'!I26="","",'5-4 支出'!I26)</f>
        <v/>
      </c>
      <c r="J26" s="123" t="str">
        <f>IF('5-4 支出'!J26="","",'5-4 支出'!J26)</f>
        <v/>
      </c>
      <c r="K26" s="127" t="str">
        <f t="shared" si="1"/>
        <v/>
      </c>
      <c r="L26" s="32"/>
    </row>
    <row r="27" spans="1:13">
      <c r="A27" s="31">
        <v>14</v>
      </c>
      <c r="B27" s="99"/>
      <c r="C27" s="71" t="str">
        <f t="shared" si="2"/>
        <v/>
      </c>
      <c r="D27" s="444" t="str">
        <f>IF('5-4 支出'!D27="","",'5-4 支出'!D27)</f>
        <v/>
      </c>
      <c r="E27" s="122" t="str">
        <f>IF('5-4 支出'!E27="","",'5-4 支出'!E27)</f>
        <v/>
      </c>
      <c r="F27" s="123" t="str">
        <f>IF('5-4 支出'!F27="","",'5-4 支出'!F27)</f>
        <v/>
      </c>
      <c r="G27" s="123" t="str">
        <f>IF('5-4 支出'!G27="","",'5-4 支出'!G27)</f>
        <v/>
      </c>
      <c r="H27" s="123" t="str">
        <f>IF('5-4 支出'!H27="","",'5-4 支出'!H27)</f>
        <v/>
      </c>
      <c r="I27" s="123" t="str">
        <f>IF('5-4 支出'!I27="","",'5-4 支出'!I27)</f>
        <v/>
      </c>
      <c r="J27" s="123" t="str">
        <f>IF('5-4 支出'!J27="","",'5-4 支出'!J27)</f>
        <v/>
      </c>
      <c r="K27" s="127" t="str">
        <f t="shared" si="1"/>
        <v/>
      </c>
      <c r="L27" s="32"/>
    </row>
    <row r="28" spans="1:13">
      <c r="A28" s="31">
        <v>15</v>
      </c>
      <c r="B28" s="99"/>
      <c r="C28" s="71" t="str">
        <f t="shared" si="2"/>
        <v/>
      </c>
      <c r="D28" s="444" t="str">
        <f>IF('5-4 支出'!D28="","",'5-4 支出'!D28)</f>
        <v/>
      </c>
      <c r="E28" s="122" t="str">
        <f>IF('5-4 支出'!E28="","",'5-4 支出'!E28)</f>
        <v/>
      </c>
      <c r="F28" s="123" t="str">
        <f>IF('5-4 支出'!F28="","",'5-4 支出'!F28)</f>
        <v/>
      </c>
      <c r="G28" s="123" t="str">
        <f>IF('5-4 支出'!G28="","",'5-4 支出'!G28)</f>
        <v/>
      </c>
      <c r="H28" s="123" t="str">
        <f>IF('5-4 支出'!H28="","",'5-4 支出'!H28)</f>
        <v/>
      </c>
      <c r="I28" s="123" t="str">
        <f>IF('5-4 支出'!I28="","",'5-4 支出'!I28)</f>
        <v/>
      </c>
      <c r="J28" s="123" t="str">
        <f>IF('5-4 支出'!J28="","",'5-4 支出'!J28)</f>
        <v/>
      </c>
      <c r="K28" s="127" t="str">
        <f t="shared" si="1"/>
        <v/>
      </c>
      <c r="L28" s="32"/>
    </row>
    <row r="29" spans="1:13">
      <c r="A29" s="31">
        <v>16</v>
      </c>
      <c r="B29" s="99"/>
      <c r="C29" s="71" t="str">
        <f t="shared" si="2"/>
        <v/>
      </c>
      <c r="D29" s="444" t="str">
        <f>IF('5-4 支出'!D29="","",'5-4 支出'!D29)</f>
        <v/>
      </c>
      <c r="E29" s="122" t="str">
        <f>IF('5-4 支出'!E29="","",'5-4 支出'!E29)</f>
        <v/>
      </c>
      <c r="F29" s="123" t="str">
        <f>IF('5-4 支出'!F29="","",'5-4 支出'!F29)</f>
        <v/>
      </c>
      <c r="G29" s="123" t="str">
        <f>IF('5-4 支出'!G29="","",'5-4 支出'!G29)</f>
        <v/>
      </c>
      <c r="H29" s="123" t="str">
        <f>IF('5-4 支出'!H29="","",'5-4 支出'!H29)</f>
        <v/>
      </c>
      <c r="I29" s="123" t="str">
        <f>IF('5-4 支出'!I29="","",'5-4 支出'!I29)</f>
        <v/>
      </c>
      <c r="J29" s="123" t="str">
        <f>IF('5-4 支出'!J29="","",'5-4 支出'!J29)</f>
        <v/>
      </c>
      <c r="K29" s="127" t="str">
        <f t="shared" si="1"/>
        <v/>
      </c>
      <c r="L29" s="32"/>
    </row>
    <row r="30" spans="1:13">
      <c r="A30" s="31">
        <v>17</v>
      </c>
      <c r="B30" s="99"/>
      <c r="C30" s="71" t="str">
        <f t="shared" si="2"/>
        <v/>
      </c>
      <c r="D30" s="444" t="str">
        <f>IF('5-4 支出'!D30="","",'5-4 支出'!D30)</f>
        <v/>
      </c>
      <c r="E30" s="122" t="str">
        <f>IF('5-4 支出'!E30="","",'5-4 支出'!E30)</f>
        <v/>
      </c>
      <c r="F30" s="123" t="str">
        <f>IF('5-4 支出'!F30="","",'5-4 支出'!F30)</f>
        <v/>
      </c>
      <c r="G30" s="123" t="str">
        <f>IF('5-4 支出'!G30="","",'5-4 支出'!G30)</f>
        <v/>
      </c>
      <c r="H30" s="123" t="str">
        <f>IF('5-4 支出'!H30="","",'5-4 支出'!H30)</f>
        <v/>
      </c>
      <c r="I30" s="123" t="str">
        <f>IF('5-4 支出'!I30="","",'5-4 支出'!I30)</f>
        <v/>
      </c>
      <c r="J30" s="123" t="str">
        <f>IF('5-4 支出'!J30="","",'5-4 支出'!J30)</f>
        <v/>
      </c>
      <c r="K30" s="127" t="str">
        <f t="shared" si="1"/>
        <v/>
      </c>
      <c r="L30" s="33"/>
    </row>
    <row r="31" spans="1:13">
      <c r="A31" s="31">
        <v>18</v>
      </c>
      <c r="B31" s="99"/>
      <c r="C31" s="71" t="str">
        <f t="shared" si="2"/>
        <v/>
      </c>
      <c r="D31" s="444" t="str">
        <f>IF('5-4 支出'!D31="","",'5-4 支出'!D31)</f>
        <v/>
      </c>
      <c r="E31" s="122" t="str">
        <f>IF('5-4 支出'!E31="","",'5-4 支出'!E31)</f>
        <v/>
      </c>
      <c r="F31" s="123" t="str">
        <f>IF('5-4 支出'!F31="","",'5-4 支出'!F31)</f>
        <v/>
      </c>
      <c r="G31" s="123" t="str">
        <f>IF('5-4 支出'!G31="","",'5-4 支出'!G31)</f>
        <v/>
      </c>
      <c r="H31" s="123" t="str">
        <f>IF('5-4 支出'!H31="","",'5-4 支出'!H31)</f>
        <v/>
      </c>
      <c r="I31" s="123" t="str">
        <f>IF('5-4 支出'!I31="","",'5-4 支出'!I31)</f>
        <v/>
      </c>
      <c r="J31" s="123" t="str">
        <f>IF('5-4 支出'!J31="","",'5-4 支出'!J31)</f>
        <v/>
      </c>
      <c r="K31" s="127" t="str">
        <f t="shared" si="1"/>
        <v/>
      </c>
      <c r="L31" s="33"/>
    </row>
    <row r="32" spans="1:13">
      <c r="A32" s="31">
        <v>19</v>
      </c>
      <c r="B32" s="99"/>
      <c r="C32" s="71" t="str">
        <f t="shared" si="2"/>
        <v/>
      </c>
      <c r="D32" s="444" t="str">
        <f>IF('5-4 支出'!D32="","",'5-4 支出'!D32)</f>
        <v/>
      </c>
      <c r="E32" s="122" t="str">
        <f>IF('5-4 支出'!E32="","",'5-4 支出'!E32)</f>
        <v/>
      </c>
      <c r="F32" s="123" t="str">
        <f>IF('5-4 支出'!F32="","",'5-4 支出'!F32)</f>
        <v/>
      </c>
      <c r="G32" s="123" t="str">
        <f>IF('5-4 支出'!G32="","",'5-4 支出'!G32)</f>
        <v/>
      </c>
      <c r="H32" s="123" t="str">
        <f>IF('5-4 支出'!H32="","",'5-4 支出'!H32)</f>
        <v/>
      </c>
      <c r="I32" s="123" t="str">
        <f>IF('5-4 支出'!I32="","",'5-4 支出'!I32)</f>
        <v/>
      </c>
      <c r="J32" s="123" t="str">
        <f>IF('5-4 支出'!J32="","",'5-4 支出'!J32)</f>
        <v/>
      </c>
      <c r="K32" s="127" t="str">
        <f t="shared" si="1"/>
        <v/>
      </c>
      <c r="L32" s="33"/>
    </row>
    <row r="33" spans="1:15" ht="18.5" thickBot="1">
      <c r="A33" s="31">
        <v>20</v>
      </c>
      <c r="B33" s="100"/>
      <c r="C33" s="71" t="str">
        <f t="shared" si="2"/>
        <v/>
      </c>
      <c r="D33" s="445" t="str">
        <f>IF('5-4 支出'!D33="","",'5-4 支出'!D33)</f>
        <v/>
      </c>
      <c r="E33" s="124" t="str">
        <f>IF('5-4 支出'!E33="","",'5-4 支出'!E33)</f>
        <v/>
      </c>
      <c r="F33" s="125" t="str">
        <f>IF('5-4 支出'!F33="","",'5-4 支出'!F33)</f>
        <v/>
      </c>
      <c r="G33" s="125" t="str">
        <f>IF('5-4 支出'!G33="","",'5-4 支出'!G33)</f>
        <v/>
      </c>
      <c r="H33" s="125" t="str">
        <f>IF('5-4 支出'!H33="","",'5-4 支出'!H33)</f>
        <v/>
      </c>
      <c r="I33" s="125" t="str">
        <f>IF('5-4 支出'!I33="","",'5-4 支出'!I33)</f>
        <v/>
      </c>
      <c r="J33" s="125" t="str">
        <f>IF('5-4 支出'!J33="","",'5-4 支出'!J33)</f>
        <v/>
      </c>
      <c r="K33" s="128" t="str">
        <f>IF(ISNUMBER(F33),(PRODUCT(F33,G33,I33)),"")</f>
        <v/>
      </c>
      <c r="L33" s="34"/>
    </row>
    <row r="34" spans="1:15" s="40" customFormat="1" ht="23" thickBot="1">
      <c r="A34" s="52"/>
      <c r="B34" s="98"/>
      <c r="C34" s="67" t="s">
        <v>107</v>
      </c>
      <c r="D34" s="103" t="s">
        <v>101</v>
      </c>
      <c r="E34" s="56" t="s">
        <v>77</v>
      </c>
      <c r="F34" s="104" t="s">
        <v>58</v>
      </c>
      <c r="G34" s="105" t="s">
        <v>29</v>
      </c>
      <c r="H34" s="59" t="s">
        <v>51</v>
      </c>
      <c r="I34" s="58" t="s">
        <v>30</v>
      </c>
      <c r="J34" s="59" t="s">
        <v>52</v>
      </c>
      <c r="K34" s="57" t="s">
        <v>31</v>
      </c>
      <c r="L34" s="60" t="s">
        <v>97</v>
      </c>
      <c r="M34" s="26"/>
      <c r="N34" s="26"/>
      <c r="O34" s="26"/>
    </row>
    <row r="35" spans="1:15" s="27" customFormat="1" ht="26.5">
      <c r="A35" s="31"/>
      <c r="B35" s="54" t="str">
        <f>IF($E$8=C35,$D$8,IF($E$9=C35,$D$9,IF($E$10=C35,$D$10,"")))</f>
        <v/>
      </c>
      <c r="C35" s="69" t="s">
        <v>246</v>
      </c>
      <c r="D35" s="116"/>
      <c r="E35" s="62"/>
      <c r="F35" s="55"/>
      <c r="G35" s="55"/>
      <c r="H35" s="63"/>
      <c r="I35" s="63"/>
      <c r="J35" s="63"/>
      <c r="K35" s="66" t="str">
        <f t="shared" ref="K35" si="3">IF(ISNUMBER(F35),(PRODUCT(F35,G35,I35)),"")</f>
        <v/>
      </c>
      <c r="L35" s="68">
        <f>ROUNDDOWN(SUM(K36:K45),-3)/1000</f>
        <v>0</v>
      </c>
    </row>
    <row r="36" spans="1:15">
      <c r="A36" s="31">
        <v>1</v>
      </c>
      <c r="B36" s="99"/>
      <c r="C36" s="71" t="str">
        <f>IF(D36="","",".")</f>
        <v/>
      </c>
      <c r="D36" s="443" t="str">
        <f>IF('5-4 支出'!D36="","",'5-4 支出'!D36)</f>
        <v/>
      </c>
      <c r="E36" s="120" t="str">
        <f>IF('5-4 支出'!E36="","",'5-4 支出'!E36)</f>
        <v/>
      </c>
      <c r="F36" s="237" t="str">
        <f>IF('5-4 支出'!F36="","",'5-4 支出'!F36)</f>
        <v/>
      </c>
      <c r="G36" s="121" t="str">
        <f>IF('5-4 支出'!G36="","",'5-4 支出'!G36)</f>
        <v/>
      </c>
      <c r="H36" s="121" t="str">
        <f>IF('5-4 支出'!H36="","",'5-4 支出'!H36)</f>
        <v/>
      </c>
      <c r="I36" s="121" t="str">
        <f>IF('5-4 支出'!I36="","",'5-4 支出'!I36)</f>
        <v/>
      </c>
      <c r="J36" s="121" t="str">
        <f>IF('5-4 支出'!J36="","",'5-4 支出'!J36)</f>
        <v/>
      </c>
      <c r="K36" s="126" t="str">
        <f t="shared" ref="K36:K45" si="4">IF(ISNUMBER(F36),(PRODUCT(F36,G36,I36)),"")</f>
        <v/>
      </c>
      <c r="L36" s="32"/>
    </row>
    <row r="37" spans="1:15">
      <c r="A37" s="31">
        <v>2</v>
      </c>
      <c r="B37" s="99"/>
      <c r="C37" s="71" t="str">
        <f t="shared" ref="C37:C45" si="5">IF(D37="","",".")</f>
        <v/>
      </c>
      <c r="D37" s="444" t="str">
        <f>IF('5-4 支出'!D37="","",'5-4 支出'!D37)</f>
        <v/>
      </c>
      <c r="E37" s="122" t="str">
        <f>IF('5-4 支出'!E37="","",'5-4 支出'!E37)</f>
        <v/>
      </c>
      <c r="F37" s="123" t="str">
        <f>IF('5-4 支出'!F37="","",'5-4 支出'!F37)</f>
        <v/>
      </c>
      <c r="G37" s="123" t="str">
        <f>IF('5-4 支出'!G37="","",'5-4 支出'!G37)</f>
        <v/>
      </c>
      <c r="H37" s="123" t="str">
        <f>IF('5-4 支出'!H37="","",'5-4 支出'!H37)</f>
        <v/>
      </c>
      <c r="I37" s="123" t="str">
        <f>IF('5-4 支出'!I37="","",'5-4 支出'!I37)</f>
        <v/>
      </c>
      <c r="J37" s="123" t="str">
        <f>IF('5-4 支出'!J37="","",'5-4 支出'!J37)</f>
        <v/>
      </c>
      <c r="K37" s="127" t="str">
        <f t="shared" si="4"/>
        <v/>
      </c>
      <c r="L37" s="32"/>
    </row>
    <row r="38" spans="1:15">
      <c r="A38" s="31">
        <v>3</v>
      </c>
      <c r="B38" s="99"/>
      <c r="C38" s="71" t="str">
        <f t="shared" si="5"/>
        <v/>
      </c>
      <c r="D38" s="444" t="str">
        <f>IF('5-4 支出'!D38="","",'5-4 支出'!D38)</f>
        <v/>
      </c>
      <c r="E38" s="122" t="str">
        <f>IF('5-4 支出'!E38="","",'5-4 支出'!E38)</f>
        <v/>
      </c>
      <c r="F38" s="123" t="str">
        <f>IF('5-4 支出'!F38="","",'5-4 支出'!F38)</f>
        <v/>
      </c>
      <c r="G38" s="123" t="str">
        <f>IF('5-4 支出'!G38="","",'5-4 支出'!G38)</f>
        <v/>
      </c>
      <c r="H38" s="123" t="str">
        <f>IF('5-4 支出'!H38="","",'5-4 支出'!H38)</f>
        <v/>
      </c>
      <c r="I38" s="123" t="str">
        <f>IF('5-4 支出'!I38="","",'5-4 支出'!I38)</f>
        <v/>
      </c>
      <c r="J38" s="123" t="str">
        <f>IF('5-4 支出'!J38="","",'5-4 支出'!J38)</f>
        <v/>
      </c>
      <c r="K38" s="127" t="str">
        <f t="shared" si="4"/>
        <v/>
      </c>
      <c r="L38" s="32"/>
    </row>
    <row r="39" spans="1:15">
      <c r="A39" s="31">
        <v>4</v>
      </c>
      <c r="B39" s="99"/>
      <c r="C39" s="71" t="str">
        <f t="shared" si="5"/>
        <v/>
      </c>
      <c r="D39" s="444" t="str">
        <f>IF('5-4 支出'!D39="","",'5-4 支出'!D39)</f>
        <v/>
      </c>
      <c r="E39" s="122" t="str">
        <f>IF('5-4 支出'!E39="","",'5-4 支出'!E39)</f>
        <v/>
      </c>
      <c r="F39" s="123" t="str">
        <f>IF('5-4 支出'!F39="","",'5-4 支出'!F39)</f>
        <v/>
      </c>
      <c r="G39" s="123" t="str">
        <f>IF('5-4 支出'!G39="","",'5-4 支出'!G39)</f>
        <v/>
      </c>
      <c r="H39" s="123" t="str">
        <f>IF('5-4 支出'!H39="","",'5-4 支出'!H39)</f>
        <v/>
      </c>
      <c r="I39" s="123" t="str">
        <f>IF('5-4 支出'!I39="","",'5-4 支出'!I39)</f>
        <v/>
      </c>
      <c r="J39" s="123" t="str">
        <f>IF('5-4 支出'!J39="","",'5-4 支出'!J39)</f>
        <v/>
      </c>
      <c r="K39" s="127" t="str">
        <f t="shared" si="4"/>
        <v/>
      </c>
      <c r="L39" s="32"/>
    </row>
    <row r="40" spans="1:15">
      <c r="A40" s="31">
        <v>5</v>
      </c>
      <c r="B40" s="99"/>
      <c r="C40" s="71" t="str">
        <f t="shared" si="5"/>
        <v/>
      </c>
      <c r="D40" s="444" t="str">
        <f>IF('5-4 支出'!D40="","",'5-4 支出'!D40)</f>
        <v/>
      </c>
      <c r="E40" s="122" t="str">
        <f>IF('5-4 支出'!E40="","",'5-4 支出'!E40)</f>
        <v/>
      </c>
      <c r="F40" s="123" t="str">
        <f>IF('5-4 支出'!F40="","",'5-4 支出'!F40)</f>
        <v/>
      </c>
      <c r="G40" s="123" t="str">
        <f>IF('5-4 支出'!G40="","",'5-4 支出'!G40)</f>
        <v/>
      </c>
      <c r="H40" s="123" t="str">
        <f>IF('5-4 支出'!H40="","",'5-4 支出'!H40)</f>
        <v/>
      </c>
      <c r="I40" s="123" t="str">
        <f>IF('5-4 支出'!I40="","",'5-4 支出'!I40)</f>
        <v/>
      </c>
      <c r="J40" s="123" t="str">
        <f>IF('5-4 支出'!J40="","",'5-4 支出'!J40)</f>
        <v/>
      </c>
      <c r="K40" s="127" t="str">
        <f t="shared" si="4"/>
        <v/>
      </c>
      <c r="L40" s="32"/>
    </row>
    <row r="41" spans="1:15">
      <c r="A41" s="31">
        <v>6</v>
      </c>
      <c r="B41" s="99"/>
      <c r="C41" s="71" t="str">
        <f t="shared" si="5"/>
        <v/>
      </c>
      <c r="D41" s="444" t="str">
        <f>IF('5-4 支出'!D41="","",'5-4 支出'!D41)</f>
        <v/>
      </c>
      <c r="E41" s="122" t="str">
        <f>IF('5-4 支出'!E41="","",'5-4 支出'!E41)</f>
        <v/>
      </c>
      <c r="F41" s="123" t="str">
        <f>IF('5-4 支出'!F41="","",'5-4 支出'!F41)</f>
        <v/>
      </c>
      <c r="G41" s="123" t="str">
        <f>IF('5-4 支出'!G41="","",'5-4 支出'!G41)</f>
        <v/>
      </c>
      <c r="H41" s="123" t="str">
        <f>IF('5-4 支出'!H41="","",'5-4 支出'!H41)</f>
        <v/>
      </c>
      <c r="I41" s="123" t="str">
        <f>IF('5-4 支出'!I41="","",'5-4 支出'!I41)</f>
        <v/>
      </c>
      <c r="J41" s="123" t="str">
        <f>IF('5-4 支出'!J41="","",'5-4 支出'!J41)</f>
        <v/>
      </c>
      <c r="K41" s="127" t="str">
        <f t="shared" si="4"/>
        <v/>
      </c>
      <c r="L41" s="32"/>
      <c r="M41" s="26"/>
    </row>
    <row r="42" spans="1:15">
      <c r="A42" s="31">
        <v>7</v>
      </c>
      <c r="B42" s="99"/>
      <c r="C42" s="71" t="str">
        <f t="shared" si="5"/>
        <v/>
      </c>
      <c r="D42" s="444" t="str">
        <f>IF('5-4 支出'!D42="","",'5-4 支出'!D42)</f>
        <v/>
      </c>
      <c r="E42" s="122" t="str">
        <f>IF('5-4 支出'!E42="","",'5-4 支出'!E42)</f>
        <v/>
      </c>
      <c r="F42" s="123" t="str">
        <f>IF('5-4 支出'!F42="","",'5-4 支出'!F42)</f>
        <v/>
      </c>
      <c r="G42" s="123" t="str">
        <f>IF('5-4 支出'!G42="","",'5-4 支出'!G42)</f>
        <v/>
      </c>
      <c r="H42" s="123" t="str">
        <f>IF('5-4 支出'!H42="","",'5-4 支出'!H42)</f>
        <v/>
      </c>
      <c r="I42" s="123" t="str">
        <f>IF('5-4 支出'!I42="","",'5-4 支出'!I42)</f>
        <v/>
      </c>
      <c r="J42" s="123" t="str">
        <f>IF('5-4 支出'!J42="","",'5-4 支出'!J42)</f>
        <v/>
      </c>
      <c r="K42" s="127" t="str">
        <f t="shared" si="4"/>
        <v/>
      </c>
      <c r="L42" s="32"/>
      <c r="M42" s="27"/>
    </row>
    <row r="43" spans="1:15">
      <c r="A43" s="31">
        <v>8</v>
      </c>
      <c r="B43" s="99"/>
      <c r="C43" s="71" t="str">
        <f t="shared" si="5"/>
        <v/>
      </c>
      <c r="D43" s="444" t="str">
        <f>IF('5-4 支出'!D43="","",'5-4 支出'!D43)</f>
        <v/>
      </c>
      <c r="E43" s="122" t="str">
        <f>IF('5-4 支出'!E43="","",'5-4 支出'!E43)</f>
        <v/>
      </c>
      <c r="F43" s="123" t="str">
        <f>IF('5-4 支出'!F43="","",'5-4 支出'!F43)</f>
        <v/>
      </c>
      <c r="G43" s="123" t="str">
        <f>IF('5-4 支出'!G43="","",'5-4 支出'!G43)</f>
        <v/>
      </c>
      <c r="H43" s="123" t="str">
        <f>IF('5-4 支出'!H43="","",'5-4 支出'!H43)</f>
        <v/>
      </c>
      <c r="I43" s="123" t="str">
        <f>IF('5-4 支出'!I43="","",'5-4 支出'!I43)</f>
        <v/>
      </c>
      <c r="J43" s="123" t="str">
        <f>IF('5-4 支出'!J43="","",'5-4 支出'!J43)</f>
        <v/>
      </c>
      <c r="K43" s="127" t="str">
        <f t="shared" si="4"/>
        <v/>
      </c>
      <c r="L43" s="32"/>
    </row>
    <row r="44" spans="1:15">
      <c r="A44" s="31">
        <v>9</v>
      </c>
      <c r="B44" s="99"/>
      <c r="C44" s="71" t="str">
        <f t="shared" si="5"/>
        <v/>
      </c>
      <c r="D44" s="444" t="str">
        <f>IF('5-4 支出'!D44="","",'5-4 支出'!D44)</f>
        <v/>
      </c>
      <c r="E44" s="122" t="str">
        <f>IF('5-4 支出'!E44="","",'5-4 支出'!E44)</f>
        <v/>
      </c>
      <c r="F44" s="123" t="str">
        <f>IF('5-4 支出'!F44="","",'5-4 支出'!F44)</f>
        <v/>
      </c>
      <c r="G44" s="123" t="str">
        <f>IF('5-4 支出'!G44="","",'5-4 支出'!G44)</f>
        <v/>
      </c>
      <c r="H44" s="123" t="str">
        <f>IF('5-4 支出'!H44="","",'5-4 支出'!H44)</f>
        <v/>
      </c>
      <c r="I44" s="123" t="str">
        <f>IF('5-4 支出'!I44="","",'5-4 支出'!I44)</f>
        <v/>
      </c>
      <c r="J44" s="123" t="str">
        <f>IF('5-4 支出'!J44="","",'5-4 支出'!J44)</f>
        <v/>
      </c>
      <c r="K44" s="127" t="str">
        <f t="shared" si="4"/>
        <v/>
      </c>
      <c r="L44" s="32"/>
    </row>
    <row r="45" spans="1:15" ht="18.5" thickBot="1">
      <c r="A45" s="31">
        <v>10</v>
      </c>
      <c r="B45" s="99"/>
      <c r="C45" s="71" t="str">
        <f t="shared" si="5"/>
        <v/>
      </c>
      <c r="D45" s="444" t="str">
        <f>IF('5-4 支出'!D45="","",'5-4 支出'!D45)</f>
        <v/>
      </c>
      <c r="E45" s="122" t="str">
        <f>IF('5-4 支出'!E45="","",'5-4 支出'!E45)</f>
        <v/>
      </c>
      <c r="F45" s="123" t="str">
        <f>IF('5-4 支出'!F45="","",'5-4 支出'!F45)</f>
        <v/>
      </c>
      <c r="G45" s="123" t="str">
        <f>IF('5-4 支出'!G45="","",'5-4 支出'!G45)</f>
        <v/>
      </c>
      <c r="H45" s="123" t="str">
        <f>IF('5-4 支出'!H45="","",'5-4 支出'!H45)</f>
        <v/>
      </c>
      <c r="I45" s="123" t="str">
        <f>IF('5-4 支出'!I45="","",'5-4 支出'!I45)</f>
        <v/>
      </c>
      <c r="J45" s="123" t="str">
        <f>IF('5-4 支出'!J45="","",'5-4 支出'!J45)</f>
        <v/>
      </c>
      <c r="K45" s="127" t="str">
        <f t="shared" si="4"/>
        <v/>
      </c>
      <c r="L45" s="32"/>
    </row>
    <row r="46" spans="1:15" s="40" customFormat="1" ht="23" thickBot="1">
      <c r="A46" s="52"/>
      <c r="B46" s="98"/>
      <c r="C46" s="67" t="s">
        <v>107</v>
      </c>
      <c r="D46" s="103" t="s">
        <v>101</v>
      </c>
      <c r="E46" s="56" t="s">
        <v>77</v>
      </c>
      <c r="F46" s="104" t="s">
        <v>58</v>
      </c>
      <c r="G46" s="105" t="s">
        <v>29</v>
      </c>
      <c r="H46" s="59" t="s">
        <v>51</v>
      </c>
      <c r="I46" s="58" t="s">
        <v>30</v>
      </c>
      <c r="J46" s="59" t="s">
        <v>52</v>
      </c>
      <c r="K46" s="57" t="s">
        <v>31</v>
      </c>
      <c r="L46" s="60" t="s">
        <v>97</v>
      </c>
      <c r="M46" s="26"/>
      <c r="N46" s="26"/>
      <c r="O46" s="26"/>
    </row>
    <row r="47" spans="1:15" s="27" customFormat="1" ht="26.5">
      <c r="A47" s="31"/>
      <c r="B47" s="54" t="str">
        <f>IF($E$8=C47,$D$8,IF($E$9=C47,$D$9,IF($E$10=C47,$D$10,"")))</f>
        <v/>
      </c>
      <c r="C47" s="69" t="s">
        <v>224</v>
      </c>
      <c r="D47" s="116"/>
      <c r="E47" s="62"/>
      <c r="F47" s="55"/>
      <c r="G47" s="55"/>
      <c r="H47" s="63"/>
      <c r="I47" s="63"/>
      <c r="J47" s="63"/>
      <c r="K47" s="66" t="str">
        <f t="shared" ref="K47" si="6">IF(ISNUMBER(F47),(PRODUCT(F47,G47,I47)),"")</f>
        <v/>
      </c>
      <c r="L47" s="68">
        <f>ROUNDDOWN(SUM(K48:K57),-3)/1000</f>
        <v>0</v>
      </c>
    </row>
    <row r="48" spans="1:15">
      <c r="A48" s="31">
        <v>1</v>
      </c>
      <c r="B48" s="99"/>
      <c r="C48" s="71" t="str">
        <f>IF(D48="","",".")</f>
        <v/>
      </c>
      <c r="D48" s="443" t="str">
        <f>IF('5-4 支出'!D48="","",'5-4 支出'!D48)</f>
        <v/>
      </c>
      <c r="E48" s="120" t="str">
        <f>IF('5-4 支出'!E48="","",'5-4 支出'!E48)</f>
        <v/>
      </c>
      <c r="F48" s="121" t="str">
        <f>IF('5-4 支出'!F48="","",'5-4 支出'!F48)</f>
        <v/>
      </c>
      <c r="G48" s="121" t="str">
        <f>IF('5-4 支出'!G48="","",'5-4 支出'!G48)</f>
        <v/>
      </c>
      <c r="H48" s="121" t="str">
        <f>IF('5-4 支出'!H48="","",'5-4 支出'!H48)</f>
        <v/>
      </c>
      <c r="I48" s="121" t="str">
        <f>IF('5-4 支出'!I48="","",'5-4 支出'!I48)</f>
        <v/>
      </c>
      <c r="J48" s="121" t="str">
        <f>IF('5-4 支出'!J48="","",'5-4 支出'!J48)</f>
        <v/>
      </c>
      <c r="K48" s="126" t="str">
        <f t="shared" ref="K48:K57" si="7">IF(ISNUMBER(F48),(PRODUCT(F48,G48,I48)),"")</f>
        <v/>
      </c>
      <c r="L48" s="32"/>
    </row>
    <row r="49" spans="1:13">
      <c r="A49" s="31">
        <v>2</v>
      </c>
      <c r="B49" s="99"/>
      <c r="C49" s="71" t="str">
        <f t="shared" ref="C49:C57" si="8">IF(D49="","",".")</f>
        <v/>
      </c>
      <c r="D49" s="444" t="str">
        <f>IF('5-4 支出'!D49="","",'5-4 支出'!D49)</f>
        <v/>
      </c>
      <c r="E49" s="122" t="str">
        <f>IF('5-4 支出'!E49="","",'5-4 支出'!E49)</f>
        <v/>
      </c>
      <c r="F49" s="123" t="str">
        <f>IF('5-4 支出'!F49="","",'5-4 支出'!F49)</f>
        <v/>
      </c>
      <c r="G49" s="123" t="str">
        <f>IF('5-4 支出'!G49="","",'5-4 支出'!G49)</f>
        <v/>
      </c>
      <c r="H49" s="123" t="str">
        <f>IF('5-4 支出'!H49="","",'5-4 支出'!H49)</f>
        <v/>
      </c>
      <c r="I49" s="123" t="str">
        <f>IF('5-4 支出'!I49="","",'5-4 支出'!I49)</f>
        <v/>
      </c>
      <c r="J49" s="123" t="str">
        <f>IF('5-4 支出'!J49="","",'5-4 支出'!J49)</f>
        <v/>
      </c>
      <c r="K49" s="127" t="str">
        <f t="shared" si="7"/>
        <v/>
      </c>
      <c r="L49" s="32"/>
    </row>
    <row r="50" spans="1:13">
      <c r="A50" s="31">
        <v>3</v>
      </c>
      <c r="B50" s="99"/>
      <c r="C50" s="71" t="str">
        <f t="shared" si="8"/>
        <v/>
      </c>
      <c r="D50" s="444" t="str">
        <f>IF('5-4 支出'!D50="","",'5-4 支出'!D50)</f>
        <v/>
      </c>
      <c r="E50" s="122" t="str">
        <f>IF('5-4 支出'!E50="","",'5-4 支出'!E50)</f>
        <v/>
      </c>
      <c r="F50" s="123" t="str">
        <f>IF('5-4 支出'!F50="","",'5-4 支出'!F50)</f>
        <v/>
      </c>
      <c r="G50" s="123" t="str">
        <f>IF('5-4 支出'!G50="","",'5-4 支出'!G50)</f>
        <v/>
      </c>
      <c r="H50" s="123" t="str">
        <f>IF('5-4 支出'!H50="","",'5-4 支出'!H50)</f>
        <v/>
      </c>
      <c r="I50" s="123" t="str">
        <f>IF('5-4 支出'!I50="","",'5-4 支出'!I50)</f>
        <v/>
      </c>
      <c r="J50" s="123" t="str">
        <f>IF('5-4 支出'!J50="","",'5-4 支出'!J50)</f>
        <v/>
      </c>
      <c r="K50" s="127" t="str">
        <f t="shared" si="7"/>
        <v/>
      </c>
      <c r="L50" s="32"/>
    </row>
    <row r="51" spans="1:13">
      <c r="A51" s="31">
        <v>4</v>
      </c>
      <c r="B51" s="99"/>
      <c r="C51" s="71" t="str">
        <f t="shared" si="8"/>
        <v/>
      </c>
      <c r="D51" s="444" t="str">
        <f>IF('5-4 支出'!D51="","",'5-4 支出'!D51)</f>
        <v/>
      </c>
      <c r="E51" s="122" t="str">
        <f>IF('5-4 支出'!E51="","",'5-4 支出'!E51)</f>
        <v/>
      </c>
      <c r="F51" s="123" t="str">
        <f>IF('5-4 支出'!F51="","",'5-4 支出'!F51)</f>
        <v/>
      </c>
      <c r="G51" s="123" t="str">
        <f>IF('5-4 支出'!G51="","",'5-4 支出'!G51)</f>
        <v/>
      </c>
      <c r="H51" s="123" t="str">
        <f>IF('5-4 支出'!H51="","",'5-4 支出'!H51)</f>
        <v/>
      </c>
      <c r="I51" s="123" t="str">
        <f>IF('5-4 支出'!I51="","",'5-4 支出'!I51)</f>
        <v/>
      </c>
      <c r="J51" s="123" t="str">
        <f>IF('5-4 支出'!J51="","",'5-4 支出'!J51)</f>
        <v/>
      </c>
      <c r="K51" s="127" t="str">
        <f t="shared" si="7"/>
        <v/>
      </c>
      <c r="L51" s="32"/>
    </row>
    <row r="52" spans="1:13">
      <c r="A52" s="31">
        <v>5</v>
      </c>
      <c r="B52" s="99"/>
      <c r="C52" s="71" t="str">
        <f t="shared" si="8"/>
        <v/>
      </c>
      <c r="D52" s="444" t="str">
        <f>IF('5-4 支出'!D52="","",'5-4 支出'!D52)</f>
        <v/>
      </c>
      <c r="E52" s="122" t="str">
        <f>IF('5-4 支出'!E52="","",'5-4 支出'!E52)</f>
        <v/>
      </c>
      <c r="F52" s="123" t="str">
        <f>IF('5-4 支出'!F52="","",'5-4 支出'!F52)</f>
        <v/>
      </c>
      <c r="G52" s="123" t="str">
        <f>IF('5-4 支出'!G52="","",'5-4 支出'!G52)</f>
        <v/>
      </c>
      <c r="H52" s="123" t="str">
        <f>IF('5-4 支出'!H52="","",'5-4 支出'!H52)</f>
        <v/>
      </c>
      <c r="I52" s="123" t="str">
        <f>IF('5-4 支出'!I52="","",'5-4 支出'!I52)</f>
        <v/>
      </c>
      <c r="J52" s="123" t="str">
        <f>IF('5-4 支出'!J52="","",'5-4 支出'!J52)</f>
        <v/>
      </c>
      <c r="K52" s="127" t="str">
        <f t="shared" si="7"/>
        <v/>
      </c>
      <c r="L52" s="32"/>
    </row>
    <row r="53" spans="1:13">
      <c r="A53" s="31">
        <v>6</v>
      </c>
      <c r="B53" s="99"/>
      <c r="C53" s="71" t="str">
        <f t="shared" si="8"/>
        <v/>
      </c>
      <c r="D53" s="444" t="str">
        <f>IF('5-4 支出'!D53="","",'5-4 支出'!D53)</f>
        <v/>
      </c>
      <c r="E53" s="122" t="str">
        <f>IF('5-4 支出'!E53="","",'5-4 支出'!E53)</f>
        <v/>
      </c>
      <c r="F53" s="123" t="str">
        <f>IF('5-4 支出'!F53="","",'5-4 支出'!F53)</f>
        <v/>
      </c>
      <c r="G53" s="123" t="str">
        <f>IF('5-4 支出'!G53="","",'5-4 支出'!G53)</f>
        <v/>
      </c>
      <c r="H53" s="123" t="str">
        <f>IF('5-4 支出'!H53="","",'5-4 支出'!H53)</f>
        <v/>
      </c>
      <c r="I53" s="123" t="str">
        <f>IF('5-4 支出'!I53="","",'5-4 支出'!I53)</f>
        <v/>
      </c>
      <c r="J53" s="123" t="str">
        <f>IF('5-4 支出'!J53="","",'5-4 支出'!J53)</f>
        <v/>
      </c>
      <c r="K53" s="127" t="str">
        <f t="shared" si="7"/>
        <v/>
      </c>
      <c r="L53" s="32"/>
      <c r="M53" s="26"/>
    </row>
    <row r="54" spans="1:13">
      <c r="A54" s="31">
        <v>7</v>
      </c>
      <c r="B54" s="99"/>
      <c r="C54" s="71" t="str">
        <f t="shared" si="8"/>
        <v/>
      </c>
      <c r="D54" s="444" t="str">
        <f>IF('5-4 支出'!D54="","",'5-4 支出'!D54)</f>
        <v/>
      </c>
      <c r="E54" s="122" t="str">
        <f>IF('5-4 支出'!E54="","",'5-4 支出'!E54)</f>
        <v/>
      </c>
      <c r="F54" s="123" t="str">
        <f>IF('5-4 支出'!F54="","",'5-4 支出'!F54)</f>
        <v/>
      </c>
      <c r="G54" s="123" t="str">
        <f>IF('5-4 支出'!G54="","",'5-4 支出'!G54)</f>
        <v/>
      </c>
      <c r="H54" s="123" t="str">
        <f>IF('5-4 支出'!H54="","",'5-4 支出'!H54)</f>
        <v/>
      </c>
      <c r="I54" s="123" t="str">
        <f>IF('5-4 支出'!I54="","",'5-4 支出'!I54)</f>
        <v/>
      </c>
      <c r="J54" s="123" t="str">
        <f>IF('5-4 支出'!J54="","",'5-4 支出'!J54)</f>
        <v/>
      </c>
      <c r="K54" s="127" t="str">
        <f t="shared" si="7"/>
        <v/>
      </c>
      <c r="L54" s="32"/>
      <c r="M54" s="27"/>
    </row>
    <row r="55" spans="1:13">
      <c r="A55" s="31">
        <v>8</v>
      </c>
      <c r="B55" s="99"/>
      <c r="C55" s="71" t="str">
        <f t="shared" si="8"/>
        <v/>
      </c>
      <c r="D55" s="444" t="str">
        <f>IF('5-4 支出'!D55="","",'5-4 支出'!D55)</f>
        <v/>
      </c>
      <c r="E55" s="122" t="str">
        <f>IF('5-4 支出'!E55="","",'5-4 支出'!E55)</f>
        <v/>
      </c>
      <c r="F55" s="123" t="str">
        <f>IF('5-4 支出'!F55="","",'5-4 支出'!F55)</f>
        <v/>
      </c>
      <c r="G55" s="123" t="str">
        <f>IF('5-4 支出'!G55="","",'5-4 支出'!G55)</f>
        <v/>
      </c>
      <c r="H55" s="123" t="str">
        <f>IF('5-4 支出'!H55="","",'5-4 支出'!H55)</f>
        <v/>
      </c>
      <c r="I55" s="123" t="str">
        <f>IF('5-4 支出'!I55="","",'5-4 支出'!I55)</f>
        <v/>
      </c>
      <c r="J55" s="123" t="str">
        <f>IF('5-4 支出'!J55="","",'5-4 支出'!J55)</f>
        <v/>
      </c>
      <c r="K55" s="127" t="str">
        <f t="shared" si="7"/>
        <v/>
      </c>
      <c r="L55" s="32"/>
    </row>
    <row r="56" spans="1:13">
      <c r="A56" s="31">
        <v>9</v>
      </c>
      <c r="B56" s="99"/>
      <c r="C56" s="71" t="str">
        <f t="shared" si="8"/>
        <v/>
      </c>
      <c r="D56" s="444" t="str">
        <f>IF('5-4 支出'!D56="","",'5-4 支出'!D56)</f>
        <v/>
      </c>
      <c r="E56" s="122" t="str">
        <f>IF('5-4 支出'!E56="","",'5-4 支出'!E56)</f>
        <v/>
      </c>
      <c r="F56" s="123" t="str">
        <f>IF('5-4 支出'!F56="","",'5-4 支出'!F56)</f>
        <v/>
      </c>
      <c r="G56" s="123" t="str">
        <f>IF('5-4 支出'!G56="","",'5-4 支出'!G56)</f>
        <v/>
      </c>
      <c r="H56" s="123" t="str">
        <f>IF('5-4 支出'!H56="","",'5-4 支出'!H56)</f>
        <v/>
      </c>
      <c r="I56" s="123" t="str">
        <f>IF('5-4 支出'!I56="","",'5-4 支出'!I56)</f>
        <v/>
      </c>
      <c r="J56" s="123" t="str">
        <f>IF('5-4 支出'!J56="","",'5-4 支出'!J56)</f>
        <v/>
      </c>
      <c r="K56" s="127" t="str">
        <f t="shared" si="7"/>
        <v/>
      </c>
      <c r="L56" s="32"/>
    </row>
    <row r="57" spans="1:13" ht="18.5" thickBot="1">
      <c r="A57" s="31">
        <v>10</v>
      </c>
      <c r="B57" s="99"/>
      <c r="C57" s="71" t="str">
        <f t="shared" si="8"/>
        <v/>
      </c>
      <c r="D57" s="444" t="str">
        <f>IF('5-4 支出'!D57="","",'5-4 支出'!D57)</f>
        <v/>
      </c>
      <c r="E57" s="122" t="str">
        <f>IF('5-4 支出'!E57="","",'5-4 支出'!E57)</f>
        <v/>
      </c>
      <c r="F57" s="123" t="str">
        <f>IF('5-4 支出'!F57="","",'5-4 支出'!F57)</f>
        <v/>
      </c>
      <c r="G57" s="123" t="str">
        <f>IF('5-4 支出'!G57="","",'5-4 支出'!G57)</f>
        <v/>
      </c>
      <c r="H57" s="123" t="str">
        <f>IF('5-4 支出'!H57="","",'5-4 支出'!H57)</f>
        <v/>
      </c>
      <c r="I57" s="123" t="str">
        <f>IF('5-4 支出'!I57="","",'5-4 支出'!I57)</f>
        <v/>
      </c>
      <c r="J57" s="123" t="str">
        <f>IF('5-4 支出'!J57="","",'5-4 支出'!J57)</f>
        <v/>
      </c>
      <c r="K57" s="127" t="str">
        <f t="shared" si="7"/>
        <v/>
      </c>
      <c r="L57" s="32"/>
    </row>
    <row r="58" spans="1:13" ht="23" thickBot="1">
      <c r="A58" s="52"/>
      <c r="B58" s="97"/>
      <c r="C58" s="67" t="s">
        <v>107</v>
      </c>
      <c r="D58" s="103" t="s">
        <v>101</v>
      </c>
      <c r="E58" s="56" t="s">
        <v>77</v>
      </c>
      <c r="F58" s="104" t="s">
        <v>58</v>
      </c>
      <c r="G58" s="105" t="s">
        <v>29</v>
      </c>
      <c r="H58" s="59" t="s">
        <v>51</v>
      </c>
      <c r="I58" s="58" t="s">
        <v>30</v>
      </c>
      <c r="J58" s="59" t="s">
        <v>52</v>
      </c>
      <c r="K58" s="57" t="s">
        <v>31</v>
      </c>
      <c r="L58" s="60" t="s">
        <v>97</v>
      </c>
    </row>
    <row r="59" spans="1:13" s="27" customFormat="1" ht="26.5">
      <c r="A59" s="31"/>
      <c r="B59" s="54" t="str">
        <f>IF($E$8=C59,$D$8,IF($E$9=C59,$D$9,IF($E$10=C59,$D$10,"")))</f>
        <v/>
      </c>
      <c r="C59" s="69" t="s">
        <v>180</v>
      </c>
      <c r="D59" s="116"/>
      <c r="E59" s="62"/>
      <c r="F59" s="55"/>
      <c r="G59" s="55"/>
      <c r="H59" s="63"/>
      <c r="I59" s="63"/>
      <c r="J59" s="63"/>
      <c r="K59" s="66" t="str">
        <f t="shared" ref="K59" si="9">IF(ISNUMBER(F59),(PRODUCT(F59,G59,I59)),"")</f>
        <v/>
      </c>
      <c r="L59" s="68">
        <f>ROUNDDOWN(SUM(K60:K79),-3)/1000</f>
        <v>0</v>
      </c>
    </row>
    <row r="60" spans="1:13">
      <c r="A60" s="31">
        <v>1</v>
      </c>
      <c r="B60" s="99"/>
      <c r="C60" s="71" t="str">
        <f>IF(D60="","",".")</f>
        <v/>
      </c>
      <c r="D60" s="443" t="str">
        <f>IF('5-4 支出'!D60="","",'5-4 支出'!D60)</f>
        <v/>
      </c>
      <c r="E60" s="120" t="str">
        <f>IF('5-4 支出'!E60="","",'5-4 支出'!E60)</f>
        <v/>
      </c>
      <c r="F60" s="121" t="str">
        <f>IF('5-4 支出'!F60="","",'5-4 支出'!F60)</f>
        <v/>
      </c>
      <c r="G60" s="121" t="str">
        <f>IF('5-4 支出'!G60="","",'5-4 支出'!G60)</f>
        <v/>
      </c>
      <c r="H60" s="121" t="str">
        <f>IF('5-4 支出'!H60="","",'5-4 支出'!H60)</f>
        <v/>
      </c>
      <c r="I60" s="121" t="str">
        <f>IF('5-4 支出'!I60="","",'5-4 支出'!I60)</f>
        <v/>
      </c>
      <c r="J60" s="121" t="str">
        <f>IF('5-4 支出'!J60="","",'5-4 支出'!J60)</f>
        <v/>
      </c>
      <c r="K60" s="126" t="str">
        <f t="shared" ref="K60:K101" si="10">IF(ISNUMBER(F60),(PRODUCT(F60,G60,I60)),"")</f>
        <v/>
      </c>
      <c r="L60" s="32"/>
    </row>
    <row r="61" spans="1:13">
      <c r="A61" s="31">
        <v>2</v>
      </c>
      <c r="B61" s="99"/>
      <c r="C61" s="71" t="str">
        <f t="shared" ref="C61:C79" si="11">IF(D61="","",".")</f>
        <v/>
      </c>
      <c r="D61" s="444" t="str">
        <f>IF('5-4 支出'!D61="","",'5-4 支出'!D61)</f>
        <v/>
      </c>
      <c r="E61" s="122" t="str">
        <f>IF('5-4 支出'!E61="","",'5-4 支出'!E61)</f>
        <v/>
      </c>
      <c r="F61" s="123" t="str">
        <f>IF('5-4 支出'!F61="","",'5-4 支出'!F61)</f>
        <v/>
      </c>
      <c r="G61" s="123" t="str">
        <f>IF('5-4 支出'!G61="","",'5-4 支出'!G61)</f>
        <v/>
      </c>
      <c r="H61" s="123" t="str">
        <f>IF('5-4 支出'!H61="","",'5-4 支出'!H61)</f>
        <v/>
      </c>
      <c r="I61" s="123" t="str">
        <f>IF('5-4 支出'!I61="","",'5-4 支出'!I61)</f>
        <v/>
      </c>
      <c r="J61" s="123" t="str">
        <f>IF('5-4 支出'!J61="","",'5-4 支出'!J61)</f>
        <v/>
      </c>
      <c r="K61" s="127" t="str">
        <f t="shared" si="10"/>
        <v/>
      </c>
      <c r="L61" s="32"/>
    </row>
    <row r="62" spans="1:13">
      <c r="A62" s="31">
        <v>3</v>
      </c>
      <c r="B62" s="99"/>
      <c r="C62" s="71" t="str">
        <f t="shared" si="11"/>
        <v/>
      </c>
      <c r="D62" s="444" t="str">
        <f>IF('5-4 支出'!D62="","",'5-4 支出'!D62)</f>
        <v/>
      </c>
      <c r="E62" s="122" t="str">
        <f>IF('5-4 支出'!E62="","",'5-4 支出'!E62)</f>
        <v/>
      </c>
      <c r="F62" s="123" t="str">
        <f>IF('5-4 支出'!F62="","",'5-4 支出'!F62)</f>
        <v/>
      </c>
      <c r="G62" s="123" t="str">
        <f>IF('5-4 支出'!G62="","",'5-4 支出'!G62)</f>
        <v/>
      </c>
      <c r="H62" s="123" t="str">
        <f>IF('5-4 支出'!H62="","",'5-4 支出'!H62)</f>
        <v/>
      </c>
      <c r="I62" s="123" t="str">
        <f>IF('5-4 支出'!I62="","",'5-4 支出'!I62)</f>
        <v/>
      </c>
      <c r="J62" s="123" t="str">
        <f>IF('5-4 支出'!J62="","",'5-4 支出'!J62)</f>
        <v/>
      </c>
      <c r="K62" s="127" t="str">
        <f t="shared" si="10"/>
        <v/>
      </c>
      <c r="L62" s="32"/>
    </row>
    <row r="63" spans="1:13">
      <c r="A63" s="31">
        <v>4</v>
      </c>
      <c r="B63" s="99"/>
      <c r="C63" s="71" t="str">
        <f t="shared" si="11"/>
        <v/>
      </c>
      <c r="D63" s="444" t="str">
        <f>IF('5-4 支出'!D63="","",'5-4 支出'!D63)</f>
        <v/>
      </c>
      <c r="E63" s="122" t="str">
        <f>IF('5-4 支出'!E63="","",'5-4 支出'!E63)</f>
        <v/>
      </c>
      <c r="F63" s="123" t="str">
        <f>IF('5-4 支出'!F63="","",'5-4 支出'!F63)</f>
        <v/>
      </c>
      <c r="G63" s="123" t="str">
        <f>IF('5-4 支出'!G63="","",'5-4 支出'!G63)</f>
        <v/>
      </c>
      <c r="H63" s="123" t="str">
        <f>IF('5-4 支出'!H63="","",'5-4 支出'!H63)</f>
        <v/>
      </c>
      <c r="I63" s="123" t="str">
        <f>IF('5-4 支出'!I63="","",'5-4 支出'!I63)</f>
        <v/>
      </c>
      <c r="J63" s="123" t="str">
        <f>IF('5-4 支出'!J63="","",'5-4 支出'!J63)</f>
        <v/>
      </c>
      <c r="K63" s="127" t="str">
        <f t="shared" si="10"/>
        <v/>
      </c>
      <c r="L63" s="32"/>
    </row>
    <row r="64" spans="1:13">
      <c r="A64" s="31">
        <v>5</v>
      </c>
      <c r="B64" s="99"/>
      <c r="C64" s="71" t="str">
        <f t="shared" si="11"/>
        <v/>
      </c>
      <c r="D64" s="444" t="str">
        <f>IF('5-4 支出'!D64="","",'5-4 支出'!D64)</f>
        <v/>
      </c>
      <c r="E64" s="122" t="str">
        <f>IF('5-4 支出'!E64="","",'5-4 支出'!E64)</f>
        <v/>
      </c>
      <c r="F64" s="123" t="str">
        <f>IF('5-4 支出'!F64="","",'5-4 支出'!F64)</f>
        <v/>
      </c>
      <c r="G64" s="123" t="str">
        <f>IF('5-4 支出'!G64="","",'5-4 支出'!G64)</f>
        <v/>
      </c>
      <c r="H64" s="123" t="str">
        <f>IF('5-4 支出'!H64="","",'5-4 支出'!H64)</f>
        <v/>
      </c>
      <c r="I64" s="123" t="str">
        <f>IF('5-4 支出'!I64="","",'5-4 支出'!I64)</f>
        <v/>
      </c>
      <c r="J64" s="123" t="str">
        <f>IF('5-4 支出'!J64="","",'5-4 支出'!J64)</f>
        <v/>
      </c>
      <c r="K64" s="127" t="str">
        <f t="shared" si="10"/>
        <v/>
      </c>
      <c r="L64" s="32"/>
    </row>
    <row r="65" spans="1:12">
      <c r="A65" s="31">
        <v>6</v>
      </c>
      <c r="B65" s="99"/>
      <c r="C65" s="71" t="str">
        <f t="shared" si="11"/>
        <v/>
      </c>
      <c r="D65" s="444" t="str">
        <f>IF('5-4 支出'!D65="","",'5-4 支出'!D65)</f>
        <v/>
      </c>
      <c r="E65" s="122" t="str">
        <f>IF('5-4 支出'!E65="","",'5-4 支出'!E65)</f>
        <v/>
      </c>
      <c r="F65" s="123" t="str">
        <f>IF('5-4 支出'!F65="","",'5-4 支出'!F65)</f>
        <v/>
      </c>
      <c r="G65" s="123" t="str">
        <f>IF('5-4 支出'!G65="","",'5-4 支出'!G65)</f>
        <v/>
      </c>
      <c r="H65" s="123" t="str">
        <f>IF('5-4 支出'!H65="","",'5-4 支出'!H65)</f>
        <v/>
      </c>
      <c r="I65" s="123" t="str">
        <f>IF('5-4 支出'!I65="","",'5-4 支出'!I65)</f>
        <v/>
      </c>
      <c r="J65" s="123" t="str">
        <f>IF('5-4 支出'!J65="","",'5-4 支出'!J65)</f>
        <v/>
      </c>
      <c r="K65" s="127" t="str">
        <f t="shared" si="10"/>
        <v/>
      </c>
      <c r="L65" s="32"/>
    </row>
    <row r="66" spans="1:12">
      <c r="A66" s="31">
        <v>7</v>
      </c>
      <c r="B66" s="99"/>
      <c r="C66" s="71" t="str">
        <f t="shared" si="11"/>
        <v/>
      </c>
      <c r="D66" s="444" t="str">
        <f>IF('5-4 支出'!D66="","",'5-4 支出'!D66)</f>
        <v/>
      </c>
      <c r="E66" s="122" t="str">
        <f>IF('5-4 支出'!E66="","",'5-4 支出'!E66)</f>
        <v/>
      </c>
      <c r="F66" s="123" t="str">
        <f>IF('5-4 支出'!F66="","",'5-4 支出'!F66)</f>
        <v/>
      </c>
      <c r="G66" s="123" t="str">
        <f>IF('5-4 支出'!G66="","",'5-4 支出'!G66)</f>
        <v/>
      </c>
      <c r="H66" s="123" t="str">
        <f>IF('5-4 支出'!H66="","",'5-4 支出'!H66)</f>
        <v/>
      </c>
      <c r="I66" s="123" t="str">
        <f>IF('5-4 支出'!I66="","",'5-4 支出'!I66)</f>
        <v/>
      </c>
      <c r="J66" s="123" t="str">
        <f>IF('5-4 支出'!J66="","",'5-4 支出'!J66)</f>
        <v/>
      </c>
      <c r="K66" s="127" t="str">
        <f t="shared" si="10"/>
        <v/>
      </c>
      <c r="L66" s="32"/>
    </row>
    <row r="67" spans="1:12">
      <c r="A67" s="31">
        <v>8</v>
      </c>
      <c r="B67" s="99"/>
      <c r="C67" s="71" t="str">
        <f t="shared" si="11"/>
        <v/>
      </c>
      <c r="D67" s="444" t="str">
        <f>IF('5-4 支出'!D67="","",'5-4 支出'!D67)</f>
        <v/>
      </c>
      <c r="E67" s="122" t="str">
        <f>IF('5-4 支出'!E67="","",'5-4 支出'!E67)</f>
        <v/>
      </c>
      <c r="F67" s="123" t="str">
        <f>IF('5-4 支出'!F67="","",'5-4 支出'!F67)</f>
        <v/>
      </c>
      <c r="G67" s="123" t="str">
        <f>IF('5-4 支出'!G67="","",'5-4 支出'!G67)</f>
        <v/>
      </c>
      <c r="H67" s="123" t="str">
        <f>IF('5-4 支出'!H67="","",'5-4 支出'!H67)</f>
        <v/>
      </c>
      <c r="I67" s="123" t="str">
        <f>IF('5-4 支出'!I67="","",'5-4 支出'!I67)</f>
        <v/>
      </c>
      <c r="J67" s="123" t="str">
        <f>IF('5-4 支出'!J67="","",'5-4 支出'!J67)</f>
        <v/>
      </c>
      <c r="K67" s="127" t="str">
        <f t="shared" si="10"/>
        <v/>
      </c>
      <c r="L67" s="32"/>
    </row>
    <row r="68" spans="1:12">
      <c r="A68" s="31">
        <v>9</v>
      </c>
      <c r="B68" s="99"/>
      <c r="C68" s="71" t="str">
        <f t="shared" si="11"/>
        <v/>
      </c>
      <c r="D68" s="444" t="str">
        <f>IF('5-4 支出'!D68="","",'5-4 支出'!D68)</f>
        <v/>
      </c>
      <c r="E68" s="122" t="str">
        <f>IF('5-4 支出'!E68="","",'5-4 支出'!E68)</f>
        <v/>
      </c>
      <c r="F68" s="123" t="str">
        <f>IF('5-4 支出'!F68="","",'5-4 支出'!F68)</f>
        <v/>
      </c>
      <c r="G68" s="123" t="str">
        <f>IF('5-4 支出'!G68="","",'5-4 支出'!G68)</f>
        <v/>
      </c>
      <c r="H68" s="123" t="str">
        <f>IF('5-4 支出'!H68="","",'5-4 支出'!H68)</f>
        <v/>
      </c>
      <c r="I68" s="123" t="str">
        <f>IF('5-4 支出'!I68="","",'5-4 支出'!I68)</f>
        <v/>
      </c>
      <c r="J68" s="123" t="str">
        <f>IF('5-4 支出'!J68="","",'5-4 支出'!J68)</f>
        <v/>
      </c>
      <c r="K68" s="127" t="str">
        <f t="shared" si="10"/>
        <v/>
      </c>
      <c r="L68" s="32"/>
    </row>
    <row r="69" spans="1:12">
      <c r="A69" s="31">
        <v>10</v>
      </c>
      <c r="B69" s="99"/>
      <c r="C69" s="71" t="str">
        <f t="shared" si="11"/>
        <v/>
      </c>
      <c r="D69" s="444" t="str">
        <f>IF('5-4 支出'!D69="","",'5-4 支出'!D69)</f>
        <v/>
      </c>
      <c r="E69" s="122" t="str">
        <f>IF('5-4 支出'!E69="","",'5-4 支出'!E69)</f>
        <v/>
      </c>
      <c r="F69" s="123" t="str">
        <f>IF('5-4 支出'!F69="","",'5-4 支出'!F69)</f>
        <v/>
      </c>
      <c r="G69" s="123" t="str">
        <f>IF('5-4 支出'!G69="","",'5-4 支出'!G69)</f>
        <v/>
      </c>
      <c r="H69" s="123" t="str">
        <f>IF('5-4 支出'!H69="","",'5-4 支出'!H69)</f>
        <v/>
      </c>
      <c r="I69" s="123" t="str">
        <f>IF('5-4 支出'!I69="","",'5-4 支出'!I69)</f>
        <v/>
      </c>
      <c r="J69" s="123" t="str">
        <f>IF('5-4 支出'!J69="","",'5-4 支出'!J69)</f>
        <v/>
      </c>
      <c r="K69" s="127" t="str">
        <f t="shared" si="10"/>
        <v/>
      </c>
      <c r="L69" s="32"/>
    </row>
    <row r="70" spans="1:12">
      <c r="A70" s="31">
        <v>11</v>
      </c>
      <c r="B70" s="99"/>
      <c r="C70" s="71" t="str">
        <f t="shared" si="11"/>
        <v/>
      </c>
      <c r="D70" s="444" t="str">
        <f>IF('5-4 支出'!D70="","",'5-4 支出'!D70)</f>
        <v/>
      </c>
      <c r="E70" s="122" t="str">
        <f>IF('5-4 支出'!E70="","",'5-4 支出'!E70)</f>
        <v/>
      </c>
      <c r="F70" s="123" t="str">
        <f>IF('5-4 支出'!F70="","",'5-4 支出'!F70)</f>
        <v/>
      </c>
      <c r="G70" s="123" t="str">
        <f>IF('5-4 支出'!G70="","",'5-4 支出'!G70)</f>
        <v/>
      </c>
      <c r="H70" s="123" t="str">
        <f>IF('5-4 支出'!H70="","",'5-4 支出'!H70)</f>
        <v/>
      </c>
      <c r="I70" s="123" t="str">
        <f>IF('5-4 支出'!I70="","",'5-4 支出'!I70)</f>
        <v/>
      </c>
      <c r="J70" s="123" t="str">
        <f>IF('5-4 支出'!J70="","",'5-4 支出'!J70)</f>
        <v/>
      </c>
      <c r="K70" s="127" t="str">
        <f t="shared" si="10"/>
        <v/>
      </c>
      <c r="L70" s="32"/>
    </row>
    <row r="71" spans="1:12">
      <c r="A71" s="31">
        <v>12</v>
      </c>
      <c r="B71" s="99"/>
      <c r="C71" s="71" t="str">
        <f t="shared" si="11"/>
        <v/>
      </c>
      <c r="D71" s="444" t="str">
        <f>IF('5-4 支出'!D71="","",'5-4 支出'!D71)</f>
        <v/>
      </c>
      <c r="E71" s="122" t="str">
        <f>IF('5-4 支出'!E71="","",'5-4 支出'!E71)</f>
        <v/>
      </c>
      <c r="F71" s="123" t="str">
        <f>IF('5-4 支出'!F71="","",'5-4 支出'!F71)</f>
        <v/>
      </c>
      <c r="G71" s="123" t="str">
        <f>IF('5-4 支出'!G71="","",'5-4 支出'!G71)</f>
        <v/>
      </c>
      <c r="H71" s="123" t="str">
        <f>IF('5-4 支出'!H71="","",'5-4 支出'!H71)</f>
        <v/>
      </c>
      <c r="I71" s="123" t="str">
        <f>IF('5-4 支出'!I71="","",'5-4 支出'!I71)</f>
        <v/>
      </c>
      <c r="J71" s="123" t="str">
        <f>IF('5-4 支出'!J71="","",'5-4 支出'!J71)</f>
        <v/>
      </c>
      <c r="K71" s="127" t="str">
        <f t="shared" si="10"/>
        <v/>
      </c>
      <c r="L71" s="32"/>
    </row>
    <row r="72" spans="1:12">
      <c r="A72" s="31">
        <v>13</v>
      </c>
      <c r="B72" s="99"/>
      <c r="C72" s="71" t="str">
        <f t="shared" si="11"/>
        <v/>
      </c>
      <c r="D72" s="444" t="str">
        <f>IF('5-4 支出'!D72="","",'5-4 支出'!D72)</f>
        <v/>
      </c>
      <c r="E72" s="122" t="str">
        <f>IF('5-4 支出'!E72="","",'5-4 支出'!E72)</f>
        <v/>
      </c>
      <c r="F72" s="123" t="str">
        <f>IF('5-4 支出'!F72="","",'5-4 支出'!F72)</f>
        <v/>
      </c>
      <c r="G72" s="123" t="str">
        <f>IF('5-4 支出'!G72="","",'5-4 支出'!G72)</f>
        <v/>
      </c>
      <c r="H72" s="123" t="str">
        <f>IF('5-4 支出'!H72="","",'5-4 支出'!H72)</f>
        <v/>
      </c>
      <c r="I72" s="123" t="str">
        <f>IF('5-4 支出'!I72="","",'5-4 支出'!I72)</f>
        <v/>
      </c>
      <c r="J72" s="123" t="str">
        <f>IF('5-4 支出'!J72="","",'5-4 支出'!J72)</f>
        <v/>
      </c>
      <c r="K72" s="127" t="str">
        <f t="shared" si="10"/>
        <v/>
      </c>
      <c r="L72" s="32"/>
    </row>
    <row r="73" spans="1:12">
      <c r="A73" s="31">
        <v>14</v>
      </c>
      <c r="B73" s="99"/>
      <c r="C73" s="71" t="str">
        <f t="shared" si="11"/>
        <v/>
      </c>
      <c r="D73" s="444" t="str">
        <f>IF('5-4 支出'!D73="","",'5-4 支出'!D73)</f>
        <v/>
      </c>
      <c r="E73" s="122" t="str">
        <f>IF('5-4 支出'!E73="","",'5-4 支出'!E73)</f>
        <v/>
      </c>
      <c r="F73" s="123" t="str">
        <f>IF('5-4 支出'!F73="","",'5-4 支出'!F73)</f>
        <v/>
      </c>
      <c r="G73" s="123" t="str">
        <f>IF('5-4 支出'!G73="","",'5-4 支出'!G73)</f>
        <v/>
      </c>
      <c r="H73" s="123" t="str">
        <f>IF('5-4 支出'!H73="","",'5-4 支出'!H73)</f>
        <v/>
      </c>
      <c r="I73" s="123" t="str">
        <f>IF('5-4 支出'!I73="","",'5-4 支出'!I73)</f>
        <v/>
      </c>
      <c r="J73" s="123" t="str">
        <f>IF('5-4 支出'!J73="","",'5-4 支出'!J73)</f>
        <v/>
      </c>
      <c r="K73" s="127" t="str">
        <f t="shared" si="10"/>
        <v/>
      </c>
      <c r="L73" s="32"/>
    </row>
    <row r="74" spans="1:12">
      <c r="A74" s="31">
        <v>15</v>
      </c>
      <c r="B74" s="99"/>
      <c r="C74" s="71" t="str">
        <f t="shared" si="11"/>
        <v/>
      </c>
      <c r="D74" s="444" t="str">
        <f>IF('5-4 支出'!D74="","",'5-4 支出'!D74)</f>
        <v/>
      </c>
      <c r="E74" s="122" t="str">
        <f>IF('5-4 支出'!E74="","",'5-4 支出'!E74)</f>
        <v/>
      </c>
      <c r="F74" s="123" t="str">
        <f>IF('5-4 支出'!F74="","",'5-4 支出'!F74)</f>
        <v/>
      </c>
      <c r="G74" s="123" t="str">
        <f>IF('5-4 支出'!G74="","",'5-4 支出'!G74)</f>
        <v/>
      </c>
      <c r="H74" s="123" t="str">
        <f>IF('5-4 支出'!H74="","",'5-4 支出'!H74)</f>
        <v/>
      </c>
      <c r="I74" s="123" t="str">
        <f>IF('5-4 支出'!I74="","",'5-4 支出'!I74)</f>
        <v/>
      </c>
      <c r="J74" s="123" t="str">
        <f>IF('5-4 支出'!J74="","",'5-4 支出'!J74)</f>
        <v/>
      </c>
      <c r="K74" s="127" t="str">
        <f t="shared" si="10"/>
        <v/>
      </c>
      <c r="L74" s="32"/>
    </row>
    <row r="75" spans="1:12">
      <c r="A75" s="31">
        <v>16</v>
      </c>
      <c r="B75" s="99"/>
      <c r="C75" s="71" t="str">
        <f t="shared" si="11"/>
        <v/>
      </c>
      <c r="D75" s="444" t="str">
        <f>IF('5-4 支出'!D75="","",'5-4 支出'!D75)</f>
        <v/>
      </c>
      <c r="E75" s="122" t="str">
        <f>IF('5-4 支出'!E75="","",'5-4 支出'!E75)</f>
        <v/>
      </c>
      <c r="F75" s="123" t="str">
        <f>IF('5-4 支出'!F75="","",'5-4 支出'!F75)</f>
        <v/>
      </c>
      <c r="G75" s="123" t="str">
        <f>IF('5-4 支出'!G75="","",'5-4 支出'!G75)</f>
        <v/>
      </c>
      <c r="H75" s="123" t="str">
        <f>IF('5-4 支出'!H75="","",'5-4 支出'!H75)</f>
        <v/>
      </c>
      <c r="I75" s="123" t="str">
        <f>IF('5-4 支出'!I75="","",'5-4 支出'!I75)</f>
        <v/>
      </c>
      <c r="J75" s="123" t="str">
        <f>IF('5-4 支出'!J75="","",'5-4 支出'!J75)</f>
        <v/>
      </c>
      <c r="K75" s="127" t="str">
        <f t="shared" si="10"/>
        <v/>
      </c>
      <c r="L75" s="32"/>
    </row>
    <row r="76" spans="1:12">
      <c r="A76" s="31">
        <v>17</v>
      </c>
      <c r="B76" s="99"/>
      <c r="C76" s="71" t="str">
        <f t="shared" si="11"/>
        <v/>
      </c>
      <c r="D76" s="444" t="str">
        <f>IF('5-4 支出'!D76="","",'5-4 支出'!D76)</f>
        <v/>
      </c>
      <c r="E76" s="122" t="str">
        <f>IF('5-4 支出'!E76="","",'5-4 支出'!E76)</f>
        <v/>
      </c>
      <c r="F76" s="123" t="str">
        <f>IF('5-4 支出'!F76="","",'5-4 支出'!F76)</f>
        <v/>
      </c>
      <c r="G76" s="123" t="str">
        <f>IF('5-4 支出'!G76="","",'5-4 支出'!G76)</f>
        <v/>
      </c>
      <c r="H76" s="123" t="str">
        <f>IF('5-4 支出'!H76="","",'5-4 支出'!H76)</f>
        <v/>
      </c>
      <c r="I76" s="123" t="str">
        <f>IF('5-4 支出'!I76="","",'5-4 支出'!I76)</f>
        <v/>
      </c>
      <c r="J76" s="123" t="str">
        <f>IF('5-4 支出'!J76="","",'5-4 支出'!J76)</f>
        <v/>
      </c>
      <c r="K76" s="127" t="str">
        <f t="shared" si="10"/>
        <v/>
      </c>
      <c r="L76" s="33"/>
    </row>
    <row r="77" spans="1:12">
      <c r="A77" s="31">
        <v>18</v>
      </c>
      <c r="B77" s="99"/>
      <c r="C77" s="71" t="str">
        <f t="shared" si="11"/>
        <v/>
      </c>
      <c r="D77" s="444" t="str">
        <f>IF('5-4 支出'!D77="","",'5-4 支出'!D77)</f>
        <v/>
      </c>
      <c r="E77" s="122" t="str">
        <f>IF('5-4 支出'!E77="","",'5-4 支出'!E77)</f>
        <v/>
      </c>
      <c r="F77" s="123" t="str">
        <f>IF('5-4 支出'!F77="","",'5-4 支出'!F77)</f>
        <v/>
      </c>
      <c r="G77" s="123" t="str">
        <f>IF('5-4 支出'!G77="","",'5-4 支出'!G77)</f>
        <v/>
      </c>
      <c r="H77" s="123" t="str">
        <f>IF('5-4 支出'!H77="","",'5-4 支出'!H77)</f>
        <v/>
      </c>
      <c r="I77" s="123" t="str">
        <f>IF('5-4 支出'!I77="","",'5-4 支出'!I77)</f>
        <v/>
      </c>
      <c r="J77" s="123" t="str">
        <f>IF('5-4 支出'!J77="","",'5-4 支出'!J77)</f>
        <v/>
      </c>
      <c r="K77" s="127" t="str">
        <f t="shared" si="10"/>
        <v/>
      </c>
      <c r="L77" s="33"/>
    </row>
    <row r="78" spans="1:12">
      <c r="A78" s="31">
        <v>19</v>
      </c>
      <c r="B78" s="99"/>
      <c r="C78" s="71" t="str">
        <f t="shared" si="11"/>
        <v/>
      </c>
      <c r="D78" s="444" t="str">
        <f>IF('5-4 支出'!D78="","",'5-4 支出'!D78)</f>
        <v/>
      </c>
      <c r="E78" s="122" t="str">
        <f>IF('5-4 支出'!E78="","",'5-4 支出'!E78)</f>
        <v/>
      </c>
      <c r="F78" s="123" t="str">
        <f>IF('5-4 支出'!F78="","",'5-4 支出'!F78)</f>
        <v/>
      </c>
      <c r="G78" s="123" t="str">
        <f>IF('5-4 支出'!G78="","",'5-4 支出'!G78)</f>
        <v/>
      </c>
      <c r="H78" s="123" t="str">
        <f>IF('5-4 支出'!H78="","",'5-4 支出'!H78)</f>
        <v/>
      </c>
      <c r="I78" s="123" t="str">
        <f>IF('5-4 支出'!I78="","",'5-4 支出'!I78)</f>
        <v/>
      </c>
      <c r="J78" s="123" t="str">
        <f>IF('5-4 支出'!J78="","",'5-4 支出'!J78)</f>
        <v/>
      </c>
      <c r="K78" s="127" t="str">
        <f t="shared" si="10"/>
        <v/>
      </c>
      <c r="L78" s="33"/>
    </row>
    <row r="79" spans="1:12" ht="18.5" thickBot="1">
      <c r="A79" s="31">
        <v>20</v>
      </c>
      <c r="B79" s="100"/>
      <c r="C79" s="72" t="str">
        <f t="shared" si="11"/>
        <v/>
      </c>
      <c r="D79" s="445" t="str">
        <f>IF('5-4 支出'!D79="","",'5-4 支出'!D79)</f>
        <v/>
      </c>
      <c r="E79" s="124" t="str">
        <f>IF('5-4 支出'!E79="","",'5-4 支出'!E79)</f>
        <v/>
      </c>
      <c r="F79" s="125" t="str">
        <f>IF('5-4 支出'!F79="","",'5-4 支出'!F79)</f>
        <v/>
      </c>
      <c r="G79" s="125" t="str">
        <f>IF('5-4 支出'!G79="","",'5-4 支出'!G79)</f>
        <v/>
      </c>
      <c r="H79" s="125" t="str">
        <f>IF('5-4 支出'!H79="","",'5-4 支出'!H79)</f>
        <v/>
      </c>
      <c r="I79" s="125" t="str">
        <f>IF('5-4 支出'!I79="","",'5-4 支出'!I79)</f>
        <v/>
      </c>
      <c r="J79" s="125" t="str">
        <f>IF('5-4 支出'!J79="","",'5-4 支出'!J79)</f>
        <v/>
      </c>
      <c r="K79" s="128" t="str">
        <f t="shared" si="10"/>
        <v/>
      </c>
      <c r="L79" s="34"/>
    </row>
    <row r="80" spans="1:12" ht="23" thickBot="1">
      <c r="A80" s="52"/>
      <c r="B80" s="97"/>
      <c r="C80" s="67" t="s">
        <v>107</v>
      </c>
      <c r="D80" s="103" t="s">
        <v>101</v>
      </c>
      <c r="E80" s="56" t="s">
        <v>77</v>
      </c>
      <c r="F80" s="104" t="s">
        <v>58</v>
      </c>
      <c r="G80" s="105" t="s">
        <v>29</v>
      </c>
      <c r="H80" s="59" t="s">
        <v>51</v>
      </c>
      <c r="I80" s="58" t="s">
        <v>30</v>
      </c>
      <c r="J80" s="59" t="s">
        <v>52</v>
      </c>
      <c r="K80" s="57" t="s">
        <v>31</v>
      </c>
      <c r="L80" s="60" t="s">
        <v>97</v>
      </c>
    </row>
    <row r="81" spans="1:12" s="27" customFormat="1" ht="26.5">
      <c r="A81" s="31"/>
      <c r="B81" s="54" t="str">
        <f t="shared" ref="B81" si="12">IF($E$8=C81,$D$8,IF($E$9=C81,$D$9,IF($E$10=C81,$D$10,"")))</f>
        <v/>
      </c>
      <c r="C81" s="70" t="s">
        <v>25</v>
      </c>
      <c r="D81" s="116"/>
      <c r="E81" s="62"/>
      <c r="F81" s="55"/>
      <c r="G81" s="55"/>
      <c r="H81" s="63"/>
      <c r="I81" s="63"/>
      <c r="J81" s="63"/>
      <c r="K81" s="66" t="str">
        <f t="shared" ref="K81" si="13">IF(ISNUMBER(F81),(PRODUCT(F81,G81,I81)),"")</f>
        <v/>
      </c>
      <c r="L81" s="68">
        <f>ROUNDDOWN(SUM(K82:K101),-3)/1000</f>
        <v>0</v>
      </c>
    </row>
    <row r="82" spans="1:12">
      <c r="A82" s="31">
        <v>1</v>
      </c>
      <c r="B82" s="99"/>
      <c r="C82" s="71" t="str">
        <f>IF(D82="","",".")</f>
        <v/>
      </c>
      <c r="D82" s="443" t="str">
        <f>IF('5-4 支出'!D82="","",'5-4 支出'!D82)</f>
        <v/>
      </c>
      <c r="E82" s="120" t="str">
        <f>IF('5-4 支出'!E82="","",'5-4 支出'!E82)</f>
        <v/>
      </c>
      <c r="F82" s="121" t="str">
        <f>IF('5-4 支出'!F82="","",'5-4 支出'!F82)</f>
        <v/>
      </c>
      <c r="G82" s="121" t="str">
        <f>IF('5-4 支出'!G82="","",'5-4 支出'!G82)</f>
        <v/>
      </c>
      <c r="H82" s="121" t="str">
        <f>IF('5-4 支出'!H82="","",'5-4 支出'!H82)</f>
        <v/>
      </c>
      <c r="I82" s="121" t="str">
        <f>IF('5-4 支出'!I82="","",'5-4 支出'!I82)</f>
        <v/>
      </c>
      <c r="J82" s="121" t="str">
        <f>IF('5-4 支出'!J82="","",'5-4 支出'!J82)</f>
        <v/>
      </c>
      <c r="K82" s="126" t="str">
        <f t="shared" si="10"/>
        <v/>
      </c>
      <c r="L82" s="32"/>
    </row>
    <row r="83" spans="1:12">
      <c r="A83" s="31">
        <v>2</v>
      </c>
      <c r="B83" s="99"/>
      <c r="C83" s="71" t="str">
        <f t="shared" ref="C83:C101" si="14">IF(D83="","",".")</f>
        <v/>
      </c>
      <c r="D83" s="444" t="str">
        <f>IF('5-4 支出'!D83="","",'5-4 支出'!D83)</f>
        <v/>
      </c>
      <c r="E83" s="122" t="str">
        <f>IF('5-4 支出'!E83="","",'5-4 支出'!E83)</f>
        <v/>
      </c>
      <c r="F83" s="123" t="str">
        <f>IF('5-4 支出'!F83="","",'5-4 支出'!F83)</f>
        <v/>
      </c>
      <c r="G83" s="123" t="str">
        <f>IF('5-4 支出'!G83="","",'5-4 支出'!G83)</f>
        <v/>
      </c>
      <c r="H83" s="123" t="str">
        <f>IF('5-4 支出'!H83="","",'5-4 支出'!H83)</f>
        <v/>
      </c>
      <c r="I83" s="123" t="str">
        <f>IF('5-4 支出'!I83="","",'5-4 支出'!I83)</f>
        <v/>
      </c>
      <c r="J83" s="123" t="str">
        <f>IF('5-4 支出'!J83="","",'5-4 支出'!J83)</f>
        <v/>
      </c>
      <c r="K83" s="127" t="str">
        <f t="shared" si="10"/>
        <v/>
      </c>
      <c r="L83" s="32"/>
    </row>
    <row r="84" spans="1:12">
      <c r="A84" s="31">
        <v>3</v>
      </c>
      <c r="B84" s="99"/>
      <c r="C84" s="71" t="str">
        <f t="shared" si="14"/>
        <v/>
      </c>
      <c r="D84" s="444" t="str">
        <f>IF('5-4 支出'!D84="","",'5-4 支出'!D84)</f>
        <v/>
      </c>
      <c r="E84" s="122" t="str">
        <f>IF('5-4 支出'!E84="","",'5-4 支出'!E84)</f>
        <v/>
      </c>
      <c r="F84" s="123" t="str">
        <f>IF('5-4 支出'!F84="","",'5-4 支出'!F84)</f>
        <v/>
      </c>
      <c r="G84" s="123" t="str">
        <f>IF('5-4 支出'!G84="","",'5-4 支出'!G84)</f>
        <v/>
      </c>
      <c r="H84" s="123" t="str">
        <f>IF('5-4 支出'!H84="","",'5-4 支出'!H84)</f>
        <v/>
      </c>
      <c r="I84" s="123" t="str">
        <f>IF('5-4 支出'!I84="","",'5-4 支出'!I84)</f>
        <v/>
      </c>
      <c r="J84" s="123" t="str">
        <f>IF('5-4 支出'!J84="","",'5-4 支出'!J84)</f>
        <v/>
      </c>
      <c r="K84" s="127" t="str">
        <f t="shared" si="10"/>
        <v/>
      </c>
      <c r="L84" s="32"/>
    </row>
    <row r="85" spans="1:12">
      <c r="A85" s="31">
        <v>4</v>
      </c>
      <c r="B85" s="99"/>
      <c r="C85" s="71" t="str">
        <f t="shared" si="14"/>
        <v/>
      </c>
      <c r="D85" s="444" t="str">
        <f>IF('5-4 支出'!D85="","",'5-4 支出'!D85)</f>
        <v/>
      </c>
      <c r="E85" s="122" t="str">
        <f>IF('5-4 支出'!E85="","",'5-4 支出'!E85)</f>
        <v/>
      </c>
      <c r="F85" s="123" t="str">
        <f>IF('5-4 支出'!F85="","",'5-4 支出'!F85)</f>
        <v/>
      </c>
      <c r="G85" s="123" t="str">
        <f>IF('5-4 支出'!G85="","",'5-4 支出'!G85)</f>
        <v/>
      </c>
      <c r="H85" s="123" t="str">
        <f>IF('5-4 支出'!H85="","",'5-4 支出'!H85)</f>
        <v/>
      </c>
      <c r="I85" s="123" t="str">
        <f>IF('5-4 支出'!I85="","",'5-4 支出'!I85)</f>
        <v/>
      </c>
      <c r="J85" s="123" t="str">
        <f>IF('5-4 支出'!J85="","",'5-4 支出'!J85)</f>
        <v/>
      </c>
      <c r="K85" s="127" t="str">
        <f t="shared" si="10"/>
        <v/>
      </c>
      <c r="L85" s="32"/>
    </row>
    <row r="86" spans="1:12">
      <c r="A86" s="31">
        <v>5</v>
      </c>
      <c r="B86" s="99"/>
      <c r="C86" s="71" t="str">
        <f t="shared" si="14"/>
        <v/>
      </c>
      <c r="D86" s="444" t="str">
        <f>IF('5-4 支出'!D86="","",'5-4 支出'!D86)</f>
        <v/>
      </c>
      <c r="E86" s="122" t="str">
        <f>IF('5-4 支出'!E86="","",'5-4 支出'!E86)</f>
        <v/>
      </c>
      <c r="F86" s="123" t="str">
        <f>IF('5-4 支出'!F86="","",'5-4 支出'!F86)</f>
        <v/>
      </c>
      <c r="G86" s="123" t="str">
        <f>IF('5-4 支出'!G86="","",'5-4 支出'!G86)</f>
        <v/>
      </c>
      <c r="H86" s="123" t="str">
        <f>IF('5-4 支出'!H86="","",'5-4 支出'!H86)</f>
        <v/>
      </c>
      <c r="I86" s="123" t="str">
        <f>IF('5-4 支出'!I86="","",'5-4 支出'!I86)</f>
        <v/>
      </c>
      <c r="J86" s="123" t="str">
        <f>IF('5-4 支出'!J86="","",'5-4 支出'!J86)</f>
        <v/>
      </c>
      <c r="K86" s="127" t="str">
        <f t="shared" si="10"/>
        <v/>
      </c>
      <c r="L86" s="32"/>
    </row>
    <row r="87" spans="1:12">
      <c r="A87" s="31">
        <v>6</v>
      </c>
      <c r="B87" s="99"/>
      <c r="C87" s="71" t="str">
        <f t="shared" si="14"/>
        <v/>
      </c>
      <c r="D87" s="444" t="str">
        <f>IF('5-4 支出'!D87="","",'5-4 支出'!D87)</f>
        <v/>
      </c>
      <c r="E87" s="122" t="str">
        <f>IF('5-4 支出'!E87="","",'5-4 支出'!E87)</f>
        <v/>
      </c>
      <c r="F87" s="123" t="str">
        <f>IF('5-4 支出'!F87="","",'5-4 支出'!F87)</f>
        <v/>
      </c>
      <c r="G87" s="123" t="str">
        <f>IF('5-4 支出'!G87="","",'5-4 支出'!G87)</f>
        <v/>
      </c>
      <c r="H87" s="123" t="str">
        <f>IF('5-4 支出'!H87="","",'5-4 支出'!H87)</f>
        <v/>
      </c>
      <c r="I87" s="123" t="str">
        <f>IF('5-4 支出'!I87="","",'5-4 支出'!I87)</f>
        <v/>
      </c>
      <c r="J87" s="123" t="str">
        <f>IF('5-4 支出'!J87="","",'5-4 支出'!J87)</f>
        <v/>
      </c>
      <c r="K87" s="127" t="str">
        <f t="shared" si="10"/>
        <v/>
      </c>
      <c r="L87" s="32"/>
    </row>
    <row r="88" spans="1:12">
      <c r="A88" s="31">
        <v>7</v>
      </c>
      <c r="B88" s="99"/>
      <c r="C88" s="71" t="str">
        <f t="shared" si="14"/>
        <v/>
      </c>
      <c r="D88" s="444" t="str">
        <f>IF('5-4 支出'!D88="","",'5-4 支出'!D88)</f>
        <v/>
      </c>
      <c r="E88" s="122" t="str">
        <f>IF('5-4 支出'!E88="","",'5-4 支出'!E88)</f>
        <v/>
      </c>
      <c r="F88" s="123" t="str">
        <f>IF('5-4 支出'!F88="","",'5-4 支出'!F88)</f>
        <v/>
      </c>
      <c r="G88" s="123" t="str">
        <f>IF('5-4 支出'!G88="","",'5-4 支出'!G88)</f>
        <v/>
      </c>
      <c r="H88" s="123" t="str">
        <f>IF('5-4 支出'!H88="","",'5-4 支出'!H88)</f>
        <v/>
      </c>
      <c r="I88" s="123" t="str">
        <f>IF('5-4 支出'!I88="","",'5-4 支出'!I88)</f>
        <v/>
      </c>
      <c r="J88" s="123" t="str">
        <f>IF('5-4 支出'!J88="","",'5-4 支出'!J88)</f>
        <v/>
      </c>
      <c r="K88" s="127" t="str">
        <f t="shared" si="10"/>
        <v/>
      </c>
      <c r="L88" s="32"/>
    </row>
    <row r="89" spans="1:12">
      <c r="A89" s="31">
        <v>8</v>
      </c>
      <c r="B89" s="99"/>
      <c r="C89" s="71" t="str">
        <f t="shared" si="14"/>
        <v/>
      </c>
      <c r="D89" s="444" t="str">
        <f>IF('5-4 支出'!D89="","",'5-4 支出'!D89)</f>
        <v/>
      </c>
      <c r="E89" s="122" t="str">
        <f>IF('5-4 支出'!E89="","",'5-4 支出'!E89)</f>
        <v/>
      </c>
      <c r="F89" s="123" t="str">
        <f>IF('5-4 支出'!F89="","",'5-4 支出'!F89)</f>
        <v/>
      </c>
      <c r="G89" s="123" t="str">
        <f>IF('5-4 支出'!G89="","",'5-4 支出'!G89)</f>
        <v/>
      </c>
      <c r="H89" s="123" t="str">
        <f>IF('5-4 支出'!H89="","",'5-4 支出'!H89)</f>
        <v/>
      </c>
      <c r="I89" s="123" t="str">
        <f>IF('5-4 支出'!I89="","",'5-4 支出'!I89)</f>
        <v/>
      </c>
      <c r="J89" s="123" t="str">
        <f>IF('5-4 支出'!J89="","",'5-4 支出'!J89)</f>
        <v/>
      </c>
      <c r="K89" s="127" t="str">
        <f t="shared" si="10"/>
        <v/>
      </c>
      <c r="L89" s="32"/>
    </row>
    <row r="90" spans="1:12">
      <c r="A90" s="31">
        <v>9</v>
      </c>
      <c r="B90" s="99"/>
      <c r="C90" s="71" t="str">
        <f t="shared" si="14"/>
        <v/>
      </c>
      <c r="D90" s="444" t="str">
        <f>IF('5-4 支出'!D90="","",'5-4 支出'!D90)</f>
        <v/>
      </c>
      <c r="E90" s="122" t="str">
        <f>IF('5-4 支出'!E90="","",'5-4 支出'!E90)</f>
        <v/>
      </c>
      <c r="F90" s="123" t="str">
        <f>IF('5-4 支出'!F90="","",'5-4 支出'!F90)</f>
        <v/>
      </c>
      <c r="G90" s="123" t="str">
        <f>IF('5-4 支出'!G90="","",'5-4 支出'!G90)</f>
        <v/>
      </c>
      <c r="H90" s="123" t="str">
        <f>IF('5-4 支出'!H90="","",'5-4 支出'!H90)</f>
        <v/>
      </c>
      <c r="I90" s="123" t="str">
        <f>IF('5-4 支出'!I90="","",'5-4 支出'!I90)</f>
        <v/>
      </c>
      <c r="J90" s="123" t="str">
        <f>IF('5-4 支出'!J90="","",'5-4 支出'!J90)</f>
        <v/>
      </c>
      <c r="K90" s="127" t="str">
        <f t="shared" si="10"/>
        <v/>
      </c>
      <c r="L90" s="32"/>
    </row>
    <row r="91" spans="1:12">
      <c r="A91" s="31">
        <v>10</v>
      </c>
      <c r="B91" s="99"/>
      <c r="C91" s="71" t="str">
        <f t="shared" si="14"/>
        <v/>
      </c>
      <c r="D91" s="444" t="str">
        <f>IF('5-4 支出'!D91="","",'5-4 支出'!D91)</f>
        <v/>
      </c>
      <c r="E91" s="122" t="str">
        <f>IF('5-4 支出'!E91="","",'5-4 支出'!E91)</f>
        <v/>
      </c>
      <c r="F91" s="123" t="str">
        <f>IF('5-4 支出'!F91="","",'5-4 支出'!F91)</f>
        <v/>
      </c>
      <c r="G91" s="123" t="str">
        <f>IF('5-4 支出'!G91="","",'5-4 支出'!G91)</f>
        <v/>
      </c>
      <c r="H91" s="123" t="str">
        <f>IF('5-4 支出'!H91="","",'5-4 支出'!H91)</f>
        <v/>
      </c>
      <c r="I91" s="123" t="str">
        <f>IF('5-4 支出'!I91="","",'5-4 支出'!I91)</f>
        <v/>
      </c>
      <c r="J91" s="123" t="str">
        <f>IF('5-4 支出'!J91="","",'5-4 支出'!J91)</f>
        <v/>
      </c>
      <c r="K91" s="127" t="str">
        <f t="shared" si="10"/>
        <v/>
      </c>
      <c r="L91" s="32"/>
    </row>
    <row r="92" spans="1:12">
      <c r="A92" s="31">
        <v>11</v>
      </c>
      <c r="B92" s="99"/>
      <c r="C92" s="71" t="str">
        <f t="shared" si="14"/>
        <v/>
      </c>
      <c r="D92" s="444" t="str">
        <f>IF('5-4 支出'!D92="","",'5-4 支出'!D92)</f>
        <v/>
      </c>
      <c r="E92" s="122" t="str">
        <f>IF('5-4 支出'!E92="","",'5-4 支出'!E92)</f>
        <v/>
      </c>
      <c r="F92" s="123" t="str">
        <f>IF('5-4 支出'!F92="","",'5-4 支出'!F92)</f>
        <v/>
      </c>
      <c r="G92" s="123" t="str">
        <f>IF('5-4 支出'!G92="","",'5-4 支出'!G92)</f>
        <v/>
      </c>
      <c r="H92" s="123" t="str">
        <f>IF('5-4 支出'!H92="","",'5-4 支出'!H92)</f>
        <v/>
      </c>
      <c r="I92" s="123" t="str">
        <f>IF('5-4 支出'!I92="","",'5-4 支出'!I92)</f>
        <v/>
      </c>
      <c r="J92" s="123" t="str">
        <f>IF('5-4 支出'!J92="","",'5-4 支出'!J92)</f>
        <v/>
      </c>
      <c r="K92" s="127" t="str">
        <f t="shared" si="10"/>
        <v/>
      </c>
      <c r="L92" s="32"/>
    </row>
    <row r="93" spans="1:12">
      <c r="A93" s="31">
        <v>12</v>
      </c>
      <c r="B93" s="99"/>
      <c r="C93" s="71" t="str">
        <f t="shared" si="14"/>
        <v/>
      </c>
      <c r="D93" s="444" t="str">
        <f>IF('5-4 支出'!D93="","",'5-4 支出'!D93)</f>
        <v/>
      </c>
      <c r="E93" s="122" t="str">
        <f>IF('5-4 支出'!E93="","",'5-4 支出'!E93)</f>
        <v/>
      </c>
      <c r="F93" s="123" t="str">
        <f>IF('5-4 支出'!F93="","",'5-4 支出'!F93)</f>
        <v/>
      </c>
      <c r="G93" s="123" t="str">
        <f>IF('5-4 支出'!G93="","",'5-4 支出'!G93)</f>
        <v/>
      </c>
      <c r="H93" s="123" t="str">
        <f>IF('5-4 支出'!H93="","",'5-4 支出'!H93)</f>
        <v/>
      </c>
      <c r="I93" s="123" t="str">
        <f>IF('5-4 支出'!I93="","",'5-4 支出'!I93)</f>
        <v/>
      </c>
      <c r="J93" s="123" t="str">
        <f>IF('5-4 支出'!J93="","",'5-4 支出'!J93)</f>
        <v/>
      </c>
      <c r="K93" s="127" t="str">
        <f t="shared" si="10"/>
        <v/>
      </c>
      <c r="L93" s="33"/>
    </row>
    <row r="94" spans="1:12">
      <c r="A94" s="31">
        <v>13</v>
      </c>
      <c r="B94" s="99"/>
      <c r="C94" s="71" t="str">
        <f t="shared" si="14"/>
        <v/>
      </c>
      <c r="D94" s="444" t="str">
        <f>IF('5-4 支出'!D94="","",'5-4 支出'!D94)</f>
        <v/>
      </c>
      <c r="E94" s="122" t="str">
        <f>IF('5-4 支出'!E94="","",'5-4 支出'!E94)</f>
        <v/>
      </c>
      <c r="F94" s="123" t="str">
        <f>IF('5-4 支出'!F94="","",'5-4 支出'!F94)</f>
        <v/>
      </c>
      <c r="G94" s="123" t="str">
        <f>IF('5-4 支出'!G94="","",'5-4 支出'!G94)</f>
        <v/>
      </c>
      <c r="H94" s="123" t="str">
        <f>IF('5-4 支出'!H94="","",'5-4 支出'!H94)</f>
        <v/>
      </c>
      <c r="I94" s="123" t="str">
        <f>IF('5-4 支出'!I94="","",'5-4 支出'!I94)</f>
        <v/>
      </c>
      <c r="J94" s="123" t="str">
        <f>IF('5-4 支出'!J94="","",'5-4 支出'!J94)</f>
        <v/>
      </c>
      <c r="K94" s="127" t="str">
        <f t="shared" si="10"/>
        <v/>
      </c>
      <c r="L94" s="33"/>
    </row>
    <row r="95" spans="1:12">
      <c r="A95" s="31">
        <v>14</v>
      </c>
      <c r="B95" s="99"/>
      <c r="C95" s="71" t="str">
        <f t="shared" si="14"/>
        <v/>
      </c>
      <c r="D95" s="444" t="str">
        <f>IF('5-4 支出'!D95="","",'5-4 支出'!D95)</f>
        <v/>
      </c>
      <c r="E95" s="122" t="str">
        <f>IF('5-4 支出'!E95="","",'5-4 支出'!E95)</f>
        <v/>
      </c>
      <c r="F95" s="123" t="str">
        <f>IF('5-4 支出'!F95="","",'5-4 支出'!F95)</f>
        <v/>
      </c>
      <c r="G95" s="123" t="str">
        <f>IF('5-4 支出'!G95="","",'5-4 支出'!G95)</f>
        <v/>
      </c>
      <c r="H95" s="123" t="str">
        <f>IF('5-4 支出'!H95="","",'5-4 支出'!H95)</f>
        <v/>
      </c>
      <c r="I95" s="123" t="str">
        <f>IF('5-4 支出'!I95="","",'5-4 支出'!I95)</f>
        <v/>
      </c>
      <c r="J95" s="123" t="str">
        <f>IF('5-4 支出'!J95="","",'5-4 支出'!J95)</f>
        <v/>
      </c>
      <c r="K95" s="127" t="str">
        <f t="shared" si="10"/>
        <v/>
      </c>
      <c r="L95" s="32"/>
    </row>
    <row r="96" spans="1:12">
      <c r="A96" s="31">
        <v>15</v>
      </c>
      <c r="B96" s="99"/>
      <c r="C96" s="71" t="str">
        <f t="shared" si="14"/>
        <v/>
      </c>
      <c r="D96" s="444" t="str">
        <f>IF('5-4 支出'!D96="","",'5-4 支出'!D96)</f>
        <v/>
      </c>
      <c r="E96" s="122" t="str">
        <f>IF('5-4 支出'!E96="","",'5-4 支出'!E96)</f>
        <v/>
      </c>
      <c r="F96" s="123" t="str">
        <f>IF('5-4 支出'!F96="","",'5-4 支出'!F96)</f>
        <v/>
      </c>
      <c r="G96" s="123" t="str">
        <f>IF('5-4 支出'!G96="","",'5-4 支出'!G96)</f>
        <v/>
      </c>
      <c r="H96" s="123" t="str">
        <f>IF('5-4 支出'!H96="","",'5-4 支出'!H96)</f>
        <v/>
      </c>
      <c r="I96" s="123" t="str">
        <f>IF('5-4 支出'!I96="","",'5-4 支出'!I96)</f>
        <v/>
      </c>
      <c r="J96" s="123" t="str">
        <f>IF('5-4 支出'!J96="","",'5-4 支出'!J96)</f>
        <v/>
      </c>
      <c r="K96" s="127" t="str">
        <f t="shared" si="10"/>
        <v/>
      </c>
      <c r="L96" s="32"/>
    </row>
    <row r="97" spans="1:12">
      <c r="A97" s="31">
        <v>16</v>
      </c>
      <c r="B97" s="99"/>
      <c r="C97" s="71" t="str">
        <f t="shared" si="14"/>
        <v/>
      </c>
      <c r="D97" s="444" t="str">
        <f>IF('5-4 支出'!D97="","",'5-4 支出'!D97)</f>
        <v/>
      </c>
      <c r="E97" s="122" t="str">
        <f>IF('5-4 支出'!E97="","",'5-4 支出'!E97)</f>
        <v/>
      </c>
      <c r="F97" s="123" t="str">
        <f>IF('5-4 支出'!F97="","",'5-4 支出'!F97)</f>
        <v/>
      </c>
      <c r="G97" s="123" t="str">
        <f>IF('5-4 支出'!G97="","",'5-4 支出'!G97)</f>
        <v/>
      </c>
      <c r="H97" s="123" t="str">
        <f>IF('5-4 支出'!H97="","",'5-4 支出'!H97)</f>
        <v/>
      </c>
      <c r="I97" s="123" t="str">
        <f>IF('5-4 支出'!I97="","",'5-4 支出'!I97)</f>
        <v/>
      </c>
      <c r="J97" s="123" t="str">
        <f>IF('5-4 支出'!J97="","",'5-4 支出'!J97)</f>
        <v/>
      </c>
      <c r="K97" s="127" t="str">
        <f t="shared" si="10"/>
        <v/>
      </c>
      <c r="L97" s="32"/>
    </row>
    <row r="98" spans="1:12">
      <c r="A98" s="31">
        <v>17</v>
      </c>
      <c r="B98" s="99"/>
      <c r="C98" s="71" t="str">
        <f t="shared" si="14"/>
        <v/>
      </c>
      <c r="D98" s="444" t="str">
        <f>IF('5-4 支出'!D98="","",'5-4 支出'!D98)</f>
        <v/>
      </c>
      <c r="E98" s="122" t="str">
        <f>IF('5-4 支出'!E98="","",'5-4 支出'!E98)</f>
        <v/>
      </c>
      <c r="F98" s="123" t="str">
        <f>IF('5-4 支出'!F98="","",'5-4 支出'!F98)</f>
        <v/>
      </c>
      <c r="G98" s="123" t="str">
        <f>IF('5-4 支出'!G98="","",'5-4 支出'!G98)</f>
        <v/>
      </c>
      <c r="H98" s="123" t="str">
        <f>IF('5-4 支出'!H98="","",'5-4 支出'!H98)</f>
        <v/>
      </c>
      <c r="I98" s="123" t="str">
        <f>IF('5-4 支出'!I98="","",'5-4 支出'!I98)</f>
        <v/>
      </c>
      <c r="J98" s="123" t="str">
        <f>IF('5-4 支出'!J98="","",'5-4 支出'!J98)</f>
        <v/>
      </c>
      <c r="K98" s="127" t="str">
        <f t="shared" si="10"/>
        <v/>
      </c>
      <c r="L98" s="32"/>
    </row>
    <row r="99" spans="1:12">
      <c r="A99" s="31">
        <v>18</v>
      </c>
      <c r="B99" s="99"/>
      <c r="C99" s="71" t="str">
        <f t="shared" si="14"/>
        <v/>
      </c>
      <c r="D99" s="444" t="str">
        <f>IF('5-4 支出'!D99="","",'5-4 支出'!D99)</f>
        <v/>
      </c>
      <c r="E99" s="122" t="str">
        <f>IF('5-4 支出'!E99="","",'5-4 支出'!E99)</f>
        <v/>
      </c>
      <c r="F99" s="123" t="str">
        <f>IF('5-4 支出'!F99="","",'5-4 支出'!F99)</f>
        <v/>
      </c>
      <c r="G99" s="123" t="str">
        <f>IF('5-4 支出'!G99="","",'5-4 支出'!G99)</f>
        <v/>
      </c>
      <c r="H99" s="123" t="str">
        <f>IF('5-4 支出'!H99="","",'5-4 支出'!H99)</f>
        <v/>
      </c>
      <c r="I99" s="123" t="str">
        <f>IF('5-4 支出'!I99="","",'5-4 支出'!I99)</f>
        <v/>
      </c>
      <c r="J99" s="123" t="str">
        <f>IF('5-4 支出'!J99="","",'5-4 支出'!J99)</f>
        <v/>
      </c>
      <c r="K99" s="127" t="str">
        <f t="shared" si="10"/>
        <v/>
      </c>
      <c r="L99" s="32"/>
    </row>
    <row r="100" spans="1:12">
      <c r="A100" s="31">
        <v>19</v>
      </c>
      <c r="B100" s="99"/>
      <c r="C100" s="71" t="str">
        <f t="shared" si="14"/>
        <v/>
      </c>
      <c r="D100" s="444" t="str">
        <f>IF('5-4 支出'!D100="","",'5-4 支出'!D100)</f>
        <v/>
      </c>
      <c r="E100" s="122" t="str">
        <f>IF('5-4 支出'!E100="","",'5-4 支出'!E100)</f>
        <v/>
      </c>
      <c r="F100" s="123" t="str">
        <f>IF('5-4 支出'!F100="","",'5-4 支出'!F100)</f>
        <v/>
      </c>
      <c r="G100" s="123" t="str">
        <f>IF('5-4 支出'!G100="","",'5-4 支出'!G100)</f>
        <v/>
      </c>
      <c r="H100" s="123" t="str">
        <f>IF('5-4 支出'!H100="","",'5-4 支出'!H100)</f>
        <v/>
      </c>
      <c r="I100" s="123" t="str">
        <f>IF('5-4 支出'!I100="","",'5-4 支出'!I100)</f>
        <v/>
      </c>
      <c r="J100" s="123" t="str">
        <f>IF('5-4 支出'!J100="","",'5-4 支出'!J100)</f>
        <v/>
      </c>
      <c r="K100" s="127" t="str">
        <f t="shared" si="10"/>
        <v/>
      </c>
      <c r="L100" s="33"/>
    </row>
    <row r="101" spans="1:12" ht="18.5" thickBot="1">
      <c r="A101" s="31">
        <v>20</v>
      </c>
      <c r="B101" s="100"/>
      <c r="C101" s="72" t="str">
        <f t="shared" si="14"/>
        <v/>
      </c>
      <c r="D101" s="445" t="str">
        <f>IF('5-4 支出'!D101="","",'5-4 支出'!D101)</f>
        <v/>
      </c>
      <c r="E101" s="124" t="str">
        <f>IF('5-4 支出'!E101="","",'5-4 支出'!E101)</f>
        <v/>
      </c>
      <c r="F101" s="125" t="str">
        <f>IF('5-4 支出'!F101="","",'5-4 支出'!F101)</f>
        <v/>
      </c>
      <c r="G101" s="125" t="str">
        <f>IF('5-4 支出'!G101="","",'5-4 支出'!G101)</f>
        <v/>
      </c>
      <c r="H101" s="125" t="str">
        <f>IF('5-4 支出'!H101="","",'5-4 支出'!H101)</f>
        <v/>
      </c>
      <c r="I101" s="125" t="str">
        <f>IF('5-4 支出'!I101="","",'5-4 支出'!I101)</f>
        <v/>
      </c>
      <c r="J101" s="125" t="str">
        <f>IF('5-4 支出'!J101="","",'5-4 支出'!J101)</f>
        <v/>
      </c>
      <c r="K101" s="128" t="str">
        <f t="shared" si="10"/>
        <v/>
      </c>
      <c r="L101" s="34"/>
    </row>
    <row r="102" spans="1:12" ht="23" thickBot="1">
      <c r="A102" s="52"/>
      <c r="B102" s="97"/>
      <c r="C102" s="67" t="s">
        <v>107</v>
      </c>
      <c r="D102" s="103" t="s">
        <v>101</v>
      </c>
      <c r="E102" s="56" t="s">
        <v>77</v>
      </c>
      <c r="F102" s="104" t="s">
        <v>58</v>
      </c>
      <c r="G102" s="105" t="s">
        <v>29</v>
      </c>
      <c r="H102" s="59" t="s">
        <v>51</v>
      </c>
      <c r="I102" s="58" t="s">
        <v>30</v>
      </c>
      <c r="J102" s="59" t="s">
        <v>52</v>
      </c>
      <c r="K102" s="57" t="s">
        <v>31</v>
      </c>
      <c r="L102" s="60" t="s">
        <v>97</v>
      </c>
    </row>
    <row r="103" spans="1:12" s="27" customFormat="1" ht="26.5">
      <c r="A103" s="31"/>
      <c r="B103" s="54" t="str">
        <f t="shared" ref="B103" si="15">IF($E$8=C103,$D$8,IF($E$9=C103,$D$9,IF($E$10=C103,$D$10,"")))</f>
        <v/>
      </c>
      <c r="C103" s="69" t="s">
        <v>181</v>
      </c>
      <c r="D103" s="116"/>
      <c r="E103" s="62"/>
      <c r="F103" s="55"/>
      <c r="G103" s="55"/>
      <c r="H103" s="63"/>
      <c r="I103" s="63"/>
      <c r="J103" s="63"/>
      <c r="K103" s="66" t="str">
        <f t="shared" ref="K103" si="16">IF(ISNUMBER(F103),(PRODUCT(F103,G103,I103)),"")</f>
        <v/>
      </c>
      <c r="L103" s="68">
        <f>ROUNDDOWN(SUM(K104:K123),-3)/1000</f>
        <v>0</v>
      </c>
    </row>
    <row r="104" spans="1:12">
      <c r="A104" s="31">
        <v>1</v>
      </c>
      <c r="B104" s="99"/>
      <c r="C104" s="71" t="str">
        <f>IF(D104="","",".")</f>
        <v/>
      </c>
      <c r="D104" s="443" t="str">
        <f>IF('5-4 支出'!D104="","",'5-4 支出'!D104)</f>
        <v/>
      </c>
      <c r="E104" s="120" t="str">
        <f>IF('5-4 支出'!E104="","",'5-4 支出'!E104)</f>
        <v/>
      </c>
      <c r="F104" s="121" t="str">
        <f>IF('5-4 支出'!F104="","",'5-4 支出'!F104)</f>
        <v/>
      </c>
      <c r="G104" s="121" t="str">
        <f>IF('5-4 支出'!G104="","",'5-4 支出'!G104)</f>
        <v/>
      </c>
      <c r="H104" s="121" t="str">
        <f>IF('5-4 支出'!H104="","",'5-4 支出'!H104)</f>
        <v/>
      </c>
      <c r="I104" s="121" t="str">
        <f>IF('5-4 支出'!I104="","",'5-4 支出'!I104)</f>
        <v/>
      </c>
      <c r="J104" s="121" t="str">
        <f>IF('5-4 支出'!J104="","",'5-4 支出'!J104)</f>
        <v/>
      </c>
      <c r="K104" s="126" t="str">
        <f t="shared" ref="K104:K123" si="17">IF(ISNUMBER(F104),(PRODUCT(F104,G104,I104)),"")</f>
        <v/>
      </c>
      <c r="L104" s="32"/>
    </row>
    <row r="105" spans="1:12">
      <c r="A105" s="31">
        <v>2</v>
      </c>
      <c r="B105" s="99"/>
      <c r="C105" s="71" t="str">
        <f t="shared" ref="C105:C123" si="18">IF(D105="","",".")</f>
        <v/>
      </c>
      <c r="D105" s="444" t="str">
        <f>IF('5-4 支出'!D105="","",'5-4 支出'!D105)</f>
        <v/>
      </c>
      <c r="E105" s="122" t="str">
        <f>IF('5-4 支出'!E105="","",'5-4 支出'!E105)</f>
        <v/>
      </c>
      <c r="F105" s="123" t="str">
        <f>IF('5-4 支出'!F105="","",'5-4 支出'!F105)</f>
        <v/>
      </c>
      <c r="G105" s="123" t="str">
        <f>IF('5-4 支出'!G105="","",'5-4 支出'!G105)</f>
        <v/>
      </c>
      <c r="H105" s="123" t="str">
        <f>IF('5-4 支出'!H105="","",'5-4 支出'!H105)</f>
        <v/>
      </c>
      <c r="I105" s="123" t="str">
        <f>IF('5-4 支出'!I105="","",'5-4 支出'!I105)</f>
        <v/>
      </c>
      <c r="J105" s="123" t="str">
        <f>IF('5-4 支出'!J105="","",'5-4 支出'!J105)</f>
        <v/>
      </c>
      <c r="K105" s="127" t="str">
        <f t="shared" si="17"/>
        <v/>
      </c>
      <c r="L105" s="32"/>
    </row>
    <row r="106" spans="1:12">
      <c r="A106" s="31">
        <v>3</v>
      </c>
      <c r="B106" s="99"/>
      <c r="C106" s="71" t="str">
        <f t="shared" si="18"/>
        <v/>
      </c>
      <c r="D106" s="444" t="str">
        <f>IF('5-4 支出'!D106="","",'5-4 支出'!D106)</f>
        <v/>
      </c>
      <c r="E106" s="122" t="str">
        <f>IF('5-4 支出'!E106="","",'5-4 支出'!E106)</f>
        <v/>
      </c>
      <c r="F106" s="123" t="str">
        <f>IF('5-4 支出'!F106="","",'5-4 支出'!F106)</f>
        <v/>
      </c>
      <c r="G106" s="123" t="str">
        <f>IF('5-4 支出'!G106="","",'5-4 支出'!G106)</f>
        <v/>
      </c>
      <c r="H106" s="123" t="str">
        <f>IF('5-4 支出'!H106="","",'5-4 支出'!H106)</f>
        <v/>
      </c>
      <c r="I106" s="123" t="str">
        <f>IF('5-4 支出'!I106="","",'5-4 支出'!I106)</f>
        <v/>
      </c>
      <c r="J106" s="123" t="str">
        <f>IF('5-4 支出'!J106="","",'5-4 支出'!J106)</f>
        <v/>
      </c>
      <c r="K106" s="127" t="str">
        <f t="shared" si="17"/>
        <v/>
      </c>
      <c r="L106" s="32"/>
    </row>
    <row r="107" spans="1:12">
      <c r="A107" s="31">
        <v>4</v>
      </c>
      <c r="B107" s="99"/>
      <c r="C107" s="71" t="str">
        <f t="shared" si="18"/>
        <v/>
      </c>
      <c r="D107" s="444" t="str">
        <f>IF('5-4 支出'!D107="","",'5-4 支出'!D107)</f>
        <v/>
      </c>
      <c r="E107" s="122" t="str">
        <f>IF('5-4 支出'!E107="","",'5-4 支出'!E107)</f>
        <v/>
      </c>
      <c r="F107" s="123" t="str">
        <f>IF('5-4 支出'!F107="","",'5-4 支出'!F107)</f>
        <v/>
      </c>
      <c r="G107" s="123" t="str">
        <f>IF('5-4 支出'!G107="","",'5-4 支出'!G107)</f>
        <v/>
      </c>
      <c r="H107" s="123" t="str">
        <f>IF('5-4 支出'!H107="","",'5-4 支出'!H107)</f>
        <v/>
      </c>
      <c r="I107" s="123" t="str">
        <f>IF('5-4 支出'!I107="","",'5-4 支出'!I107)</f>
        <v/>
      </c>
      <c r="J107" s="123" t="str">
        <f>IF('5-4 支出'!J107="","",'5-4 支出'!J107)</f>
        <v/>
      </c>
      <c r="K107" s="127" t="str">
        <f t="shared" si="17"/>
        <v/>
      </c>
      <c r="L107" s="32"/>
    </row>
    <row r="108" spans="1:12">
      <c r="A108" s="31">
        <v>5</v>
      </c>
      <c r="B108" s="99"/>
      <c r="C108" s="71" t="str">
        <f t="shared" si="18"/>
        <v/>
      </c>
      <c r="D108" s="444" t="str">
        <f>IF('5-4 支出'!D108="","",'5-4 支出'!D108)</f>
        <v/>
      </c>
      <c r="E108" s="122" t="str">
        <f>IF('5-4 支出'!E108="","",'5-4 支出'!E108)</f>
        <v/>
      </c>
      <c r="F108" s="123" t="str">
        <f>IF('5-4 支出'!F108="","",'5-4 支出'!F108)</f>
        <v/>
      </c>
      <c r="G108" s="123" t="str">
        <f>IF('5-4 支出'!G108="","",'5-4 支出'!G108)</f>
        <v/>
      </c>
      <c r="H108" s="123" t="str">
        <f>IF('5-4 支出'!H108="","",'5-4 支出'!H108)</f>
        <v/>
      </c>
      <c r="I108" s="123" t="str">
        <f>IF('5-4 支出'!I108="","",'5-4 支出'!I108)</f>
        <v/>
      </c>
      <c r="J108" s="123" t="str">
        <f>IF('5-4 支出'!J108="","",'5-4 支出'!J108)</f>
        <v/>
      </c>
      <c r="K108" s="127" t="str">
        <f t="shared" si="17"/>
        <v/>
      </c>
      <c r="L108" s="32"/>
    </row>
    <row r="109" spans="1:12">
      <c r="A109" s="31">
        <v>6</v>
      </c>
      <c r="B109" s="99"/>
      <c r="C109" s="71" t="str">
        <f t="shared" si="18"/>
        <v/>
      </c>
      <c r="D109" s="444" t="str">
        <f>IF('5-4 支出'!D109="","",'5-4 支出'!D109)</f>
        <v/>
      </c>
      <c r="E109" s="122" t="str">
        <f>IF('5-4 支出'!E109="","",'5-4 支出'!E109)</f>
        <v/>
      </c>
      <c r="F109" s="123" t="str">
        <f>IF('5-4 支出'!F109="","",'5-4 支出'!F109)</f>
        <v/>
      </c>
      <c r="G109" s="123" t="str">
        <f>IF('5-4 支出'!G109="","",'5-4 支出'!G109)</f>
        <v/>
      </c>
      <c r="H109" s="123" t="str">
        <f>IF('5-4 支出'!H109="","",'5-4 支出'!H109)</f>
        <v/>
      </c>
      <c r="I109" s="123" t="str">
        <f>IF('5-4 支出'!I109="","",'5-4 支出'!I109)</f>
        <v/>
      </c>
      <c r="J109" s="123" t="str">
        <f>IF('5-4 支出'!J109="","",'5-4 支出'!J109)</f>
        <v/>
      </c>
      <c r="K109" s="127" t="str">
        <f t="shared" si="17"/>
        <v/>
      </c>
      <c r="L109" s="32"/>
    </row>
    <row r="110" spans="1:12">
      <c r="A110" s="31">
        <v>7</v>
      </c>
      <c r="B110" s="99"/>
      <c r="C110" s="71" t="str">
        <f t="shared" si="18"/>
        <v/>
      </c>
      <c r="D110" s="444" t="str">
        <f>IF('5-4 支出'!D110="","",'5-4 支出'!D110)</f>
        <v/>
      </c>
      <c r="E110" s="122" t="str">
        <f>IF('5-4 支出'!E110="","",'5-4 支出'!E110)</f>
        <v/>
      </c>
      <c r="F110" s="123" t="str">
        <f>IF('5-4 支出'!F110="","",'5-4 支出'!F110)</f>
        <v/>
      </c>
      <c r="G110" s="123" t="str">
        <f>IF('5-4 支出'!G110="","",'5-4 支出'!G110)</f>
        <v/>
      </c>
      <c r="H110" s="123" t="str">
        <f>IF('5-4 支出'!H110="","",'5-4 支出'!H110)</f>
        <v/>
      </c>
      <c r="I110" s="123" t="str">
        <f>IF('5-4 支出'!I110="","",'5-4 支出'!I110)</f>
        <v/>
      </c>
      <c r="J110" s="123" t="str">
        <f>IF('5-4 支出'!J110="","",'5-4 支出'!J110)</f>
        <v/>
      </c>
      <c r="K110" s="127" t="str">
        <f t="shared" si="17"/>
        <v/>
      </c>
      <c r="L110" s="32"/>
    </row>
    <row r="111" spans="1:12">
      <c r="A111" s="31">
        <v>8</v>
      </c>
      <c r="B111" s="99"/>
      <c r="C111" s="71" t="str">
        <f t="shared" si="18"/>
        <v/>
      </c>
      <c r="D111" s="444" t="str">
        <f>IF('5-4 支出'!D111="","",'5-4 支出'!D111)</f>
        <v/>
      </c>
      <c r="E111" s="122" t="str">
        <f>IF('5-4 支出'!E111="","",'5-4 支出'!E111)</f>
        <v/>
      </c>
      <c r="F111" s="123" t="str">
        <f>IF('5-4 支出'!F111="","",'5-4 支出'!F111)</f>
        <v/>
      </c>
      <c r="G111" s="123" t="str">
        <f>IF('5-4 支出'!G111="","",'5-4 支出'!G111)</f>
        <v/>
      </c>
      <c r="H111" s="123" t="str">
        <f>IF('5-4 支出'!H111="","",'5-4 支出'!H111)</f>
        <v/>
      </c>
      <c r="I111" s="123" t="str">
        <f>IF('5-4 支出'!I111="","",'5-4 支出'!I111)</f>
        <v/>
      </c>
      <c r="J111" s="123" t="str">
        <f>IF('5-4 支出'!J111="","",'5-4 支出'!J111)</f>
        <v/>
      </c>
      <c r="K111" s="127" t="str">
        <f t="shared" si="17"/>
        <v/>
      </c>
      <c r="L111" s="32"/>
    </row>
    <row r="112" spans="1:12">
      <c r="A112" s="31">
        <v>9</v>
      </c>
      <c r="B112" s="99"/>
      <c r="C112" s="71" t="str">
        <f t="shared" si="18"/>
        <v/>
      </c>
      <c r="D112" s="444" t="str">
        <f>IF('5-4 支出'!D112="","",'5-4 支出'!D112)</f>
        <v/>
      </c>
      <c r="E112" s="122" t="str">
        <f>IF('5-4 支出'!E112="","",'5-4 支出'!E112)</f>
        <v/>
      </c>
      <c r="F112" s="123" t="str">
        <f>IF('5-4 支出'!F112="","",'5-4 支出'!F112)</f>
        <v/>
      </c>
      <c r="G112" s="123" t="str">
        <f>IF('5-4 支出'!G112="","",'5-4 支出'!G112)</f>
        <v/>
      </c>
      <c r="H112" s="123" t="str">
        <f>IF('5-4 支出'!H112="","",'5-4 支出'!H112)</f>
        <v/>
      </c>
      <c r="I112" s="123" t="str">
        <f>IF('5-4 支出'!I112="","",'5-4 支出'!I112)</f>
        <v/>
      </c>
      <c r="J112" s="123" t="str">
        <f>IF('5-4 支出'!J112="","",'5-4 支出'!J112)</f>
        <v/>
      </c>
      <c r="K112" s="127" t="str">
        <f t="shared" si="17"/>
        <v/>
      </c>
      <c r="L112" s="32"/>
    </row>
    <row r="113" spans="1:12">
      <c r="A113" s="31">
        <v>10</v>
      </c>
      <c r="B113" s="99"/>
      <c r="C113" s="71" t="str">
        <f t="shared" si="18"/>
        <v/>
      </c>
      <c r="D113" s="444" t="str">
        <f>IF('5-4 支出'!D113="","",'5-4 支出'!D113)</f>
        <v/>
      </c>
      <c r="E113" s="122" t="str">
        <f>IF('5-4 支出'!E113="","",'5-4 支出'!E113)</f>
        <v/>
      </c>
      <c r="F113" s="123" t="str">
        <f>IF('5-4 支出'!F113="","",'5-4 支出'!F113)</f>
        <v/>
      </c>
      <c r="G113" s="123" t="str">
        <f>IF('5-4 支出'!G113="","",'5-4 支出'!G113)</f>
        <v/>
      </c>
      <c r="H113" s="123" t="str">
        <f>IF('5-4 支出'!H113="","",'5-4 支出'!H113)</f>
        <v/>
      </c>
      <c r="I113" s="123" t="str">
        <f>IF('5-4 支出'!I113="","",'5-4 支出'!I113)</f>
        <v/>
      </c>
      <c r="J113" s="123" t="str">
        <f>IF('5-4 支出'!J113="","",'5-4 支出'!J113)</f>
        <v/>
      </c>
      <c r="K113" s="127" t="str">
        <f t="shared" si="17"/>
        <v/>
      </c>
      <c r="L113" s="32"/>
    </row>
    <row r="114" spans="1:12">
      <c r="A114" s="31">
        <v>11</v>
      </c>
      <c r="B114" s="99"/>
      <c r="C114" s="71" t="str">
        <f t="shared" si="18"/>
        <v/>
      </c>
      <c r="D114" s="444" t="str">
        <f>IF('5-4 支出'!D114="","",'5-4 支出'!D114)</f>
        <v/>
      </c>
      <c r="E114" s="122" t="str">
        <f>IF('5-4 支出'!E114="","",'5-4 支出'!E114)</f>
        <v/>
      </c>
      <c r="F114" s="123" t="str">
        <f>IF('5-4 支出'!F114="","",'5-4 支出'!F114)</f>
        <v/>
      </c>
      <c r="G114" s="123" t="str">
        <f>IF('5-4 支出'!G114="","",'5-4 支出'!G114)</f>
        <v/>
      </c>
      <c r="H114" s="123" t="str">
        <f>IF('5-4 支出'!H114="","",'5-4 支出'!H114)</f>
        <v/>
      </c>
      <c r="I114" s="123" t="str">
        <f>IF('5-4 支出'!I114="","",'5-4 支出'!I114)</f>
        <v/>
      </c>
      <c r="J114" s="123" t="str">
        <f>IF('5-4 支出'!J114="","",'5-4 支出'!J114)</f>
        <v/>
      </c>
      <c r="K114" s="127" t="str">
        <f t="shared" si="17"/>
        <v/>
      </c>
      <c r="L114" s="32"/>
    </row>
    <row r="115" spans="1:12">
      <c r="A115" s="31">
        <v>12</v>
      </c>
      <c r="B115" s="99"/>
      <c r="C115" s="71" t="str">
        <f t="shared" si="18"/>
        <v/>
      </c>
      <c r="D115" s="444" t="str">
        <f>IF('5-4 支出'!D115="","",'5-4 支出'!D115)</f>
        <v/>
      </c>
      <c r="E115" s="122" t="str">
        <f>IF('5-4 支出'!E115="","",'5-4 支出'!E115)</f>
        <v/>
      </c>
      <c r="F115" s="123" t="str">
        <f>IF('5-4 支出'!F115="","",'5-4 支出'!F115)</f>
        <v/>
      </c>
      <c r="G115" s="123" t="str">
        <f>IF('5-4 支出'!G115="","",'5-4 支出'!G115)</f>
        <v/>
      </c>
      <c r="H115" s="123" t="str">
        <f>IF('5-4 支出'!H115="","",'5-4 支出'!H115)</f>
        <v/>
      </c>
      <c r="I115" s="123" t="str">
        <f>IF('5-4 支出'!I115="","",'5-4 支出'!I115)</f>
        <v/>
      </c>
      <c r="J115" s="123" t="str">
        <f>IF('5-4 支出'!J115="","",'5-4 支出'!J115)</f>
        <v/>
      </c>
      <c r="K115" s="127" t="str">
        <f t="shared" si="17"/>
        <v/>
      </c>
      <c r="L115" s="33"/>
    </row>
    <row r="116" spans="1:12">
      <c r="A116" s="31">
        <v>13</v>
      </c>
      <c r="B116" s="99"/>
      <c r="C116" s="71" t="str">
        <f t="shared" si="18"/>
        <v/>
      </c>
      <c r="D116" s="444" t="str">
        <f>IF('5-4 支出'!D116="","",'5-4 支出'!D116)</f>
        <v/>
      </c>
      <c r="E116" s="122" t="str">
        <f>IF('5-4 支出'!E116="","",'5-4 支出'!E116)</f>
        <v/>
      </c>
      <c r="F116" s="123" t="str">
        <f>IF('5-4 支出'!F116="","",'5-4 支出'!F116)</f>
        <v/>
      </c>
      <c r="G116" s="123" t="str">
        <f>IF('5-4 支出'!G116="","",'5-4 支出'!G116)</f>
        <v/>
      </c>
      <c r="H116" s="123" t="str">
        <f>IF('5-4 支出'!H116="","",'5-4 支出'!H116)</f>
        <v/>
      </c>
      <c r="I116" s="123" t="str">
        <f>IF('5-4 支出'!I116="","",'5-4 支出'!I116)</f>
        <v/>
      </c>
      <c r="J116" s="123" t="str">
        <f>IF('5-4 支出'!J116="","",'5-4 支出'!J116)</f>
        <v/>
      </c>
      <c r="K116" s="127" t="str">
        <f t="shared" si="17"/>
        <v/>
      </c>
      <c r="L116" s="33"/>
    </row>
    <row r="117" spans="1:12">
      <c r="A117" s="31">
        <v>14</v>
      </c>
      <c r="B117" s="99"/>
      <c r="C117" s="71" t="str">
        <f t="shared" si="18"/>
        <v/>
      </c>
      <c r="D117" s="444" t="str">
        <f>IF('5-4 支出'!D117="","",'5-4 支出'!D117)</f>
        <v/>
      </c>
      <c r="E117" s="122" t="str">
        <f>IF('5-4 支出'!E117="","",'5-4 支出'!E117)</f>
        <v/>
      </c>
      <c r="F117" s="123" t="str">
        <f>IF('5-4 支出'!F117="","",'5-4 支出'!F117)</f>
        <v/>
      </c>
      <c r="G117" s="123" t="str">
        <f>IF('5-4 支出'!G117="","",'5-4 支出'!G117)</f>
        <v/>
      </c>
      <c r="H117" s="123" t="str">
        <f>IF('5-4 支出'!H117="","",'5-4 支出'!H117)</f>
        <v/>
      </c>
      <c r="I117" s="123" t="str">
        <f>IF('5-4 支出'!I117="","",'5-4 支出'!I117)</f>
        <v/>
      </c>
      <c r="J117" s="123" t="str">
        <f>IF('5-4 支出'!J117="","",'5-4 支出'!J117)</f>
        <v/>
      </c>
      <c r="K117" s="127" t="str">
        <f t="shared" si="17"/>
        <v/>
      </c>
      <c r="L117" s="32"/>
    </row>
    <row r="118" spans="1:12">
      <c r="A118" s="31">
        <v>15</v>
      </c>
      <c r="B118" s="99"/>
      <c r="C118" s="71" t="str">
        <f t="shared" si="18"/>
        <v/>
      </c>
      <c r="D118" s="444" t="str">
        <f>IF('5-4 支出'!D118="","",'5-4 支出'!D118)</f>
        <v/>
      </c>
      <c r="E118" s="122" t="str">
        <f>IF('5-4 支出'!E118="","",'5-4 支出'!E118)</f>
        <v/>
      </c>
      <c r="F118" s="123" t="str">
        <f>IF('5-4 支出'!F118="","",'5-4 支出'!F118)</f>
        <v/>
      </c>
      <c r="G118" s="123" t="str">
        <f>IF('5-4 支出'!G118="","",'5-4 支出'!G118)</f>
        <v/>
      </c>
      <c r="H118" s="123" t="str">
        <f>IF('5-4 支出'!H118="","",'5-4 支出'!H118)</f>
        <v/>
      </c>
      <c r="I118" s="123" t="str">
        <f>IF('5-4 支出'!I118="","",'5-4 支出'!I118)</f>
        <v/>
      </c>
      <c r="J118" s="123" t="str">
        <f>IF('5-4 支出'!J118="","",'5-4 支出'!J118)</f>
        <v/>
      </c>
      <c r="K118" s="127" t="str">
        <f t="shared" si="17"/>
        <v/>
      </c>
      <c r="L118" s="32"/>
    </row>
    <row r="119" spans="1:12">
      <c r="A119" s="31">
        <v>16</v>
      </c>
      <c r="B119" s="99"/>
      <c r="C119" s="71" t="str">
        <f t="shared" si="18"/>
        <v/>
      </c>
      <c r="D119" s="444" t="str">
        <f>IF('5-4 支出'!D119="","",'5-4 支出'!D119)</f>
        <v/>
      </c>
      <c r="E119" s="122" t="str">
        <f>IF('5-4 支出'!E119="","",'5-4 支出'!E119)</f>
        <v/>
      </c>
      <c r="F119" s="123" t="str">
        <f>IF('5-4 支出'!F119="","",'5-4 支出'!F119)</f>
        <v/>
      </c>
      <c r="G119" s="123" t="str">
        <f>IF('5-4 支出'!G119="","",'5-4 支出'!G119)</f>
        <v/>
      </c>
      <c r="H119" s="123" t="str">
        <f>IF('5-4 支出'!H119="","",'5-4 支出'!H119)</f>
        <v/>
      </c>
      <c r="I119" s="123" t="str">
        <f>IF('5-4 支出'!I119="","",'5-4 支出'!I119)</f>
        <v/>
      </c>
      <c r="J119" s="123" t="str">
        <f>IF('5-4 支出'!J119="","",'5-4 支出'!J119)</f>
        <v/>
      </c>
      <c r="K119" s="127" t="str">
        <f t="shared" si="17"/>
        <v/>
      </c>
      <c r="L119" s="32"/>
    </row>
    <row r="120" spans="1:12">
      <c r="A120" s="31">
        <v>17</v>
      </c>
      <c r="B120" s="99"/>
      <c r="C120" s="71" t="str">
        <f t="shared" si="18"/>
        <v/>
      </c>
      <c r="D120" s="444" t="str">
        <f>IF('5-4 支出'!D120="","",'5-4 支出'!D120)</f>
        <v/>
      </c>
      <c r="E120" s="122" t="str">
        <f>IF('5-4 支出'!E120="","",'5-4 支出'!E120)</f>
        <v/>
      </c>
      <c r="F120" s="123" t="str">
        <f>IF('5-4 支出'!F120="","",'5-4 支出'!F120)</f>
        <v/>
      </c>
      <c r="G120" s="123" t="str">
        <f>IF('5-4 支出'!G120="","",'5-4 支出'!G120)</f>
        <v/>
      </c>
      <c r="H120" s="123" t="str">
        <f>IF('5-4 支出'!H120="","",'5-4 支出'!H120)</f>
        <v/>
      </c>
      <c r="I120" s="123" t="str">
        <f>IF('5-4 支出'!I120="","",'5-4 支出'!I120)</f>
        <v/>
      </c>
      <c r="J120" s="123" t="str">
        <f>IF('5-4 支出'!J120="","",'5-4 支出'!J120)</f>
        <v/>
      </c>
      <c r="K120" s="127" t="str">
        <f t="shared" si="17"/>
        <v/>
      </c>
      <c r="L120" s="32"/>
    </row>
    <row r="121" spans="1:12">
      <c r="A121" s="31">
        <v>18</v>
      </c>
      <c r="B121" s="99"/>
      <c r="C121" s="71" t="str">
        <f t="shared" si="18"/>
        <v/>
      </c>
      <c r="D121" s="444" t="str">
        <f>IF('5-4 支出'!D121="","",'5-4 支出'!D121)</f>
        <v/>
      </c>
      <c r="E121" s="122" t="str">
        <f>IF('5-4 支出'!E121="","",'5-4 支出'!E121)</f>
        <v/>
      </c>
      <c r="F121" s="123" t="str">
        <f>IF('5-4 支出'!F121="","",'5-4 支出'!F121)</f>
        <v/>
      </c>
      <c r="G121" s="123" t="str">
        <f>IF('5-4 支出'!G121="","",'5-4 支出'!G121)</f>
        <v/>
      </c>
      <c r="H121" s="123" t="str">
        <f>IF('5-4 支出'!H121="","",'5-4 支出'!H121)</f>
        <v/>
      </c>
      <c r="I121" s="123" t="str">
        <f>IF('5-4 支出'!I121="","",'5-4 支出'!I121)</f>
        <v/>
      </c>
      <c r="J121" s="123" t="str">
        <f>IF('5-4 支出'!J121="","",'5-4 支出'!J121)</f>
        <v/>
      </c>
      <c r="K121" s="127" t="str">
        <f t="shared" si="17"/>
        <v/>
      </c>
      <c r="L121" s="32"/>
    </row>
    <row r="122" spans="1:12">
      <c r="A122" s="31">
        <v>19</v>
      </c>
      <c r="B122" s="99"/>
      <c r="C122" s="71" t="str">
        <f t="shared" si="18"/>
        <v/>
      </c>
      <c r="D122" s="444" t="str">
        <f>IF('5-4 支出'!D122="","",'5-4 支出'!D122)</f>
        <v/>
      </c>
      <c r="E122" s="122" t="str">
        <f>IF('5-4 支出'!E122="","",'5-4 支出'!E122)</f>
        <v/>
      </c>
      <c r="F122" s="123" t="str">
        <f>IF('5-4 支出'!F122="","",'5-4 支出'!F122)</f>
        <v/>
      </c>
      <c r="G122" s="123" t="str">
        <f>IF('5-4 支出'!G122="","",'5-4 支出'!G122)</f>
        <v/>
      </c>
      <c r="H122" s="123" t="str">
        <f>IF('5-4 支出'!H122="","",'5-4 支出'!H122)</f>
        <v/>
      </c>
      <c r="I122" s="123" t="str">
        <f>IF('5-4 支出'!I122="","",'5-4 支出'!I122)</f>
        <v/>
      </c>
      <c r="J122" s="123" t="str">
        <f>IF('5-4 支出'!J122="","",'5-4 支出'!J122)</f>
        <v/>
      </c>
      <c r="K122" s="127" t="str">
        <f t="shared" si="17"/>
        <v/>
      </c>
      <c r="L122" s="33"/>
    </row>
    <row r="123" spans="1:12" ht="18.5" thickBot="1">
      <c r="A123" s="31">
        <v>20</v>
      </c>
      <c r="B123" s="100"/>
      <c r="C123" s="72" t="str">
        <f t="shared" si="18"/>
        <v/>
      </c>
      <c r="D123" s="445" t="str">
        <f>IF('5-4 支出'!D123="","",'5-4 支出'!D123)</f>
        <v/>
      </c>
      <c r="E123" s="124" t="str">
        <f>IF('5-4 支出'!E123="","",'5-4 支出'!E123)</f>
        <v/>
      </c>
      <c r="F123" s="125" t="str">
        <f>IF('5-4 支出'!F123="","",'5-4 支出'!F123)</f>
        <v/>
      </c>
      <c r="G123" s="125" t="str">
        <f>IF('5-4 支出'!G123="","",'5-4 支出'!G123)</f>
        <v/>
      </c>
      <c r="H123" s="125" t="str">
        <f>IF('5-4 支出'!H123="","",'5-4 支出'!H123)</f>
        <v/>
      </c>
      <c r="I123" s="125" t="str">
        <f>IF('5-4 支出'!I123="","",'5-4 支出'!I123)</f>
        <v/>
      </c>
      <c r="J123" s="125" t="str">
        <f>IF('5-4 支出'!J123="","",'5-4 支出'!J123)</f>
        <v/>
      </c>
      <c r="K123" s="128" t="str">
        <f t="shared" si="17"/>
        <v/>
      </c>
      <c r="L123" s="34"/>
    </row>
    <row r="124" spans="1:12" ht="23" thickBot="1">
      <c r="A124" s="52"/>
      <c r="B124" s="97"/>
      <c r="C124" s="67" t="s">
        <v>107</v>
      </c>
      <c r="D124" s="103" t="s">
        <v>101</v>
      </c>
      <c r="E124" s="56" t="s">
        <v>77</v>
      </c>
      <c r="F124" s="104" t="s">
        <v>58</v>
      </c>
      <c r="G124" s="105" t="s">
        <v>29</v>
      </c>
      <c r="H124" s="59" t="s">
        <v>51</v>
      </c>
      <c r="I124" s="58" t="s">
        <v>30</v>
      </c>
      <c r="J124" s="59" t="s">
        <v>52</v>
      </c>
      <c r="K124" s="57" t="s">
        <v>31</v>
      </c>
      <c r="L124" s="60" t="s">
        <v>97</v>
      </c>
    </row>
    <row r="125" spans="1:12" s="27" customFormat="1" ht="26.5">
      <c r="A125" s="31"/>
      <c r="B125" s="54" t="str">
        <f t="shared" ref="B125" si="19">IF($E$8=C125,$D$8,IF($E$9=C125,$D$9,IF($E$10=C125,$D$10,"")))</f>
        <v/>
      </c>
      <c r="C125" s="69" t="s">
        <v>182</v>
      </c>
      <c r="D125" s="116"/>
      <c r="E125" s="62"/>
      <c r="F125" s="55"/>
      <c r="G125" s="55"/>
      <c r="H125" s="63"/>
      <c r="I125" s="63"/>
      <c r="J125" s="63"/>
      <c r="K125" s="66" t="str">
        <f t="shared" ref="K125" si="20">IF(ISNUMBER(F125),(PRODUCT(F125,G125,I125)),"")</f>
        <v/>
      </c>
      <c r="L125" s="68">
        <f>ROUNDDOWN(SUM(K126:K145),-3)/1000</f>
        <v>0</v>
      </c>
    </row>
    <row r="126" spans="1:12">
      <c r="A126" s="31">
        <v>1</v>
      </c>
      <c r="B126" s="99"/>
      <c r="C126" s="73" t="str">
        <f>IF(D126="","",".")</f>
        <v/>
      </c>
      <c r="D126" s="443" t="str">
        <f>IF('5-4 支出'!D126="","",'5-4 支出'!D126)</f>
        <v/>
      </c>
      <c r="E126" s="120" t="str">
        <f>IF('5-4 支出'!E126="","",'5-4 支出'!E126)</f>
        <v/>
      </c>
      <c r="F126" s="121" t="str">
        <f>IF('5-4 支出'!F126="","",'5-4 支出'!F126)</f>
        <v/>
      </c>
      <c r="G126" s="121" t="str">
        <f>IF('5-4 支出'!G126="","",'5-4 支出'!G126)</f>
        <v/>
      </c>
      <c r="H126" s="121" t="str">
        <f>IF('5-4 支出'!H126="","",'5-4 支出'!H126)</f>
        <v/>
      </c>
      <c r="I126" s="121" t="str">
        <f>IF('5-4 支出'!I126="","",'5-4 支出'!I126)</f>
        <v/>
      </c>
      <c r="J126" s="121" t="str">
        <f>IF('5-4 支出'!J126="","",'5-4 支出'!J126)</f>
        <v/>
      </c>
      <c r="K126" s="126" t="str">
        <f>IF(ISNUMBER(F126),(PRODUCT(F126,G126,I126)),"")</f>
        <v/>
      </c>
      <c r="L126" s="32"/>
    </row>
    <row r="127" spans="1:12">
      <c r="A127" s="31">
        <v>2</v>
      </c>
      <c r="B127" s="99"/>
      <c r="C127" s="73" t="str">
        <f t="shared" ref="C127:C145" si="21">IF(D127="","",".")</f>
        <v/>
      </c>
      <c r="D127" s="444" t="str">
        <f>IF('5-4 支出'!D127="","",'5-4 支出'!D127)</f>
        <v/>
      </c>
      <c r="E127" s="122" t="str">
        <f>IF('5-4 支出'!E127="","",'5-4 支出'!E127)</f>
        <v/>
      </c>
      <c r="F127" s="123" t="str">
        <f>IF('5-4 支出'!F127="","",'5-4 支出'!F127)</f>
        <v/>
      </c>
      <c r="G127" s="123" t="str">
        <f>IF('5-4 支出'!G127="","",'5-4 支出'!G127)</f>
        <v/>
      </c>
      <c r="H127" s="123" t="str">
        <f>IF('5-4 支出'!H127="","",'5-4 支出'!H127)</f>
        <v/>
      </c>
      <c r="I127" s="123" t="str">
        <f>IF('5-4 支出'!I127="","",'5-4 支出'!I127)</f>
        <v/>
      </c>
      <c r="J127" s="123" t="str">
        <f>IF('5-4 支出'!J127="","",'5-4 支出'!J127)</f>
        <v/>
      </c>
      <c r="K127" s="127" t="str">
        <f t="shared" ref="K127:K167" si="22">IF(ISNUMBER(F127),(PRODUCT(F127,G127,I127)),"")</f>
        <v/>
      </c>
      <c r="L127" s="32"/>
    </row>
    <row r="128" spans="1:12">
      <c r="A128" s="31">
        <v>3</v>
      </c>
      <c r="B128" s="99"/>
      <c r="C128" s="73" t="str">
        <f t="shared" si="21"/>
        <v/>
      </c>
      <c r="D128" s="444" t="str">
        <f>IF('5-4 支出'!D128="","",'5-4 支出'!D128)</f>
        <v/>
      </c>
      <c r="E128" s="122" t="str">
        <f>IF('5-4 支出'!E128="","",'5-4 支出'!E128)</f>
        <v/>
      </c>
      <c r="F128" s="123" t="str">
        <f>IF('5-4 支出'!F128="","",'5-4 支出'!F128)</f>
        <v/>
      </c>
      <c r="G128" s="123" t="str">
        <f>IF('5-4 支出'!G128="","",'5-4 支出'!G128)</f>
        <v/>
      </c>
      <c r="H128" s="123" t="str">
        <f>IF('5-4 支出'!H128="","",'5-4 支出'!H128)</f>
        <v/>
      </c>
      <c r="I128" s="123" t="str">
        <f>IF('5-4 支出'!I128="","",'5-4 支出'!I128)</f>
        <v/>
      </c>
      <c r="J128" s="123" t="str">
        <f>IF('5-4 支出'!J128="","",'5-4 支出'!J128)</f>
        <v/>
      </c>
      <c r="K128" s="127" t="str">
        <f t="shared" si="22"/>
        <v/>
      </c>
      <c r="L128" s="32"/>
    </row>
    <row r="129" spans="1:12">
      <c r="A129" s="31">
        <v>4</v>
      </c>
      <c r="B129" s="99"/>
      <c r="C129" s="73" t="str">
        <f t="shared" si="21"/>
        <v/>
      </c>
      <c r="D129" s="444" t="str">
        <f>IF('5-4 支出'!D129="","",'5-4 支出'!D129)</f>
        <v/>
      </c>
      <c r="E129" s="122" t="str">
        <f>IF('5-4 支出'!E129="","",'5-4 支出'!E129)</f>
        <v/>
      </c>
      <c r="F129" s="123" t="str">
        <f>IF('5-4 支出'!F129="","",'5-4 支出'!F129)</f>
        <v/>
      </c>
      <c r="G129" s="123" t="str">
        <f>IF('5-4 支出'!G129="","",'5-4 支出'!G129)</f>
        <v/>
      </c>
      <c r="H129" s="123" t="str">
        <f>IF('5-4 支出'!H129="","",'5-4 支出'!H129)</f>
        <v/>
      </c>
      <c r="I129" s="123" t="str">
        <f>IF('5-4 支出'!I129="","",'5-4 支出'!I129)</f>
        <v/>
      </c>
      <c r="J129" s="123" t="str">
        <f>IF('5-4 支出'!J129="","",'5-4 支出'!J129)</f>
        <v/>
      </c>
      <c r="K129" s="127" t="str">
        <f t="shared" si="22"/>
        <v/>
      </c>
      <c r="L129" s="32"/>
    </row>
    <row r="130" spans="1:12">
      <c r="A130" s="31">
        <v>5</v>
      </c>
      <c r="B130" s="99"/>
      <c r="C130" s="73" t="str">
        <f t="shared" si="21"/>
        <v/>
      </c>
      <c r="D130" s="444" t="str">
        <f>IF('5-4 支出'!D130="","",'5-4 支出'!D130)</f>
        <v/>
      </c>
      <c r="E130" s="122" t="str">
        <f>IF('5-4 支出'!E130="","",'5-4 支出'!E130)</f>
        <v/>
      </c>
      <c r="F130" s="123" t="str">
        <f>IF('5-4 支出'!F130="","",'5-4 支出'!F130)</f>
        <v/>
      </c>
      <c r="G130" s="123" t="str">
        <f>IF('5-4 支出'!G130="","",'5-4 支出'!G130)</f>
        <v/>
      </c>
      <c r="H130" s="123" t="str">
        <f>IF('5-4 支出'!H130="","",'5-4 支出'!H130)</f>
        <v/>
      </c>
      <c r="I130" s="123" t="str">
        <f>IF('5-4 支出'!I130="","",'5-4 支出'!I130)</f>
        <v/>
      </c>
      <c r="J130" s="123" t="str">
        <f>IF('5-4 支出'!J130="","",'5-4 支出'!J130)</f>
        <v/>
      </c>
      <c r="K130" s="127" t="str">
        <f t="shared" si="22"/>
        <v/>
      </c>
      <c r="L130" s="32"/>
    </row>
    <row r="131" spans="1:12">
      <c r="A131" s="31">
        <v>6</v>
      </c>
      <c r="B131" s="99"/>
      <c r="C131" s="73" t="str">
        <f t="shared" si="21"/>
        <v/>
      </c>
      <c r="D131" s="444" t="str">
        <f>IF('5-4 支出'!D131="","",'5-4 支出'!D131)</f>
        <v/>
      </c>
      <c r="E131" s="122" t="str">
        <f>IF('5-4 支出'!E131="","",'5-4 支出'!E131)</f>
        <v/>
      </c>
      <c r="F131" s="123" t="str">
        <f>IF('5-4 支出'!F131="","",'5-4 支出'!F131)</f>
        <v/>
      </c>
      <c r="G131" s="123" t="str">
        <f>IF('5-4 支出'!G131="","",'5-4 支出'!G131)</f>
        <v/>
      </c>
      <c r="H131" s="123" t="str">
        <f>IF('5-4 支出'!H131="","",'5-4 支出'!H131)</f>
        <v/>
      </c>
      <c r="I131" s="123" t="str">
        <f>IF('5-4 支出'!I131="","",'5-4 支出'!I131)</f>
        <v/>
      </c>
      <c r="J131" s="123" t="str">
        <f>IF('5-4 支出'!J131="","",'5-4 支出'!J131)</f>
        <v/>
      </c>
      <c r="K131" s="127" t="str">
        <f t="shared" si="22"/>
        <v/>
      </c>
      <c r="L131" s="32"/>
    </row>
    <row r="132" spans="1:12">
      <c r="A132" s="31">
        <v>7</v>
      </c>
      <c r="B132" s="99"/>
      <c r="C132" s="73" t="str">
        <f t="shared" si="21"/>
        <v/>
      </c>
      <c r="D132" s="444" t="str">
        <f>IF('5-4 支出'!D132="","",'5-4 支出'!D132)</f>
        <v/>
      </c>
      <c r="E132" s="122" t="str">
        <f>IF('5-4 支出'!E132="","",'5-4 支出'!E132)</f>
        <v/>
      </c>
      <c r="F132" s="123" t="str">
        <f>IF('5-4 支出'!F132="","",'5-4 支出'!F132)</f>
        <v/>
      </c>
      <c r="G132" s="123" t="str">
        <f>IF('5-4 支出'!G132="","",'5-4 支出'!G132)</f>
        <v/>
      </c>
      <c r="H132" s="123" t="str">
        <f>IF('5-4 支出'!H132="","",'5-4 支出'!H132)</f>
        <v/>
      </c>
      <c r="I132" s="123" t="str">
        <f>IF('5-4 支出'!I132="","",'5-4 支出'!I132)</f>
        <v/>
      </c>
      <c r="J132" s="123" t="str">
        <f>IF('5-4 支出'!J132="","",'5-4 支出'!J132)</f>
        <v/>
      </c>
      <c r="K132" s="127" t="str">
        <f t="shared" si="22"/>
        <v/>
      </c>
      <c r="L132" s="32"/>
    </row>
    <row r="133" spans="1:12">
      <c r="A133" s="31">
        <v>8</v>
      </c>
      <c r="B133" s="99"/>
      <c r="C133" s="73" t="str">
        <f t="shared" si="21"/>
        <v/>
      </c>
      <c r="D133" s="444" t="str">
        <f>IF('5-4 支出'!D133="","",'5-4 支出'!D133)</f>
        <v/>
      </c>
      <c r="E133" s="122" t="str">
        <f>IF('5-4 支出'!E133="","",'5-4 支出'!E133)</f>
        <v/>
      </c>
      <c r="F133" s="123" t="str">
        <f>IF('5-4 支出'!F133="","",'5-4 支出'!F133)</f>
        <v/>
      </c>
      <c r="G133" s="123" t="str">
        <f>IF('5-4 支出'!G133="","",'5-4 支出'!G133)</f>
        <v/>
      </c>
      <c r="H133" s="123" t="str">
        <f>IF('5-4 支出'!H133="","",'5-4 支出'!H133)</f>
        <v/>
      </c>
      <c r="I133" s="123" t="str">
        <f>IF('5-4 支出'!I133="","",'5-4 支出'!I133)</f>
        <v/>
      </c>
      <c r="J133" s="123" t="str">
        <f>IF('5-4 支出'!J133="","",'5-4 支出'!J133)</f>
        <v/>
      </c>
      <c r="K133" s="127" t="str">
        <f t="shared" si="22"/>
        <v/>
      </c>
      <c r="L133" s="32"/>
    </row>
    <row r="134" spans="1:12">
      <c r="A134" s="31">
        <v>9</v>
      </c>
      <c r="B134" s="99"/>
      <c r="C134" s="73" t="str">
        <f t="shared" si="21"/>
        <v/>
      </c>
      <c r="D134" s="444" t="str">
        <f>IF('5-4 支出'!D134="","",'5-4 支出'!D134)</f>
        <v/>
      </c>
      <c r="E134" s="122" t="str">
        <f>IF('5-4 支出'!E134="","",'5-4 支出'!E134)</f>
        <v/>
      </c>
      <c r="F134" s="123" t="str">
        <f>IF('5-4 支出'!F134="","",'5-4 支出'!F134)</f>
        <v/>
      </c>
      <c r="G134" s="123" t="str">
        <f>IF('5-4 支出'!G134="","",'5-4 支出'!G134)</f>
        <v/>
      </c>
      <c r="H134" s="123" t="str">
        <f>IF('5-4 支出'!H134="","",'5-4 支出'!H134)</f>
        <v/>
      </c>
      <c r="I134" s="123" t="str">
        <f>IF('5-4 支出'!I134="","",'5-4 支出'!I134)</f>
        <v/>
      </c>
      <c r="J134" s="123" t="str">
        <f>IF('5-4 支出'!J134="","",'5-4 支出'!J134)</f>
        <v/>
      </c>
      <c r="K134" s="127" t="str">
        <f t="shared" si="22"/>
        <v/>
      </c>
      <c r="L134" s="32"/>
    </row>
    <row r="135" spans="1:12">
      <c r="A135" s="31">
        <v>10</v>
      </c>
      <c r="B135" s="99"/>
      <c r="C135" s="73" t="str">
        <f t="shared" si="21"/>
        <v/>
      </c>
      <c r="D135" s="444" t="str">
        <f>IF('5-4 支出'!D135="","",'5-4 支出'!D135)</f>
        <v/>
      </c>
      <c r="E135" s="122" t="str">
        <f>IF('5-4 支出'!E135="","",'5-4 支出'!E135)</f>
        <v/>
      </c>
      <c r="F135" s="123" t="str">
        <f>IF('5-4 支出'!F135="","",'5-4 支出'!F135)</f>
        <v/>
      </c>
      <c r="G135" s="123" t="str">
        <f>IF('5-4 支出'!G135="","",'5-4 支出'!G135)</f>
        <v/>
      </c>
      <c r="H135" s="123" t="str">
        <f>IF('5-4 支出'!H135="","",'5-4 支出'!H135)</f>
        <v/>
      </c>
      <c r="I135" s="123" t="str">
        <f>IF('5-4 支出'!I135="","",'5-4 支出'!I135)</f>
        <v/>
      </c>
      <c r="J135" s="123" t="str">
        <f>IF('5-4 支出'!J135="","",'5-4 支出'!J135)</f>
        <v/>
      </c>
      <c r="K135" s="127" t="str">
        <f t="shared" si="22"/>
        <v/>
      </c>
      <c r="L135" s="32"/>
    </row>
    <row r="136" spans="1:12">
      <c r="A136" s="31">
        <v>11</v>
      </c>
      <c r="B136" s="99"/>
      <c r="C136" s="73" t="str">
        <f t="shared" si="21"/>
        <v/>
      </c>
      <c r="D136" s="444" t="str">
        <f>IF('5-4 支出'!D136="","",'5-4 支出'!D136)</f>
        <v/>
      </c>
      <c r="E136" s="122" t="str">
        <f>IF('5-4 支出'!E136="","",'5-4 支出'!E136)</f>
        <v/>
      </c>
      <c r="F136" s="123" t="str">
        <f>IF('5-4 支出'!F136="","",'5-4 支出'!F136)</f>
        <v/>
      </c>
      <c r="G136" s="123" t="str">
        <f>IF('5-4 支出'!G136="","",'5-4 支出'!G136)</f>
        <v/>
      </c>
      <c r="H136" s="123" t="str">
        <f>IF('5-4 支出'!H136="","",'5-4 支出'!H136)</f>
        <v/>
      </c>
      <c r="I136" s="123" t="str">
        <f>IF('5-4 支出'!I136="","",'5-4 支出'!I136)</f>
        <v/>
      </c>
      <c r="J136" s="123" t="str">
        <f>IF('5-4 支出'!J136="","",'5-4 支出'!J136)</f>
        <v/>
      </c>
      <c r="K136" s="127" t="str">
        <f t="shared" si="22"/>
        <v/>
      </c>
      <c r="L136" s="32"/>
    </row>
    <row r="137" spans="1:12">
      <c r="A137" s="31">
        <v>12</v>
      </c>
      <c r="B137" s="99"/>
      <c r="C137" s="73" t="str">
        <f t="shared" si="21"/>
        <v/>
      </c>
      <c r="D137" s="444" t="str">
        <f>IF('5-4 支出'!D137="","",'5-4 支出'!D137)</f>
        <v/>
      </c>
      <c r="E137" s="122" t="str">
        <f>IF('5-4 支出'!E137="","",'5-4 支出'!E137)</f>
        <v/>
      </c>
      <c r="F137" s="123" t="str">
        <f>IF('5-4 支出'!F137="","",'5-4 支出'!F137)</f>
        <v/>
      </c>
      <c r="G137" s="123" t="str">
        <f>IF('5-4 支出'!G137="","",'5-4 支出'!G137)</f>
        <v/>
      </c>
      <c r="H137" s="123" t="str">
        <f>IF('5-4 支出'!H137="","",'5-4 支出'!H137)</f>
        <v/>
      </c>
      <c r="I137" s="123" t="str">
        <f>IF('5-4 支出'!I137="","",'5-4 支出'!I137)</f>
        <v/>
      </c>
      <c r="J137" s="123" t="str">
        <f>IF('5-4 支出'!J137="","",'5-4 支出'!J137)</f>
        <v/>
      </c>
      <c r="K137" s="127" t="str">
        <f t="shared" si="22"/>
        <v/>
      </c>
      <c r="L137" s="33"/>
    </row>
    <row r="138" spans="1:12">
      <c r="A138" s="31">
        <v>13</v>
      </c>
      <c r="B138" s="99"/>
      <c r="C138" s="73" t="str">
        <f t="shared" si="21"/>
        <v/>
      </c>
      <c r="D138" s="444" t="str">
        <f>IF('5-4 支出'!D138="","",'5-4 支出'!D138)</f>
        <v/>
      </c>
      <c r="E138" s="122" t="str">
        <f>IF('5-4 支出'!E138="","",'5-4 支出'!E138)</f>
        <v/>
      </c>
      <c r="F138" s="123" t="str">
        <f>IF('5-4 支出'!F138="","",'5-4 支出'!F138)</f>
        <v/>
      </c>
      <c r="G138" s="123" t="str">
        <f>IF('5-4 支出'!G138="","",'5-4 支出'!G138)</f>
        <v/>
      </c>
      <c r="H138" s="123" t="str">
        <f>IF('5-4 支出'!H138="","",'5-4 支出'!H138)</f>
        <v/>
      </c>
      <c r="I138" s="123" t="str">
        <f>IF('5-4 支出'!I138="","",'5-4 支出'!I138)</f>
        <v/>
      </c>
      <c r="J138" s="123" t="str">
        <f>IF('5-4 支出'!J138="","",'5-4 支出'!J138)</f>
        <v/>
      </c>
      <c r="K138" s="127" t="str">
        <f t="shared" si="22"/>
        <v/>
      </c>
      <c r="L138" s="33"/>
    </row>
    <row r="139" spans="1:12">
      <c r="A139" s="31">
        <v>14</v>
      </c>
      <c r="B139" s="99"/>
      <c r="C139" s="73" t="str">
        <f t="shared" si="21"/>
        <v/>
      </c>
      <c r="D139" s="444" t="str">
        <f>IF('5-4 支出'!D139="","",'5-4 支出'!D139)</f>
        <v/>
      </c>
      <c r="E139" s="122" t="str">
        <f>IF('5-4 支出'!E139="","",'5-4 支出'!E139)</f>
        <v/>
      </c>
      <c r="F139" s="123" t="str">
        <f>IF('5-4 支出'!F139="","",'5-4 支出'!F139)</f>
        <v/>
      </c>
      <c r="G139" s="123" t="str">
        <f>IF('5-4 支出'!G139="","",'5-4 支出'!G139)</f>
        <v/>
      </c>
      <c r="H139" s="123" t="str">
        <f>IF('5-4 支出'!H139="","",'5-4 支出'!H139)</f>
        <v/>
      </c>
      <c r="I139" s="123" t="str">
        <f>IF('5-4 支出'!I139="","",'5-4 支出'!I139)</f>
        <v/>
      </c>
      <c r="J139" s="123" t="str">
        <f>IF('5-4 支出'!J139="","",'5-4 支出'!J139)</f>
        <v/>
      </c>
      <c r="K139" s="127" t="str">
        <f t="shared" si="22"/>
        <v/>
      </c>
      <c r="L139" s="32"/>
    </row>
    <row r="140" spans="1:12">
      <c r="A140" s="31">
        <v>15</v>
      </c>
      <c r="B140" s="99"/>
      <c r="C140" s="73" t="str">
        <f t="shared" si="21"/>
        <v/>
      </c>
      <c r="D140" s="444" t="str">
        <f>IF('5-4 支出'!D140="","",'5-4 支出'!D140)</f>
        <v/>
      </c>
      <c r="E140" s="122" t="str">
        <f>IF('5-4 支出'!E140="","",'5-4 支出'!E140)</f>
        <v/>
      </c>
      <c r="F140" s="123" t="str">
        <f>IF('5-4 支出'!F140="","",'5-4 支出'!F140)</f>
        <v/>
      </c>
      <c r="G140" s="123" t="str">
        <f>IF('5-4 支出'!G140="","",'5-4 支出'!G140)</f>
        <v/>
      </c>
      <c r="H140" s="123" t="str">
        <f>IF('5-4 支出'!H140="","",'5-4 支出'!H140)</f>
        <v/>
      </c>
      <c r="I140" s="123" t="str">
        <f>IF('5-4 支出'!I140="","",'5-4 支出'!I140)</f>
        <v/>
      </c>
      <c r="J140" s="123" t="str">
        <f>IF('5-4 支出'!J140="","",'5-4 支出'!J140)</f>
        <v/>
      </c>
      <c r="K140" s="127" t="str">
        <f t="shared" si="22"/>
        <v/>
      </c>
      <c r="L140" s="32"/>
    </row>
    <row r="141" spans="1:12">
      <c r="A141" s="31">
        <v>16</v>
      </c>
      <c r="B141" s="99"/>
      <c r="C141" s="73" t="str">
        <f t="shared" si="21"/>
        <v/>
      </c>
      <c r="D141" s="444" t="str">
        <f>IF('5-4 支出'!D141="","",'5-4 支出'!D141)</f>
        <v/>
      </c>
      <c r="E141" s="122" t="str">
        <f>IF('5-4 支出'!E141="","",'5-4 支出'!E141)</f>
        <v/>
      </c>
      <c r="F141" s="123" t="str">
        <f>IF('5-4 支出'!F141="","",'5-4 支出'!F141)</f>
        <v/>
      </c>
      <c r="G141" s="123" t="str">
        <f>IF('5-4 支出'!G141="","",'5-4 支出'!G141)</f>
        <v/>
      </c>
      <c r="H141" s="123" t="str">
        <f>IF('5-4 支出'!H141="","",'5-4 支出'!H141)</f>
        <v/>
      </c>
      <c r="I141" s="123" t="str">
        <f>IF('5-4 支出'!I141="","",'5-4 支出'!I141)</f>
        <v/>
      </c>
      <c r="J141" s="123" t="str">
        <f>IF('5-4 支出'!J141="","",'5-4 支出'!J141)</f>
        <v/>
      </c>
      <c r="K141" s="127" t="str">
        <f t="shared" si="22"/>
        <v/>
      </c>
      <c r="L141" s="32"/>
    </row>
    <row r="142" spans="1:12">
      <c r="A142" s="31">
        <v>17</v>
      </c>
      <c r="B142" s="99"/>
      <c r="C142" s="73" t="str">
        <f t="shared" si="21"/>
        <v/>
      </c>
      <c r="D142" s="444" t="str">
        <f>IF('5-4 支出'!D142="","",'5-4 支出'!D142)</f>
        <v/>
      </c>
      <c r="E142" s="122" t="str">
        <f>IF('5-4 支出'!E142="","",'5-4 支出'!E142)</f>
        <v/>
      </c>
      <c r="F142" s="123" t="str">
        <f>IF('5-4 支出'!F142="","",'5-4 支出'!F142)</f>
        <v/>
      </c>
      <c r="G142" s="123" t="str">
        <f>IF('5-4 支出'!G142="","",'5-4 支出'!G142)</f>
        <v/>
      </c>
      <c r="H142" s="123" t="str">
        <f>IF('5-4 支出'!H142="","",'5-4 支出'!H142)</f>
        <v/>
      </c>
      <c r="I142" s="123" t="str">
        <f>IF('5-4 支出'!I142="","",'5-4 支出'!I142)</f>
        <v/>
      </c>
      <c r="J142" s="123" t="str">
        <f>IF('5-4 支出'!J142="","",'5-4 支出'!J142)</f>
        <v/>
      </c>
      <c r="K142" s="127" t="str">
        <f t="shared" si="22"/>
        <v/>
      </c>
      <c r="L142" s="33"/>
    </row>
    <row r="143" spans="1:12">
      <c r="A143" s="31">
        <v>18</v>
      </c>
      <c r="B143" s="99"/>
      <c r="C143" s="73" t="str">
        <f t="shared" si="21"/>
        <v/>
      </c>
      <c r="D143" s="444" t="str">
        <f>IF('5-4 支出'!D143="","",'5-4 支出'!D143)</f>
        <v/>
      </c>
      <c r="E143" s="122" t="str">
        <f>IF('5-4 支出'!E143="","",'5-4 支出'!E143)</f>
        <v/>
      </c>
      <c r="F143" s="123" t="str">
        <f>IF('5-4 支出'!F143="","",'5-4 支出'!F143)</f>
        <v/>
      </c>
      <c r="G143" s="123" t="str">
        <f>IF('5-4 支出'!G143="","",'5-4 支出'!G143)</f>
        <v/>
      </c>
      <c r="H143" s="123" t="str">
        <f>IF('5-4 支出'!H143="","",'5-4 支出'!H143)</f>
        <v/>
      </c>
      <c r="I143" s="123" t="str">
        <f>IF('5-4 支出'!I143="","",'5-4 支出'!I143)</f>
        <v/>
      </c>
      <c r="J143" s="123" t="str">
        <f>IF('5-4 支出'!J143="","",'5-4 支出'!J143)</f>
        <v/>
      </c>
      <c r="K143" s="127" t="str">
        <f t="shared" si="22"/>
        <v/>
      </c>
      <c r="L143" s="33"/>
    </row>
    <row r="144" spans="1:12">
      <c r="A144" s="31">
        <v>19</v>
      </c>
      <c r="B144" s="99"/>
      <c r="C144" s="73" t="str">
        <f t="shared" si="21"/>
        <v/>
      </c>
      <c r="D144" s="444" t="str">
        <f>IF('5-4 支出'!D144="","",'5-4 支出'!D144)</f>
        <v/>
      </c>
      <c r="E144" s="122" t="str">
        <f>IF('5-4 支出'!E144="","",'5-4 支出'!E144)</f>
        <v/>
      </c>
      <c r="F144" s="123" t="str">
        <f>IF('5-4 支出'!F144="","",'5-4 支出'!F144)</f>
        <v/>
      </c>
      <c r="G144" s="123" t="str">
        <f>IF('5-4 支出'!G144="","",'5-4 支出'!G144)</f>
        <v/>
      </c>
      <c r="H144" s="123" t="str">
        <f>IF('5-4 支出'!H144="","",'5-4 支出'!H144)</f>
        <v/>
      </c>
      <c r="I144" s="123" t="str">
        <f>IF('5-4 支出'!I144="","",'5-4 支出'!I144)</f>
        <v/>
      </c>
      <c r="J144" s="123" t="str">
        <f>IF('5-4 支出'!J144="","",'5-4 支出'!J144)</f>
        <v/>
      </c>
      <c r="K144" s="127" t="str">
        <f t="shared" si="22"/>
        <v/>
      </c>
      <c r="L144" s="33"/>
    </row>
    <row r="145" spans="1:12" ht="18.5" thickBot="1">
      <c r="A145" s="31">
        <v>20</v>
      </c>
      <c r="B145" s="100"/>
      <c r="C145" s="74" t="str">
        <f t="shared" si="21"/>
        <v/>
      </c>
      <c r="D145" s="445" t="str">
        <f>IF('5-4 支出'!D145="","",'5-4 支出'!D145)</f>
        <v/>
      </c>
      <c r="E145" s="124" t="str">
        <f>IF('5-4 支出'!E145="","",'5-4 支出'!E145)</f>
        <v/>
      </c>
      <c r="F145" s="125" t="str">
        <f>IF('5-4 支出'!F145="","",'5-4 支出'!F145)</f>
        <v/>
      </c>
      <c r="G145" s="125" t="str">
        <f>IF('5-4 支出'!G145="","",'5-4 支出'!G145)</f>
        <v/>
      </c>
      <c r="H145" s="125" t="str">
        <f>IF('5-4 支出'!H145="","",'5-4 支出'!H145)</f>
        <v/>
      </c>
      <c r="I145" s="125" t="str">
        <f>IF('5-4 支出'!I145="","",'5-4 支出'!I145)</f>
        <v/>
      </c>
      <c r="J145" s="125" t="str">
        <f>IF('5-4 支出'!J145="","",'5-4 支出'!J145)</f>
        <v/>
      </c>
      <c r="K145" s="128" t="str">
        <f t="shared" si="22"/>
        <v/>
      </c>
      <c r="L145" s="34"/>
    </row>
    <row r="146" spans="1:12" ht="23" thickBot="1">
      <c r="A146" s="52"/>
      <c r="B146" s="97"/>
      <c r="C146" s="67" t="s">
        <v>107</v>
      </c>
      <c r="D146" s="103" t="s">
        <v>101</v>
      </c>
      <c r="E146" s="56" t="s">
        <v>77</v>
      </c>
      <c r="F146" s="104" t="s">
        <v>58</v>
      </c>
      <c r="G146" s="105" t="s">
        <v>29</v>
      </c>
      <c r="H146" s="59" t="s">
        <v>51</v>
      </c>
      <c r="I146" s="58" t="s">
        <v>30</v>
      </c>
      <c r="J146" s="59" t="s">
        <v>52</v>
      </c>
      <c r="K146" s="57" t="s">
        <v>31</v>
      </c>
      <c r="L146" s="60" t="s">
        <v>97</v>
      </c>
    </row>
    <row r="147" spans="1:12" s="27" customFormat="1" ht="27" thickBot="1">
      <c r="A147" s="31"/>
      <c r="B147" s="54" t="str">
        <f t="shared" ref="B147" si="23">IF($E$8=C147,$D$8,IF($E$9=C147,$D$9,IF($E$10=C147,$D$10,"")))</f>
        <v/>
      </c>
      <c r="C147" s="69" t="s">
        <v>183</v>
      </c>
      <c r="D147" s="116"/>
      <c r="E147" s="62"/>
      <c r="F147" s="55"/>
      <c r="G147" s="55"/>
      <c r="H147" s="63"/>
      <c r="I147" s="63"/>
      <c r="J147" s="63"/>
      <c r="K147" s="66" t="str">
        <f t="shared" ref="K147" si="24">IF(ISNUMBER(F147),(PRODUCT(F147,G147,I147)),"")</f>
        <v/>
      </c>
      <c r="L147" s="68">
        <f>ROUNDDOWN(SUM(K148:K167),-3)/1000</f>
        <v>0</v>
      </c>
    </row>
    <row r="148" spans="1:12">
      <c r="A148" s="31">
        <v>1</v>
      </c>
      <c r="B148" s="99"/>
      <c r="C148" s="73" t="str">
        <f>IF(D148="","",".")</f>
        <v/>
      </c>
      <c r="D148" s="116"/>
      <c r="E148" s="62"/>
      <c r="F148" s="55"/>
      <c r="G148" s="55"/>
      <c r="H148" s="63"/>
      <c r="I148" s="63"/>
      <c r="J148" s="63"/>
      <c r="K148" s="66" t="str">
        <f t="shared" ref="K148" si="25">IF(ISNUMBER(F148),(PRODUCT(F148,G148,I148)),"")</f>
        <v/>
      </c>
      <c r="L148" s="32"/>
    </row>
    <row r="149" spans="1:12">
      <c r="A149" s="31">
        <v>2</v>
      </c>
      <c r="B149" s="99"/>
      <c r="C149" s="73" t="str">
        <f t="shared" ref="C149:C167" si="26">IF(D149="","",".")</f>
        <v/>
      </c>
      <c r="D149" s="444" t="str">
        <f>IF('5-4 支出'!D149="","",'5-4 支出'!D149)</f>
        <v/>
      </c>
      <c r="E149" s="122" t="str">
        <f>IF('5-4 支出'!E149="","",'5-4 支出'!E149)</f>
        <v/>
      </c>
      <c r="F149" s="123" t="str">
        <f>IF('5-4 支出'!F149="","",'5-4 支出'!F149)</f>
        <v/>
      </c>
      <c r="G149" s="123" t="str">
        <f>IF('5-4 支出'!G149="","",'5-4 支出'!G149)</f>
        <v/>
      </c>
      <c r="H149" s="123" t="str">
        <f>IF('5-4 支出'!H149="","",'5-4 支出'!H149)</f>
        <v/>
      </c>
      <c r="I149" s="123" t="str">
        <f>IF('5-4 支出'!I149="","",'5-4 支出'!I149)</f>
        <v/>
      </c>
      <c r="J149" s="123" t="str">
        <f>IF('5-4 支出'!J149="","",'5-4 支出'!J149)</f>
        <v/>
      </c>
      <c r="K149" s="127" t="str">
        <f t="shared" si="22"/>
        <v/>
      </c>
      <c r="L149" s="32"/>
    </row>
    <row r="150" spans="1:12">
      <c r="A150" s="31">
        <v>3</v>
      </c>
      <c r="B150" s="99"/>
      <c r="C150" s="73" t="str">
        <f t="shared" si="26"/>
        <v/>
      </c>
      <c r="D150" s="444" t="str">
        <f>IF('5-4 支出'!D150="","",'5-4 支出'!D150)</f>
        <v/>
      </c>
      <c r="E150" s="122" t="str">
        <f>IF('5-4 支出'!E150="","",'5-4 支出'!E150)</f>
        <v/>
      </c>
      <c r="F150" s="123" t="str">
        <f>IF('5-4 支出'!F150="","",'5-4 支出'!F150)</f>
        <v/>
      </c>
      <c r="G150" s="123" t="str">
        <f>IF('5-4 支出'!G150="","",'5-4 支出'!G150)</f>
        <v/>
      </c>
      <c r="H150" s="123" t="str">
        <f>IF('5-4 支出'!H150="","",'5-4 支出'!H150)</f>
        <v/>
      </c>
      <c r="I150" s="123" t="str">
        <f>IF('5-4 支出'!I150="","",'5-4 支出'!I150)</f>
        <v/>
      </c>
      <c r="J150" s="123" t="str">
        <f>IF('5-4 支出'!J150="","",'5-4 支出'!J150)</f>
        <v/>
      </c>
      <c r="K150" s="127" t="str">
        <f t="shared" si="22"/>
        <v/>
      </c>
      <c r="L150" s="32"/>
    </row>
    <row r="151" spans="1:12">
      <c r="A151" s="31">
        <v>4</v>
      </c>
      <c r="B151" s="99"/>
      <c r="C151" s="73" t="str">
        <f t="shared" si="26"/>
        <v/>
      </c>
      <c r="D151" s="444" t="str">
        <f>IF('5-4 支出'!D151="","",'5-4 支出'!D151)</f>
        <v/>
      </c>
      <c r="E151" s="122" t="str">
        <f>IF('5-4 支出'!E151="","",'5-4 支出'!E151)</f>
        <v/>
      </c>
      <c r="F151" s="123" t="str">
        <f>IF('5-4 支出'!F151="","",'5-4 支出'!F151)</f>
        <v/>
      </c>
      <c r="G151" s="123" t="str">
        <f>IF('5-4 支出'!G151="","",'5-4 支出'!G151)</f>
        <v/>
      </c>
      <c r="H151" s="123" t="str">
        <f>IF('5-4 支出'!H151="","",'5-4 支出'!H151)</f>
        <v/>
      </c>
      <c r="I151" s="123" t="str">
        <f>IF('5-4 支出'!I151="","",'5-4 支出'!I151)</f>
        <v/>
      </c>
      <c r="J151" s="123" t="str">
        <f>IF('5-4 支出'!J151="","",'5-4 支出'!J151)</f>
        <v/>
      </c>
      <c r="K151" s="127" t="str">
        <f t="shared" si="22"/>
        <v/>
      </c>
      <c r="L151" s="32"/>
    </row>
    <row r="152" spans="1:12">
      <c r="A152" s="31">
        <v>5</v>
      </c>
      <c r="B152" s="99"/>
      <c r="C152" s="73" t="str">
        <f t="shared" si="26"/>
        <v/>
      </c>
      <c r="D152" s="444" t="str">
        <f>IF('5-4 支出'!D152="","",'5-4 支出'!D152)</f>
        <v/>
      </c>
      <c r="E152" s="122" t="str">
        <f>IF('5-4 支出'!E152="","",'5-4 支出'!E152)</f>
        <v/>
      </c>
      <c r="F152" s="123" t="str">
        <f>IF('5-4 支出'!F152="","",'5-4 支出'!F152)</f>
        <v/>
      </c>
      <c r="G152" s="123" t="str">
        <f>IF('5-4 支出'!G152="","",'5-4 支出'!G152)</f>
        <v/>
      </c>
      <c r="H152" s="123" t="str">
        <f>IF('5-4 支出'!H152="","",'5-4 支出'!H152)</f>
        <v/>
      </c>
      <c r="I152" s="123" t="str">
        <f>IF('5-4 支出'!I152="","",'5-4 支出'!I152)</f>
        <v/>
      </c>
      <c r="J152" s="123" t="str">
        <f>IF('5-4 支出'!J152="","",'5-4 支出'!J152)</f>
        <v/>
      </c>
      <c r="K152" s="127" t="str">
        <f t="shared" si="22"/>
        <v/>
      </c>
      <c r="L152" s="32"/>
    </row>
    <row r="153" spans="1:12">
      <c r="A153" s="31">
        <v>6</v>
      </c>
      <c r="B153" s="99"/>
      <c r="C153" s="73" t="str">
        <f t="shared" si="26"/>
        <v/>
      </c>
      <c r="D153" s="444" t="str">
        <f>IF('5-4 支出'!D153="","",'5-4 支出'!D153)</f>
        <v/>
      </c>
      <c r="E153" s="122" t="str">
        <f>IF('5-4 支出'!E153="","",'5-4 支出'!E153)</f>
        <v/>
      </c>
      <c r="F153" s="123" t="str">
        <f>IF('5-4 支出'!F153="","",'5-4 支出'!F153)</f>
        <v/>
      </c>
      <c r="G153" s="123" t="str">
        <f>IF('5-4 支出'!G153="","",'5-4 支出'!G153)</f>
        <v/>
      </c>
      <c r="H153" s="123" t="str">
        <f>IF('5-4 支出'!H153="","",'5-4 支出'!H153)</f>
        <v/>
      </c>
      <c r="I153" s="123" t="str">
        <f>IF('5-4 支出'!I153="","",'5-4 支出'!I153)</f>
        <v/>
      </c>
      <c r="J153" s="123" t="str">
        <f>IF('5-4 支出'!J153="","",'5-4 支出'!J153)</f>
        <v/>
      </c>
      <c r="K153" s="127" t="str">
        <f t="shared" si="22"/>
        <v/>
      </c>
      <c r="L153" s="32"/>
    </row>
    <row r="154" spans="1:12">
      <c r="A154" s="31">
        <v>7</v>
      </c>
      <c r="B154" s="99"/>
      <c r="C154" s="73" t="str">
        <f t="shared" si="26"/>
        <v/>
      </c>
      <c r="D154" s="444" t="str">
        <f>IF('5-4 支出'!D154="","",'5-4 支出'!D154)</f>
        <v/>
      </c>
      <c r="E154" s="122" t="str">
        <f>IF('5-4 支出'!E154="","",'5-4 支出'!E154)</f>
        <v/>
      </c>
      <c r="F154" s="123" t="str">
        <f>IF('5-4 支出'!F154="","",'5-4 支出'!F154)</f>
        <v/>
      </c>
      <c r="G154" s="123" t="str">
        <f>IF('5-4 支出'!G154="","",'5-4 支出'!G154)</f>
        <v/>
      </c>
      <c r="H154" s="123" t="str">
        <f>IF('5-4 支出'!H154="","",'5-4 支出'!H154)</f>
        <v/>
      </c>
      <c r="I154" s="123" t="str">
        <f>IF('5-4 支出'!I154="","",'5-4 支出'!I154)</f>
        <v/>
      </c>
      <c r="J154" s="123" t="str">
        <f>IF('5-4 支出'!J154="","",'5-4 支出'!J154)</f>
        <v/>
      </c>
      <c r="K154" s="127" t="str">
        <f t="shared" si="22"/>
        <v/>
      </c>
      <c r="L154" s="32"/>
    </row>
    <row r="155" spans="1:12">
      <c r="A155" s="31">
        <v>8</v>
      </c>
      <c r="B155" s="99"/>
      <c r="C155" s="73" t="str">
        <f t="shared" si="26"/>
        <v/>
      </c>
      <c r="D155" s="444" t="str">
        <f>IF('5-4 支出'!D155="","",'5-4 支出'!D155)</f>
        <v/>
      </c>
      <c r="E155" s="122" t="str">
        <f>IF('5-4 支出'!E155="","",'5-4 支出'!E155)</f>
        <v/>
      </c>
      <c r="F155" s="123" t="str">
        <f>IF('5-4 支出'!F155="","",'5-4 支出'!F155)</f>
        <v/>
      </c>
      <c r="G155" s="123" t="str">
        <f>IF('5-4 支出'!G155="","",'5-4 支出'!G155)</f>
        <v/>
      </c>
      <c r="H155" s="123" t="str">
        <f>IF('5-4 支出'!H155="","",'5-4 支出'!H155)</f>
        <v/>
      </c>
      <c r="I155" s="123" t="str">
        <f>IF('5-4 支出'!I155="","",'5-4 支出'!I155)</f>
        <v/>
      </c>
      <c r="J155" s="123" t="str">
        <f>IF('5-4 支出'!J155="","",'5-4 支出'!J155)</f>
        <v/>
      </c>
      <c r="K155" s="127" t="str">
        <f t="shared" si="22"/>
        <v/>
      </c>
      <c r="L155" s="32"/>
    </row>
    <row r="156" spans="1:12">
      <c r="A156" s="31">
        <v>9</v>
      </c>
      <c r="B156" s="99"/>
      <c r="C156" s="73" t="str">
        <f t="shared" si="26"/>
        <v/>
      </c>
      <c r="D156" s="444" t="str">
        <f>IF('5-4 支出'!D156="","",'5-4 支出'!D156)</f>
        <v/>
      </c>
      <c r="E156" s="122" t="str">
        <f>IF('5-4 支出'!E156="","",'5-4 支出'!E156)</f>
        <v/>
      </c>
      <c r="F156" s="123" t="str">
        <f>IF('5-4 支出'!F156="","",'5-4 支出'!F156)</f>
        <v/>
      </c>
      <c r="G156" s="123" t="str">
        <f>IF('5-4 支出'!G156="","",'5-4 支出'!G156)</f>
        <v/>
      </c>
      <c r="H156" s="123" t="str">
        <f>IF('5-4 支出'!H156="","",'5-4 支出'!H156)</f>
        <v/>
      </c>
      <c r="I156" s="123" t="str">
        <f>IF('5-4 支出'!I156="","",'5-4 支出'!I156)</f>
        <v/>
      </c>
      <c r="J156" s="123" t="str">
        <f>IF('5-4 支出'!J156="","",'5-4 支出'!J156)</f>
        <v/>
      </c>
      <c r="K156" s="127" t="str">
        <f t="shared" si="22"/>
        <v/>
      </c>
      <c r="L156" s="32"/>
    </row>
    <row r="157" spans="1:12">
      <c r="A157" s="31">
        <v>10</v>
      </c>
      <c r="B157" s="99"/>
      <c r="C157" s="73" t="str">
        <f t="shared" si="26"/>
        <v/>
      </c>
      <c r="D157" s="444" t="str">
        <f>IF('5-4 支出'!D157="","",'5-4 支出'!D157)</f>
        <v/>
      </c>
      <c r="E157" s="122" t="str">
        <f>IF('5-4 支出'!E157="","",'5-4 支出'!E157)</f>
        <v/>
      </c>
      <c r="F157" s="123" t="str">
        <f>IF('5-4 支出'!F157="","",'5-4 支出'!F157)</f>
        <v/>
      </c>
      <c r="G157" s="123" t="str">
        <f>IF('5-4 支出'!G157="","",'5-4 支出'!G157)</f>
        <v/>
      </c>
      <c r="H157" s="123" t="str">
        <f>IF('5-4 支出'!H157="","",'5-4 支出'!H157)</f>
        <v/>
      </c>
      <c r="I157" s="123" t="str">
        <f>IF('5-4 支出'!I157="","",'5-4 支出'!I157)</f>
        <v/>
      </c>
      <c r="J157" s="123" t="str">
        <f>IF('5-4 支出'!J157="","",'5-4 支出'!J157)</f>
        <v/>
      </c>
      <c r="K157" s="127" t="str">
        <f t="shared" si="22"/>
        <v/>
      </c>
      <c r="L157" s="32"/>
    </row>
    <row r="158" spans="1:12">
      <c r="A158" s="31">
        <v>11</v>
      </c>
      <c r="B158" s="99"/>
      <c r="C158" s="73" t="str">
        <f t="shared" si="26"/>
        <v/>
      </c>
      <c r="D158" s="444" t="str">
        <f>IF('5-4 支出'!D158="","",'5-4 支出'!D158)</f>
        <v/>
      </c>
      <c r="E158" s="122" t="str">
        <f>IF('5-4 支出'!E158="","",'5-4 支出'!E158)</f>
        <v/>
      </c>
      <c r="F158" s="123" t="str">
        <f>IF('5-4 支出'!F158="","",'5-4 支出'!F158)</f>
        <v/>
      </c>
      <c r="G158" s="123" t="str">
        <f>IF('5-4 支出'!G158="","",'5-4 支出'!G158)</f>
        <v/>
      </c>
      <c r="H158" s="123" t="str">
        <f>IF('5-4 支出'!H158="","",'5-4 支出'!H158)</f>
        <v/>
      </c>
      <c r="I158" s="123" t="str">
        <f>IF('5-4 支出'!I158="","",'5-4 支出'!I158)</f>
        <v/>
      </c>
      <c r="J158" s="123" t="str">
        <f>IF('5-4 支出'!J158="","",'5-4 支出'!J158)</f>
        <v/>
      </c>
      <c r="K158" s="127" t="str">
        <f t="shared" si="22"/>
        <v/>
      </c>
      <c r="L158" s="32"/>
    </row>
    <row r="159" spans="1:12">
      <c r="A159" s="31">
        <v>12</v>
      </c>
      <c r="B159" s="99"/>
      <c r="C159" s="73" t="str">
        <f t="shared" si="26"/>
        <v/>
      </c>
      <c r="D159" s="444" t="str">
        <f>IF('5-4 支出'!D159="","",'5-4 支出'!D159)</f>
        <v/>
      </c>
      <c r="E159" s="122" t="str">
        <f>IF('5-4 支出'!E159="","",'5-4 支出'!E159)</f>
        <v/>
      </c>
      <c r="F159" s="123" t="str">
        <f>IF('5-4 支出'!F159="","",'5-4 支出'!F159)</f>
        <v/>
      </c>
      <c r="G159" s="123" t="str">
        <f>IF('5-4 支出'!G159="","",'5-4 支出'!G159)</f>
        <v/>
      </c>
      <c r="H159" s="123" t="str">
        <f>IF('5-4 支出'!H159="","",'5-4 支出'!H159)</f>
        <v/>
      </c>
      <c r="I159" s="123" t="str">
        <f>IF('5-4 支出'!I159="","",'5-4 支出'!I159)</f>
        <v/>
      </c>
      <c r="J159" s="123" t="str">
        <f>IF('5-4 支出'!J159="","",'5-4 支出'!J159)</f>
        <v/>
      </c>
      <c r="K159" s="127" t="str">
        <f t="shared" si="22"/>
        <v/>
      </c>
      <c r="L159" s="32"/>
    </row>
    <row r="160" spans="1:12">
      <c r="A160" s="31">
        <v>13</v>
      </c>
      <c r="B160" s="99"/>
      <c r="C160" s="73" t="str">
        <f t="shared" si="26"/>
        <v/>
      </c>
      <c r="D160" s="444" t="str">
        <f>IF('5-4 支出'!D160="","",'5-4 支出'!D160)</f>
        <v/>
      </c>
      <c r="E160" s="122" t="str">
        <f>IF('5-4 支出'!E160="","",'5-4 支出'!E160)</f>
        <v/>
      </c>
      <c r="F160" s="123" t="str">
        <f>IF('5-4 支出'!F160="","",'5-4 支出'!F160)</f>
        <v/>
      </c>
      <c r="G160" s="123" t="str">
        <f>IF('5-4 支出'!G160="","",'5-4 支出'!G160)</f>
        <v/>
      </c>
      <c r="H160" s="123" t="str">
        <f>IF('5-4 支出'!H160="","",'5-4 支出'!H160)</f>
        <v/>
      </c>
      <c r="I160" s="123" t="str">
        <f>IF('5-4 支出'!I160="","",'5-4 支出'!I160)</f>
        <v/>
      </c>
      <c r="J160" s="123" t="str">
        <f>IF('5-4 支出'!J160="","",'5-4 支出'!J160)</f>
        <v/>
      </c>
      <c r="K160" s="127" t="str">
        <f t="shared" si="22"/>
        <v/>
      </c>
      <c r="L160" s="32"/>
    </row>
    <row r="161" spans="1:12">
      <c r="A161" s="31">
        <v>14</v>
      </c>
      <c r="B161" s="99"/>
      <c r="C161" s="73" t="str">
        <f t="shared" si="26"/>
        <v/>
      </c>
      <c r="D161" s="444" t="str">
        <f>IF('5-4 支出'!D161="","",'5-4 支出'!D161)</f>
        <v/>
      </c>
      <c r="E161" s="122" t="str">
        <f>IF('5-4 支出'!E161="","",'5-4 支出'!E161)</f>
        <v/>
      </c>
      <c r="F161" s="123" t="str">
        <f>IF('5-4 支出'!F161="","",'5-4 支出'!F161)</f>
        <v/>
      </c>
      <c r="G161" s="123" t="str">
        <f>IF('5-4 支出'!G161="","",'5-4 支出'!G161)</f>
        <v/>
      </c>
      <c r="H161" s="123" t="str">
        <f>IF('5-4 支出'!H161="","",'5-4 支出'!H161)</f>
        <v/>
      </c>
      <c r="I161" s="123" t="str">
        <f>IF('5-4 支出'!I161="","",'5-4 支出'!I161)</f>
        <v/>
      </c>
      <c r="J161" s="123" t="str">
        <f>IF('5-4 支出'!J161="","",'5-4 支出'!J161)</f>
        <v/>
      </c>
      <c r="K161" s="127" t="str">
        <f t="shared" si="22"/>
        <v/>
      </c>
      <c r="L161" s="32"/>
    </row>
    <row r="162" spans="1:12">
      <c r="A162" s="31">
        <v>15</v>
      </c>
      <c r="B162" s="99"/>
      <c r="C162" s="73" t="str">
        <f t="shared" si="26"/>
        <v/>
      </c>
      <c r="D162" s="444" t="str">
        <f>IF('5-4 支出'!D162="","",'5-4 支出'!D162)</f>
        <v/>
      </c>
      <c r="E162" s="122" t="str">
        <f>IF('5-4 支出'!E162="","",'5-4 支出'!E162)</f>
        <v/>
      </c>
      <c r="F162" s="123" t="str">
        <f>IF('5-4 支出'!F162="","",'5-4 支出'!F162)</f>
        <v/>
      </c>
      <c r="G162" s="123" t="str">
        <f>IF('5-4 支出'!G162="","",'5-4 支出'!G162)</f>
        <v/>
      </c>
      <c r="H162" s="123" t="str">
        <f>IF('5-4 支出'!H162="","",'5-4 支出'!H162)</f>
        <v/>
      </c>
      <c r="I162" s="123" t="str">
        <f>IF('5-4 支出'!I162="","",'5-4 支出'!I162)</f>
        <v/>
      </c>
      <c r="J162" s="123" t="str">
        <f>IF('5-4 支出'!J162="","",'5-4 支出'!J162)</f>
        <v/>
      </c>
      <c r="K162" s="127" t="str">
        <f t="shared" si="22"/>
        <v/>
      </c>
      <c r="L162" s="32"/>
    </row>
    <row r="163" spans="1:12">
      <c r="A163" s="31">
        <v>16</v>
      </c>
      <c r="B163" s="99"/>
      <c r="C163" s="73" t="str">
        <f t="shared" si="26"/>
        <v/>
      </c>
      <c r="D163" s="444" t="str">
        <f>IF('5-4 支出'!D163="","",'5-4 支出'!D163)</f>
        <v/>
      </c>
      <c r="E163" s="122" t="str">
        <f>IF('5-4 支出'!E163="","",'5-4 支出'!E163)</f>
        <v/>
      </c>
      <c r="F163" s="123" t="str">
        <f>IF('5-4 支出'!F163="","",'5-4 支出'!F163)</f>
        <v/>
      </c>
      <c r="G163" s="123" t="str">
        <f>IF('5-4 支出'!G163="","",'5-4 支出'!G163)</f>
        <v/>
      </c>
      <c r="H163" s="123" t="str">
        <f>IF('5-4 支出'!H163="","",'5-4 支出'!H163)</f>
        <v/>
      </c>
      <c r="I163" s="123" t="str">
        <f>IF('5-4 支出'!I163="","",'5-4 支出'!I163)</f>
        <v/>
      </c>
      <c r="J163" s="123" t="str">
        <f>IF('5-4 支出'!J163="","",'5-4 支出'!J163)</f>
        <v/>
      </c>
      <c r="K163" s="127" t="str">
        <f t="shared" si="22"/>
        <v/>
      </c>
      <c r="L163" s="32"/>
    </row>
    <row r="164" spans="1:12">
      <c r="A164" s="31">
        <v>17</v>
      </c>
      <c r="B164" s="99"/>
      <c r="C164" s="73" t="str">
        <f t="shared" si="26"/>
        <v/>
      </c>
      <c r="D164" s="444" t="str">
        <f>IF('5-4 支出'!D164="","",'5-4 支出'!D164)</f>
        <v/>
      </c>
      <c r="E164" s="122" t="str">
        <f>IF('5-4 支出'!E164="","",'5-4 支出'!E164)</f>
        <v/>
      </c>
      <c r="F164" s="123" t="str">
        <f>IF('5-4 支出'!F164="","",'5-4 支出'!F164)</f>
        <v/>
      </c>
      <c r="G164" s="123" t="str">
        <f>IF('5-4 支出'!G164="","",'5-4 支出'!G164)</f>
        <v/>
      </c>
      <c r="H164" s="123" t="str">
        <f>IF('5-4 支出'!H164="","",'5-4 支出'!H164)</f>
        <v/>
      </c>
      <c r="I164" s="123" t="str">
        <f>IF('5-4 支出'!I164="","",'5-4 支出'!I164)</f>
        <v/>
      </c>
      <c r="J164" s="123" t="str">
        <f>IF('5-4 支出'!J164="","",'5-4 支出'!J164)</f>
        <v/>
      </c>
      <c r="K164" s="127" t="str">
        <f t="shared" si="22"/>
        <v/>
      </c>
      <c r="L164" s="33"/>
    </row>
    <row r="165" spans="1:12">
      <c r="A165" s="31">
        <v>18</v>
      </c>
      <c r="B165" s="99"/>
      <c r="C165" s="73" t="str">
        <f t="shared" si="26"/>
        <v/>
      </c>
      <c r="D165" s="444" t="str">
        <f>IF('5-4 支出'!D165="","",'5-4 支出'!D165)</f>
        <v/>
      </c>
      <c r="E165" s="122" t="str">
        <f>IF('5-4 支出'!E165="","",'5-4 支出'!E165)</f>
        <v/>
      </c>
      <c r="F165" s="123" t="str">
        <f>IF('5-4 支出'!F165="","",'5-4 支出'!F165)</f>
        <v/>
      </c>
      <c r="G165" s="123" t="str">
        <f>IF('5-4 支出'!G165="","",'5-4 支出'!G165)</f>
        <v/>
      </c>
      <c r="H165" s="123" t="str">
        <f>IF('5-4 支出'!H165="","",'5-4 支出'!H165)</f>
        <v/>
      </c>
      <c r="I165" s="123" t="str">
        <f>IF('5-4 支出'!I165="","",'5-4 支出'!I165)</f>
        <v/>
      </c>
      <c r="J165" s="123" t="str">
        <f>IF('5-4 支出'!J165="","",'5-4 支出'!J165)</f>
        <v/>
      </c>
      <c r="K165" s="127" t="str">
        <f t="shared" si="22"/>
        <v/>
      </c>
      <c r="L165" s="33"/>
    </row>
    <row r="166" spans="1:12">
      <c r="A166" s="31">
        <v>19</v>
      </c>
      <c r="B166" s="99"/>
      <c r="C166" s="73" t="str">
        <f t="shared" si="26"/>
        <v/>
      </c>
      <c r="D166" s="444" t="str">
        <f>IF('5-4 支出'!D166="","",'5-4 支出'!D166)</f>
        <v/>
      </c>
      <c r="E166" s="122" t="str">
        <f>IF('5-4 支出'!E166="","",'5-4 支出'!E166)</f>
        <v/>
      </c>
      <c r="F166" s="123" t="str">
        <f>IF('5-4 支出'!F166="","",'5-4 支出'!F166)</f>
        <v/>
      </c>
      <c r="G166" s="123" t="str">
        <f>IF('5-4 支出'!G166="","",'5-4 支出'!G166)</f>
        <v/>
      </c>
      <c r="H166" s="123" t="str">
        <f>IF('5-4 支出'!H166="","",'5-4 支出'!H166)</f>
        <v/>
      </c>
      <c r="I166" s="123" t="str">
        <f>IF('5-4 支出'!I166="","",'5-4 支出'!I166)</f>
        <v/>
      </c>
      <c r="J166" s="123" t="str">
        <f>IF('5-4 支出'!J166="","",'5-4 支出'!J166)</f>
        <v/>
      </c>
      <c r="K166" s="127" t="str">
        <f t="shared" si="22"/>
        <v/>
      </c>
      <c r="L166" s="33"/>
    </row>
    <row r="167" spans="1:12" ht="18.5" thickBot="1">
      <c r="A167" s="31">
        <v>20</v>
      </c>
      <c r="B167" s="100"/>
      <c r="C167" s="74" t="str">
        <f t="shared" si="26"/>
        <v/>
      </c>
      <c r="D167" s="445" t="str">
        <f>IF('5-4 支出'!D167="","",'5-4 支出'!D167)</f>
        <v/>
      </c>
      <c r="E167" s="124" t="str">
        <f>IF('5-4 支出'!E167="","",'5-4 支出'!E167)</f>
        <v/>
      </c>
      <c r="F167" s="125" t="str">
        <f>IF('5-4 支出'!F167="","",'5-4 支出'!F167)</f>
        <v/>
      </c>
      <c r="G167" s="125" t="str">
        <f>IF('5-4 支出'!G167="","",'5-4 支出'!G167)</f>
        <v/>
      </c>
      <c r="H167" s="125" t="str">
        <f>IF('5-4 支出'!H167="","",'5-4 支出'!H167)</f>
        <v/>
      </c>
      <c r="I167" s="125" t="str">
        <f>IF('5-4 支出'!I167="","",'5-4 支出'!I167)</f>
        <v/>
      </c>
      <c r="J167" s="125" t="str">
        <f>IF('5-4 支出'!J167="","",'5-4 支出'!J167)</f>
        <v/>
      </c>
      <c r="K167" s="128" t="str">
        <f t="shared" si="22"/>
        <v/>
      </c>
      <c r="L167" s="34"/>
    </row>
    <row r="168" spans="1:12" ht="23" thickBot="1">
      <c r="A168" s="52"/>
      <c r="B168" s="101"/>
      <c r="C168" s="67" t="s">
        <v>107</v>
      </c>
      <c r="D168" s="103" t="s">
        <v>101</v>
      </c>
      <c r="E168" s="56" t="s">
        <v>77</v>
      </c>
      <c r="F168" s="104" t="s">
        <v>58</v>
      </c>
      <c r="G168" s="105" t="s">
        <v>29</v>
      </c>
      <c r="H168" s="59" t="s">
        <v>51</v>
      </c>
      <c r="I168" s="58" t="s">
        <v>30</v>
      </c>
      <c r="J168" s="59" t="s">
        <v>52</v>
      </c>
      <c r="K168" s="57" t="s">
        <v>31</v>
      </c>
      <c r="L168" s="60" t="s">
        <v>97</v>
      </c>
    </row>
    <row r="169" spans="1:12" s="27" customFormat="1" ht="26.5">
      <c r="A169" s="31"/>
      <c r="B169" s="102"/>
      <c r="C169" s="285" t="s">
        <v>274</v>
      </c>
      <c r="D169" s="116"/>
      <c r="E169" s="62"/>
      <c r="F169" s="55"/>
      <c r="G169" s="55"/>
      <c r="H169" s="63"/>
      <c r="I169" s="63"/>
      <c r="J169" s="63"/>
      <c r="K169" s="66" t="str">
        <f t="shared" ref="K169" si="27">IF(ISNUMBER(F169),(PRODUCT(F169,G169,I169)),"")</f>
        <v/>
      </c>
      <c r="L169" s="68">
        <f>ROUNDDOWN(SUM(K170:K189),-3)/1000</f>
        <v>0</v>
      </c>
    </row>
    <row r="170" spans="1:12">
      <c r="A170" s="31">
        <v>1</v>
      </c>
      <c r="B170" s="89"/>
      <c r="C170" s="76" t="s">
        <v>109</v>
      </c>
      <c r="D170" s="443" t="str">
        <f>IF('5-4 支出'!D170="","",'5-4 支出'!D170)</f>
        <v/>
      </c>
      <c r="E170" s="120" t="str">
        <f>IF('5-4 支出'!E170="","",'5-4 支出'!E170)</f>
        <v/>
      </c>
      <c r="F170" s="121" t="str">
        <f>IF('5-4 支出'!F170="","",'5-4 支出'!F170)</f>
        <v/>
      </c>
      <c r="G170" s="121" t="str">
        <f>IF('5-4 支出'!G170="","",'5-4 支出'!G170)</f>
        <v/>
      </c>
      <c r="H170" s="121" t="str">
        <f>IF('5-4 支出'!H170="","",'5-4 支出'!H170)</f>
        <v/>
      </c>
      <c r="I170" s="121" t="str">
        <f>IF('5-4 支出'!I170="","",'5-4 支出'!I170)</f>
        <v/>
      </c>
      <c r="J170" s="121" t="str">
        <f>IF('5-4 支出'!J170="","",'5-4 支出'!J170)</f>
        <v/>
      </c>
      <c r="K170" s="126" t="str">
        <f t="shared" ref="K170:K189" si="28">IF(ISNUMBER(F170),(PRODUCT(F170,G170,I170)),"")</f>
        <v/>
      </c>
      <c r="L170" s="395"/>
    </row>
    <row r="171" spans="1:12">
      <c r="A171" s="31">
        <v>2</v>
      </c>
      <c r="B171" s="89"/>
      <c r="C171" s="76" t="s">
        <v>109</v>
      </c>
      <c r="D171" s="444" t="str">
        <f>IF('5-4 支出'!D171="","",'5-4 支出'!D171)</f>
        <v/>
      </c>
      <c r="E171" s="122" t="str">
        <f>IF('5-4 支出'!E171="","",'5-4 支出'!E171)</f>
        <v/>
      </c>
      <c r="F171" s="123" t="str">
        <f>IF('5-4 支出'!F171="","",'5-4 支出'!F171)</f>
        <v/>
      </c>
      <c r="G171" s="123" t="str">
        <f>IF('5-4 支出'!G171="","",'5-4 支出'!G171)</f>
        <v/>
      </c>
      <c r="H171" s="123" t="str">
        <f>IF('5-4 支出'!H171="","",'5-4 支出'!H171)</f>
        <v/>
      </c>
      <c r="I171" s="123" t="str">
        <f>IF('5-4 支出'!I171="","",'5-4 支出'!I171)</f>
        <v/>
      </c>
      <c r="J171" s="123" t="str">
        <f>IF('5-4 支出'!J171="","",'5-4 支出'!J171)</f>
        <v/>
      </c>
      <c r="K171" s="127" t="str">
        <f t="shared" si="28"/>
        <v/>
      </c>
      <c r="L171" s="32"/>
    </row>
    <row r="172" spans="1:12">
      <c r="A172" s="31">
        <v>3</v>
      </c>
      <c r="B172" s="89"/>
      <c r="C172" s="76" t="s">
        <v>109</v>
      </c>
      <c r="D172" s="444" t="str">
        <f>IF('5-4 支出'!D172="","",'5-4 支出'!D172)</f>
        <v/>
      </c>
      <c r="E172" s="122" t="str">
        <f>IF('5-4 支出'!E172="","",'5-4 支出'!E172)</f>
        <v/>
      </c>
      <c r="F172" s="123" t="str">
        <f>IF('5-4 支出'!F172="","",'5-4 支出'!F172)</f>
        <v/>
      </c>
      <c r="G172" s="123" t="str">
        <f>IF('5-4 支出'!G172="","",'5-4 支出'!G172)</f>
        <v/>
      </c>
      <c r="H172" s="123" t="str">
        <f>IF('5-4 支出'!H172="","",'5-4 支出'!H172)</f>
        <v/>
      </c>
      <c r="I172" s="123" t="str">
        <f>IF('5-4 支出'!I172="","",'5-4 支出'!I172)</f>
        <v/>
      </c>
      <c r="J172" s="123" t="str">
        <f>IF('5-4 支出'!J172="","",'5-4 支出'!J172)</f>
        <v/>
      </c>
      <c r="K172" s="127" t="str">
        <f t="shared" si="28"/>
        <v/>
      </c>
      <c r="L172" s="286"/>
    </row>
    <row r="173" spans="1:12">
      <c r="A173" s="31">
        <v>4</v>
      </c>
      <c r="B173" s="89"/>
      <c r="C173" s="76" t="s">
        <v>109</v>
      </c>
      <c r="D173" s="444" t="str">
        <f>IF('5-4 支出'!D173="","",'5-4 支出'!D173)</f>
        <v/>
      </c>
      <c r="E173" s="122" t="str">
        <f>IF('5-4 支出'!E173="","",'5-4 支出'!E173)</f>
        <v/>
      </c>
      <c r="F173" s="123" t="str">
        <f>IF('5-4 支出'!F173="","",'5-4 支出'!F173)</f>
        <v/>
      </c>
      <c r="G173" s="123" t="str">
        <f>IF('5-4 支出'!G173="","",'5-4 支出'!G173)</f>
        <v/>
      </c>
      <c r="H173" s="123" t="str">
        <f>IF('5-4 支出'!H173="","",'5-4 支出'!H173)</f>
        <v/>
      </c>
      <c r="I173" s="123" t="str">
        <f>IF('5-4 支出'!I173="","",'5-4 支出'!I173)</f>
        <v/>
      </c>
      <c r="J173" s="123" t="str">
        <f>IF('5-4 支出'!J173="","",'5-4 支出'!J173)</f>
        <v/>
      </c>
      <c r="K173" s="127" t="str">
        <f t="shared" si="28"/>
        <v/>
      </c>
      <c r="L173" s="394"/>
    </row>
    <row r="174" spans="1:12">
      <c r="A174" s="31">
        <v>5</v>
      </c>
      <c r="B174" s="89"/>
      <c r="C174" s="76" t="str">
        <f t="shared" ref="C174:C188" si="29">IF(D174="","",".")</f>
        <v/>
      </c>
      <c r="D174" s="444" t="str">
        <f>IF('5-4 支出'!D174="","",'5-4 支出'!D174)</f>
        <v/>
      </c>
      <c r="E174" s="122" t="str">
        <f>IF('5-4 支出'!E174="","",'5-4 支出'!E174)</f>
        <v/>
      </c>
      <c r="F174" s="123" t="str">
        <f>IF('5-4 支出'!F174="","",'5-4 支出'!F174)</f>
        <v/>
      </c>
      <c r="G174" s="123" t="str">
        <f>IF('5-4 支出'!G174="","",'5-4 支出'!G174)</f>
        <v/>
      </c>
      <c r="H174" s="123" t="str">
        <f>IF('5-4 支出'!H174="","",'5-4 支出'!H174)</f>
        <v/>
      </c>
      <c r="I174" s="123" t="str">
        <f>IF('5-4 支出'!I174="","",'5-4 支出'!I174)</f>
        <v/>
      </c>
      <c r="J174" s="123" t="str">
        <f>IF('5-4 支出'!J174="","",'5-4 支出'!J174)</f>
        <v/>
      </c>
      <c r="K174" s="127" t="str">
        <f t="shared" si="28"/>
        <v/>
      </c>
      <c r="L174" s="32"/>
    </row>
    <row r="175" spans="1:12">
      <c r="A175" s="31">
        <v>6</v>
      </c>
      <c r="B175" s="89"/>
      <c r="C175" s="77" t="str">
        <f t="shared" si="29"/>
        <v/>
      </c>
      <c r="D175" s="444" t="str">
        <f>IF('5-4 支出'!D175="","",'5-4 支出'!D175)</f>
        <v/>
      </c>
      <c r="E175" s="122" t="str">
        <f>IF('5-4 支出'!E175="","",'5-4 支出'!E175)</f>
        <v/>
      </c>
      <c r="F175" s="123" t="str">
        <f>IF('5-4 支出'!F175="","",'5-4 支出'!F175)</f>
        <v/>
      </c>
      <c r="G175" s="123" t="str">
        <f>IF('5-4 支出'!G175="","",'5-4 支出'!G175)</f>
        <v/>
      </c>
      <c r="H175" s="123" t="str">
        <f>IF('5-4 支出'!H175="","",'5-4 支出'!H175)</f>
        <v/>
      </c>
      <c r="I175" s="123" t="str">
        <f>IF('5-4 支出'!I175="","",'5-4 支出'!I175)</f>
        <v/>
      </c>
      <c r="J175" s="123" t="str">
        <f>IF('5-4 支出'!J175="","",'5-4 支出'!J175)</f>
        <v/>
      </c>
      <c r="K175" s="127" t="str">
        <f t="shared" si="28"/>
        <v/>
      </c>
      <c r="L175" s="32"/>
    </row>
    <row r="176" spans="1:12">
      <c r="A176" s="31">
        <v>7</v>
      </c>
      <c r="B176" s="89"/>
      <c r="C176" s="77" t="str">
        <f t="shared" si="29"/>
        <v/>
      </c>
      <c r="D176" s="444" t="str">
        <f>IF('5-4 支出'!D176="","",'5-4 支出'!D176)</f>
        <v/>
      </c>
      <c r="E176" s="122" t="str">
        <f>IF('5-4 支出'!E176="","",'5-4 支出'!E176)</f>
        <v/>
      </c>
      <c r="F176" s="123" t="str">
        <f>IF('5-4 支出'!F176="","",'5-4 支出'!F176)</f>
        <v/>
      </c>
      <c r="G176" s="123" t="str">
        <f>IF('5-4 支出'!G176="","",'5-4 支出'!G176)</f>
        <v/>
      </c>
      <c r="H176" s="123" t="str">
        <f>IF('5-4 支出'!H176="","",'5-4 支出'!H176)</f>
        <v/>
      </c>
      <c r="I176" s="123" t="str">
        <f>IF('5-4 支出'!I176="","",'5-4 支出'!I176)</f>
        <v/>
      </c>
      <c r="J176" s="123" t="str">
        <f>IF('5-4 支出'!J176="","",'5-4 支出'!J176)</f>
        <v/>
      </c>
      <c r="K176" s="127" t="str">
        <f t="shared" si="28"/>
        <v/>
      </c>
      <c r="L176" s="32"/>
    </row>
    <row r="177" spans="1:12">
      <c r="A177" s="31">
        <v>8</v>
      </c>
      <c r="B177" s="89"/>
      <c r="C177" s="77" t="str">
        <f t="shared" si="29"/>
        <v/>
      </c>
      <c r="D177" s="444" t="str">
        <f>IF('5-4 支出'!D177="","",'5-4 支出'!D177)</f>
        <v/>
      </c>
      <c r="E177" s="122" t="str">
        <f>IF('5-4 支出'!E177="","",'5-4 支出'!E177)</f>
        <v/>
      </c>
      <c r="F177" s="123" t="str">
        <f>IF('5-4 支出'!F177="","",'5-4 支出'!F177)</f>
        <v/>
      </c>
      <c r="G177" s="123" t="str">
        <f>IF('5-4 支出'!G177="","",'5-4 支出'!G177)</f>
        <v/>
      </c>
      <c r="H177" s="123" t="str">
        <f>IF('5-4 支出'!H177="","",'5-4 支出'!H177)</f>
        <v/>
      </c>
      <c r="I177" s="123" t="str">
        <f>IF('5-4 支出'!I177="","",'5-4 支出'!I177)</f>
        <v/>
      </c>
      <c r="J177" s="123" t="str">
        <f>IF('5-4 支出'!J177="","",'5-4 支出'!J177)</f>
        <v/>
      </c>
      <c r="K177" s="127" t="str">
        <f t="shared" si="28"/>
        <v/>
      </c>
      <c r="L177" s="32"/>
    </row>
    <row r="178" spans="1:12">
      <c r="A178" s="31">
        <v>9</v>
      </c>
      <c r="B178" s="89"/>
      <c r="C178" s="77" t="str">
        <f t="shared" si="29"/>
        <v/>
      </c>
      <c r="D178" s="444" t="str">
        <f>IF('5-4 支出'!D178="","",'5-4 支出'!D178)</f>
        <v/>
      </c>
      <c r="E178" s="122" t="str">
        <f>IF('5-4 支出'!E178="","",'5-4 支出'!E178)</f>
        <v/>
      </c>
      <c r="F178" s="123" t="str">
        <f>IF('5-4 支出'!F178="","",'5-4 支出'!F178)</f>
        <v/>
      </c>
      <c r="G178" s="123" t="str">
        <f>IF('5-4 支出'!G178="","",'5-4 支出'!G178)</f>
        <v/>
      </c>
      <c r="H178" s="123" t="str">
        <f>IF('5-4 支出'!H178="","",'5-4 支出'!H178)</f>
        <v/>
      </c>
      <c r="I178" s="123" t="str">
        <f>IF('5-4 支出'!I178="","",'5-4 支出'!I178)</f>
        <v/>
      </c>
      <c r="J178" s="123" t="str">
        <f>IF('5-4 支出'!J178="","",'5-4 支出'!J178)</f>
        <v/>
      </c>
      <c r="K178" s="127" t="str">
        <f t="shared" si="28"/>
        <v/>
      </c>
      <c r="L178" s="32"/>
    </row>
    <row r="179" spans="1:12">
      <c r="A179" s="31">
        <v>10</v>
      </c>
      <c r="B179" s="89"/>
      <c r="C179" s="77" t="str">
        <f t="shared" si="29"/>
        <v/>
      </c>
      <c r="D179" s="444" t="str">
        <f>IF('5-4 支出'!D179="","",'5-4 支出'!D179)</f>
        <v/>
      </c>
      <c r="E179" s="122" t="str">
        <f>IF('5-4 支出'!E179="","",'5-4 支出'!E179)</f>
        <v/>
      </c>
      <c r="F179" s="123" t="str">
        <f>IF('5-4 支出'!F179="","",'5-4 支出'!F179)</f>
        <v/>
      </c>
      <c r="G179" s="123" t="str">
        <f>IF('5-4 支出'!G179="","",'5-4 支出'!G179)</f>
        <v/>
      </c>
      <c r="H179" s="123" t="str">
        <f>IF('5-4 支出'!H179="","",'5-4 支出'!H179)</f>
        <v/>
      </c>
      <c r="I179" s="123" t="str">
        <f>IF('5-4 支出'!I179="","",'5-4 支出'!I179)</f>
        <v/>
      </c>
      <c r="J179" s="123" t="str">
        <f>IF('5-4 支出'!J179="","",'5-4 支出'!J179)</f>
        <v/>
      </c>
      <c r="K179" s="127" t="str">
        <f t="shared" si="28"/>
        <v/>
      </c>
      <c r="L179" s="32"/>
    </row>
    <row r="180" spans="1:12">
      <c r="A180" s="31">
        <v>11</v>
      </c>
      <c r="B180" s="89"/>
      <c r="C180" s="77" t="str">
        <f t="shared" si="29"/>
        <v/>
      </c>
      <c r="D180" s="444" t="str">
        <f>IF('5-4 支出'!D180="","",'5-4 支出'!D180)</f>
        <v/>
      </c>
      <c r="E180" s="122" t="str">
        <f>IF('5-4 支出'!E180="","",'5-4 支出'!E180)</f>
        <v/>
      </c>
      <c r="F180" s="123" t="str">
        <f>IF('5-4 支出'!F180="","",'5-4 支出'!F180)</f>
        <v/>
      </c>
      <c r="G180" s="123" t="str">
        <f>IF('5-4 支出'!G180="","",'5-4 支出'!G180)</f>
        <v/>
      </c>
      <c r="H180" s="123" t="str">
        <f>IF('5-4 支出'!H180="","",'5-4 支出'!H180)</f>
        <v/>
      </c>
      <c r="I180" s="123" t="str">
        <f>IF('5-4 支出'!I180="","",'5-4 支出'!I180)</f>
        <v/>
      </c>
      <c r="J180" s="123" t="str">
        <f>IF('5-4 支出'!J180="","",'5-4 支出'!J180)</f>
        <v/>
      </c>
      <c r="K180" s="127" t="str">
        <f t="shared" si="28"/>
        <v/>
      </c>
      <c r="L180" s="32"/>
    </row>
    <row r="181" spans="1:12">
      <c r="A181" s="31">
        <v>12</v>
      </c>
      <c r="B181" s="89"/>
      <c r="C181" s="77" t="str">
        <f t="shared" si="29"/>
        <v/>
      </c>
      <c r="D181" s="444" t="str">
        <f>IF('5-4 支出'!D181="","",'5-4 支出'!D181)</f>
        <v/>
      </c>
      <c r="E181" s="122" t="str">
        <f>IF('5-4 支出'!E181="","",'5-4 支出'!E181)</f>
        <v/>
      </c>
      <c r="F181" s="123" t="str">
        <f>IF('5-4 支出'!F181="","",'5-4 支出'!F181)</f>
        <v/>
      </c>
      <c r="G181" s="123" t="str">
        <f>IF('5-4 支出'!G181="","",'5-4 支出'!G181)</f>
        <v/>
      </c>
      <c r="H181" s="123" t="str">
        <f>IF('5-4 支出'!H181="","",'5-4 支出'!H181)</f>
        <v/>
      </c>
      <c r="I181" s="123" t="str">
        <f>IF('5-4 支出'!I181="","",'5-4 支出'!I181)</f>
        <v/>
      </c>
      <c r="J181" s="123" t="str">
        <f>IF('5-4 支出'!J181="","",'5-4 支出'!J181)</f>
        <v/>
      </c>
      <c r="K181" s="127" t="str">
        <f t="shared" si="28"/>
        <v/>
      </c>
      <c r="L181" s="32"/>
    </row>
    <row r="182" spans="1:12">
      <c r="A182" s="31">
        <v>13</v>
      </c>
      <c r="B182" s="89"/>
      <c r="C182" s="77" t="str">
        <f t="shared" si="29"/>
        <v/>
      </c>
      <c r="D182" s="444" t="str">
        <f>IF('5-4 支出'!D182="","",'5-4 支出'!D182)</f>
        <v/>
      </c>
      <c r="E182" s="122" t="str">
        <f>IF('5-4 支出'!E182="","",'5-4 支出'!E182)</f>
        <v/>
      </c>
      <c r="F182" s="123" t="str">
        <f>IF('5-4 支出'!F182="","",'5-4 支出'!F182)</f>
        <v/>
      </c>
      <c r="G182" s="123" t="str">
        <f>IF('5-4 支出'!G182="","",'5-4 支出'!G182)</f>
        <v/>
      </c>
      <c r="H182" s="123" t="str">
        <f>IF('5-4 支出'!H182="","",'5-4 支出'!H182)</f>
        <v/>
      </c>
      <c r="I182" s="123" t="str">
        <f>IF('5-4 支出'!I182="","",'5-4 支出'!I182)</f>
        <v/>
      </c>
      <c r="J182" s="123" t="str">
        <f>IF('5-4 支出'!J182="","",'5-4 支出'!J182)</f>
        <v/>
      </c>
      <c r="K182" s="127" t="str">
        <f t="shared" si="28"/>
        <v/>
      </c>
      <c r="L182" s="32"/>
    </row>
    <row r="183" spans="1:12">
      <c r="A183" s="31">
        <v>14</v>
      </c>
      <c r="B183" s="89"/>
      <c r="C183" s="77" t="str">
        <f t="shared" si="29"/>
        <v/>
      </c>
      <c r="D183" s="444" t="str">
        <f>IF('5-4 支出'!D183="","",'5-4 支出'!D183)</f>
        <v/>
      </c>
      <c r="E183" s="122" t="str">
        <f>IF('5-4 支出'!E183="","",'5-4 支出'!E183)</f>
        <v/>
      </c>
      <c r="F183" s="123" t="str">
        <f>IF('5-4 支出'!F183="","",'5-4 支出'!F183)</f>
        <v/>
      </c>
      <c r="G183" s="123" t="str">
        <f>IF('5-4 支出'!G183="","",'5-4 支出'!G183)</f>
        <v/>
      </c>
      <c r="H183" s="123" t="str">
        <f>IF('5-4 支出'!H183="","",'5-4 支出'!H183)</f>
        <v/>
      </c>
      <c r="I183" s="123" t="str">
        <f>IF('5-4 支出'!I183="","",'5-4 支出'!I183)</f>
        <v/>
      </c>
      <c r="J183" s="123" t="str">
        <f>IF('5-4 支出'!J183="","",'5-4 支出'!J183)</f>
        <v/>
      </c>
      <c r="K183" s="127" t="str">
        <f t="shared" si="28"/>
        <v/>
      </c>
      <c r="L183" s="32"/>
    </row>
    <row r="184" spans="1:12">
      <c r="A184" s="31">
        <v>15</v>
      </c>
      <c r="B184" s="89"/>
      <c r="C184" s="77" t="str">
        <f t="shared" si="29"/>
        <v/>
      </c>
      <c r="D184" s="444" t="str">
        <f>IF('5-4 支出'!D184="","",'5-4 支出'!D184)</f>
        <v/>
      </c>
      <c r="E184" s="122" t="str">
        <f>IF('5-4 支出'!E184="","",'5-4 支出'!E184)</f>
        <v/>
      </c>
      <c r="F184" s="123" t="str">
        <f>IF('5-4 支出'!F184="","",'5-4 支出'!F184)</f>
        <v/>
      </c>
      <c r="G184" s="123" t="str">
        <f>IF('5-4 支出'!G184="","",'5-4 支出'!G184)</f>
        <v/>
      </c>
      <c r="H184" s="123" t="str">
        <f>IF('5-4 支出'!H184="","",'5-4 支出'!H184)</f>
        <v/>
      </c>
      <c r="I184" s="123" t="str">
        <f>IF('5-4 支出'!I184="","",'5-4 支出'!I184)</f>
        <v/>
      </c>
      <c r="J184" s="123" t="str">
        <f>IF('5-4 支出'!J184="","",'5-4 支出'!J184)</f>
        <v/>
      </c>
      <c r="K184" s="127" t="str">
        <f t="shared" si="28"/>
        <v/>
      </c>
      <c r="L184" s="32"/>
    </row>
    <row r="185" spans="1:12">
      <c r="A185" s="31">
        <v>16</v>
      </c>
      <c r="B185" s="89"/>
      <c r="C185" s="77" t="str">
        <f t="shared" si="29"/>
        <v/>
      </c>
      <c r="D185" s="444" t="str">
        <f>IF('5-4 支出'!D185="","",'5-4 支出'!D185)</f>
        <v/>
      </c>
      <c r="E185" s="122" t="str">
        <f>IF('5-4 支出'!E185="","",'5-4 支出'!E185)</f>
        <v/>
      </c>
      <c r="F185" s="123" t="str">
        <f>IF('5-4 支出'!F185="","",'5-4 支出'!F185)</f>
        <v/>
      </c>
      <c r="G185" s="123" t="str">
        <f>IF('5-4 支出'!G185="","",'5-4 支出'!G185)</f>
        <v/>
      </c>
      <c r="H185" s="123" t="str">
        <f>IF('5-4 支出'!H185="","",'5-4 支出'!H185)</f>
        <v/>
      </c>
      <c r="I185" s="123" t="str">
        <f>IF('5-4 支出'!I185="","",'5-4 支出'!I185)</f>
        <v/>
      </c>
      <c r="J185" s="123" t="str">
        <f>IF('5-4 支出'!J185="","",'5-4 支出'!J185)</f>
        <v/>
      </c>
      <c r="K185" s="127" t="str">
        <f t="shared" si="28"/>
        <v/>
      </c>
      <c r="L185" s="32"/>
    </row>
    <row r="186" spans="1:12">
      <c r="A186" s="31">
        <v>17</v>
      </c>
      <c r="B186" s="89"/>
      <c r="C186" s="77" t="str">
        <f t="shared" si="29"/>
        <v/>
      </c>
      <c r="D186" s="444" t="str">
        <f>IF('5-4 支出'!D186="","",'5-4 支出'!D186)</f>
        <v/>
      </c>
      <c r="E186" s="122" t="str">
        <f>IF('5-4 支出'!E186="","",'5-4 支出'!E186)</f>
        <v/>
      </c>
      <c r="F186" s="123" t="str">
        <f>IF('5-4 支出'!F186="","",'5-4 支出'!F186)</f>
        <v/>
      </c>
      <c r="G186" s="123" t="str">
        <f>IF('5-4 支出'!G186="","",'5-4 支出'!G186)</f>
        <v/>
      </c>
      <c r="H186" s="123" t="str">
        <f>IF('5-4 支出'!H186="","",'5-4 支出'!H186)</f>
        <v/>
      </c>
      <c r="I186" s="123" t="str">
        <f>IF('5-4 支出'!I186="","",'5-4 支出'!I186)</f>
        <v/>
      </c>
      <c r="J186" s="123" t="str">
        <f>IF('5-4 支出'!J186="","",'5-4 支出'!J186)</f>
        <v/>
      </c>
      <c r="K186" s="127" t="str">
        <f t="shared" si="28"/>
        <v/>
      </c>
      <c r="L186" s="33"/>
    </row>
    <row r="187" spans="1:12">
      <c r="A187" s="31">
        <v>18</v>
      </c>
      <c r="B187" s="89"/>
      <c r="C187" s="77" t="str">
        <f t="shared" si="29"/>
        <v/>
      </c>
      <c r="D187" s="444" t="str">
        <f>IF('5-4 支出'!D187="","",'5-4 支出'!D187)</f>
        <v/>
      </c>
      <c r="E187" s="122" t="str">
        <f>IF('5-4 支出'!E187="","",'5-4 支出'!E187)</f>
        <v/>
      </c>
      <c r="F187" s="123" t="str">
        <f>IF('5-4 支出'!F187="","",'5-4 支出'!F187)</f>
        <v/>
      </c>
      <c r="G187" s="123" t="str">
        <f>IF('5-4 支出'!G187="","",'5-4 支出'!G187)</f>
        <v/>
      </c>
      <c r="H187" s="123" t="str">
        <f>IF('5-4 支出'!H187="","",'5-4 支出'!H187)</f>
        <v/>
      </c>
      <c r="I187" s="123" t="str">
        <f>IF('5-4 支出'!I187="","",'5-4 支出'!I187)</f>
        <v/>
      </c>
      <c r="J187" s="123" t="str">
        <f>IF('5-4 支出'!J187="","",'5-4 支出'!J187)</f>
        <v/>
      </c>
      <c r="K187" s="127" t="str">
        <f t="shared" si="28"/>
        <v/>
      </c>
      <c r="L187" s="33"/>
    </row>
    <row r="188" spans="1:12">
      <c r="A188" s="31">
        <v>19</v>
      </c>
      <c r="B188" s="89"/>
      <c r="C188" s="77" t="str">
        <f t="shared" si="29"/>
        <v/>
      </c>
      <c r="D188" s="444" t="str">
        <f>IF('5-4 支出'!D188="","",'5-4 支出'!D188)</f>
        <v/>
      </c>
      <c r="E188" s="122" t="str">
        <f>IF('5-4 支出'!E188="","",'5-4 支出'!E188)</f>
        <v/>
      </c>
      <c r="F188" s="123" t="str">
        <f>IF('5-4 支出'!F188="","",'5-4 支出'!F188)</f>
        <v/>
      </c>
      <c r="G188" s="123" t="str">
        <f>IF('5-4 支出'!G188="","",'5-4 支出'!G188)</f>
        <v/>
      </c>
      <c r="H188" s="123" t="str">
        <f>IF('5-4 支出'!H188="","",'5-4 支出'!H188)</f>
        <v/>
      </c>
      <c r="I188" s="123" t="str">
        <f>IF('5-4 支出'!I188="","",'5-4 支出'!I188)</f>
        <v/>
      </c>
      <c r="J188" s="123" t="str">
        <f>IF('5-4 支出'!J188="","",'5-4 支出'!J188)</f>
        <v/>
      </c>
      <c r="K188" s="127" t="str">
        <f t="shared" si="28"/>
        <v/>
      </c>
      <c r="L188" s="33"/>
    </row>
    <row r="189" spans="1:12" ht="18.5" thickBot="1">
      <c r="A189" s="31">
        <v>20</v>
      </c>
      <c r="B189" s="90"/>
      <c r="C189" s="75" t="s">
        <v>109</v>
      </c>
      <c r="D189" s="445" t="str">
        <f>IF('5-4 支出'!D189="","",'5-4 支出'!D189)</f>
        <v/>
      </c>
      <c r="E189" s="124" t="str">
        <f>IF('5-4 支出'!E189="","",'5-4 支出'!E189)</f>
        <v/>
      </c>
      <c r="F189" s="125" t="str">
        <f>IF('5-4 支出'!F189="","",'5-4 支出'!F189)</f>
        <v/>
      </c>
      <c r="G189" s="125" t="str">
        <f>IF('5-4 支出'!G189="","",'5-4 支出'!G189)</f>
        <v/>
      </c>
      <c r="H189" s="125" t="str">
        <f>IF('5-4 支出'!H189="","",'5-4 支出'!H189)</f>
        <v/>
      </c>
      <c r="I189" s="125" t="str">
        <f>IF('5-4 支出'!I189="","",'5-4 支出'!I189)</f>
        <v/>
      </c>
      <c r="J189" s="125" t="str">
        <f>IF('5-4 支出'!J189="","",'5-4 支出'!J189)</f>
        <v/>
      </c>
      <c r="K189" s="128" t="str">
        <f t="shared" si="28"/>
        <v/>
      </c>
      <c r="L189" s="34"/>
    </row>
    <row r="190" spans="1:12" ht="8.25" customHeight="1">
      <c r="A190" s="31"/>
    </row>
  </sheetData>
  <sheetProtection autoFilter="0"/>
  <autoFilter ref="B12:L189" xr:uid="{00000000-0009-0000-0000-000011000000}"/>
  <mergeCells count="18">
    <mergeCell ref="B2:D2"/>
    <mergeCell ref="E2:L2"/>
    <mergeCell ref="B3:D3"/>
    <mergeCell ref="E3:L3"/>
    <mergeCell ref="F4:G4"/>
    <mergeCell ref="H4:J4"/>
    <mergeCell ref="F5:G5"/>
    <mergeCell ref="H5:J5"/>
    <mergeCell ref="F6:G6"/>
    <mergeCell ref="H6:J6"/>
    <mergeCell ref="F7:G7"/>
    <mergeCell ref="H7:J7"/>
    <mergeCell ref="F8:G8"/>
    <mergeCell ref="H8:J8"/>
    <mergeCell ref="F9:G9"/>
    <mergeCell ref="H9:J9"/>
    <mergeCell ref="F10:G10"/>
    <mergeCell ref="H10:J10"/>
  </mergeCells>
  <phoneticPr fontId="21"/>
  <printOptions horizontalCentered="1"/>
  <pageMargins left="0.70866141732283472" right="0.70866141732283472" top="0.35433070866141736" bottom="0.35433070866141736"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2-1 申請取下</vt:lpstr>
      <vt:lpstr>3-1 中止廃止</vt:lpstr>
      <vt:lpstr>4-1 総表</vt:lpstr>
      <vt:lpstr>4-3 収入</vt:lpstr>
      <vt:lpstr>4-4 支出</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kamiwada kayo</cp:lastModifiedBy>
  <cp:lastPrinted>2022-03-30T08:11:18Z</cp:lastPrinted>
  <dcterms:created xsi:type="dcterms:W3CDTF">2020-08-12T01:57:30Z</dcterms:created>
  <dcterms:modified xsi:type="dcterms:W3CDTF">2022-04-08T02:10:29Z</dcterms:modified>
</cp:coreProperties>
</file>