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codeName="ThisWorkbook"/>
  <mc:AlternateContent xmlns:mc="http://schemas.openxmlformats.org/markup-compatibility/2006">
    <mc:Choice Requires="x15">
      <x15ac:absPath xmlns:x15ac="http://schemas.microsoft.com/office/spreadsheetml/2010/11/ac" url="K:\基金部\基金部全体共用フォルダ\ダウンロード用様式格納庫\ダウンロード用様式（地文課）\R4\完成\"/>
    </mc:Choice>
  </mc:AlternateContent>
  <xr:revisionPtr revIDLastSave="0" documentId="13_ncr:1_{099129D3-D82F-4D81-9D77-AD2F5092ADE6}" xr6:coauthVersionLast="47" xr6:coauthVersionMax="47" xr10:uidLastSave="{00000000-0000-0000-0000-000000000000}"/>
  <workbookProtection workbookAlgorithmName="SHA-512" workbookHashValue="XW8Ah0n5ttj9wn4dDgdgBmuXCrS13l5zWw94Pm/lKo6paciyhTMHqwIntUqN2PvTbXGppoN0t2nJqV58Kw9/BQ==" workbookSaltValue="Lng9CC+adJ+1cKEmItfc5A==" workbookSpinCount="100000" lockStructure="1"/>
  <bookViews>
    <workbookView xWindow="-110" yWindow="-110" windowWidth="19420" windowHeight="10420" tabRatio="774" xr2:uid="{00000000-000D-0000-FFFF-FFFF00000000}"/>
  </bookViews>
  <sheets>
    <sheet name="※初めにお読みください" sheetId="51" r:id="rId1"/>
    <sheet name="記載可能経費一覧" sheetId="33" r:id="rId2"/>
    <sheet name="1-1 総表" sheetId="12" r:id="rId3"/>
    <sheet name="1-2 個表" sheetId="45" r:id="rId4"/>
    <sheet name="1-3 収入" sheetId="14" r:id="rId5"/>
    <sheet name="1-4 支出" sheetId="43" r:id="rId6"/>
    <sheet name="1-5 変更理由書（申請）" sheetId="52" r:id="rId7"/>
    <sheet name="5-1 総表" sheetId="55" state="hidden" r:id="rId8"/>
    <sheet name="5-2 個表" sheetId="56" state="hidden" r:id="rId9"/>
    <sheet name="5-3 収入" sheetId="57" state="hidden" r:id="rId10"/>
    <sheet name="5-4 支出" sheetId="59" state="hidden" r:id="rId11"/>
    <sheet name="5-5 変更理由書" sheetId="62" state="hidden" r:id="rId12"/>
    <sheet name="5-6 支払申請書" sheetId="65" state="hidden" r:id="rId13"/>
    <sheet name="4-1 総表" sheetId="64" state="hidden" r:id="rId14"/>
    <sheet name="4-3 収入" sheetId="58" state="hidden" r:id="rId15"/>
    <sheet name="4-4 支出" sheetId="61" state="hidden" r:id="rId16"/>
    <sheet name="2-1 申請取下" sheetId="53" state="hidden" r:id="rId17"/>
    <sheet name="3-1 中止廃止" sheetId="54" state="hidden" r:id="rId18"/>
  </sheets>
  <definedNames>
    <definedName name="_xlnm._FilterDatabase" localSheetId="4" hidden="1">'1-3 収入'!$A$15:$I$131</definedName>
    <definedName name="_xlnm._FilterDatabase" localSheetId="5" hidden="1">'1-4 支出'!$B$12:$L$231</definedName>
    <definedName name="_xlnm._FilterDatabase" localSheetId="14" hidden="1">'4-3 収入'!$A$15:$I$131</definedName>
    <definedName name="_xlnm._FilterDatabase" localSheetId="15" hidden="1">'4-4 支出'!$B$12:$L$231</definedName>
    <definedName name="_xlnm.Print_Area" localSheetId="2">'1-1 総表'!$A$1:$H$49</definedName>
    <definedName name="_xlnm.Print_Area" localSheetId="3">'1-2 個表'!$B$1:$O$76</definedName>
    <definedName name="_xlnm.Print_Area" localSheetId="4">'1-3 収入'!$A$1:$I$132</definedName>
    <definedName name="_xlnm.Print_Area" localSheetId="5">'1-4 支出'!$B$1:$L$231</definedName>
    <definedName name="_xlnm.Print_Area" localSheetId="6">'1-5 変更理由書（申請）'!$A$1:$I$130</definedName>
    <definedName name="_xlnm.Print_Area" localSheetId="16">'2-1 申請取下'!$A$1:$L$36</definedName>
    <definedName name="_xlnm.Print_Area" localSheetId="17">'3-1 中止廃止'!$A$1:$L$36</definedName>
    <definedName name="_xlnm.Print_Area" localSheetId="13">'4-1 総表'!$A$1:$J$40</definedName>
    <definedName name="_xlnm.Print_Area" localSheetId="14">'4-3 収入'!$A$1:$I$132</definedName>
    <definedName name="_xlnm.Print_Area" localSheetId="15">'4-4 支出'!$B$1:$L$231</definedName>
    <definedName name="_xlnm.Print_Area" localSheetId="7">'5-1 総表'!$A$1:$J$50</definedName>
    <definedName name="_xlnm.Print_Area" localSheetId="8">'5-2 個表'!$B$1:$O$83</definedName>
    <definedName name="_xlnm.Print_Area" localSheetId="9">'5-3 収入'!$A$1:$I$131</definedName>
    <definedName name="_xlnm.Print_Area" localSheetId="10">'5-4 支出'!$B$1:$L$231</definedName>
    <definedName name="_xlnm.Print_Area" localSheetId="11">'5-5 変更理由書'!$A$1:$I$130</definedName>
    <definedName name="_xlnm.Print_Area" localSheetId="12">'5-6 支払申請書'!$A$1:$L$30</definedName>
  </definedNames>
  <calcPr calcId="191029" iterateCount="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190" i="43" l="1"/>
  <c r="K36" i="43"/>
  <c r="K14" i="43"/>
  <c r="I7" i="65"/>
  <c r="F7" i="62" l="1"/>
  <c r="G13" i="54"/>
  <c r="G12" i="54"/>
  <c r="H26" i="14"/>
  <c r="E28" i="58"/>
  <c r="G28" i="58"/>
  <c r="E189" i="61" l="1"/>
  <c r="F189" i="61"/>
  <c r="G189" i="61"/>
  <c r="H189" i="61"/>
  <c r="I189" i="61"/>
  <c r="J189" i="61"/>
  <c r="D11" i="52" l="1"/>
  <c r="G34" i="55" l="1"/>
  <c r="G24" i="55"/>
  <c r="G16" i="55"/>
  <c r="D16" i="55"/>
  <c r="C18" i="55" l="1"/>
  <c r="I111" i="14"/>
  <c r="I74" i="14"/>
  <c r="I35" i="55" l="1"/>
  <c r="D35" i="55"/>
  <c r="D18" i="54"/>
  <c r="C18" i="54"/>
  <c r="D18" i="53"/>
  <c r="C18" i="53"/>
  <c r="H4" i="59"/>
  <c r="H4" i="57"/>
  <c r="F40" i="55"/>
  <c r="F37" i="55"/>
  <c r="G11" i="64"/>
  <c r="C7" i="64" s="1"/>
  <c r="C11" i="64"/>
  <c r="B7" i="64" s="1"/>
  <c r="D15" i="61"/>
  <c r="E15" i="61"/>
  <c r="F15" i="61"/>
  <c r="K15" i="61" s="1"/>
  <c r="G15" i="61"/>
  <c r="H15" i="61"/>
  <c r="I15" i="61"/>
  <c r="J15" i="61"/>
  <c r="D16" i="61"/>
  <c r="E16" i="61"/>
  <c r="F16" i="61"/>
  <c r="G16" i="61"/>
  <c r="H16" i="61"/>
  <c r="I16" i="61"/>
  <c r="J16" i="61"/>
  <c r="D17" i="61"/>
  <c r="C17" i="61" s="1"/>
  <c r="E17" i="61"/>
  <c r="F17" i="61"/>
  <c r="G17" i="61"/>
  <c r="H17" i="61"/>
  <c r="I17" i="61"/>
  <c r="J17" i="61"/>
  <c r="D18" i="61"/>
  <c r="E18" i="61"/>
  <c r="F18" i="61"/>
  <c r="G18" i="61"/>
  <c r="H18" i="61"/>
  <c r="I18" i="61"/>
  <c r="J18" i="61"/>
  <c r="D19" i="61"/>
  <c r="E19" i="61"/>
  <c r="F19" i="61"/>
  <c r="K19" i="61" s="1"/>
  <c r="G19" i="61"/>
  <c r="H19" i="61"/>
  <c r="I19" i="61"/>
  <c r="J19" i="61"/>
  <c r="D20" i="61"/>
  <c r="C20" i="61" s="1"/>
  <c r="E20" i="61"/>
  <c r="F20" i="61"/>
  <c r="G20" i="61"/>
  <c r="H20" i="61"/>
  <c r="I20" i="61"/>
  <c r="J20" i="61"/>
  <c r="D21" i="61"/>
  <c r="C21" i="61" s="1"/>
  <c r="E21" i="61"/>
  <c r="F21" i="61"/>
  <c r="G21" i="61"/>
  <c r="H21" i="61"/>
  <c r="I21" i="61"/>
  <c r="J21" i="61"/>
  <c r="D22" i="61"/>
  <c r="C22" i="61" s="1"/>
  <c r="E22" i="61"/>
  <c r="F22" i="61"/>
  <c r="K22" i="61" s="1"/>
  <c r="G22" i="61"/>
  <c r="H22" i="61"/>
  <c r="I22" i="61"/>
  <c r="J22" i="61"/>
  <c r="D23" i="61"/>
  <c r="E23" i="61"/>
  <c r="F23" i="61"/>
  <c r="K23" i="61" s="1"/>
  <c r="G23" i="61"/>
  <c r="H23" i="61"/>
  <c r="I23" i="61"/>
  <c r="J23" i="61"/>
  <c r="D24" i="61"/>
  <c r="C24" i="61" s="1"/>
  <c r="E24" i="61"/>
  <c r="F24" i="61"/>
  <c r="K24" i="61" s="1"/>
  <c r="G24" i="61"/>
  <c r="H24" i="61"/>
  <c r="I24" i="61"/>
  <c r="J24" i="61"/>
  <c r="D25" i="61"/>
  <c r="C25" i="61" s="1"/>
  <c r="E25" i="61"/>
  <c r="F25" i="61"/>
  <c r="G25" i="61"/>
  <c r="H25" i="61"/>
  <c r="I25" i="61"/>
  <c r="J25" i="61"/>
  <c r="D26" i="61"/>
  <c r="E26" i="61"/>
  <c r="F26" i="61"/>
  <c r="K26" i="61" s="1"/>
  <c r="G26" i="61"/>
  <c r="H26" i="61"/>
  <c r="I26" i="61"/>
  <c r="J26" i="61"/>
  <c r="D27" i="61"/>
  <c r="E27" i="61"/>
  <c r="F27" i="61"/>
  <c r="K27" i="61" s="1"/>
  <c r="G27" i="61"/>
  <c r="H27" i="61"/>
  <c r="I27" i="61"/>
  <c r="J27" i="61"/>
  <c r="D28" i="61"/>
  <c r="C28" i="61" s="1"/>
  <c r="E28" i="61"/>
  <c r="F28" i="61"/>
  <c r="G28" i="61"/>
  <c r="H28" i="61"/>
  <c r="I28" i="61"/>
  <c r="J28" i="61"/>
  <c r="D29" i="61"/>
  <c r="C29" i="61" s="1"/>
  <c r="E29" i="61"/>
  <c r="F29" i="61"/>
  <c r="G29" i="61"/>
  <c r="H29" i="61"/>
  <c r="I29" i="61"/>
  <c r="J29" i="61"/>
  <c r="D30" i="61"/>
  <c r="C30" i="61" s="1"/>
  <c r="E30" i="61"/>
  <c r="F30" i="61"/>
  <c r="K30" i="61" s="1"/>
  <c r="G30" i="61"/>
  <c r="H30" i="61"/>
  <c r="I30" i="61"/>
  <c r="J30" i="61"/>
  <c r="D31" i="61"/>
  <c r="E31" i="61"/>
  <c r="F31" i="61"/>
  <c r="K31" i="61" s="1"/>
  <c r="G31" i="61"/>
  <c r="H31" i="61"/>
  <c r="I31" i="61"/>
  <c r="J31" i="61"/>
  <c r="D32" i="61"/>
  <c r="E32" i="61"/>
  <c r="F32" i="61"/>
  <c r="K32" i="61" s="1"/>
  <c r="G32" i="61"/>
  <c r="H32" i="61"/>
  <c r="I32" i="61"/>
  <c r="J32" i="61"/>
  <c r="D33" i="61"/>
  <c r="C33" i="61" s="1"/>
  <c r="E33" i="61"/>
  <c r="F33" i="61"/>
  <c r="G33" i="61"/>
  <c r="H33" i="61"/>
  <c r="I33" i="61"/>
  <c r="J33" i="61"/>
  <c r="D36" i="61"/>
  <c r="C36" i="61" s="1"/>
  <c r="E36" i="61"/>
  <c r="F36" i="61"/>
  <c r="G36" i="61"/>
  <c r="H36" i="61"/>
  <c r="I36" i="61"/>
  <c r="J36" i="61"/>
  <c r="D37" i="61"/>
  <c r="E37" i="61"/>
  <c r="F37" i="61"/>
  <c r="K37" i="61" s="1"/>
  <c r="G37" i="61"/>
  <c r="H37" i="61"/>
  <c r="I37" i="61"/>
  <c r="J37" i="61"/>
  <c r="D38" i="61"/>
  <c r="C38" i="61" s="1"/>
  <c r="E38" i="61"/>
  <c r="F38" i="61"/>
  <c r="K38" i="61" s="1"/>
  <c r="G38" i="61"/>
  <c r="H38" i="61"/>
  <c r="I38" i="61"/>
  <c r="J38" i="61"/>
  <c r="D39" i="61"/>
  <c r="E39" i="61"/>
  <c r="F39" i="61"/>
  <c r="G39" i="61"/>
  <c r="H39" i="61"/>
  <c r="I39" i="61"/>
  <c r="J39" i="61"/>
  <c r="D40" i="61"/>
  <c r="C40" i="61" s="1"/>
  <c r="E40" i="61"/>
  <c r="F40" i="61"/>
  <c r="G40" i="61"/>
  <c r="H40" i="61"/>
  <c r="I40" i="61"/>
  <c r="J40" i="61"/>
  <c r="D41" i="61"/>
  <c r="E41" i="61"/>
  <c r="F41" i="61"/>
  <c r="G41" i="61"/>
  <c r="H41" i="61"/>
  <c r="I41" i="61"/>
  <c r="J41" i="61"/>
  <c r="D42" i="61"/>
  <c r="E42" i="61"/>
  <c r="F42" i="61"/>
  <c r="K42" i="61" s="1"/>
  <c r="G42" i="61"/>
  <c r="H42" i="61"/>
  <c r="I42" i="61"/>
  <c r="J42" i="61"/>
  <c r="D43" i="61"/>
  <c r="C43" i="61" s="1"/>
  <c r="E43" i="61"/>
  <c r="F43" i="61"/>
  <c r="G43" i="61"/>
  <c r="H43" i="61"/>
  <c r="I43" i="61"/>
  <c r="J43" i="61"/>
  <c r="D44" i="61"/>
  <c r="C44" i="61" s="1"/>
  <c r="E44" i="61"/>
  <c r="F44" i="61"/>
  <c r="G44" i="61"/>
  <c r="H44" i="61"/>
  <c r="I44" i="61"/>
  <c r="J44" i="61"/>
  <c r="D45" i="61"/>
  <c r="E45" i="61"/>
  <c r="F45" i="61"/>
  <c r="K45" i="61" s="1"/>
  <c r="G45" i="61"/>
  <c r="H45" i="61"/>
  <c r="I45" i="61"/>
  <c r="J45" i="61"/>
  <c r="D46" i="61"/>
  <c r="E46" i="61"/>
  <c r="F46" i="61"/>
  <c r="K46" i="61" s="1"/>
  <c r="G46" i="61"/>
  <c r="H46" i="61"/>
  <c r="I46" i="61"/>
  <c r="J46" i="61"/>
  <c r="D47" i="61"/>
  <c r="E47" i="61"/>
  <c r="F47" i="61"/>
  <c r="G47" i="61"/>
  <c r="H47" i="61"/>
  <c r="I47" i="61"/>
  <c r="J47" i="61"/>
  <c r="D48" i="61"/>
  <c r="C48" i="61" s="1"/>
  <c r="E48" i="61"/>
  <c r="F48" i="61"/>
  <c r="G48" i="61"/>
  <c r="H48" i="61"/>
  <c r="I48" i="61"/>
  <c r="J48" i="61"/>
  <c r="D49" i="61"/>
  <c r="E49" i="61"/>
  <c r="F49" i="61"/>
  <c r="K49" i="61" s="1"/>
  <c r="G49" i="61"/>
  <c r="H49" i="61"/>
  <c r="I49" i="61"/>
  <c r="J49" i="61"/>
  <c r="D50" i="61"/>
  <c r="E50" i="61"/>
  <c r="F50" i="61"/>
  <c r="K50" i="61" s="1"/>
  <c r="G50" i="61"/>
  <c r="H50" i="61"/>
  <c r="I50" i="61"/>
  <c r="J50" i="61"/>
  <c r="D51" i="61"/>
  <c r="C51" i="61" s="1"/>
  <c r="E51" i="61"/>
  <c r="F51" i="61"/>
  <c r="G51" i="61"/>
  <c r="H51" i="61"/>
  <c r="I51" i="61"/>
  <c r="J51" i="61"/>
  <c r="D52" i="61"/>
  <c r="C52" i="61" s="1"/>
  <c r="E52" i="61"/>
  <c r="F52" i="61"/>
  <c r="G52" i="61"/>
  <c r="H52" i="61"/>
  <c r="I52" i="61"/>
  <c r="J52" i="61"/>
  <c r="D53" i="61"/>
  <c r="E53" i="61"/>
  <c r="F53" i="61"/>
  <c r="K53" i="61" s="1"/>
  <c r="G53" i="61"/>
  <c r="H53" i="61"/>
  <c r="I53" i="61"/>
  <c r="J53" i="61"/>
  <c r="D54" i="61"/>
  <c r="E54" i="61"/>
  <c r="F54" i="61"/>
  <c r="K54" i="61" s="1"/>
  <c r="G54" i="61"/>
  <c r="H54" i="61"/>
  <c r="I54" i="61"/>
  <c r="J54" i="61"/>
  <c r="D55" i="61"/>
  <c r="C55" i="61" s="1"/>
  <c r="E55" i="61"/>
  <c r="F55" i="61"/>
  <c r="G55" i="61"/>
  <c r="H55" i="61"/>
  <c r="I55" i="61"/>
  <c r="J55" i="61"/>
  <c r="D58" i="61"/>
  <c r="C58" i="61" s="1"/>
  <c r="E58" i="61"/>
  <c r="F58" i="61"/>
  <c r="K58" i="61" s="1"/>
  <c r="G58" i="61"/>
  <c r="H58" i="61"/>
  <c r="I58" i="61"/>
  <c r="J58" i="61"/>
  <c r="D59" i="61"/>
  <c r="E59" i="61"/>
  <c r="F59" i="61"/>
  <c r="K59" i="61" s="1"/>
  <c r="G59" i="61"/>
  <c r="H59" i="61"/>
  <c r="I59" i="61"/>
  <c r="J59" i="61"/>
  <c r="D60" i="61"/>
  <c r="C60" i="61" s="1"/>
  <c r="E60" i="61"/>
  <c r="F60" i="61"/>
  <c r="K60" i="61" s="1"/>
  <c r="G60" i="61"/>
  <c r="H60" i="61"/>
  <c r="I60" i="61"/>
  <c r="J60" i="61"/>
  <c r="D61" i="61"/>
  <c r="C61" i="61" s="1"/>
  <c r="E61" i="61"/>
  <c r="F61" i="61"/>
  <c r="G61" i="61"/>
  <c r="H61" i="61"/>
  <c r="I61" i="61"/>
  <c r="J61" i="61"/>
  <c r="D62" i="61"/>
  <c r="E62" i="61"/>
  <c r="F62" i="61"/>
  <c r="G62" i="61"/>
  <c r="H62" i="61"/>
  <c r="I62" i="61"/>
  <c r="J62" i="61"/>
  <c r="D63" i="61"/>
  <c r="E63" i="61"/>
  <c r="F63" i="61"/>
  <c r="K63" i="61" s="1"/>
  <c r="G63" i="61"/>
  <c r="H63" i="61"/>
  <c r="I63" i="61"/>
  <c r="J63" i="61"/>
  <c r="D64" i="61"/>
  <c r="C64" i="61" s="1"/>
  <c r="E64" i="61"/>
  <c r="F64" i="61"/>
  <c r="G64" i="61"/>
  <c r="H64" i="61"/>
  <c r="I64" i="61"/>
  <c r="J64" i="61"/>
  <c r="D65" i="61"/>
  <c r="C65" i="61" s="1"/>
  <c r="E65" i="61"/>
  <c r="F65" i="61"/>
  <c r="G65" i="61"/>
  <c r="H65" i="61"/>
  <c r="I65" i="61"/>
  <c r="J65" i="61"/>
  <c r="D66" i="61"/>
  <c r="C66" i="61" s="1"/>
  <c r="E66" i="61"/>
  <c r="F66" i="61"/>
  <c r="K66" i="61" s="1"/>
  <c r="G66" i="61"/>
  <c r="H66" i="61"/>
  <c r="I66" i="61"/>
  <c r="J66" i="61"/>
  <c r="D67" i="61"/>
  <c r="E67" i="61"/>
  <c r="F67" i="61"/>
  <c r="K67" i="61" s="1"/>
  <c r="G67" i="61"/>
  <c r="H67" i="61"/>
  <c r="I67" i="61"/>
  <c r="J67" i="61"/>
  <c r="D68" i="61"/>
  <c r="C68" i="61" s="1"/>
  <c r="E68" i="61"/>
  <c r="F68" i="61"/>
  <c r="K68" i="61" s="1"/>
  <c r="G68" i="61"/>
  <c r="H68" i="61"/>
  <c r="I68" i="61"/>
  <c r="J68" i="61"/>
  <c r="D69" i="61"/>
  <c r="C69" i="61" s="1"/>
  <c r="E69" i="61"/>
  <c r="F69" i="61"/>
  <c r="G69" i="61"/>
  <c r="H69" i="61"/>
  <c r="I69" i="61"/>
  <c r="J69" i="61"/>
  <c r="D70" i="61"/>
  <c r="E70" i="61"/>
  <c r="F70" i="61"/>
  <c r="G70" i="61"/>
  <c r="H70" i="61"/>
  <c r="I70" i="61"/>
  <c r="J70" i="61"/>
  <c r="D71" i="61"/>
  <c r="E71" i="61"/>
  <c r="F71" i="61"/>
  <c r="K71" i="61" s="1"/>
  <c r="G71" i="61"/>
  <c r="H71" i="61"/>
  <c r="I71" i="61"/>
  <c r="J71" i="61"/>
  <c r="D72" i="61"/>
  <c r="C72" i="61" s="1"/>
  <c r="E72" i="61"/>
  <c r="F72" i="61"/>
  <c r="G72" i="61"/>
  <c r="H72" i="61"/>
  <c r="I72" i="61"/>
  <c r="J72" i="61"/>
  <c r="D73" i="61"/>
  <c r="C73" i="61" s="1"/>
  <c r="E73" i="61"/>
  <c r="F73" i="61"/>
  <c r="G73" i="61"/>
  <c r="H73" i="61"/>
  <c r="I73" i="61"/>
  <c r="J73" i="61"/>
  <c r="D74" i="61"/>
  <c r="C74" i="61" s="1"/>
  <c r="E74" i="61"/>
  <c r="F74" i="61"/>
  <c r="K74" i="61" s="1"/>
  <c r="G74" i="61"/>
  <c r="H74" i="61"/>
  <c r="I74" i="61"/>
  <c r="J74" i="61"/>
  <c r="D75" i="61"/>
  <c r="E75" i="61"/>
  <c r="F75" i="61"/>
  <c r="K75" i="61" s="1"/>
  <c r="G75" i="61"/>
  <c r="H75" i="61"/>
  <c r="I75" i="61"/>
  <c r="J75" i="61"/>
  <c r="D76" i="61"/>
  <c r="C76" i="61" s="1"/>
  <c r="E76" i="61"/>
  <c r="F76" i="61"/>
  <c r="K76" i="61" s="1"/>
  <c r="G76" i="61"/>
  <c r="H76" i="61"/>
  <c r="I76" i="61"/>
  <c r="J76" i="61"/>
  <c r="D77" i="61"/>
  <c r="C77" i="61" s="1"/>
  <c r="E77" i="61"/>
  <c r="F77" i="61"/>
  <c r="G77" i="61"/>
  <c r="H77" i="61"/>
  <c r="I77" i="61"/>
  <c r="J77" i="61"/>
  <c r="D80" i="61"/>
  <c r="E80" i="61"/>
  <c r="F80" i="61"/>
  <c r="G80" i="61"/>
  <c r="H80" i="61"/>
  <c r="I80" i="61"/>
  <c r="J80" i="61"/>
  <c r="D81" i="61"/>
  <c r="E81" i="61"/>
  <c r="F81" i="61"/>
  <c r="K81" i="61" s="1"/>
  <c r="G81" i="61"/>
  <c r="H81" i="61"/>
  <c r="I81" i="61"/>
  <c r="J81" i="61"/>
  <c r="D82" i="61"/>
  <c r="E82" i="61"/>
  <c r="F82" i="61"/>
  <c r="K82" i="61" s="1"/>
  <c r="G82" i="61"/>
  <c r="H82" i="61"/>
  <c r="I82" i="61"/>
  <c r="J82" i="61"/>
  <c r="D83" i="61"/>
  <c r="E83" i="61"/>
  <c r="F83" i="61"/>
  <c r="G83" i="61"/>
  <c r="H83" i="61"/>
  <c r="I83" i="61"/>
  <c r="J83" i="61"/>
  <c r="D84" i="61"/>
  <c r="C84" i="61" s="1"/>
  <c r="E84" i="61"/>
  <c r="F84" i="61"/>
  <c r="G84" i="61"/>
  <c r="H84" i="61"/>
  <c r="I84" i="61"/>
  <c r="J84" i="61"/>
  <c r="D85" i="61"/>
  <c r="E85" i="61"/>
  <c r="F85" i="61"/>
  <c r="G85" i="61"/>
  <c r="H85" i="61"/>
  <c r="I85" i="61"/>
  <c r="J85" i="61"/>
  <c r="D86" i="61"/>
  <c r="E86" i="61"/>
  <c r="F86" i="61"/>
  <c r="K86" i="61" s="1"/>
  <c r="G86" i="61"/>
  <c r="H86" i="61"/>
  <c r="I86" i="61"/>
  <c r="J86" i="61"/>
  <c r="D87" i="61"/>
  <c r="C87" i="61" s="1"/>
  <c r="E87" i="61"/>
  <c r="F87" i="61"/>
  <c r="G87" i="61"/>
  <c r="H87" i="61"/>
  <c r="I87" i="61"/>
  <c r="J87" i="61"/>
  <c r="D88" i="61"/>
  <c r="C88" i="61" s="1"/>
  <c r="E88" i="61"/>
  <c r="F88" i="61"/>
  <c r="G88" i="61"/>
  <c r="H88" i="61"/>
  <c r="I88" i="61"/>
  <c r="J88" i="61"/>
  <c r="D89" i="61"/>
  <c r="E89" i="61"/>
  <c r="F89" i="61"/>
  <c r="K89" i="61" s="1"/>
  <c r="G89" i="61"/>
  <c r="H89" i="61"/>
  <c r="I89" i="61"/>
  <c r="J89" i="61"/>
  <c r="D90" i="61"/>
  <c r="E90" i="61"/>
  <c r="F90" i="61"/>
  <c r="K90" i="61" s="1"/>
  <c r="G90" i="61"/>
  <c r="H90" i="61"/>
  <c r="I90" i="61"/>
  <c r="J90" i="61"/>
  <c r="D91" i="61"/>
  <c r="E91" i="61"/>
  <c r="F91" i="61"/>
  <c r="G91" i="61"/>
  <c r="H91" i="61"/>
  <c r="I91" i="61"/>
  <c r="J91" i="61"/>
  <c r="D92" i="61"/>
  <c r="C92" i="61" s="1"/>
  <c r="E92" i="61"/>
  <c r="F92" i="61"/>
  <c r="G92" i="61"/>
  <c r="H92" i="61"/>
  <c r="I92" i="61"/>
  <c r="J92" i="61"/>
  <c r="D93" i="61"/>
  <c r="E93" i="61"/>
  <c r="F93" i="61"/>
  <c r="G93" i="61"/>
  <c r="H93" i="61"/>
  <c r="I93" i="61"/>
  <c r="J93" i="61"/>
  <c r="D94" i="61"/>
  <c r="E94" i="61"/>
  <c r="F94" i="61"/>
  <c r="K94" i="61" s="1"/>
  <c r="G94" i="61"/>
  <c r="H94" i="61"/>
  <c r="I94" i="61"/>
  <c r="J94" i="61"/>
  <c r="D95" i="61"/>
  <c r="C95" i="61" s="1"/>
  <c r="E95" i="61"/>
  <c r="F95" i="61"/>
  <c r="G95" i="61"/>
  <c r="H95" i="61"/>
  <c r="I95" i="61"/>
  <c r="J95" i="61"/>
  <c r="D96" i="61"/>
  <c r="C96" i="61" s="1"/>
  <c r="E96" i="61"/>
  <c r="F96" i="61"/>
  <c r="G96" i="61"/>
  <c r="H96" i="61"/>
  <c r="I96" i="61"/>
  <c r="J96" i="61"/>
  <c r="D97" i="61"/>
  <c r="E97" i="61"/>
  <c r="F97" i="61"/>
  <c r="K97" i="61" s="1"/>
  <c r="G97" i="61"/>
  <c r="H97" i="61"/>
  <c r="I97" i="61"/>
  <c r="J97" i="61"/>
  <c r="D98" i="61"/>
  <c r="E98" i="61"/>
  <c r="F98" i="61"/>
  <c r="K98" i="61" s="1"/>
  <c r="G98" i="61"/>
  <c r="H98" i="61"/>
  <c r="I98" i="61"/>
  <c r="J98" i="61"/>
  <c r="D99" i="61"/>
  <c r="E99" i="61"/>
  <c r="F99" i="61"/>
  <c r="G99" i="61"/>
  <c r="H99" i="61"/>
  <c r="I99" i="61"/>
  <c r="J99" i="61"/>
  <c r="D102" i="61"/>
  <c r="C102" i="61" s="1"/>
  <c r="E102" i="61"/>
  <c r="F102" i="61"/>
  <c r="K102" i="61" s="1"/>
  <c r="G102" i="61"/>
  <c r="H102" i="61"/>
  <c r="I102" i="61"/>
  <c r="J102" i="61"/>
  <c r="D103" i="61"/>
  <c r="E103" i="61"/>
  <c r="F103" i="61"/>
  <c r="G103" i="61"/>
  <c r="H103" i="61"/>
  <c r="I103" i="61"/>
  <c r="J103" i="61"/>
  <c r="D104" i="61"/>
  <c r="C104" i="61" s="1"/>
  <c r="E104" i="61"/>
  <c r="F104" i="61"/>
  <c r="G104" i="61"/>
  <c r="H104" i="61"/>
  <c r="I104" i="61"/>
  <c r="J104" i="61"/>
  <c r="D105" i="61"/>
  <c r="C105" i="61" s="1"/>
  <c r="E105" i="61"/>
  <c r="F105" i="61"/>
  <c r="G105" i="61"/>
  <c r="H105" i="61"/>
  <c r="I105" i="61"/>
  <c r="J105" i="61"/>
  <c r="D106" i="61"/>
  <c r="E106" i="61"/>
  <c r="F106" i="61"/>
  <c r="G106" i="61"/>
  <c r="H106" i="61"/>
  <c r="I106" i="61"/>
  <c r="J106" i="61"/>
  <c r="D107" i="61"/>
  <c r="E107" i="61"/>
  <c r="F107" i="61"/>
  <c r="K107" i="61" s="1"/>
  <c r="G107" i="61"/>
  <c r="H107" i="61"/>
  <c r="I107" i="61"/>
  <c r="J107" i="61"/>
  <c r="D108" i="61"/>
  <c r="C108" i="61" s="1"/>
  <c r="E108" i="61"/>
  <c r="F108" i="61"/>
  <c r="K108" i="61" s="1"/>
  <c r="G108" i="61"/>
  <c r="H108" i="61"/>
  <c r="I108" i="61"/>
  <c r="J108" i="61"/>
  <c r="D109" i="61"/>
  <c r="E109" i="61"/>
  <c r="F109" i="61"/>
  <c r="G109" i="61"/>
  <c r="H109" i="61"/>
  <c r="I109" i="61"/>
  <c r="J109" i="61"/>
  <c r="D110" i="61"/>
  <c r="C110" i="61" s="1"/>
  <c r="E110" i="61"/>
  <c r="F110" i="61"/>
  <c r="K110" i="61" s="1"/>
  <c r="G110" i="61"/>
  <c r="H110" i="61"/>
  <c r="I110" i="61"/>
  <c r="J110" i="61"/>
  <c r="D111" i="61"/>
  <c r="E111" i="61"/>
  <c r="F111" i="61"/>
  <c r="G111" i="61"/>
  <c r="H111" i="61"/>
  <c r="I111" i="61"/>
  <c r="J111" i="61"/>
  <c r="D112" i="61"/>
  <c r="C112" i="61" s="1"/>
  <c r="E112" i="61"/>
  <c r="F112" i="61"/>
  <c r="G112" i="61"/>
  <c r="H112" i="61"/>
  <c r="I112" i="61"/>
  <c r="J112" i="61"/>
  <c r="D113" i="61"/>
  <c r="C113" i="61" s="1"/>
  <c r="E113" i="61"/>
  <c r="F113" i="61"/>
  <c r="G113" i="61"/>
  <c r="H113" i="61"/>
  <c r="I113" i="61"/>
  <c r="J113" i="61"/>
  <c r="D114" i="61"/>
  <c r="E114" i="61"/>
  <c r="F114" i="61"/>
  <c r="G114" i="61"/>
  <c r="H114" i="61"/>
  <c r="I114" i="61"/>
  <c r="J114" i="61"/>
  <c r="D115" i="61"/>
  <c r="E115" i="61"/>
  <c r="F115" i="61"/>
  <c r="K115" i="61" s="1"/>
  <c r="G115" i="61"/>
  <c r="H115" i="61"/>
  <c r="I115" i="61"/>
  <c r="J115" i="61"/>
  <c r="D116" i="61"/>
  <c r="C116" i="61" s="1"/>
  <c r="E116" i="61"/>
  <c r="F116" i="61"/>
  <c r="K116" i="61" s="1"/>
  <c r="G116" i="61"/>
  <c r="H116" i="61"/>
  <c r="I116" i="61"/>
  <c r="J116" i="61"/>
  <c r="D117" i="61"/>
  <c r="E117" i="61"/>
  <c r="F117" i="61"/>
  <c r="G117" i="61"/>
  <c r="H117" i="61"/>
  <c r="I117" i="61"/>
  <c r="J117" i="61"/>
  <c r="D118" i="61"/>
  <c r="C118" i="61" s="1"/>
  <c r="E118" i="61"/>
  <c r="F118" i="61"/>
  <c r="K118" i="61" s="1"/>
  <c r="G118" i="61"/>
  <c r="H118" i="61"/>
  <c r="I118" i="61"/>
  <c r="J118" i="61"/>
  <c r="D119" i="61"/>
  <c r="E119" i="61"/>
  <c r="F119" i="61"/>
  <c r="G119" i="61"/>
  <c r="H119" i="61"/>
  <c r="I119" i="61"/>
  <c r="J119" i="61"/>
  <c r="D120" i="61"/>
  <c r="C120" i="61" s="1"/>
  <c r="E120" i="61"/>
  <c r="F120" i="61"/>
  <c r="G120" i="61"/>
  <c r="H120" i="61"/>
  <c r="I120" i="61"/>
  <c r="J120" i="61"/>
  <c r="D121" i="61"/>
  <c r="C121" i="61" s="1"/>
  <c r="E121" i="61"/>
  <c r="F121" i="61"/>
  <c r="G121" i="61"/>
  <c r="H121" i="61"/>
  <c r="I121" i="61"/>
  <c r="J121" i="61"/>
  <c r="D124" i="61"/>
  <c r="C124" i="61" s="1"/>
  <c r="E124" i="61"/>
  <c r="F124" i="61"/>
  <c r="G124" i="61"/>
  <c r="H124" i="61"/>
  <c r="I124" i="61"/>
  <c r="J124" i="61"/>
  <c r="D125" i="61"/>
  <c r="C125" i="61" s="1"/>
  <c r="E125" i="61"/>
  <c r="F125" i="61"/>
  <c r="K125" i="61" s="1"/>
  <c r="G125" i="61"/>
  <c r="H125" i="61"/>
  <c r="I125" i="61"/>
  <c r="J125" i="61"/>
  <c r="D126" i="61"/>
  <c r="E126" i="61"/>
  <c r="F126" i="61"/>
  <c r="K126" i="61" s="1"/>
  <c r="G126" i="61"/>
  <c r="H126" i="61"/>
  <c r="I126" i="61"/>
  <c r="J126" i="61"/>
  <c r="D127" i="61"/>
  <c r="C127" i="61" s="1"/>
  <c r="E127" i="61"/>
  <c r="F127" i="61"/>
  <c r="G127" i="61"/>
  <c r="H127" i="61"/>
  <c r="I127" i="61"/>
  <c r="J127" i="61"/>
  <c r="D128" i="61"/>
  <c r="C128" i="61" s="1"/>
  <c r="E128" i="61"/>
  <c r="F128" i="61"/>
  <c r="G128" i="61"/>
  <c r="H128" i="61"/>
  <c r="I128" i="61"/>
  <c r="J128" i="61"/>
  <c r="D129" i="61"/>
  <c r="E129" i="61"/>
  <c r="F129" i="61"/>
  <c r="K129" i="61" s="1"/>
  <c r="G129" i="61"/>
  <c r="H129" i="61"/>
  <c r="I129" i="61"/>
  <c r="J129" i="61"/>
  <c r="D130" i="61"/>
  <c r="E130" i="61"/>
  <c r="F130" i="61"/>
  <c r="K130" i="61" s="1"/>
  <c r="G130" i="61"/>
  <c r="H130" i="61"/>
  <c r="I130" i="61"/>
  <c r="J130" i="61"/>
  <c r="D131" i="61"/>
  <c r="C131" i="61" s="1"/>
  <c r="E131" i="61"/>
  <c r="F131" i="61"/>
  <c r="G131" i="61"/>
  <c r="H131" i="61"/>
  <c r="I131" i="61"/>
  <c r="J131" i="61"/>
  <c r="D132" i="61"/>
  <c r="C132" i="61" s="1"/>
  <c r="E132" i="61"/>
  <c r="F132" i="61"/>
  <c r="G132" i="61"/>
  <c r="H132" i="61"/>
  <c r="I132" i="61"/>
  <c r="J132" i="61"/>
  <c r="D133" i="61"/>
  <c r="E133" i="61"/>
  <c r="F133" i="61"/>
  <c r="K133" i="61" s="1"/>
  <c r="G133" i="61"/>
  <c r="H133" i="61"/>
  <c r="I133" i="61"/>
  <c r="J133" i="61"/>
  <c r="D134" i="61"/>
  <c r="E134" i="61"/>
  <c r="F134" i="61"/>
  <c r="K134" i="61" s="1"/>
  <c r="G134" i="61"/>
  <c r="H134" i="61"/>
  <c r="I134" i="61"/>
  <c r="J134" i="61"/>
  <c r="D135" i="61"/>
  <c r="C135" i="61" s="1"/>
  <c r="E135" i="61"/>
  <c r="F135" i="61"/>
  <c r="G135" i="61"/>
  <c r="H135" i="61"/>
  <c r="I135" i="61"/>
  <c r="J135" i="61"/>
  <c r="D136" i="61"/>
  <c r="C136" i="61" s="1"/>
  <c r="E136" i="61"/>
  <c r="F136" i="61"/>
  <c r="G136" i="61"/>
  <c r="H136" i="61"/>
  <c r="I136" i="61"/>
  <c r="J136" i="61"/>
  <c r="D137" i="61"/>
  <c r="E137" i="61"/>
  <c r="F137" i="61"/>
  <c r="K137" i="61" s="1"/>
  <c r="G137" i="61"/>
  <c r="H137" i="61"/>
  <c r="I137" i="61"/>
  <c r="J137" i="61"/>
  <c r="D138" i="61"/>
  <c r="E138" i="61"/>
  <c r="F138" i="61"/>
  <c r="K138" i="61" s="1"/>
  <c r="G138" i="61"/>
  <c r="H138" i="61"/>
  <c r="I138" i="61"/>
  <c r="J138" i="61"/>
  <c r="D139" i="61"/>
  <c r="C139" i="61" s="1"/>
  <c r="E139" i="61"/>
  <c r="F139" i="61"/>
  <c r="G139" i="61"/>
  <c r="H139" i="61"/>
  <c r="I139" i="61"/>
  <c r="J139" i="61"/>
  <c r="D140" i="61"/>
  <c r="E140" i="61"/>
  <c r="F140" i="61"/>
  <c r="G140" i="61"/>
  <c r="H140" i="61"/>
  <c r="I140" i="61"/>
  <c r="J140" i="61"/>
  <c r="D141" i="61"/>
  <c r="E141" i="61"/>
  <c r="F141" i="61"/>
  <c r="K141" i="61" s="1"/>
  <c r="G141" i="61"/>
  <c r="H141" i="61"/>
  <c r="I141" i="61"/>
  <c r="J141" i="61"/>
  <c r="D142" i="61"/>
  <c r="E142" i="61"/>
  <c r="F142" i="61"/>
  <c r="K142" i="61" s="1"/>
  <c r="G142" i="61"/>
  <c r="H142" i="61"/>
  <c r="I142" i="61"/>
  <c r="J142" i="61"/>
  <c r="D143" i="61"/>
  <c r="C143" i="61" s="1"/>
  <c r="E143" i="61"/>
  <c r="F143" i="61"/>
  <c r="G143" i="61"/>
  <c r="H143" i="61"/>
  <c r="I143" i="61"/>
  <c r="J143" i="61"/>
  <c r="D146" i="61"/>
  <c r="E146" i="61"/>
  <c r="F146" i="61"/>
  <c r="K146" i="61" s="1"/>
  <c r="G146" i="61"/>
  <c r="H146" i="61"/>
  <c r="I146" i="61"/>
  <c r="J146" i="61"/>
  <c r="D147" i="61"/>
  <c r="C147" i="61" s="1"/>
  <c r="E147" i="61"/>
  <c r="F147" i="61"/>
  <c r="K147" i="61" s="1"/>
  <c r="G147" i="61"/>
  <c r="H147" i="61"/>
  <c r="I147" i="61"/>
  <c r="J147" i="61"/>
  <c r="D148" i="61"/>
  <c r="C148" i="61" s="1"/>
  <c r="E148" i="61"/>
  <c r="F148" i="61"/>
  <c r="K148" i="61" s="1"/>
  <c r="G148" i="61"/>
  <c r="H148" i="61"/>
  <c r="I148" i="61"/>
  <c r="J148" i="61"/>
  <c r="D149" i="61"/>
  <c r="C149" i="61" s="1"/>
  <c r="E149" i="61"/>
  <c r="F149" i="61"/>
  <c r="G149" i="61"/>
  <c r="H149" i="61"/>
  <c r="I149" i="61"/>
  <c r="J149" i="61"/>
  <c r="D150" i="61"/>
  <c r="E150" i="61"/>
  <c r="F150" i="61"/>
  <c r="K150" i="61" s="1"/>
  <c r="G150" i="61"/>
  <c r="H150" i="61"/>
  <c r="I150" i="61"/>
  <c r="J150" i="61"/>
  <c r="D151" i="61"/>
  <c r="E151" i="61"/>
  <c r="F151" i="61"/>
  <c r="K151" i="61" s="1"/>
  <c r="G151" i="61"/>
  <c r="H151" i="61"/>
  <c r="I151" i="61"/>
  <c r="J151" i="61"/>
  <c r="D152" i="61"/>
  <c r="C152" i="61" s="1"/>
  <c r="E152" i="61"/>
  <c r="F152" i="61"/>
  <c r="G152" i="61"/>
  <c r="H152" i="61"/>
  <c r="I152" i="61"/>
  <c r="J152" i="61"/>
  <c r="D153" i="61"/>
  <c r="C153" i="61" s="1"/>
  <c r="E153" i="61"/>
  <c r="F153" i="61"/>
  <c r="G153" i="61"/>
  <c r="H153" i="61"/>
  <c r="I153" i="61"/>
  <c r="J153" i="61"/>
  <c r="D154" i="61"/>
  <c r="C154" i="61" s="1"/>
  <c r="E154" i="61"/>
  <c r="F154" i="61"/>
  <c r="K154" i="61" s="1"/>
  <c r="G154" i="61"/>
  <c r="H154" i="61"/>
  <c r="I154" i="61"/>
  <c r="J154" i="61"/>
  <c r="D155" i="61"/>
  <c r="E155" i="61"/>
  <c r="F155" i="61"/>
  <c r="G155" i="61"/>
  <c r="H155" i="61"/>
  <c r="I155" i="61"/>
  <c r="J155" i="61"/>
  <c r="D156" i="61"/>
  <c r="C156" i="61" s="1"/>
  <c r="E156" i="61"/>
  <c r="F156" i="61"/>
  <c r="G156" i="61"/>
  <c r="H156" i="61"/>
  <c r="I156" i="61"/>
  <c r="J156" i="61"/>
  <c r="D157" i="61"/>
  <c r="C157" i="61" s="1"/>
  <c r="E157" i="61"/>
  <c r="F157" i="61"/>
  <c r="G157" i="61"/>
  <c r="H157" i="61"/>
  <c r="I157" i="61"/>
  <c r="J157" i="61"/>
  <c r="D158" i="61"/>
  <c r="E158" i="61"/>
  <c r="F158" i="61"/>
  <c r="K158" i="61" s="1"/>
  <c r="G158" i="61"/>
  <c r="H158" i="61"/>
  <c r="I158" i="61"/>
  <c r="J158" i="61"/>
  <c r="D159" i="61"/>
  <c r="E159" i="61"/>
  <c r="F159" i="61"/>
  <c r="K159" i="61" s="1"/>
  <c r="G159" i="61"/>
  <c r="H159" i="61"/>
  <c r="I159" i="61"/>
  <c r="J159" i="61"/>
  <c r="D160" i="61"/>
  <c r="C160" i="61" s="1"/>
  <c r="E160" i="61"/>
  <c r="F160" i="61"/>
  <c r="K160" i="61" s="1"/>
  <c r="G160" i="61"/>
  <c r="H160" i="61"/>
  <c r="I160" i="61"/>
  <c r="J160" i="61"/>
  <c r="D161" i="61"/>
  <c r="C161" i="61" s="1"/>
  <c r="E161" i="61"/>
  <c r="F161" i="61"/>
  <c r="G161" i="61"/>
  <c r="H161" i="61"/>
  <c r="I161" i="61"/>
  <c r="J161" i="61"/>
  <c r="D162" i="61"/>
  <c r="E162" i="61"/>
  <c r="F162" i="61"/>
  <c r="K162" i="61" s="1"/>
  <c r="G162" i="61"/>
  <c r="H162" i="61"/>
  <c r="I162" i="61"/>
  <c r="J162" i="61"/>
  <c r="D163" i="61"/>
  <c r="E163" i="61"/>
  <c r="F163" i="61"/>
  <c r="K163" i="61" s="1"/>
  <c r="G163" i="61"/>
  <c r="H163" i="61"/>
  <c r="I163" i="61"/>
  <c r="J163" i="61"/>
  <c r="D164" i="61"/>
  <c r="C164" i="61" s="1"/>
  <c r="E164" i="61"/>
  <c r="F164" i="61"/>
  <c r="K164" i="61" s="1"/>
  <c r="G164" i="61"/>
  <c r="H164" i="61"/>
  <c r="I164" i="61"/>
  <c r="J164" i="61"/>
  <c r="D165" i="61"/>
  <c r="E165" i="61"/>
  <c r="F165" i="61"/>
  <c r="G165" i="61"/>
  <c r="H165" i="61"/>
  <c r="I165" i="61"/>
  <c r="J165" i="61"/>
  <c r="D168" i="61"/>
  <c r="C168" i="61" s="1"/>
  <c r="E168" i="61"/>
  <c r="F168" i="61"/>
  <c r="G168" i="61"/>
  <c r="H168" i="61"/>
  <c r="I168" i="61"/>
  <c r="J168" i="61"/>
  <c r="D169" i="61"/>
  <c r="C169" i="61" s="1"/>
  <c r="E169" i="61"/>
  <c r="F169" i="61"/>
  <c r="K169" i="61" s="1"/>
  <c r="G169" i="61"/>
  <c r="H169" i="61"/>
  <c r="I169" i="61"/>
  <c r="J169" i="61"/>
  <c r="D170" i="61"/>
  <c r="E170" i="61"/>
  <c r="F170" i="61"/>
  <c r="K170" i="61" s="1"/>
  <c r="G170" i="61"/>
  <c r="H170" i="61"/>
  <c r="I170" i="61"/>
  <c r="J170" i="61"/>
  <c r="D171" i="61"/>
  <c r="E171" i="61"/>
  <c r="F171" i="61"/>
  <c r="G171" i="61"/>
  <c r="H171" i="61"/>
  <c r="I171" i="61"/>
  <c r="J171" i="61"/>
  <c r="D172" i="61"/>
  <c r="E172" i="61"/>
  <c r="F172" i="61"/>
  <c r="G172" i="61"/>
  <c r="H172" i="61"/>
  <c r="I172" i="61"/>
  <c r="J172" i="61"/>
  <c r="D173" i="61"/>
  <c r="E173" i="61"/>
  <c r="F173" i="61"/>
  <c r="K173" i="61" s="1"/>
  <c r="G173" i="61"/>
  <c r="H173" i="61"/>
  <c r="I173" i="61"/>
  <c r="J173" i="61"/>
  <c r="D174" i="61"/>
  <c r="E174" i="61"/>
  <c r="F174" i="61"/>
  <c r="G174" i="61"/>
  <c r="H174" i="61"/>
  <c r="I174" i="61"/>
  <c r="J174" i="61"/>
  <c r="D175" i="61"/>
  <c r="C175" i="61" s="1"/>
  <c r="E175" i="61"/>
  <c r="F175" i="61"/>
  <c r="G175" i="61"/>
  <c r="H175" i="61"/>
  <c r="I175" i="61"/>
  <c r="J175" i="61"/>
  <c r="D176" i="61"/>
  <c r="C176" i="61" s="1"/>
  <c r="E176" i="61"/>
  <c r="F176" i="61"/>
  <c r="G176" i="61"/>
  <c r="H176" i="61"/>
  <c r="I176" i="61"/>
  <c r="J176" i="61"/>
  <c r="D177" i="61"/>
  <c r="E177" i="61"/>
  <c r="F177" i="61"/>
  <c r="K177" i="61" s="1"/>
  <c r="G177" i="61"/>
  <c r="H177" i="61"/>
  <c r="I177" i="61"/>
  <c r="J177" i="61"/>
  <c r="D178" i="61"/>
  <c r="E178" i="61"/>
  <c r="F178" i="61"/>
  <c r="K178" i="61" s="1"/>
  <c r="G178" i="61"/>
  <c r="H178" i="61"/>
  <c r="I178" i="61"/>
  <c r="J178" i="61"/>
  <c r="D179" i="61"/>
  <c r="C179" i="61" s="1"/>
  <c r="E179" i="61"/>
  <c r="F179" i="61"/>
  <c r="G179" i="61"/>
  <c r="H179" i="61"/>
  <c r="I179" i="61"/>
  <c r="J179" i="61"/>
  <c r="D180" i="61"/>
  <c r="E180" i="61"/>
  <c r="F180" i="61"/>
  <c r="G180" i="61"/>
  <c r="H180" i="61"/>
  <c r="I180" i="61"/>
  <c r="J180" i="61"/>
  <c r="D181" i="61"/>
  <c r="E181" i="61"/>
  <c r="F181" i="61"/>
  <c r="K181" i="61" s="1"/>
  <c r="G181" i="61"/>
  <c r="H181" i="61"/>
  <c r="I181" i="61"/>
  <c r="J181" i="61"/>
  <c r="D182" i="61"/>
  <c r="E182" i="61"/>
  <c r="F182" i="61"/>
  <c r="G182" i="61"/>
  <c r="H182" i="61"/>
  <c r="I182" i="61"/>
  <c r="J182" i="61"/>
  <c r="D183" i="61"/>
  <c r="C183" i="61" s="1"/>
  <c r="E183" i="61"/>
  <c r="F183" i="61"/>
  <c r="G183" i="61"/>
  <c r="H183" i="61"/>
  <c r="I183" i="61"/>
  <c r="J183" i="61"/>
  <c r="D184" i="61"/>
  <c r="C184" i="61" s="1"/>
  <c r="E184" i="61"/>
  <c r="F184" i="61"/>
  <c r="G184" i="61"/>
  <c r="H184" i="61"/>
  <c r="I184" i="61"/>
  <c r="J184" i="61"/>
  <c r="D185" i="61"/>
  <c r="E185" i="61"/>
  <c r="F185" i="61"/>
  <c r="G185" i="61"/>
  <c r="H185" i="61"/>
  <c r="I185" i="61"/>
  <c r="J185" i="61"/>
  <c r="D186" i="61"/>
  <c r="E186" i="61"/>
  <c r="F186" i="61"/>
  <c r="K186" i="61" s="1"/>
  <c r="G186" i="61"/>
  <c r="H186" i="61"/>
  <c r="I186" i="61"/>
  <c r="J186" i="61"/>
  <c r="D187" i="61"/>
  <c r="C187" i="61" s="1"/>
  <c r="E187" i="61"/>
  <c r="F187" i="61"/>
  <c r="G187" i="61"/>
  <c r="H187" i="61"/>
  <c r="I187" i="61"/>
  <c r="J187" i="61"/>
  <c r="D190" i="61"/>
  <c r="C190" i="61" s="1"/>
  <c r="E190" i="61"/>
  <c r="F190" i="61"/>
  <c r="K190" i="61" s="1"/>
  <c r="G190" i="61"/>
  <c r="H190" i="61"/>
  <c r="I190" i="61"/>
  <c r="J190" i="61"/>
  <c r="D191" i="61"/>
  <c r="C191" i="61" s="1"/>
  <c r="E191" i="61"/>
  <c r="F191" i="61"/>
  <c r="K191" i="61" s="1"/>
  <c r="G191" i="61"/>
  <c r="H191" i="61"/>
  <c r="I191" i="61"/>
  <c r="J191" i="61"/>
  <c r="D192" i="61"/>
  <c r="C192" i="61" s="1"/>
  <c r="E192" i="61"/>
  <c r="F192" i="61"/>
  <c r="G192" i="61"/>
  <c r="H192" i="61"/>
  <c r="I192" i="61"/>
  <c r="J192" i="61"/>
  <c r="D193" i="61"/>
  <c r="C193" i="61" s="1"/>
  <c r="E193" i="61"/>
  <c r="F193" i="61"/>
  <c r="K193" i="61" s="1"/>
  <c r="G193" i="61"/>
  <c r="H193" i="61"/>
  <c r="I193" i="61"/>
  <c r="J193" i="61"/>
  <c r="D194" i="61"/>
  <c r="C194" i="61" s="1"/>
  <c r="E194" i="61"/>
  <c r="F194" i="61"/>
  <c r="K194" i="61" s="1"/>
  <c r="G194" i="61"/>
  <c r="H194" i="61"/>
  <c r="I194" i="61"/>
  <c r="J194" i="61"/>
  <c r="D195" i="61"/>
  <c r="E195" i="61"/>
  <c r="F195" i="61"/>
  <c r="K195" i="61" s="1"/>
  <c r="G195" i="61"/>
  <c r="H195" i="61"/>
  <c r="I195" i="61"/>
  <c r="J195" i="61"/>
  <c r="D196" i="61"/>
  <c r="C196" i="61" s="1"/>
  <c r="E196" i="61"/>
  <c r="F196" i="61"/>
  <c r="G196" i="61"/>
  <c r="H196" i="61"/>
  <c r="I196" i="61"/>
  <c r="J196" i="61"/>
  <c r="D197" i="61"/>
  <c r="C197" i="61" s="1"/>
  <c r="E197" i="61"/>
  <c r="F197" i="61"/>
  <c r="G197" i="61"/>
  <c r="H197" i="61"/>
  <c r="I197" i="61"/>
  <c r="J197" i="61"/>
  <c r="D198" i="61"/>
  <c r="C198" i="61" s="1"/>
  <c r="E198" i="61"/>
  <c r="F198" i="61"/>
  <c r="K198" i="61" s="1"/>
  <c r="G198" i="61"/>
  <c r="H198" i="61"/>
  <c r="I198" i="61"/>
  <c r="J198" i="61"/>
  <c r="D199" i="61"/>
  <c r="C199" i="61" s="1"/>
  <c r="E199" i="61"/>
  <c r="F199" i="61"/>
  <c r="G199" i="61"/>
  <c r="H199" i="61"/>
  <c r="I199" i="61"/>
  <c r="J199" i="61"/>
  <c r="D200" i="61"/>
  <c r="C200" i="61" s="1"/>
  <c r="E200" i="61"/>
  <c r="F200" i="61"/>
  <c r="G200" i="61"/>
  <c r="H200" i="61"/>
  <c r="I200" i="61"/>
  <c r="J200" i="61"/>
  <c r="D201" i="61"/>
  <c r="C201" i="61" s="1"/>
  <c r="E201" i="61"/>
  <c r="F201" i="61"/>
  <c r="K201" i="61" s="1"/>
  <c r="G201" i="61"/>
  <c r="H201" i="61"/>
  <c r="I201" i="61"/>
  <c r="J201" i="61"/>
  <c r="D202" i="61"/>
  <c r="C202" i="61" s="1"/>
  <c r="E202" i="61"/>
  <c r="F202" i="61"/>
  <c r="K202" i="61" s="1"/>
  <c r="G202" i="61"/>
  <c r="H202" i="61"/>
  <c r="I202" i="61"/>
  <c r="J202" i="61"/>
  <c r="D203" i="61"/>
  <c r="E203" i="61"/>
  <c r="F203" i="61"/>
  <c r="K203" i="61" s="1"/>
  <c r="G203" i="61"/>
  <c r="H203" i="61"/>
  <c r="I203" i="61"/>
  <c r="J203" i="61"/>
  <c r="D204" i="61"/>
  <c r="C204" i="61" s="1"/>
  <c r="E204" i="61"/>
  <c r="F204" i="61"/>
  <c r="G204" i="61"/>
  <c r="H204" i="61"/>
  <c r="I204" i="61"/>
  <c r="J204" i="61"/>
  <c r="D205" i="61"/>
  <c r="C205" i="61" s="1"/>
  <c r="E205" i="61"/>
  <c r="F205" i="61"/>
  <c r="G205" i="61"/>
  <c r="H205" i="61"/>
  <c r="I205" i="61"/>
  <c r="J205" i="61"/>
  <c r="D206" i="61"/>
  <c r="C206" i="61" s="1"/>
  <c r="E206" i="61"/>
  <c r="F206" i="61"/>
  <c r="K206" i="61" s="1"/>
  <c r="G206" i="61"/>
  <c r="H206" i="61"/>
  <c r="I206" i="61"/>
  <c r="J206" i="61"/>
  <c r="D207" i="61"/>
  <c r="C207" i="61" s="1"/>
  <c r="E207" i="61"/>
  <c r="F207" i="61"/>
  <c r="K207" i="61" s="1"/>
  <c r="G207" i="61"/>
  <c r="H207" i="61"/>
  <c r="I207" i="61"/>
  <c r="J207" i="61"/>
  <c r="D208" i="61"/>
  <c r="C208" i="61" s="1"/>
  <c r="E208" i="61"/>
  <c r="F208" i="61"/>
  <c r="G208" i="61"/>
  <c r="H208" i="61"/>
  <c r="I208" i="61"/>
  <c r="J208" i="61"/>
  <c r="D209" i="61"/>
  <c r="C209" i="61" s="1"/>
  <c r="E209" i="61"/>
  <c r="F209" i="61"/>
  <c r="K209" i="61" s="1"/>
  <c r="G209" i="61"/>
  <c r="H209" i="61"/>
  <c r="I209" i="61"/>
  <c r="J209" i="61"/>
  <c r="D212" i="61"/>
  <c r="E212" i="61"/>
  <c r="F212" i="61"/>
  <c r="G212" i="61"/>
  <c r="H212" i="61"/>
  <c r="I212" i="61"/>
  <c r="J212" i="61"/>
  <c r="D213" i="61"/>
  <c r="E213" i="61"/>
  <c r="F213" i="61"/>
  <c r="K213" i="61" s="1"/>
  <c r="G213" i="61"/>
  <c r="H213" i="61"/>
  <c r="I213" i="61"/>
  <c r="J213" i="61"/>
  <c r="D214" i="61"/>
  <c r="E214" i="61"/>
  <c r="F214" i="61"/>
  <c r="K214" i="61" s="1"/>
  <c r="G214" i="61"/>
  <c r="H214" i="61"/>
  <c r="I214" i="61"/>
  <c r="J214" i="61"/>
  <c r="D215" i="61"/>
  <c r="E215" i="61"/>
  <c r="F215" i="61"/>
  <c r="G215" i="61"/>
  <c r="H215" i="61"/>
  <c r="I215" i="61"/>
  <c r="J215" i="61"/>
  <c r="D216" i="61"/>
  <c r="C216" i="61" s="1"/>
  <c r="E216" i="61"/>
  <c r="F216" i="61"/>
  <c r="G216" i="61"/>
  <c r="H216" i="61"/>
  <c r="I216" i="61"/>
  <c r="J216" i="61"/>
  <c r="D217" i="61"/>
  <c r="E217" i="61"/>
  <c r="F217" i="61"/>
  <c r="K217" i="61" s="1"/>
  <c r="G217" i="61"/>
  <c r="H217" i="61"/>
  <c r="I217" i="61"/>
  <c r="J217" i="61"/>
  <c r="D218" i="61"/>
  <c r="E218" i="61"/>
  <c r="F218" i="61"/>
  <c r="K218" i="61" s="1"/>
  <c r="G218" i="61"/>
  <c r="H218" i="61"/>
  <c r="I218" i="61"/>
  <c r="J218" i="61"/>
  <c r="D219" i="61"/>
  <c r="C219" i="61" s="1"/>
  <c r="E219" i="61"/>
  <c r="F219" i="61"/>
  <c r="G219" i="61"/>
  <c r="H219" i="61"/>
  <c r="I219" i="61"/>
  <c r="J219" i="61"/>
  <c r="D220" i="61"/>
  <c r="C220" i="61" s="1"/>
  <c r="E220" i="61"/>
  <c r="F220" i="61"/>
  <c r="G220" i="61"/>
  <c r="H220" i="61"/>
  <c r="I220" i="61"/>
  <c r="J220" i="61"/>
  <c r="D221" i="61"/>
  <c r="E221" i="61"/>
  <c r="F221" i="61"/>
  <c r="G221" i="61"/>
  <c r="H221" i="61"/>
  <c r="I221" i="61"/>
  <c r="J221" i="61"/>
  <c r="D222" i="61"/>
  <c r="E222" i="61"/>
  <c r="F222" i="61"/>
  <c r="G222" i="61"/>
  <c r="H222" i="61"/>
  <c r="I222" i="61"/>
  <c r="J222" i="61"/>
  <c r="D223" i="61"/>
  <c r="C223" i="61" s="1"/>
  <c r="E223" i="61"/>
  <c r="F223" i="61"/>
  <c r="G223" i="61"/>
  <c r="H223" i="61"/>
  <c r="I223" i="61"/>
  <c r="J223" i="61"/>
  <c r="D224" i="61"/>
  <c r="C224" i="61" s="1"/>
  <c r="E224" i="61"/>
  <c r="F224" i="61"/>
  <c r="G224" i="61"/>
  <c r="H224" i="61"/>
  <c r="I224" i="61"/>
  <c r="J224" i="61"/>
  <c r="D225" i="61"/>
  <c r="E225" i="61"/>
  <c r="F225" i="61"/>
  <c r="K225" i="61" s="1"/>
  <c r="G225" i="61"/>
  <c r="H225" i="61"/>
  <c r="I225" i="61"/>
  <c r="J225" i="61"/>
  <c r="D226" i="61"/>
  <c r="E226" i="61"/>
  <c r="F226" i="61"/>
  <c r="K226" i="61" s="1"/>
  <c r="G226" i="61"/>
  <c r="H226" i="61"/>
  <c r="I226" i="61"/>
  <c r="J226" i="61"/>
  <c r="D227" i="61"/>
  <c r="C227" i="61" s="1"/>
  <c r="E227" i="61"/>
  <c r="F227" i="61"/>
  <c r="G227" i="61"/>
  <c r="H227" i="61"/>
  <c r="I227" i="61"/>
  <c r="J227" i="61"/>
  <c r="D228" i="61"/>
  <c r="C228" i="61" s="1"/>
  <c r="E228" i="61"/>
  <c r="F228" i="61"/>
  <c r="G228" i="61"/>
  <c r="H228" i="61"/>
  <c r="I228" i="61"/>
  <c r="J228" i="61"/>
  <c r="D229" i="61"/>
  <c r="E229" i="61"/>
  <c r="F229" i="61"/>
  <c r="K229" i="61" s="1"/>
  <c r="G229" i="61"/>
  <c r="H229" i="61"/>
  <c r="I229" i="61"/>
  <c r="J229" i="61"/>
  <c r="D230" i="61"/>
  <c r="E230" i="61"/>
  <c r="F230" i="61"/>
  <c r="K230" i="61" s="1"/>
  <c r="G230" i="61"/>
  <c r="H230" i="61"/>
  <c r="I230" i="61"/>
  <c r="J230" i="61"/>
  <c r="D231" i="61"/>
  <c r="E231" i="61"/>
  <c r="F231" i="61"/>
  <c r="G231" i="61"/>
  <c r="H231" i="61"/>
  <c r="I231" i="61"/>
  <c r="J231" i="61"/>
  <c r="C16" i="61"/>
  <c r="C32" i="61"/>
  <c r="K62" i="61"/>
  <c r="K70" i="61"/>
  <c r="C80" i="61"/>
  <c r="K106" i="61"/>
  <c r="K114" i="61"/>
  <c r="C140" i="61"/>
  <c r="K155" i="61"/>
  <c r="K171" i="61"/>
  <c r="C172" i="61"/>
  <c r="K175" i="61"/>
  <c r="K179" i="61"/>
  <c r="C180" i="61"/>
  <c r="K183" i="61"/>
  <c r="K187" i="61"/>
  <c r="K199" i="61"/>
  <c r="K215" i="61"/>
  <c r="C217" i="61"/>
  <c r="K219" i="61"/>
  <c r="C221" i="61"/>
  <c r="K222" i="61"/>
  <c r="K223" i="61"/>
  <c r="C225" i="61"/>
  <c r="K227" i="61"/>
  <c r="C229" i="61"/>
  <c r="K231" i="61"/>
  <c r="E14" i="61"/>
  <c r="F14" i="61"/>
  <c r="G14" i="61"/>
  <c r="H14" i="61"/>
  <c r="I14" i="61"/>
  <c r="J14" i="61"/>
  <c r="D14" i="61"/>
  <c r="C14" i="61" s="1"/>
  <c r="C230" i="61"/>
  <c r="K228" i="61"/>
  <c r="C226" i="61"/>
  <c r="K224" i="61"/>
  <c r="C222" i="61"/>
  <c r="K221" i="61"/>
  <c r="K220" i="61"/>
  <c r="C218" i="61"/>
  <c r="K216" i="61"/>
  <c r="K212" i="61"/>
  <c r="K208" i="61"/>
  <c r="K205" i="61"/>
  <c r="K204" i="61"/>
  <c r="C203" i="61"/>
  <c r="K200" i="61"/>
  <c r="K197" i="61"/>
  <c r="K196" i="61"/>
  <c r="C195" i="61"/>
  <c r="K192" i="61"/>
  <c r="C186" i="61"/>
  <c r="K185" i="61"/>
  <c r="C185" i="61"/>
  <c r="K184" i="61"/>
  <c r="K182" i="61"/>
  <c r="C182" i="61"/>
  <c r="C181" i="61"/>
  <c r="K180" i="61"/>
  <c r="C178" i="61"/>
  <c r="C177" i="61"/>
  <c r="K176" i="61"/>
  <c r="K174" i="61"/>
  <c r="C174" i="61"/>
  <c r="C173" i="61"/>
  <c r="K172" i="61"/>
  <c r="C171" i="61"/>
  <c r="C170" i="61"/>
  <c r="K168" i="61"/>
  <c r="K165" i="61"/>
  <c r="C165" i="61"/>
  <c r="C163" i="61"/>
  <c r="C162" i="61"/>
  <c r="K161" i="61"/>
  <c r="C159" i="61"/>
  <c r="C158" i="61"/>
  <c r="K157" i="61"/>
  <c r="K156" i="61"/>
  <c r="C155" i="61"/>
  <c r="K153" i="61"/>
  <c r="K152" i="61"/>
  <c r="C151" i="61"/>
  <c r="C150" i="61"/>
  <c r="K149" i="61"/>
  <c r="C146" i="61"/>
  <c r="K143" i="61"/>
  <c r="C142" i="61"/>
  <c r="C141" i="61"/>
  <c r="K140" i="61"/>
  <c r="K139" i="61"/>
  <c r="C138" i="61"/>
  <c r="C137" i="61"/>
  <c r="K136" i="61"/>
  <c r="K135" i="61"/>
  <c r="C134" i="61"/>
  <c r="C133" i="61"/>
  <c r="K132" i="61"/>
  <c r="K131" i="61"/>
  <c r="C130" i="61"/>
  <c r="C129" i="61"/>
  <c r="K128" i="61"/>
  <c r="K127" i="61"/>
  <c r="C126" i="61"/>
  <c r="K124" i="61"/>
  <c r="K121" i="61"/>
  <c r="K120" i="61"/>
  <c r="K119" i="61"/>
  <c r="C119" i="61"/>
  <c r="K117" i="61"/>
  <c r="C117" i="61"/>
  <c r="C115" i="61"/>
  <c r="C114" i="61"/>
  <c r="K113" i="61"/>
  <c r="K112" i="61"/>
  <c r="K111" i="61"/>
  <c r="C111" i="61"/>
  <c r="K109" i="61"/>
  <c r="C109" i="61"/>
  <c r="C107" i="61"/>
  <c r="C106" i="61"/>
  <c r="K105" i="61"/>
  <c r="K104" i="61"/>
  <c r="K103" i="61"/>
  <c r="C103" i="61"/>
  <c r="K99" i="61"/>
  <c r="C99" i="61"/>
  <c r="C98" i="61"/>
  <c r="C97" i="61"/>
  <c r="K96" i="61"/>
  <c r="K95" i="61"/>
  <c r="C94" i="61"/>
  <c r="K93" i="61"/>
  <c r="C93" i="61"/>
  <c r="K92" i="61"/>
  <c r="K91" i="61"/>
  <c r="C91" i="61"/>
  <c r="C90" i="61"/>
  <c r="C89" i="61"/>
  <c r="K88" i="61"/>
  <c r="K87" i="61"/>
  <c r="C86" i="61"/>
  <c r="K85" i="61"/>
  <c r="C85" i="61"/>
  <c r="K84" i="61"/>
  <c r="K83" i="61"/>
  <c r="C83" i="61"/>
  <c r="C82" i="61"/>
  <c r="C81" i="61"/>
  <c r="K80" i="61"/>
  <c r="K77" i="61"/>
  <c r="C75" i="61"/>
  <c r="K73" i="61"/>
  <c r="K72" i="61"/>
  <c r="C71" i="61"/>
  <c r="C70" i="61"/>
  <c r="K69" i="61"/>
  <c r="C67" i="61"/>
  <c r="K65" i="61"/>
  <c r="K64" i="61"/>
  <c r="C63" i="61"/>
  <c r="C62" i="61"/>
  <c r="K61" i="61"/>
  <c r="C59" i="61"/>
  <c r="K55" i="61"/>
  <c r="C54" i="61"/>
  <c r="C53" i="61"/>
  <c r="K52" i="61"/>
  <c r="K51" i="61"/>
  <c r="C50" i="61"/>
  <c r="C49" i="61"/>
  <c r="K48" i="61"/>
  <c r="K47" i="61"/>
  <c r="C47" i="61"/>
  <c r="C46" i="61"/>
  <c r="C45" i="61"/>
  <c r="K44" i="61"/>
  <c r="K43" i="61"/>
  <c r="C42" i="61"/>
  <c r="K41" i="61"/>
  <c r="C41" i="61"/>
  <c r="K40" i="61"/>
  <c r="K39" i="61"/>
  <c r="C39" i="61"/>
  <c r="C37" i="61"/>
  <c r="K36" i="61"/>
  <c r="K33" i="61"/>
  <c r="C31" i="61"/>
  <c r="K29" i="61"/>
  <c r="K28" i="61"/>
  <c r="C27" i="61"/>
  <c r="C26" i="61"/>
  <c r="K25" i="61"/>
  <c r="C23" i="61"/>
  <c r="K21" i="61"/>
  <c r="K20" i="61"/>
  <c r="C19" i="61"/>
  <c r="K18" i="61"/>
  <c r="C18" i="61"/>
  <c r="K17" i="61"/>
  <c r="K16" i="61"/>
  <c r="C15" i="61"/>
  <c r="K14" i="61"/>
  <c r="E10" i="61"/>
  <c r="E9" i="61"/>
  <c r="E8" i="61"/>
  <c r="E10" i="59"/>
  <c r="E9" i="59"/>
  <c r="E8" i="59"/>
  <c r="K231" i="59"/>
  <c r="K230" i="59"/>
  <c r="C230" i="59"/>
  <c r="K229" i="59"/>
  <c r="C229" i="59"/>
  <c r="K228" i="59"/>
  <c r="C228" i="59"/>
  <c r="K227" i="59"/>
  <c r="C227" i="59"/>
  <c r="K226" i="59"/>
  <c r="C226" i="59"/>
  <c r="K225" i="59"/>
  <c r="C225" i="59"/>
  <c r="K224" i="59"/>
  <c r="C224" i="59"/>
  <c r="K223" i="59"/>
  <c r="C223" i="59"/>
  <c r="K222" i="59"/>
  <c r="C222" i="59"/>
  <c r="K221" i="59"/>
  <c r="C221" i="59"/>
  <c r="K220" i="59"/>
  <c r="C220" i="59"/>
  <c r="K219" i="59"/>
  <c r="C219" i="59"/>
  <c r="K218" i="59"/>
  <c r="C218" i="59"/>
  <c r="K217" i="59"/>
  <c r="C217" i="59"/>
  <c r="K216" i="59"/>
  <c r="C216" i="59"/>
  <c r="K215" i="59"/>
  <c r="K214" i="59"/>
  <c r="L211" i="59" s="1"/>
  <c r="K213" i="59"/>
  <c r="K212" i="59"/>
  <c r="K209" i="59"/>
  <c r="C209" i="59"/>
  <c r="K208" i="59"/>
  <c r="C208" i="59"/>
  <c r="K207" i="59"/>
  <c r="C207" i="59"/>
  <c r="K206" i="59"/>
  <c r="C206" i="59"/>
  <c r="K205" i="59"/>
  <c r="C205" i="59"/>
  <c r="K204" i="59"/>
  <c r="C204" i="59"/>
  <c r="K203" i="59"/>
  <c r="C203" i="59"/>
  <c r="K202" i="59"/>
  <c r="C202" i="59"/>
  <c r="K201" i="59"/>
  <c r="C201" i="59"/>
  <c r="K200" i="59"/>
  <c r="C200" i="59"/>
  <c r="K199" i="59"/>
  <c r="C199" i="59"/>
  <c r="K198" i="59"/>
  <c r="C198" i="59"/>
  <c r="K197" i="59"/>
  <c r="C197" i="59"/>
  <c r="K196" i="59"/>
  <c r="C196" i="59"/>
  <c r="K195" i="59"/>
  <c r="C195" i="59"/>
  <c r="K194" i="59"/>
  <c r="C194" i="59"/>
  <c r="K193" i="59"/>
  <c r="C193" i="59"/>
  <c r="K192" i="59"/>
  <c r="C192" i="59"/>
  <c r="K191" i="59"/>
  <c r="L189" i="59" s="1"/>
  <c r="C191" i="59"/>
  <c r="K190" i="59"/>
  <c r="C190" i="59"/>
  <c r="K187" i="59"/>
  <c r="C187" i="59"/>
  <c r="K186" i="59"/>
  <c r="C186" i="59"/>
  <c r="K185" i="59"/>
  <c r="C185" i="59"/>
  <c r="K184" i="59"/>
  <c r="C184" i="59"/>
  <c r="K183" i="59"/>
  <c r="C183" i="59"/>
  <c r="K182" i="59"/>
  <c r="C182" i="59"/>
  <c r="K181" i="59"/>
  <c r="C181" i="59"/>
  <c r="K180" i="59"/>
  <c r="C180" i="59"/>
  <c r="K179" i="59"/>
  <c r="C179" i="59"/>
  <c r="K178" i="59"/>
  <c r="C178" i="59"/>
  <c r="K177" i="59"/>
  <c r="C177" i="59"/>
  <c r="K176" i="59"/>
  <c r="C176" i="59"/>
  <c r="K175" i="59"/>
  <c r="C175" i="59"/>
  <c r="K174" i="59"/>
  <c r="C174" i="59"/>
  <c r="K173" i="59"/>
  <c r="C173" i="59"/>
  <c r="K172" i="59"/>
  <c r="C172" i="59"/>
  <c r="K171" i="59"/>
  <c r="C171" i="59"/>
  <c r="K170" i="59"/>
  <c r="C170" i="59"/>
  <c r="K169" i="59"/>
  <c r="L167" i="59" s="1"/>
  <c r="C169" i="59"/>
  <c r="K168" i="59"/>
  <c r="C168" i="59"/>
  <c r="K165" i="59"/>
  <c r="C165" i="59"/>
  <c r="K164" i="59"/>
  <c r="C164" i="59"/>
  <c r="K163" i="59"/>
  <c r="C163" i="59"/>
  <c r="K162" i="59"/>
  <c r="C162" i="59"/>
  <c r="K161" i="59"/>
  <c r="C161" i="59"/>
  <c r="K160" i="59"/>
  <c r="C160" i="59"/>
  <c r="K159" i="59"/>
  <c r="C159" i="59"/>
  <c r="K158" i="59"/>
  <c r="C158" i="59"/>
  <c r="K157" i="59"/>
  <c r="C157" i="59"/>
  <c r="K156" i="59"/>
  <c r="C156" i="59"/>
  <c r="K155" i="59"/>
  <c r="C155" i="59"/>
  <c r="K154" i="59"/>
  <c r="C154" i="59"/>
  <c r="K153" i="59"/>
  <c r="C153" i="59"/>
  <c r="K152" i="59"/>
  <c r="C152" i="59"/>
  <c r="K151" i="59"/>
  <c r="C151" i="59"/>
  <c r="K150" i="59"/>
  <c r="C150" i="59"/>
  <c r="K149" i="59"/>
  <c r="C149" i="59"/>
  <c r="K148" i="59"/>
  <c r="C148" i="59"/>
  <c r="K147" i="59"/>
  <c r="L145" i="59" s="1"/>
  <c r="C147" i="59"/>
  <c r="K146" i="59"/>
  <c r="C146" i="59"/>
  <c r="K143" i="59"/>
  <c r="C143" i="59"/>
  <c r="K142" i="59"/>
  <c r="C142" i="59"/>
  <c r="K141" i="59"/>
  <c r="C141" i="59"/>
  <c r="K140" i="59"/>
  <c r="C140" i="59"/>
  <c r="K139" i="59"/>
  <c r="C139" i="59"/>
  <c r="K138" i="59"/>
  <c r="C138" i="59"/>
  <c r="K137" i="59"/>
  <c r="C137" i="59"/>
  <c r="K136" i="59"/>
  <c r="C136" i="59"/>
  <c r="K135" i="59"/>
  <c r="C135" i="59"/>
  <c r="K134" i="59"/>
  <c r="C134" i="59"/>
  <c r="K133" i="59"/>
  <c r="C133" i="59"/>
  <c r="K132" i="59"/>
  <c r="C132" i="59"/>
  <c r="K131" i="59"/>
  <c r="C131" i="59"/>
  <c r="K130" i="59"/>
  <c r="C130" i="59"/>
  <c r="K129" i="59"/>
  <c r="C129" i="59"/>
  <c r="K128" i="59"/>
  <c r="C128" i="59"/>
  <c r="K127" i="59"/>
  <c r="C127" i="59"/>
  <c r="K126" i="59"/>
  <c r="C126" i="59"/>
  <c r="K125" i="59"/>
  <c r="L123" i="59" s="1"/>
  <c r="C125" i="59"/>
  <c r="K124" i="59"/>
  <c r="C124" i="59"/>
  <c r="K121" i="59"/>
  <c r="C121" i="59"/>
  <c r="K120" i="59"/>
  <c r="C120" i="59"/>
  <c r="K119" i="59"/>
  <c r="C119" i="59"/>
  <c r="K118" i="59"/>
  <c r="C118" i="59"/>
  <c r="K117" i="59"/>
  <c r="C117" i="59"/>
  <c r="K116" i="59"/>
  <c r="C116" i="59"/>
  <c r="K115" i="59"/>
  <c r="C115" i="59"/>
  <c r="K114" i="59"/>
  <c r="C114" i="59"/>
  <c r="K113" i="59"/>
  <c r="C113" i="59"/>
  <c r="K112" i="59"/>
  <c r="C112" i="59"/>
  <c r="K111" i="59"/>
  <c r="C111" i="59"/>
  <c r="K110" i="59"/>
  <c r="C110" i="59"/>
  <c r="K109" i="59"/>
  <c r="C109" i="59"/>
  <c r="K108" i="59"/>
  <c r="C108" i="59"/>
  <c r="K107" i="59"/>
  <c r="C107" i="59"/>
  <c r="K106" i="59"/>
  <c r="C106" i="59"/>
  <c r="K105" i="59"/>
  <c r="C105" i="59"/>
  <c r="K104" i="59"/>
  <c r="C104" i="59"/>
  <c r="K103" i="59"/>
  <c r="C103" i="59"/>
  <c r="K102" i="59"/>
  <c r="L101" i="59" s="1"/>
  <c r="C102" i="59"/>
  <c r="K99" i="59"/>
  <c r="C99" i="59"/>
  <c r="K98" i="59"/>
  <c r="C98" i="59"/>
  <c r="K97" i="59"/>
  <c r="C97" i="59"/>
  <c r="K96" i="59"/>
  <c r="C96" i="59"/>
  <c r="K95" i="59"/>
  <c r="C95" i="59"/>
  <c r="K94" i="59"/>
  <c r="C94" i="59"/>
  <c r="K93" i="59"/>
  <c r="C93" i="59"/>
  <c r="K92" i="59"/>
  <c r="C92" i="59"/>
  <c r="K91" i="59"/>
  <c r="C91" i="59"/>
  <c r="K90" i="59"/>
  <c r="C90" i="59"/>
  <c r="K89" i="59"/>
  <c r="C89" i="59"/>
  <c r="K88" i="59"/>
  <c r="C88" i="59"/>
  <c r="K87" i="59"/>
  <c r="C87" i="59"/>
  <c r="K86" i="59"/>
  <c r="C86" i="59"/>
  <c r="K85" i="59"/>
  <c r="C85" i="59"/>
  <c r="K84" i="59"/>
  <c r="C84" i="59"/>
  <c r="K83" i="59"/>
  <c r="C83" i="59"/>
  <c r="K82" i="59"/>
  <c r="C82" i="59"/>
  <c r="K81" i="59"/>
  <c r="L79" i="59" s="1"/>
  <c r="C81" i="59"/>
  <c r="K80" i="59"/>
  <c r="C80" i="59"/>
  <c r="K77" i="59"/>
  <c r="C77" i="59"/>
  <c r="K76" i="59"/>
  <c r="C76" i="59"/>
  <c r="K75" i="59"/>
  <c r="C75" i="59"/>
  <c r="K74" i="59"/>
  <c r="C74" i="59"/>
  <c r="K73" i="59"/>
  <c r="C73" i="59"/>
  <c r="K72" i="59"/>
  <c r="C72" i="59"/>
  <c r="K71" i="59"/>
  <c r="C71" i="59"/>
  <c r="K70" i="59"/>
  <c r="C70" i="59"/>
  <c r="K69" i="59"/>
  <c r="C69" i="59"/>
  <c r="K68" i="59"/>
  <c r="C68" i="59"/>
  <c r="K67" i="59"/>
  <c r="C67" i="59"/>
  <c r="K66" i="59"/>
  <c r="C66" i="59"/>
  <c r="K65" i="59"/>
  <c r="C65" i="59"/>
  <c r="K64" i="59"/>
  <c r="C64" i="59"/>
  <c r="K63" i="59"/>
  <c r="C63" i="59"/>
  <c r="K62" i="59"/>
  <c r="C62" i="59"/>
  <c r="K61" i="59"/>
  <c r="C61" i="59"/>
  <c r="K60" i="59"/>
  <c r="C60" i="59"/>
  <c r="K59" i="59"/>
  <c r="L57" i="59" s="1"/>
  <c r="C59" i="59"/>
  <c r="K58" i="59"/>
  <c r="C58" i="59"/>
  <c r="K55" i="59"/>
  <c r="C55" i="59"/>
  <c r="K54" i="59"/>
  <c r="C54" i="59"/>
  <c r="K53" i="59"/>
  <c r="C53" i="59"/>
  <c r="K52" i="59"/>
  <c r="C52" i="59"/>
  <c r="K51" i="59"/>
  <c r="C51" i="59"/>
  <c r="K50" i="59"/>
  <c r="C50" i="59"/>
  <c r="K49" i="59"/>
  <c r="C49" i="59"/>
  <c r="K48" i="59"/>
  <c r="C48" i="59"/>
  <c r="K47" i="59"/>
  <c r="C47" i="59"/>
  <c r="K46" i="59"/>
  <c r="C46" i="59"/>
  <c r="K45" i="59"/>
  <c r="C45" i="59"/>
  <c r="K44" i="59"/>
  <c r="C44" i="59"/>
  <c r="K43" i="59"/>
  <c r="C43" i="59"/>
  <c r="K42" i="59"/>
  <c r="C42" i="59"/>
  <c r="K41" i="59"/>
  <c r="C41" i="59"/>
  <c r="K40" i="59"/>
  <c r="C40" i="59"/>
  <c r="K39" i="59"/>
  <c r="C39" i="59"/>
  <c r="K38" i="59"/>
  <c r="C38" i="59"/>
  <c r="K37" i="59"/>
  <c r="C37" i="59"/>
  <c r="K36" i="59"/>
  <c r="C36" i="59"/>
  <c r="K33" i="59"/>
  <c r="C33" i="59"/>
  <c r="K32" i="59"/>
  <c r="C32" i="59"/>
  <c r="K31" i="59"/>
  <c r="C31" i="59"/>
  <c r="K30" i="59"/>
  <c r="C30" i="59"/>
  <c r="K29" i="59"/>
  <c r="C29" i="59"/>
  <c r="K28" i="59"/>
  <c r="C28" i="59"/>
  <c r="K27" i="59"/>
  <c r="C27" i="59"/>
  <c r="K26" i="59"/>
  <c r="C26" i="59"/>
  <c r="K25" i="59"/>
  <c r="C25" i="59"/>
  <c r="K24" i="59"/>
  <c r="C24" i="59"/>
  <c r="K23" i="59"/>
  <c r="C23" i="59"/>
  <c r="K22" i="59"/>
  <c r="C22" i="59"/>
  <c r="K21" i="59"/>
  <c r="C21" i="59"/>
  <c r="K20" i="59"/>
  <c r="C20" i="59"/>
  <c r="K19" i="59"/>
  <c r="C19" i="59"/>
  <c r="K18" i="59"/>
  <c r="C18" i="59"/>
  <c r="K17" i="59"/>
  <c r="C17" i="59"/>
  <c r="K16" i="59"/>
  <c r="C16" i="59"/>
  <c r="K15" i="59"/>
  <c r="L13" i="59" s="1"/>
  <c r="C15" i="59"/>
  <c r="K14" i="59"/>
  <c r="C14" i="59"/>
  <c r="D105" i="58"/>
  <c r="H112" i="58"/>
  <c r="H113" i="58"/>
  <c r="H114" i="58"/>
  <c r="H115" i="58"/>
  <c r="H116" i="58"/>
  <c r="H117" i="58"/>
  <c r="H118" i="58"/>
  <c r="H119" i="58"/>
  <c r="H120" i="58"/>
  <c r="H121" i="58"/>
  <c r="H122" i="58"/>
  <c r="H123" i="58"/>
  <c r="H124" i="58"/>
  <c r="H125" i="58"/>
  <c r="H126" i="58"/>
  <c r="H127" i="58"/>
  <c r="H128" i="58"/>
  <c r="A128" i="58" s="1"/>
  <c r="H129" i="58"/>
  <c r="H130" i="58"/>
  <c r="H131" i="58"/>
  <c r="H111" i="58"/>
  <c r="E112" i="58"/>
  <c r="E113" i="58"/>
  <c r="E114" i="58"/>
  <c r="E116" i="58"/>
  <c r="E117" i="58"/>
  <c r="E118" i="58"/>
  <c r="A118" i="58" s="1"/>
  <c r="E119" i="58"/>
  <c r="E120" i="58"/>
  <c r="E121" i="58"/>
  <c r="E122" i="58"/>
  <c r="E123" i="58"/>
  <c r="E124" i="58"/>
  <c r="E125" i="58"/>
  <c r="E126" i="58"/>
  <c r="E127" i="58"/>
  <c r="E128" i="58"/>
  <c r="E129" i="58"/>
  <c r="E130" i="58"/>
  <c r="E131" i="58"/>
  <c r="E111" i="58"/>
  <c r="D112" i="58"/>
  <c r="D113" i="58"/>
  <c r="D114" i="58"/>
  <c r="D115" i="58"/>
  <c r="D116" i="58"/>
  <c r="A116" i="58" s="1"/>
  <c r="D117" i="58"/>
  <c r="D118" i="58"/>
  <c r="D119" i="58"/>
  <c r="D120" i="58"/>
  <c r="D122" i="58"/>
  <c r="D123" i="58"/>
  <c r="D124" i="58"/>
  <c r="A124" i="58" s="1"/>
  <c r="D125" i="58"/>
  <c r="D126" i="58"/>
  <c r="D127" i="58"/>
  <c r="D128" i="58"/>
  <c r="D129" i="58"/>
  <c r="D130" i="58"/>
  <c r="A130" i="58" s="1"/>
  <c r="D131" i="58"/>
  <c r="D111" i="58"/>
  <c r="H66" i="58"/>
  <c r="H67" i="58"/>
  <c r="H68" i="58"/>
  <c r="H69" i="58"/>
  <c r="H70" i="58"/>
  <c r="H71" i="58"/>
  <c r="H72" i="58"/>
  <c r="H73" i="58"/>
  <c r="H74" i="58"/>
  <c r="H75" i="58"/>
  <c r="H76" i="58"/>
  <c r="H77" i="58"/>
  <c r="H78" i="58"/>
  <c r="H79" i="58"/>
  <c r="H80" i="58"/>
  <c r="H81" i="58"/>
  <c r="H82" i="58"/>
  <c r="H83" i="58"/>
  <c r="H84" i="58"/>
  <c r="H85" i="58"/>
  <c r="H86" i="58"/>
  <c r="H87" i="58"/>
  <c r="H88" i="58"/>
  <c r="H89" i="58"/>
  <c r="H90" i="58"/>
  <c r="A90" i="58" s="1"/>
  <c r="H91" i="58"/>
  <c r="H92" i="58"/>
  <c r="H93" i="58"/>
  <c r="H94" i="58"/>
  <c r="H95" i="58"/>
  <c r="H96" i="58"/>
  <c r="H97" i="58"/>
  <c r="H98" i="58"/>
  <c r="H99" i="58"/>
  <c r="H100" i="58"/>
  <c r="H101" i="58"/>
  <c r="H102" i="58"/>
  <c r="A102" i="58" s="1"/>
  <c r="H103" i="58"/>
  <c r="E66" i="58"/>
  <c r="E67" i="58"/>
  <c r="E68" i="58"/>
  <c r="E69" i="58"/>
  <c r="E70" i="58"/>
  <c r="E71" i="58"/>
  <c r="E72" i="58"/>
  <c r="A72" i="58" s="1"/>
  <c r="E73" i="58"/>
  <c r="E74" i="58"/>
  <c r="E75" i="58"/>
  <c r="E76" i="58"/>
  <c r="A76" i="58" s="1"/>
  <c r="E77" i="58"/>
  <c r="E78" i="58"/>
  <c r="E79" i="58"/>
  <c r="E80" i="58"/>
  <c r="A80" i="58" s="1"/>
  <c r="E81" i="58"/>
  <c r="E82" i="58"/>
  <c r="E83" i="58"/>
  <c r="E84" i="58"/>
  <c r="E85" i="58"/>
  <c r="E86" i="58"/>
  <c r="E87" i="58"/>
  <c r="E88" i="58"/>
  <c r="A88" i="58" s="1"/>
  <c r="E89" i="58"/>
  <c r="E90" i="58"/>
  <c r="E91" i="58"/>
  <c r="E92" i="58"/>
  <c r="E93" i="58"/>
  <c r="E94" i="58"/>
  <c r="E95" i="58"/>
  <c r="E96" i="58"/>
  <c r="E97" i="58"/>
  <c r="E98" i="58"/>
  <c r="E99" i="58"/>
  <c r="E100" i="58"/>
  <c r="E101" i="58"/>
  <c r="E102" i="58"/>
  <c r="E103" i="58"/>
  <c r="A92" i="58"/>
  <c r="D85" i="58"/>
  <c r="D86" i="58"/>
  <c r="A86" i="58" s="1"/>
  <c r="D87" i="58"/>
  <c r="D88" i="58"/>
  <c r="D89" i="58"/>
  <c r="D90" i="58"/>
  <c r="D91" i="58"/>
  <c r="A91" i="58" s="1"/>
  <c r="D92" i="58"/>
  <c r="D93" i="58"/>
  <c r="A93" i="58" s="1"/>
  <c r="D94" i="58"/>
  <c r="A94" i="58" s="1"/>
  <c r="D96" i="58"/>
  <c r="D97" i="58"/>
  <c r="D98" i="58"/>
  <c r="D99" i="58"/>
  <c r="A99" i="58" s="1"/>
  <c r="D100" i="58"/>
  <c r="A100" i="58" s="1"/>
  <c r="D101" i="58"/>
  <c r="D102" i="58"/>
  <c r="D103" i="58"/>
  <c r="A103" i="58" s="1"/>
  <c r="D66" i="58"/>
  <c r="A66" i="58" s="1"/>
  <c r="D67" i="58"/>
  <c r="D68" i="58"/>
  <c r="A68" i="58" s="1"/>
  <c r="D69" i="58"/>
  <c r="D70" i="58"/>
  <c r="A70" i="58" s="1"/>
  <c r="D71" i="58"/>
  <c r="D72" i="58"/>
  <c r="D74" i="58"/>
  <c r="D75" i="58"/>
  <c r="A75" i="58" s="1"/>
  <c r="D76" i="58"/>
  <c r="D77" i="58"/>
  <c r="D78" i="58"/>
  <c r="A78" i="58" s="1"/>
  <c r="D79" i="58"/>
  <c r="D80" i="58"/>
  <c r="D81" i="58"/>
  <c r="D82" i="58"/>
  <c r="A82" i="58" s="1"/>
  <c r="D83" i="58"/>
  <c r="A83" i="58" s="1"/>
  <c r="H65" i="58"/>
  <c r="E65" i="58"/>
  <c r="D65" i="58"/>
  <c r="D56" i="58"/>
  <c r="G55" i="58"/>
  <c r="D49" i="58"/>
  <c r="H28" i="58"/>
  <c r="H31" i="58"/>
  <c r="H35" i="58"/>
  <c r="H39" i="58"/>
  <c r="H43" i="58"/>
  <c r="G27" i="58"/>
  <c r="G29" i="58"/>
  <c r="G30" i="58"/>
  <c r="G31" i="58"/>
  <c r="G32" i="58"/>
  <c r="G33" i="58"/>
  <c r="G34" i="58"/>
  <c r="G35" i="58"/>
  <c r="G36" i="58"/>
  <c r="G37" i="58"/>
  <c r="G38" i="58"/>
  <c r="G39" i="58"/>
  <c r="G40" i="58"/>
  <c r="G41" i="58"/>
  <c r="G42" i="58"/>
  <c r="G43" i="58"/>
  <c r="G44" i="58"/>
  <c r="G45" i="58"/>
  <c r="G46" i="58"/>
  <c r="D27" i="58"/>
  <c r="E27" i="58"/>
  <c r="F27" i="58" s="1"/>
  <c r="D28" i="58"/>
  <c r="D29" i="58"/>
  <c r="E29" i="58"/>
  <c r="H29" i="58" s="1"/>
  <c r="D30" i="58"/>
  <c r="E30" i="58"/>
  <c r="F30" i="58" s="1"/>
  <c r="D31" i="58"/>
  <c r="E31" i="58"/>
  <c r="D32" i="58"/>
  <c r="E32" i="58"/>
  <c r="H32" i="58" s="1"/>
  <c r="D33" i="58"/>
  <c r="E33" i="58"/>
  <c r="H33" i="58" s="1"/>
  <c r="D34" i="58"/>
  <c r="E34" i="58"/>
  <c r="H34" i="58" s="1"/>
  <c r="D35" i="58"/>
  <c r="E35" i="58"/>
  <c r="D36" i="58"/>
  <c r="E36" i="58"/>
  <c r="H36" i="58" s="1"/>
  <c r="D37" i="58"/>
  <c r="E37" i="58"/>
  <c r="F37" i="58" s="1"/>
  <c r="D38" i="58"/>
  <c r="E38" i="58"/>
  <c r="F38" i="58" s="1"/>
  <c r="D39" i="58"/>
  <c r="E39" i="58"/>
  <c r="F39" i="58" s="1"/>
  <c r="D40" i="58"/>
  <c r="E40" i="58"/>
  <c r="A40" i="58" s="1"/>
  <c r="D41" i="58"/>
  <c r="E41" i="58"/>
  <c r="F41" i="58" s="1"/>
  <c r="D42" i="58"/>
  <c r="E42" i="58"/>
  <c r="H42" i="58" s="1"/>
  <c r="D43" i="58"/>
  <c r="E43" i="58"/>
  <c r="F43" i="58" s="1"/>
  <c r="D44" i="58"/>
  <c r="A44" i="58" s="1"/>
  <c r="E44" i="58"/>
  <c r="H44" i="58" s="1"/>
  <c r="D45" i="58"/>
  <c r="E45" i="58"/>
  <c r="F45" i="58" s="1"/>
  <c r="D46" i="58"/>
  <c r="E46" i="58"/>
  <c r="F46" i="58" s="1"/>
  <c r="F42" i="58"/>
  <c r="G26" i="58"/>
  <c r="E26" i="58"/>
  <c r="F26" i="58" s="1"/>
  <c r="D26" i="58"/>
  <c r="G22" i="58"/>
  <c r="E22" i="58"/>
  <c r="E21" i="58"/>
  <c r="I122" i="57"/>
  <c r="E13" i="57" s="1"/>
  <c r="F42" i="55" s="1"/>
  <c r="I111" i="57"/>
  <c r="E12" i="57" s="1"/>
  <c r="F41" i="55" s="1"/>
  <c r="I96" i="57"/>
  <c r="I85" i="57"/>
  <c r="I74" i="57"/>
  <c r="I65" i="57"/>
  <c r="E8" i="57" s="1"/>
  <c r="A129" i="58"/>
  <c r="A120" i="58"/>
  <c r="A98" i="58"/>
  <c r="A87" i="58"/>
  <c r="A79" i="58"/>
  <c r="A71" i="58"/>
  <c r="A67" i="58"/>
  <c r="A39" i="58"/>
  <c r="A37" i="58"/>
  <c r="F35" i="58"/>
  <c r="F33" i="58"/>
  <c r="A32" i="58"/>
  <c r="F31" i="58"/>
  <c r="F29" i="58"/>
  <c r="A27" i="58"/>
  <c r="F20" i="58"/>
  <c r="E20" i="58"/>
  <c r="D20" i="58"/>
  <c r="A130" i="57"/>
  <c r="A129" i="57"/>
  <c r="A128" i="57"/>
  <c r="A127" i="57"/>
  <c r="A126" i="57"/>
  <c r="A125" i="57"/>
  <c r="A124" i="57"/>
  <c r="A123" i="57"/>
  <c r="A120" i="57"/>
  <c r="A119" i="57"/>
  <c r="A118" i="57"/>
  <c r="A117" i="57"/>
  <c r="A116" i="57"/>
  <c r="A115" i="57"/>
  <c r="A114" i="57"/>
  <c r="A113" i="57"/>
  <c r="A112" i="57"/>
  <c r="A103" i="57"/>
  <c r="A102" i="57"/>
  <c r="A101" i="57"/>
  <c r="A100" i="57"/>
  <c r="A99" i="57"/>
  <c r="A98" i="57"/>
  <c r="A97" i="57"/>
  <c r="E11" i="57"/>
  <c r="A94" i="57"/>
  <c r="A93" i="57"/>
  <c r="A92" i="57"/>
  <c r="A91" i="57"/>
  <c r="A90" i="57"/>
  <c r="A89" i="57"/>
  <c r="A88" i="57"/>
  <c r="A87" i="57"/>
  <c r="A86" i="57"/>
  <c r="A83" i="57"/>
  <c r="A82" i="57"/>
  <c r="A81" i="57"/>
  <c r="A80" i="57"/>
  <c r="A79" i="57"/>
  <c r="A78" i="57"/>
  <c r="A77" i="57"/>
  <c r="A76" i="57"/>
  <c r="A75" i="57"/>
  <c r="A72" i="57"/>
  <c r="A71" i="57"/>
  <c r="A70" i="57"/>
  <c r="A69" i="57"/>
  <c r="A68" i="57"/>
  <c r="A67" i="57"/>
  <c r="A66" i="57"/>
  <c r="G47" i="57"/>
  <c r="E23" i="57" s="1"/>
  <c r="H46" i="57"/>
  <c r="F46" i="57"/>
  <c r="A46" i="57"/>
  <c r="H45" i="57"/>
  <c r="F45" i="57"/>
  <c r="A45" i="57"/>
  <c r="H44" i="57"/>
  <c r="F44" i="57"/>
  <c r="A44" i="57"/>
  <c r="H43" i="57"/>
  <c r="F43" i="57"/>
  <c r="A43" i="57"/>
  <c r="H42" i="57"/>
  <c r="F42" i="57"/>
  <c r="A42" i="57"/>
  <c r="H41" i="57"/>
  <c r="F41" i="57"/>
  <c r="A41" i="57"/>
  <c r="H40" i="57"/>
  <c r="F40" i="57"/>
  <c r="A40" i="57"/>
  <c r="H39" i="57"/>
  <c r="F39" i="57"/>
  <c r="A39" i="57"/>
  <c r="H38" i="57"/>
  <c r="F38" i="57"/>
  <c r="A38" i="57"/>
  <c r="H37" i="57"/>
  <c r="F37" i="57"/>
  <c r="A37" i="57"/>
  <c r="H36" i="57"/>
  <c r="F36" i="57"/>
  <c r="A36" i="57"/>
  <c r="H35" i="57"/>
  <c r="F35" i="57"/>
  <c r="A35" i="57"/>
  <c r="H34" i="57"/>
  <c r="F34" i="57"/>
  <c r="A34" i="57"/>
  <c r="H33" i="57"/>
  <c r="F33" i="57"/>
  <c r="A33" i="57"/>
  <c r="H32" i="57"/>
  <c r="F32" i="57"/>
  <c r="A32" i="57"/>
  <c r="H31" i="57"/>
  <c r="F31" i="57"/>
  <c r="A31" i="57"/>
  <c r="H30" i="57"/>
  <c r="F30" i="57"/>
  <c r="A30" i="57"/>
  <c r="H29" i="57"/>
  <c r="F29" i="57"/>
  <c r="A29" i="57"/>
  <c r="H28" i="57"/>
  <c r="F28" i="57"/>
  <c r="A28" i="57"/>
  <c r="H27" i="57"/>
  <c r="F27" i="57"/>
  <c r="A27" i="57"/>
  <c r="H26" i="57"/>
  <c r="F26" i="57"/>
  <c r="F20" i="57"/>
  <c r="E20" i="57"/>
  <c r="D20" i="57"/>
  <c r="E19" i="57"/>
  <c r="E19" i="58" s="1"/>
  <c r="E10" i="57"/>
  <c r="F39" i="55" s="1"/>
  <c r="E9" i="57"/>
  <c r="F38" i="55" s="1"/>
  <c r="C12" i="56"/>
  <c r="C5" i="56"/>
  <c r="G34" i="64"/>
  <c r="D34" i="55"/>
  <c r="D34" i="64" s="1"/>
  <c r="C34" i="55"/>
  <c r="C34" i="64" s="1"/>
  <c r="H32" i="55"/>
  <c r="H32" i="64" s="1"/>
  <c r="C32" i="55"/>
  <c r="C32" i="64" s="1"/>
  <c r="E31" i="55"/>
  <c r="E31" i="64" s="1"/>
  <c r="C31" i="55"/>
  <c r="C31" i="64" s="1"/>
  <c r="C30" i="55"/>
  <c r="C30" i="64" s="1"/>
  <c r="C29" i="55"/>
  <c r="C29" i="64" s="1"/>
  <c r="C27" i="55"/>
  <c r="C27" i="64" s="1"/>
  <c r="C28" i="55"/>
  <c r="C28" i="64" s="1"/>
  <c r="C26" i="55"/>
  <c r="C26" i="64" s="1"/>
  <c r="C25" i="55"/>
  <c r="C25" i="64" s="1"/>
  <c r="G24" i="64"/>
  <c r="D24" i="55"/>
  <c r="D24" i="64" s="1"/>
  <c r="C24" i="55"/>
  <c r="C24" i="64" s="1"/>
  <c r="E22" i="55"/>
  <c r="E22" i="64" s="1"/>
  <c r="C22" i="55"/>
  <c r="C22" i="64" s="1"/>
  <c r="C19" i="55"/>
  <c r="F8" i="62" s="1"/>
  <c r="C20" i="55"/>
  <c r="C20" i="64" s="1"/>
  <c r="C21" i="55"/>
  <c r="C21" i="64" s="1"/>
  <c r="E2" i="61"/>
  <c r="C17" i="55"/>
  <c r="C17" i="64" s="1"/>
  <c r="G16" i="64"/>
  <c r="D16" i="64"/>
  <c r="C16" i="55"/>
  <c r="C16" i="64" s="1"/>
  <c r="E14" i="55"/>
  <c r="E14" i="64" s="1"/>
  <c r="C14" i="55"/>
  <c r="C14" i="64" s="1"/>
  <c r="C13" i="55"/>
  <c r="C13" i="64" s="1"/>
  <c r="C7" i="55"/>
  <c r="B7" i="55"/>
  <c r="H42" i="55"/>
  <c r="H39" i="55"/>
  <c r="H36" i="55"/>
  <c r="C24" i="54"/>
  <c r="G15" i="54"/>
  <c r="G14" i="54"/>
  <c r="I11" i="54"/>
  <c r="G11" i="54"/>
  <c r="C24" i="53"/>
  <c r="G15" i="53"/>
  <c r="G14" i="53"/>
  <c r="G13" i="53"/>
  <c r="G12" i="53"/>
  <c r="I11" i="53"/>
  <c r="G11" i="53"/>
  <c r="F9" i="52"/>
  <c r="F8" i="52"/>
  <c r="F7" i="52"/>
  <c r="H4" i="52"/>
  <c r="G38" i="12"/>
  <c r="F8" i="59" l="1"/>
  <c r="J36" i="55" s="1"/>
  <c r="H40" i="58"/>
  <c r="G47" i="58"/>
  <c r="H27" i="58"/>
  <c r="I85" i="58"/>
  <c r="E10" i="58" s="1"/>
  <c r="A123" i="58"/>
  <c r="F34" i="58"/>
  <c r="H46" i="58"/>
  <c r="H38" i="58"/>
  <c r="H30" i="58"/>
  <c r="A117" i="58"/>
  <c r="A112" i="58"/>
  <c r="A126" i="58"/>
  <c r="I122" i="58"/>
  <c r="E13" i="58" s="1"/>
  <c r="A114" i="58"/>
  <c r="I96" i="58"/>
  <c r="E11" i="58" s="1"/>
  <c r="I74" i="58"/>
  <c r="E9" i="58" s="1"/>
  <c r="A35" i="58"/>
  <c r="A33" i="58"/>
  <c r="A31" i="58"/>
  <c r="A29" i="58"/>
  <c r="H45" i="58"/>
  <c r="H41" i="58"/>
  <c r="H37" i="58"/>
  <c r="L35" i="59"/>
  <c r="F5" i="59" s="1"/>
  <c r="J46" i="55" s="1"/>
  <c r="I26" i="57"/>
  <c r="I17" i="57" s="1"/>
  <c r="I16" i="57" s="1"/>
  <c r="F9" i="59"/>
  <c r="J39" i="55" s="1"/>
  <c r="F10" i="59"/>
  <c r="J42" i="55" s="1"/>
  <c r="H26" i="58"/>
  <c r="I26" i="58" s="1"/>
  <c r="I17" i="58" s="1"/>
  <c r="C19" i="64"/>
  <c r="I11" i="65"/>
  <c r="B123" i="59"/>
  <c r="B79" i="61"/>
  <c r="B57" i="59"/>
  <c r="E22" i="65"/>
  <c r="G15" i="65"/>
  <c r="G14" i="65"/>
  <c r="C2" i="58"/>
  <c r="G13" i="65"/>
  <c r="G12" i="65"/>
  <c r="G11" i="65"/>
  <c r="C3" i="58"/>
  <c r="E2" i="59"/>
  <c r="F9" i="62"/>
  <c r="C18" i="64"/>
  <c r="D3" i="56"/>
  <c r="C3" i="57"/>
  <c r="E3" i="59"/>
  <c r="E3" i="61"/>
  <c r="D2" i="56"/>
  <c r="C2" i="57"/>
  <c r="D11" i="62"/>
  <c r="L13" i="61"/>
  <c r="L35" i="61"/>
  <c r="L101" i="61"/>
  <c r="L57" i="61"/>
  <c r="L211" i="61"/>
  <c r="L145" i="61"/>
  <c r="F10" i="61" s="1"/>
  <c r="L167" i="61"/>
  <c r="L189" i="61"/>
  <c r="L79" i="61"/>
  <c r="L123" i="61"/>
  <c r="B35" i="61"/>
  <c r="B167" i="61"/>
  <c r="B13" i="61"/>
  <c r="B123" i="61"/>
  <c r="B57" i="61"/>
  <c r="B101" i="61"/>
  <c r="B145" i="61"/>
  <c r="B189" i="61"/>
  <c r="B145" i="59"/>
  <c r="B13" i="59"/>
  <c r="B167" i="59"/>
  <c r="B101" i="59"/>
  <c r="B189" i="59"/>
  <c r="B35" i="59"/>
  <c r="B79" i="59"/>
  <c r="I111" i="58"/>
  <c r="E12" i="58" s="1"/>
  <c r="A119" i="58"/>
  <c r="A125" i="58"/>
  <c r="A113" i="58"/>
  <c r="A127" i="58"/>
  <c r="A115" i="58"/>
  <c r="I65" i="58"/>
  <c r="E8" i="58" s="1"/>
  <c r="A101" i="58"/>
  <c r="A89" i="58"/>
  <c r="A69" i="58"/>
  <c r="A97" i="58"/>
  <c r="A81" i="58"/>
  <c r="A77" i="58"/>
  <c r="A41" i="58"/>
  <c r="A43" i="58"/>
  <c r="A45" i="58"/>
  <c r="F32" i="58"/>
  <c r="F36" i="58"/>
  <c r="F28" i="58"/>
  <c r="A36" i="58"/>
  <c r="A28" i="58"/>
  <c r="F40" i="58"/>
  <c r="F44" i="58"/>
  <c r="A30" i="58"/>
  <c r="A34" i="58"/>
  <c r="A38" i="58"/>
  <c r="A42" i="58"/>
  <c r="A46" i="58"/>
  <c r="E23" i="58"/>
  <c r="E7" i="57"/>
  <c r="E6" i="57"/>
  <c r="B49" i="55"/>
  <c r="E7" i="58" l="1"/>
  <c r="F8" i="61"/>
  <c r="F5" i="61"/>
  <c r="F9" i="61"/>
  <c r="F6" i="61" s="1"/>
  <c r="G39" i="64" s="1"/>
  <c r="F6" i="59"/>
  <c r="J45" i="55" s="1"/>
  <c r="E5" i="57"/>
  <c r="F43" i="55" s="1"/>
  <c r="F36" i="55"/>
  <c r="G38" i="64"/>
  <c r="I16" i="58"/>
  <c r="E6" i="58"/>
  <c r="E5" i="58" s="1"/>
  <c r="E2" i="43" l="1"/>
  <c r="C2" i="14"/>
  <c r="D2" i="45"/>
  <c r="K228" i="43" l="1"/>
  <c r="K213" i="43"/>
  <c r="K214" i="43"/>
  <c r="K215" i="43"/>
  <c r="K216" i="43"/>
  <c r="K217" i="43"/>
  <c r="K218" i="43"/>
  <c r="K219" i="43"/>
  <c r="K220" i="43"/>
  <c r="K221" i="43"/>
  <c r="K222" i="43"/>
  <c r="K223" i="43"/>
  <c r="K224" i="43"/>
  <c r="K225" i="43"/>
  <c r="K226" i="43"/>
  <c r="K227" i="43"/>
  <c r="K229" i="43"/>
  <c r="K230" i="43"/>
  <c r="K231" i="43"/>
  <c r="K212" i="43"/>
  <c r="K191" i="43"/>
  <c r="K192" i="43"/>
  <c r="K193" i="43"/>
  <c r="K194" i="43"/>
  <c r="K195" i="43"/>
  <c r="K196" i="43"/>
  <c r="K197" i="43"/>
  <c r="K198" i="43"/>
  <c r="K199" i="43"/>
  <c r="K200" i="43"/>
  <c r="K201" i="43"/>
  <c r="K202" i="43"/>
  <c r="K203" i="43"/>
  <c r="K204" i="43"/>
  <c r="K205" i="43"/>
  <c r="K206" i="43"/>
  <c r="K207" i="43"/>
  <c r="K208" i="43"/>
  <c r="K209" i="43"/>
  <c r="K187" i="43"/>
  <c r="K169" i="43"/>
  <c r="K170" i="43"/>
  <c r="K171" i="43"/>
  <c r="K172" i="43"/>
  <c r="K173" i="43"/>
  <c r="K174" i="43"/>
  <c r="K175" i="43"/>
  <c r="K176" i="43"/>
  <c r="K177" i="43"/>
  <c r="K178" i="43"/>
  <c r="K179" i="43"/>
  <c r="K180" i="43"/>
  <c r="K181" i="43"/>
  <c r="K182" i="43"/>
  <c r="K183" i="43"/>
  <c r="K184" i="43"/>
  <c r="K185" i="43"/>
  <c r="K186" i="43"/>
  <c r="K168" i="43"/>
  <c r="K147" i="43"/>
  <c r="K148" i="43"/>
  <c r="K149" i="43"/>
  <c r="K150" i="43"/>
  <c r="K151" i="43"/>
  <c r="K152" i="43"/>
  <c r="K153" i="43"/>
  <c r="K154" i="43"/>
  <c r="K155" i="43"/>
  <c r="K156" i="43"/>
  <c r="K157" i="43"/>
  <c r="K158" i="43"/>
  <c r="K159" i="43"/>
  <c r="K160" i="43"/>
  <c r="K161" i="43"/>
  <c r="K162" i="43"/>
  <c r="K163" i="43"/>
  <c r="K164" i="43"/>
  <c r="K165" i="43"/>
  <c r="K146" i="43"/>
  <c r="K125" i="43"/>
  <c r="K126" i="43"/>
  <c r="K127" i="43"/>
  <c r="K128" i="43"/>
  <c r="K129" i="43"/>
  <c r="K130" i="43"/>
  <c r="K131" i="43"/>
  <c r="K132" i="43"/>
  <c r="K133" i="43"/>
  <c r="K134" i="43"/>
  <c r="K135" i="43"/>
  <c r="K136" i="43"/>
  <c r="K137" i="43"/>
  <c r="K138" i="43"/>
  <c r="K139" i="43"/>
  <c r="K140" i="43"/>
  <c r="K141" i="43"/>
  <c r="K142" i="43"/>
  <c r="K143" i="43"/>
  <c r="K124" i="43"/>
  <c r="K103" i="43"/>
  <c r="K104" i="43"/>
  <c r="K105" i="43"/>
  <c r="K106" i="43"/>
  <c r="K107" i="43"/>
  <c r="K108" i="43"/>
  <c r="K109" i="43"/>
  <c r="K110" i="43"/>
  <c r="K111" i="43"/>
  <c r="K112" i="43"/>
  <c r="K113" i="43"/>
  <c r="K114" i="43"/>
  <c r="K115" i="43"/>
  <c r="K116" i="43"/>
  <c r="K117" i="43"/>
  <c r="K118" i="43"/>
  <c r="K119" i="43"/>
  <c r="K120" i="43"/>
  <c r="K121" i="43"/>
  <c r="K102" i="43"/>
  <c r="K81" i="43"/>
  <c r="K82" i="43"/>
  <c r="K83" i="43"/>
  <c r="K84" i="43"/>
  <c r="K85" i="43"/>
  <c r="K86" i="43"/>
  <c r="K87" i="43"/>
  <c r="K88" i="43"/>
  <c r="K89" i="43"/>
  <c r="K90" i="43"/>
  <c r="K91" i="43"/>
  <c r="K92" i="43"/>
  <c r="K93" i="43"/>
  <c r="K94" i="43"/>
  <c r="K95" i="43"/>
  <c r="K96" i="43"/>
  <c r="K97" i="43"/>
  <c r="K98" i="43"/>
  <c r="K99" i="43"/>
  <c r="K80" i="43"/>
  <c r="K59" i="43"/>
  <c r="K60" i="43"/>
  <c r="K61" i="43"/>
  <c r="K62" i="43"/>
  <c r="K63" i="43"/>
  <c r="K64" i="43"/>
  <c r="K65" i="43"/>
  <c r="K66" i="43"/>
  <c r="K67" i="43"/>
  <c r="K68" i="43"/>
  <c r="K69" i="43"/>
  <c r="K70" i="43"/>
  <c r="K71" i="43"/>
  <c r="K72" i="43"/>
  <c r="K73" i="43"/>
  <c r="K74" i="43"/>
  <c r="K75" i="43"/>
  <c r="K76" i="43"/>
  <c r="K77" i="43"/>
  <c r="K58" i="43"/>
  <c r="L211" i="43" l="1"/>
  <c r="A130" i="14"/>
  <c r="A67" i="14"/>
  <c r="A68" i="14"/>
  <c r="A69" i="14"/>
  <c r="A70" i="14"/>
  <c r="A71" i="14"/>
  <c r="A72" i="14"/>
  <c r="A75" i="14"/>
  <c r="A76" i="14"/>
  <c r="A77" i="14"/>
  <c r="A78" i="14"/>
  <c r="A79" i="14"/>
  <c r="A80" i="14"/>
  <c r="A81" i="14"/>
  <c r="A82" i="14"/>
  <c r="A83" i="14"/>
  <c r="A86" i="14"/>
  <c r="A87" i="14"/>
  <c r="A88" i="14"/>
  <c r="A89" i="14"/>
  <c r="A90" i="14"/>
  <c r="A91" i="14"/>
  <c r="A92" i="14"/>
  <c r="A93" i="14"/>
  <c r="A94" i="14"/>
  <c r="A97" i="14"/>
  <c r="A98" i="14"/>
  <c r="A99" i="14"/>
  <c r="A100" i="14"/>
  <c r="A101" i="14"/>
  <c r="A102" i="14"/>
  <c r="A103" i="14"/>
  <c r="A112" i="14"/>
  <c r="A113" i="14"/>
  <c r="A114" i="14"/>
  <c r="A115" i="14"/>
  <c r="A116" i="14"/>
  <c r="A117" i="14"/>
  <c r="A118" i="14"/>
  <c r="A119" i="14"/>
  <c r="A120" i="14"/>
  <c r="A123" i="14"/>
  <c r="A124" i="14"/>
  <c r="A125" i="14"/>
  <c r="A126" i="14"/>
  <c r="A127" i="14"/>
  <c r="A128" i="14"/>
  <c r="A129" i="14"/>
  <c r="A66" i="14"/>
  <c r="A46" i="14"/>
  <c r="A28" i="14"/>
  <c r="A29" i="14"/>
  <c r="A30" i="14"/>
  <c r="A31" i="14"/>
  <c r="A32" i="14"/>
  <c r="A33" i="14"/>
  <c r="A34" i="14"/>
  <c r="A35" i="14"/>
  <c r="A36" i="14"/>
  <c r="A37" i="14"/>
  <c r="A38" i="14"/>
  <c r="A39" i="14"/>
  <c r="A40" i="14"/>
  <c r="A41" i="14"/>
  <c r="A42" i="14"/>
  <c r="A43" i="14"/>
  <c r="A44" i="14"/>
  <c r="A45" i="14"/>
  <c r="A27" i="14"/>
  <c r="G47" i="14" l="1"/>
  <c r="E23" i="14" s="1"/>
  <c r="E20" i="14"/>
  <c r="F20" i="14"/>
  <c r="D20" i="14"/>
  <c r="E19" i="14"/>
  <c r="D3" i="45"/>
  <c r="B48" i="12" l="1"/>
  <c r="E3" i="43"/>
  <c r="C3" i="14"/>
  <c r="C187" i="43" l="1"/>
  <c r="C186" i="43"/>
  <c r="C185" i="43"/>
  <c r="C184" i="43"/>
  <c r="C183" i="43"/>
  <c r="C182" i="43"/>
  <c r="C181" i="43"/>
  <c r="C180" i="43"/>
  <c r="C179" i="43"/>
  <c r="C178" i="43"/>
  <c r="C177" i="43"/>
  <c r="C176" i="43"/>
  <c r="C175" i="43"/>
  <c r="C174" i="43"/>
  <c r="C173" i="43"/>
  <c r="C172" i="43"/>
  <c r="C171" i="43"/>
  <c r="C170" i="43"/>
  <c r="C169" i="43"/>
  <c r="L167" i="43"/>
  <c r="F9" i="43" s="1"/>
  <c r="C168" i="43"/>
  <c r="B167" i="43"/>
  <c r="H9" i="59" l="1"/>
  <c r="I39" i="55" s="1"/>
  <c r="H9" i="61"/>
  <c r="H38" i="12"/>
  <c r="I7" i="43"/>
  <c r="B49" i="12" s="1"/>
  <c r="A47" i="12" s="1"/>
  <c r="I8" i="43" l="1"/>
  <c r="C216" i="43" l="1"/>
  <c r="C217" i="43"/>
  <c r="C218" i="43"/>
  <c r="C219" i="43"/>
  <c r="C220" i="43"/>
  <c r="C221" i="43"/>
  <c r="C222" i="43"/>
  <c r="C223" i="43"/>
  <c r="C224" i="43"/>
  <c r="C225" i="43"/>
  <c r="C226" i="43"/>
  <c r="C227" i="43"/>
  <c r="C228" i="43"/>
  <c r="C229" i="43"/>
  <c r="C230" i="43"/>
  <c r="C191" i="43"/>
  <c r="C192" i="43"/>
  <c r="C193" i="43"/>
  <c r="C194" i="43"/>
  <c r="C195" i="43"/>
  <c r="C196" i="43"/>
  <c r="C197" i="43"/>
  <c r="C198" i="43"/>
  <c r="C199" i="43"/>
  <c r="C200" i="43"/>
  <c r="C201" i="43"/>
  <c r="C202" i="43"/>
  <c r="C203" i="43"/>
  <c r="C204" i="43"/>
  <c r="C205" i="43"/>
  <c r="C206" i="43"/>
  <c r="C207" i="43"/>
  <c r="C208" i="43"/>
  <c r="C209" i="43"/>
  <c r="C190" i="43"/>
  <c r="C147" i="43"/>
  <c r="C148" i="43"/>
  <c r="C149" i="43"/>
  <c r="C150" i="43"/>
  <c r="C151" i="43"/>
  <c r="C152" i="43"/>
  <c r="C153" i="43"/>
  <c r="C154" i="43"/>
  <c r="C155" i="43"/>
  <c r="C156" i="43"/>
  <c r="C157" i="43"/>
  <c r="C158" i="43"/>
  <c r="C159" i="43"/>
  <c r="C160" i="43"/>
  <c r="C161" i="43"/>
  <c r="C162" i="43"/>
  <c r="C163" i="43"/>
  <c r="C164" i="43"/>
  <c r="C165" i="43"/>
  <c r="C146" i="43"/>
  <c r="C125" i="43"/>
  <c r="C126" i="43"/>
  <c r="C127" i="43"/>
  <c r="C128" i="43"/>
  <c r="C129" i="43"/>
  <c r="C130" i="43"/>
  <c r="C131" i="43"/>
  <c r="C132" i="43"/>
  <c r="C133" i="43"/>
  <c r="C134" i="43"/>
  <c r="C135" i="43"/>
  <c r="C136" i="43"/>
  <c r="C137" i="43"/>
  <c r="C138" i="43"/>
  <c r="C139" i="43"/>
  <c r="C140" i="43"/>
  <c r="C141" i="43"/>
  <c r="C142" i="43"/>
  <c r="C143" i="43"/>
  <c r="C124" i="43"/>
  <c r="C103" i="43"/>
  <c r="C104" i="43"/>
  <c r="C105" i="43"/>
  <c r="C106" i="43"/>
  <c r="C107" i="43"/>
  <c r="C108" i="43"/>
  <c r="C109" i="43"/>
  <c r="C110" i="43"/>
  <c r="C111" i="43"/>
  <c r="C112" i="43"/>
  <c r="C113" i="43"/>
  <c r="C114" i="43"/>
  <c r="C115" i="43"/>
  <c r="C116" i="43"/>
  <c r="C117" i="43"/>
  <c r="C118" i="43"/>
  <c r="C119" i="43"/>
  <c r="C120" i="43"/>
  <c r="C121" i="43"/>
  <c r="C102" i="43"/>
  <c r="C81" i="43"/>
  <c r="C82" i="43"/>
  <c r="C83" i="43"/>
  <c r="C84" i="43"/>
  <c r="C85" i="43"/>
  <c r="C86" i="43"/>
  <c r="C87" i="43"/>
  <c r="C88" i="43"/>
  <c r="C89" i="43"/>
  <c r="C90" i="43"/>
  <c r="C91" i="43"/>
  <c r="C92" i="43"/>
  <c r="C93" i="43"/>
  <c r="C94" i="43"/>
  <c r="C95" i="43"/>
  <c r="C96" i="43"/>
  <c r="C97" i="43"/>
  <c r="C98" i="43"/>
  <c r="C99" i="43"/>
  <c r="C80" i="43"/>
  <c r="C59" i="43"/>
  <c r="C60" i="43"/>
  <c r="C61" i="43"/>
  <c r="C62" i="43"/>
  <c r="C63" i="43"/>
  <c r="C64" i="43"/>
  <c r="C65" i="43"/>
  <c r="C66" i="43"/>
  <c r="C67" i="43"/>
  <c r="C68" i="43"/>
  <c r="C69" i="43"/>
  <c r="C70" i="43"/>
  <c r="C71" i="43"/>
  <c r="C72" i="43"/>
  <c r="C73" i="43"/>
  <c r="C74" i="43"/>
  <c r="C75" i="43"/>
  <c r="C76" i="43"/>
  <c r="C77" i="43"/>
  <c r="C58" i="43"/>
  <c r="C37" i="43"/>
  <c r="C38" i="43"/>
  <c r="C39" i="43"/>
  <c r="C40" i="43"/>
  <c r="C41" i="43"/>
  <c r="C42" i="43"/>
  <c r="C43" i="43"/>
  <c r="C44" i="43"/>
  <c r="C45" i="43"/>
  <c r="C46" i="43"/>
  <c r="C47" i="43"/>
  <c r="C48" i="43"/>
  <c r="C49" i="43"/>
  <c r="C50" i="43"/>
  <c r="C51" i="43"/>
  <c r="C52" i="43"/>
  <c r="C53" i="43"/>
  <c r="C54" i="43"/>
  <c r="C55" i="43"/>
  <c r="C36" i="43"/>
  <c r="C15" i="43"/>
  <c r="C16" i="43"/>
  <c r="C17" i="43"/>
  <c r="C18" i="43"/>
  <c r="C19" i="43"/>
  <c r="C20" i="43"/>
  <c r="C21" i="43"/>
  <c r="C22" i="43"/>
  <c r="C23" i="43"/>
  <c r="C24" i="43"/>
  <c r="C25" i="43"/>
  <c r="C26" i="43"/>
  <c r="C27" i="43"/>
  <c r="C28" i="43"/>
  <c r="C29" i="43"/>
  <c r="C30" i="43"/>
  <c r="C31" i="43"/>
  <c r="C32" i="43"/>
  <c r="C33" i="43"/>
  <c r="C14" i="43"/>
  <c r="K51" i="43"/>
  <c r="K50" i="43"/>
  <c r="K49" i="43"/>
  <c r="K48" i="43"/>
  <c r="K47" i="43"/>
  <c r="K33" i="43"/>
  <c r="K20" i="43"/>
  <c r="K21" i="43"/>
  <c r="K22" i="43"/>
  <c r="K23" i="43"/>
  <c r="K24" i="43"/>
  <c r="K25" i="43"/>
  <c r="K26" i="43"/>
  <c r="K27" i="43"/>
  <c r="K28" i="43"/>
  <c r="K29" i="43"/>
  <c r="K30" i="43"/>
  <c r="K31" i="43"/>
  <c r="K32" i="43"/>
  <c r="B123" i="43"/>
  <c r="B35" i="43" l="1"/>
  <c r="B13" i="43" l="1"/>
  <c r="G41" i="12" l="1"/>
  <c r="G35" i="12"/>
  <c r="B57" i="43"/>
  <c r="B79" i="43"/>
  <c r="B101" i="43"/>
  <c r="B145" i="43"/>
  <c r="B189" i="43"/>
  <c r="L145" i="43"/>
  <c r="F10" i="43" s="1"/>
  <c r="L101" i="43"/>
  <c r="L79" i="43"/>
  <c r="K55" i="43"/>
  <c r="K54" i="43"/>
  <c r="K53" i="43"/>
  <c r="K52" i="43"/>
  <c r="K46" i="43"/>
  <c r="K45" i="43"/>
  <c r="K44" i="43"/>
  <c r="K43" i="43"/>
  <c r="K42" i="43"/>
  <c r="K41" i="43"/>
  <c r="K40" i="43"/>
  <c r="K39" i="43"/>
  <c r="K38" i="43"/>
  <c r="K37" i="43"/>
  <c r="K15" i="43"/>
  <c r="K16" i="43"/>
  <c r="K17" i="43"/>
  <c r="K18" i="43"/>
  <c r="K19" i="43"/>
  <c r="H10" i="59" l="1"/>
  <c r="I42" i="55" s="1"/>
  <c r="H41" i="12"/>
  <c r="H10" i="61"/>
  <c r="L189" i="43"/>
  <c r="L123" i="43"/>
  <c r="L57" i="43"/>
  <c r="L35" i="43"/>
  <c r="L13" i="43"/>
  <c r="F8" i="43" l="1"/>
  <c r="H8" i="59" s="1"/>
  <c r="I36" i="55" s="1"/>
  <c r="F5" i="43"/>
  <c r="H5" i="59" s="1"/>
  <c r="K13" i="43"/>
  <c r="H8" i="61" l="1"/>
  <c r="H5" i="61"/>
  <c r="D38" i="64" s="1"/>
  <c r="I38" i="64" s="1"/>
  <c r="I46" i="55"/>
  <c r="H45" i="12"/>
  <c r="F6" i="43"/>
  <c r="H35" i="12"/>
  <c r="H6" i="59" l="1"/>
  <c r="I45" i="55" s="1"/>
  <c r="H44" i="12"/>
  <c r="D44" i="12" s="1"/>
  <c r="D40" i="64" s="1"/>
  <c r="B50" i="55"/>
  <c r="H6" i="61"/>
  <c r="D39" i="64" s="1"/>
  <c r="I39" i="64" s="1"/>
  <c r="D45" i="55" l="1"/>
  <c r="F45" i="55" s="1"/>
  <c r="E23" i="65" l="1"/>
  <c r="F27" i="14"/>
  <c r="F28" i="14"/>
  <c r="F29" i="14"/>
  <c r="F30" i="14"/>
  <c r="F31" i="14"/>
  <c r="F32" i="14"/>
  <c r="F33" i="14"/>
  <c r="F34" i="14"/>
  <c r="F35" i="14"/>
  <c r="F36" i="14"/>
  <c r="F37" i="14"/>
  <c r="F38" i="14"/>
  <c r="F39" i="14"/>
  <c r="F40" i="14"/>
  <c r="F41" i="14"/>
  <c r="F42" i="14"/>
  <c r="F43" i="14"/>
  <c r="F44" i="14"/>
  <c r="F45" i="14"/>
  <c r="F46" i="14"/>
  <c r="F26" i="14"/>
  <c r="H46" i="14"/>
  <c r="H45" i="14"/>
  <c r="H44" i="14"/>
  <c r="H43" i="14"/>
  <c r="H42" i="14"/>
  <c r="H41" i="14"/>
  <c r="H40" i="14"/>
  <c r="H39" i="14"/>
  <c r="H38" i="14"/>
  <c r="H37" i="14"/>
  <c r="H36" i="14"/>
  <c r="H35" i="14"/>
  <c r="H34" i="14"/>
  <c r="H33" i="14"/>
  <c r="H32" i="14"/>
  <c r="H31" i="14"/>
  <c r="H30" i="14"/>
  <c r="H29" i="14"/>
  <c r="H28" i="14"/>
  <c r="H27" i="14"/>
  <c r="E12" i="14"/>
  <c r="I96" i="14"/>
  <c r="E11" i="14" s="1"/>
  <c r="I65" i="14"/>
  <c r="E8" i="14" s="1"/>
  <c r="I85" i="14"/>
  <c r="E10" i="14" s="1"/>
  <c r="I122" i="14"/>
  <c r="E13" i="14" s="1"/>
  <c r="E9" i="14"/>
  <c r="F44" i="55" l="1"/>
  <c r="F46" i="55" s="1"/>
  <c r="G40" i="64"/>
  <c r="I40" i="64" s="1"/>
  <c r="D41" i="12"/>
  <c r="H13" i="57"/>
  <c r="D42" i="55" s="1"/>
  <c r="H13" i="58"/>
  <c r="D39" i="12"/>
  <c r="H11" i="57"/>
  <c r="D40" i="55" s="1"/>
  <c r="H11" i="58"/>
  <c r="D38" i="12"/>
  <c r="H10" i="57"/>
  <c r="D39" i="55" s="1"/>
  <c r="H10" i="58"/>
  <c r="H8" i="57"/>
  <c r="D37" i="55" s="1"/>
  <c r="H8" i="58"/>
  <c r="D40" i="12"/>
  <c r="H12" i="57"/>
  <c r="D41" i="55" s="1"/>
  <c r="H12" i="58"/>
  <c r="D37" i="12"/>
  <c r="H9" i="57"/>
  <c r="D38" i="55" s="1"/>
  <c r="H9" i="58"/>
  <c r="D36" i="12"/>
  <c r="E7" i="14"/>
  <c r="I26" i="14"/>
  <c r="H7" i="57" l="1"/>
  <c r="H7" i="58"/>
  <c r="I17" i="14"/>
  <c r="I16" i="14" s="1"/>
  <c r="E6" i="14" l="1"/>
  <c r="D35" i="12" s="1"/>
  <c r="E5" i="14" l="1"/>
  <c r="D42" i="12" s="1"/>
  <c r="D43" i="12" s="1"/>
  <c r="D45" i="12" s="1"/>
  <c r="H6" i="58"/>
  <c r="H6" i="57"/>
  <c r="D36" i="55" s="1"/>
  <c r="H5" i="57"/>
  <c r="D43" i="55" s="1"/>
  <c r="D44" i="55" s="1"/>
  <c r="D46" i="55" s="1"/>
  <c r="H5" i="5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日本芸術文化振興会</author>
  </authors>
  <commentList>
    <comment ref="E18" authorId="0" shapeId="0" xr:uid="{00000000-0006-0000-1100-000001000000}">
      <text>
        <r>
          <rPr>
            <b/>
            <sz val="16"/>
            <color indexed="81"/>
            <rFont val="MS P ゴシック"/>
            <family val="3"/>
            <charset val="128"/>
          </rPr>
          <t xml:space="preserve">交付決定済みであるか確認し選択。
</t>
        </r>
        <r>
          <rPr>
            <b/>
            <sz val="14"/>
            <color indexed="81"/>
            <rFont val="MS P ゴシック"/>
            <family val="3"/>
            <charset val="128"/>
          </rPr>
          <t>・交付決定前の場合は「助成金の交付申請を行った助成対象活動について、」を選択。
・交付決定後の場合は「により交付決定の通知を受けた助成対象活動について、」を選択。</t>
        </r>
      </text>
    </comment>
    <comment ref="C27" authorId="0" shapeId="0" xr:uid="{00000000-0006-0000-1100-000002000000}">
      <text>
        <r>
          <rPr>
            <b/>
            <sz val="16"/>
            <color indexed="81"/>
            <rFont val="游ゴシック"/>
            <family val="3"/>
            <charset val="128"/>
            <scheme val="minor"/>
          </rPr>
          <t>活動中止の原因となった事実を具体的に記入してください。</t>
        </r>
      </text>
    </comment>
    <comment ref="C30" authorId="0" shapeId="0" xr:uid="{00000000-0006-0000-1100-000003000000}">
      <text>
        <r>
          <rPr>
            <b/>
            <sz val="16"/>
            <color indexed="81"/>
            <rFont val="游ゴシック"/>
            <family val="3"/>
            <charset val="128"/>
            <scheme val="minor"/>
          </rPr>
          <t>活動中止に至るまでの進捗状況、中止に至る経緯、今後の方針等を記入してください。</t>
        </r>
      </text>
    </comment>
  </commentList>
</comments>
</file>

<file path=xl/sharedStrings.xml><?xml version="1.0" encoding="utf-8"?>
<sst xmlns="http://schemas.openxmlformats.org/spreadsheetml/2006/main" count="1405" uniqueCount="484">
  <si>
    <t>団体情報</t>
    <rPh sb="0" eb="2">
      <t>ダンタイ</t>
    </rPh>
    <rPh sb="2" eb="4">
      <t>ジョウホウ</t>
    </rPh>
    <phoneticPr fontId="8"/>
  </si>
  <si>
    <t>活動名（フリガナ）</t>
    <rPh sb="0" eb="2">
      <t>カツドウ</t>
    </rPh>
    <rPh sb="2" eb="3">
      <t>メイ</t>
    </rPh>
    <phoneticPr fontId="8"/>
  </si>
  <si>
    <t>活動名</t>
    <rPh sb="0" eb="2">
      <t>カツドウ</t>
    </rPh>
    <rPh sb="2" eb="3">
      <t>メイ</t>
    </rPh>
    <phoneticPr fontId="8"/>
  </si>
  <si>
    <t>実施時期</t>
    <rPh sb="0" eb="2">
      <t>ジッシ</t>
    </rPh>
    <rPh sb="2" eb="4">
      <t>ジキ</t>
    </rPh>
    <phoneticPr fontId="8"/>
  </si>
  <si>
    <t>収支予算（千円）</t>
    <rPh sb="0" eb="2">
      <t>シュウシ</t>
    </rPh>
    <rPh sb="2" eb="4">
      <t>ヨサン</t>
    </rPh>
    <rPh sb="5" eb="7">
      <t>センエン</t>
    </rPh>
    <phoneticPr fontId="8"/>
  </si>
  <si>
    <t>共催者負担金</t>
    <phoneticPr fontId="8"/>
  </si>
  <si>
    <t>団体住所（所在地）〒</t>
  </si>
  <si>
    <t>-</t>
  </si>
  <si>
    <t>団体住所（所在地）</t>
  </si>
  <si>
    <t>代表者役職名</t>
  </si>
  <si>
    <t>代表者氏名</t>
  </si>
  <si>
    <t>入場料</t>
  </si>
  <si>
    <t>共催者負担金</t>
  </si>
  <si>
    <t>（ロ） 自己負担金</t>
  </si>
  <si>
    <t>区分</t>
    <rPh sb="0" eb="2">
      <t>クブン</t>
    </rPh>
    <phoneticPr fontId="8"/>
  </si>
  <si>
    <t>項目</t>
    <rPh sb="0" eb="2">
      <t>コウモク</t>
    </rPh>
    <phoneticPr fontId="8"/>
  </si>
  <si>
    <t>細目</t>
    <rPh sb="0" eb="2">
      <t>サイモク</t>
    </rPh>
    <phoneticPr fontId="8"/>
  </si>
  <si>
    <t>内訳</t>
    <rPh sb="0" eb="2">
      <t>ウチワケ</t>
    </rPh>
    <phoneticPr fontId="8"/>
  </si>
  <si>
    <t>内訳詳細</t>
    <rPh sb="0" eb="2">
      <t>ウチワケ</t>
    </rPh>
    <rPh sb="2" eb="4">
      <t>ショウサイ</t>
    </rPh>
    <phoneticPr fontId="8"/>
  </si>
  <si>
    <t>小計（千円）</t>
    <rPh sb="0" eb="2">
      <t>ショウケイ</t>
    </rPh>
    <rPh sb="3" eb="5">
      <t>センエン</t>
    </rPh>
    <phoneticPr fontId="8"/>
  </si>
  <si>
    <t>入場料収入</t>
    <phoneticPr fontId="8"/>
  </si>
  <si>
    <t>会場情報</t>
  </si>
  <si>
    <t>単価</t>
    <rPh sb="0" eb="2">
      <t>タンカ</t>
    </rPh>
    <phoneticPr fontId="8"/>
  </si>
  <si>
    <t>×</t>
    <phoneticPr fontId="8"/>
  </si>
  <si>
    <t>枚数</t>
    <rPh sb="0" eb="2">
      <t>マイスウ</t>
    </rPh>
    <phoneticPr fontId="8"/>
  </si>
  <si>
    <t>単価×枚数</t>
    <rPh sb="0" eb="2">
      <t>タンカ</t>
    </rPh>
    <rPh sb="3" eb="5">
      <t>マイスウ</t>
    </rPh>
    <phoneticPr fontId="8"/>
  </si>
  <si>
    <t>その他の収入</t>
    <rPh sb="2" eb="3">
      <t>タ</t>
    </rPh>
    <rPh sb="4" eb="6">
      <t>シュウニュウ</t>
    </rPh>
    <phoneticPr fontId="8"/>
  </si>
  <si>
    <t>共催者以外の補助金・助成金</t>
    <phoneticPr fontId="8"/>
  </si>
  <si>
    <t>寄付金・協賛金</t>
    <phoneticPr fontId="8"/>
  </si>
  <si>
    <t>プログラム等売上収入</t>
    <phoneticPr fontId="8"/>
  </si>
  <si>
    <t>参加費</t>
    <phoneticPr fontId="8"/>
  </si>
  <si>
    <t>広告料・その他の収入</t>
    <phoneticPr fontId="8"/>
  </si>
  <si>
    <t>指揮料</t>
  </si>
  <si>
    <t>演奏料</t>
  </si>
  <si>
    <t>ソリスト料</t>
  </si>
  <si>
    <t>合唱料</t>
  </si>
  <si>
    <t>出演料</t>
  </si>
  <si>
    <t>作曲料</t>
  </si>
  <si>
    <t>音楽費</t>
  </si>
  <si>
    <t>作詞料</t>
  </si>
  <si>
    <t>副指揮料</t>
  </si>
  <si>
    <t>楽器借料</t>
  </si>
  <si>
    <t>楽譜借料</t>
  </si>
  <si>
    <t>写譜料</t>
  </si>
  <si>
    <t>楽譜製作料</t>
  </si>
  <si>
    <t>調律料</t>
  </si>
  <si>
    <t>コレペティ料</t>
  </si>
  <si>
    <t>演出料</t>
  </si>
  <si>
    <t>文芸費</t>
  </si>
  <si>
    <t>監修料</t>
  </si>
  <si>
    <t>振付料</t>
  </si>
  <si>
    <t>舞台監督料</t>
  </si>
  <si>
    <t>音響プラン料</t>
  </si>
  <si>
    <t>照明プラン料</t>
  </si>
  <si>
    <t>台本料</t>
  </si>
  <si>
    <t>翻訳料</t>
  </si>
  <si>
    <t>著作権使用料</t>
  </si>
  <si>
    <t>大道具費</t>
  </si>
  <si>
    <t>小道具費</t>
  </si>
  <si>
    <t>衣裳費</t>
  </si>
  <si>
    <t>床山・かつら費</t>
  </si>
  <si>
    <t>履物費</t>
  </si>
  <si>
    <t>メイク費</t>
  </si>
  <si>
    <t>舞台スタッフ費</t>
  </si>
  <si>
    <t>照明費</t>
  </si>
  <si>
    <t>音響費</t>
  </si>
  <si>
    <t>舞台美術費</t>
  </si>
  <si>
    <t>機材借料</t>
  </si>
  <si>
    <t>道具運搬費</t>
  </si>
  <si>
    <t>楽器運搬費</t>
  </si>
  <si>
    <t>謝金</t>
  </si>
  <si>
    <t>会場整理謝金</t>
  </si>
  <si>
    <t>託児謝金</t>
  </si>
  <si>
    <t>駐車場整理謝金</t>
  </si>
  <si>
    <t>医師・看護師謝金</t>
  </si>
  <si>
    <t>手話通訳謝金</t>
  </si>
  <si>
    <t>要約筆記謝金</t>
  </si>
  <si>
    <t>交通費</t>
  </si>
  <si>
    <t>旅費</t>
  </si>
  <si>
    <t>宿泊費</t>
  </si>
  <si>
    <t>広告宣伝費</t>
  </si>
  <si>
    <t>入場券販売手数料</t>
  </si>
  <si>
    <t>立看板費</t>
  </si>
  <si>
    <t>ウェブサイト作成料</t>
  </si>
  <si>
    <t>チラシ印刷費</t>
  </si>
  <si>
    <t>ポスター印刷費</t>
  </si>
  <si>
    <t>プログラム印刷費</t>
  </si>
  <si>
    <t>台本印刷費</t>
  </si>
  <si>
    <t>楽譜印刷費</t>
  </si>
  <si>
    <t>入場券印刷費</t>
  </si>
  <si>
    <t>アンケート用紙印刷費</t>
  </si>
  <si>
    <t>録画費</t>
  </si>
  <si>
    <t>録音費</t>
  </si>
  <si>
    <t>写真費</t>
  </si>
  <si>
    <t>人数または枚数</t>
    <rPh sb="0" eb="2">
      <t>ニンズウ</t>
    </rPh>
    <rPh sb="5" eb="7">
      <t>マイスウ</t>
    </rPh>
    <phoneticPr fontId="8"/>
  </si>
  <si>
    <t>回数または泊数</t>
    <rPh sb="0" eb="2">
      <t>カイスウ</t>
    </rPh>
    <rPh sb="5" eb="6">
      <t>ハク</t>
    </rPh>
    <rPh sb="6" eb="7">
      <t>スウ</t>
    </rPh>
    <phoneticPr fontId="8"/>
  </si>
  <si>
    <t>金額（円）</t>
    <rPh sb="3" eb="4">
      <t>エン</t>
    </rPh>
    <phoneticPr fontId="8"/>
  </si>
  <si>
    <t>編曲料</t>
  </si>
  <si>
    <t>金額（円）</t>
    <rPh sb="0" eb="2">
      <t>キンガク</t>
    </rPh>
    <rPh sb="3" eb="4">
      <t>エン</t>
    </rPh>
    <phoneticPr fontId="8"/>
  </si>
  <si>
    <t>～</t>
    <phoneticPr fontId="7"/>
  </si>
  <si>
    <t>収入総額</t>
    <rPh sb="2" eb="4">
      <t>ソウガク</t>
    </rPh>
    <phoneticPr fontId="8"/>
  </si>
  <si>
    <t>入場料無料の場合は必ず理由を記入</t>
  </si>
  <si>
    <t>記入要領</t>
    <phoneticPr fontId="7"/>
  </si>
  <si>
    <t>収入総額（千円）</t>
    <rPh sb="0" eb="2">
      <t>シュウニュウ</t>
    </rPh>
    <phoneticPr fontId="7"/>
  </si>
  <si>
    <t>入場料収入</t>
    <phoneticPr fontId="7"/>
  </si>
  <si>
    <t>その他の収入</t>
    <rPh sb="2" eb="3">
      <t>タ</t>
    </rPh>
    <rPh sb="4" eb="6">
      <t>シュウニュウ</t>
    </rPh>
    <phoneticPr fontId="7"/>
  </si>
  <si>
    <t>共催者負担金</t>
    <rPh sb="0" eb="2">
      <t>キョウサイ</t>
    </rPh>
    <rPh sb="2" eb="3">
      <t>シャ</t>
    </rPh>
    <rPh sb="3" eb="6">
      <t>フタンキン</t>
    </rPh>
    <phoneticPr fontId="7"/>
  </si>
  <si>
    <t>共催者以外の補助金・助成金</t>
    <rPh sb="0" eb="2">
      <t>キョウサイ</t>
    </rPh>
    <rPh sb="2" eb="3">
      <t>シャ</t>
    </rPh>
    <rPh sb="3" eb="5">
      <t>イガイ</t>
    </rPh>
    <rPh sb="6" eb="9">
      <t>ホジョキン</t>
    </rPh>
    <rPh sb="10" eb="13">
      <t>ジョセイキン</t>
    </rPh>
    <phoneticPr fontId="7"/>
  </si>
  <si>
    <t>寄付金・協賛金</t>
    <rPh sb="0" eb="3">
      <t>キフキン</t>
    </rPh>
    <rPh sb="4" eb="7">
      <t>キョウサンキン</t>
    </rPh>
    <phoneticPr fontId="7"/>
  </si>
  <si>
    <t>プログラム等売上収入</t>
    <phoneticPr fontId="7"/>
  </si>
  <si>
    <t>参加費</t>
    <phoneticPr fontId="7"/>
  </si>
  <si>
    <t>広告料・その他の収入</t>
    <phoneticPr fontId="7"/>
  </si>
  <si>
    <t>文書番号</t>
    <phoneticPr fontId="7"/>
  </si>
  <si>
    <t>都道府県</t>
    <rPh sb="0" eb="4">
      <t>トドウフケン</t>
    </rPh>
    <phoneticPr fontId="7"/>
  </si>
  <si>
    <t>左記以外</t>
    <rPh sb="0" eb="2">
      <t>サキ</t>
    </rPh>
    <rPh sb="2" eb="4">
      <t>イガイ</t>
    </rPh>
    <phoneticPr fontId="7"/>
  </si>
  <si>
    <t>定期的な練習は除く</t>
  </si>
  <si>
    <t>当該活動の成果として記録するものに限る</t>
  </si>
  <si>
    <t>細目</t>
    <rPh sb="0" eb="2">
      <t>サイモク</t>
    </rPh>
    <phoneticPr fontId="7"/>
  </si>
  <si>
    <t>席</t>
    <rPh sb="0" eb="1">
      <t>セキ</t>
    </rPh>
    <phoneticPr fontId="7"/>
  </si>
  <si>
    <t>招待がある場合は必ず理由を記入</t>
    <rPh sb="0" eb="2">
      <t>ショウタイ</t>
    </rPh>
    <rPh sb="5" eb="7">
      <t>バアイ</t>
    </rPh>
    <phoneticPr fontId="7"/>
  </si>
  <si>
    <t>（単位）</t>
    <rPh sb="1" eb="3">
      <t>タンイ</t>
    </rPh>
    <phoneticPr fontId="9"/>
  </si>
  <si>
    <t>（単位）</t>
    <phoneticPr fontId="9"/>
  </si>
  <si>
    <t>券種</t>
    <rPh sb="0" eb="1">
      <t>ケン</t>
    </rPh>
    <rPh sb="1" eb="2">
      <t>シュ</t>
    </rPh>
    <phoneticPr fontId="8"/>
  </si>
  <si>
    <t>提出年月日</t>
    <rPh sb="0" eb="2">
      <t>テイシュツ</t>
    </rPh>
    <rPh sb="2" eb="5">
      <t>ネンガッピ</t>
    </rPh>
    <phoneticPr fontId="7"/>
  </si>
  <si>
    <t>単価等（円）</t>
    <rPh sb="0" eb="2">
      <t>タンカ</t>
    </rPh>
    <rPh sb="2" eb="3">
      <t>トウ</t>
    </rPh>
    <rPh sb="4" eb="5">
      <t>エン</t>
    </rPh>
    <phoneticPr fontId="8"/>
  </si>
  <si>
    <t>・本様式にはファイル保護のためのロックを施しており、文字の大きさや入力欄の調整など、</t>
    <rPh sb="1" eb="2">
      <t>ホン</t>
    </rPh>
    <rPh sb="2" eb="4">
      <t>ヨウシキ</t>
    </rPh>
    <rPh sb="10" eb="12">
      <t>ホゴ</t>
    </rPh>
    <rPh sb="20" eb="21">
      <t>ホドコ</t>
    </rPh>
    <rPh sb="29" eb="30">
      <t>オオ</t>
    </rPh>
    <rPh sb="33" eb="35">
      <t>ニュウリョク</t>
    </rPh>
    <rPh sb="35" eb="36">
      <t>ラン</t>
    </rPh>
    <rPh sb="37" eb="39">
      <t>チョウセイ</t>
    </rPh>
    <phoneticPr fontId="23"/>
  </si>
  <si>
    <r>
      <t>　様式の変更ができない仕様になっていますので、必ず</t>
    </r>
    <r>
      <rPr>
        <b/>
        <u/>
        <sz val="10"/>
        <color theme="1"/>
        <rFont val="游ゴシック"/>
        <family val="3"/>
        <charset val="128"/>
        <scheme val="minor"/>
      </rPr>
      <t>既定の文字数・行数以内</t>
    </r>
    <r>
      <rPr>
        <sz val="10"/>
        <color theme="1"/>
        <rFont val="游ゴシック"/>
        <family val="3"/>
        <charset val="128"/>
        <scheme val="minor"/>
      </rPr>
      <t>で記入してください。</t>
    </r>
    <phoneticPr fontId="23"/>
  </si>
  <si>
    <t>【 入力に際しての注意事項 】</t>
    <rPh sb="2" eb="4">
      <t>ニュウリョク</t>
    </rPh>
    <rPh sb="5" eb="6">
      <t>サイ</t>
    </rPh>
    <rPh sb="9" eb="11">
      <t>チュウイ</t>
    </rPh>
    <rPh sb="11" eb="13">
      <t>ジコウ</t>
    </rPh>
    <phoneticPr fontId="23"/>
  </si>
  <si>
    <t>・文章を入力するセルには文字数制限があります。規定の文字数を超えると警告が表示されますので、</t>
    <rPh sb="1" eb="3">
      <t>ブンショウ</t>
    </rPh>
    <rPh sb="4" eb="6">
      <t>ニュウリョク</t>
    </rPh>
    <rPh sb="12" eb="15">
      <t>モジスウ</t>
    </rPh>
    <rPh sb="15" eb="17">
      <t>セイゲン</t>
    </rPh>
    <rPh sb="23" eb="25">
      <t>キテイ</t>
    </rPh>
    <rPh sb="26" eb="29">
      <t>モジスウ</t>
    </rPh>
    <rPh sb="30" eb="31">
      <t>コ</t>
    </rPh>
    <rPh sb="34" eb="36">
      <t>ケイコク</t>
    </rPh>
    <rPh sb="37" eb="39">
      <t>ヒョウジ</t>
    </rPh>
    <phoneticPr fontId="23"/>
  </si>
  <si>
    <r>
      <t>　</t>
    </r>
    <r>
      <rPr>
        <b/>
        <u/>
        <sz val="10"/>
        <color theme="1"/>
        <rFont val="游ゴシック"/>
        <family val="3"/>
        <charset val="128"/>
        <scheme val="minor"/>
      </rPr>
      <t>[再試行(R)]を選択し</t>
    </r>
    <r>
      <rPr>
        <sz val="10"/>
        <color theme="1"/>
        <rFont val="游ゴシック"/>
        <family val="3"/>
        <charset val="128"/>
        <scheme val="minor"/>
      </rPr>
      <t>文字数を減らしてください。</t>
    </r>
    <phoneticPr fontId="23"/>
  </si>
  <si>
    <t>　※[キャンセル]を選択すると、直前まで入力していた内容が消えてしまいますのでご注意ください。</t>
    <rPh sb="10" eb="12">
      <t>センタク</t>
    </rPh>
    <rPh sb="16" eb="18">
      <t>チョクゼン</t>
    </rPh>
    <rPh sb="20" eb="22">
      <t>ニュウリョク</t>
    </rPh>
    <rPh sb="26" eb="28">
      <t>ナイヨウ</t>
    </rPh>
    <rPh sb="29" eb="30">
      <t>キ</t>
    </rPh>
    <rPh sb="40" eb="42">
      <t>チュウイ</t>
    </rPh>
    <phoneticPr fontId="23"/>
  </si>
  <si>
    <t>・個表「本活動の内容」の入力に際して、画面がうまく表示されない場合は、数式バーを活用ください。</t>
    <rPh sb="1" eb="3">
      <t>コヒョウ</t>
    </rPh>
    <rPh sb="4" eb="5">
      <t>ホン</t>
    </rPh>
    <rPh sb="5" eb="7">
      <t>カツドウ</t>
    </rPh>
    <rPh sb="8" eb="10">
      <t>ナイヨウ</t>
    </rPh>
    <rPh sb="12" eb="14">
      <t>ニュウリョク</t>
    </rPh>
    <rPh sb="15" eb="16">
      <t>サイ</t>
    </rPh>
    <rPh sb="19" eb="21">
      <t>ガメン</t>
    </rPh>
    <rPh sb="25" eb="27">
      <t>ヒョウジ</t>
    </rPh>
    <rPh sb="31" eb="33">
      <t>バアイ</t>
    </rPh>
    <rPh sb="35" eb="37">
      <t>スウシキ</t>
    </rPh>
    <rPh sb="40" eb="42">
      <t>カツヨウ</t>
    </rPh>
    <phoneticPr fontId="23"/>
  </si>
  <si>
    <t>【 よく使う操作について 】</t>
    <rPh sb="4" eb="5">
      <t>ツカ</t>
    </rPh>
    <rPh sb="6" eb="8">
      <t>ソウサ</t>
    </rPh>
    <phoneticPr fontId="23"/>
  </si>
  <si>
    <t>・改行</t>
    <rPh sb="1" eb="3">
      <t>カイギョウ</t>
    </rPh>
    <phoneticPr fontId="23"/>
  </si>
  <si>
    <t>[Alt] + [Enter]</t>
    <phoneticPr fontId="23"/>
  </si>
  <si>
    <t>・全角⇔半角　変換</t>
    <rPh sb="1" eb="3">
      <t>ゼンカク</t>
    </rPh>
    <rPh sb="4" eb="6">
      <t>ハンカク</t>
    </rPh>
    <rPh sb="7" eb="9">
      <t>ヘンカン</t>
    </rPh>
    <phoneticPr fontId="23"/>
  </si>
  <si>
    <t>[半角/全角]</t>
    <rPh sb="1" eb="3">
      <t>ハンカク</t>
    </rPh>
    <rPh sb="4" eb="6">
      <t>ゼンカク</t>
    </rPh>
    <phoneticPr fontId="23"/>
  </si>
  <si>
    <t>キーボードの左上にある【半角/全角】キーを押すたびに、「ひらがな」→「半角英数」→「ひらがな」の順に入力モードが切り替わります。</t>
    <phoneticPr fontId="23"/>
  </si>
  <si>
    <t>関係書類送付先〒</t>
    <rPh sb="0" eb="2">
      <t>カンケイ</t>
    </rPh>
    <rPh sb="2" eb="4">
      <t>ショルイ</t>
    </rPh>
    <rPh sb="4" eb="7">
      <t>ソウフサキ</t>
    </rPh>
    <phoneticPr fontId="7"/>
  </si>
  <si>
    <t>関係書類送付先住所</t>
    <rPh sb="0" eb="2">
      <t>カンケイ</t>
    </rPh>
    <rPh sb="2" eb="4">
      <t>ショルイ</t>
    </rPh>
    <rPh sb="4" eb="7">
      <t>ソウフサキ</t>
    </rPh>
    <rPh sb="7" eb="9">
      <t>ジュウショ</t>
    </rPh>
    <phoneticPr fontId="7"/>
  </si>
  <si>
    <t>担当者氏名</t>
    <phoneticPr fontId="7"/>
  </si>
  <si>
    <t>担当者電話番号</t>
    <phoneticPr fontId="23"/>
  </si>
  <si>
    <t>E-mail</t>
    <phoneticPr fontId="7"/>
  </si>
  <si>
    <t>収入</t>
    <phoneticPr fontId="8"/>
  </si>
  <si>
    <t>支出</t>
    <phoneticPr fontId="7"/>
  </si>
  <si>
    <t>支払先及び備考</t>
    <phoneticPr fontId="9"/>
  </si>
  <si>
    <t>金額</t>
    <rPh sb="0" eb="2">
      <t>キンガク</t>
    </rPh>
    <phoneticPr fontId="9"/>
  </si>
  <si>
    <t>団体名（主催者）</t>
    <phoneticPr fontId="7"/>
  </si>
  <si>
    <t>活動名：</t>
    <phoneticPr fontId="9"/>
  </si>
  <si>
    <t>①</t>
  </si>
  <si>
    <t>③</t>
  </si>
  <si>
    <t>経費　①</t>
    <phoneticPr fontId="8"/>
  </si>
  <si>
    <t>経費　②</t>
    <phoneticPr fontId="8"/>
  </si>
  <si>
    <t>経費　③</t>
    <phoneticPr fontId="8"/>
  </si>
  <si>
    <t>②</t>
    <phoneticPr fontId="23"/>
  </si>
  <si>
    <t>感染症予防用品購入費</t>
    <rPh sb="0" eb="3">
      <t>カンセンショウ</t>
    </rPh>
    <rPh sb="3" eb="6">
      <t>ヨボウヨウ</t>
    </rPh>
    <rPh sb="6" eb="7">
      <t>ヒン</t>
    </rPh>
    <rPh sb="7" eb="10">
      <t>コウニュウヒ</t>
    </rPh>
    <phoneticPr fontId="23"/>
  </si>
  <si>
    <t>単価10万円未満のものに限る</t>
    <rPh sb="0" eb="2">
      <t>タンカ</t>
    </rPh>
    <rPh sb="4" eb="6">
      <t>マンエン</t>
    </rPh>
    <rPh sb="6" eb="8">
      <t>ミマン</t>
    </rPh>
    <rPh sb="12" eb="13">
      <t>カギ</t>
    </rPh>
    <phoneticPr fontId="23"/>
  </si>
  <si>
    <t>消毒関係消耗品購入費</t>
    <rPh sb="0" eb="2">
      <t>ショウドク</t>
    </rPh>
    <rPh sb="2" eb="4">
      <t>カンケイ</t>
    </rPh>
    <rPh sb="4" eb="6">
      <t>ショウモウ</t>
    </rPh>
    <rPh sb="6" eb="7">
      <t>ヒン</t>
    </rPh>
    <rPh sb="7" eb="10">
      <t>コウニュウヒ</t>
    </rPh>
    <phoneticPr fontId="23"/>
  </si>
  <si>
    <t>消毒作業費</t>
    <rPh sb="0" eb="2">
      <t>ショウドク</t>
    </rPh>
    <rPh sb="2" eb="4">
      <t>サギョウ</t>
    </rPh>
    <rPh sb="4" eb="5">
      <t>ヒ</t>
    </rPh>
    <phoneticPr fontId="23"/>
  </si>
  <si>
    <t>外注費含む</t>
    <rPh sb="0" eb="2">
      <t>ガイチュウ</t>
    </rPh>
    <rPh sb="2" eb="3">
      <t>ヒ</t>
    </rPh>
    <rPh sb="3" eb="4">
      <t>フク</t>
    </rPh>
    <phoneticPr fontId="23"/>
  </si>
  <si>
    <t>感染症対策機材購入・借用費</t>
    <rPh sb="0" eb="3">
      <t>カンセンショウ</t>
    </rPh>
    <rPh sb="3" eb="5">
      <t>タイサク</t>
    </rPh>
    <rPh sb="5" eb="7">
      <t>キザイ</t>
    </rPh>
    <rPh sb="7" eb="9">
      <t>コウニュウ</t>
    </rPh>
    <rPh sb="10" eb="12">
      <t>シャクヨウ</t>
    </rPh>
    <rPh sb="12" eb="13">
      <t>ヒ</t>
    </rPh>
    <phoneticPr fontId="23"/>
  </si>
  <si>
    <t>購入の場合、単価10万円未満のものに限る</t>
    <rPh sb="0" eb="2">
      <t>コウニュウ</t>
    </rPh>
    <rPh sb="3" eb="5">
      <t>バアイ</t>
    </rPh>
    <phoneticPr fontId="23"/>
  </si>
  <si>
    <t>検査費</t>
    <rPh sb="0" eb="2">
      <t>ケンサ</t>
    </rPh>
    <rPh sb="2" eb="3">
      <t>ヒ</t>
    </rPh>
    <phoneticPr fontId="23"/>
  </si>
  <si>
    <t>出演者・スタッフのPCR検査、抗原検査費用</t>
    <rPh sb="0" eb="3">
      <t>シュツエンシャ</t>
    </rPh>
    <rPh sb="12" eb="14">
      <t>ケンサ</t>
    </rPh>
    <rPh sb="15" eb="17">
      <t>コウゲン</t>
    </rPh>
    <rPh sb="17" eb="19">
      <t>ケンサ</t>
    </rPh>
    <rPh sb="19" eb="21">
      <t>ヒヨウ</t>
    </rPh>
    <phoneticPr fontId="23"/>
  </si>
  <si>
    <t>担当部署名または役職名</t>
    <rPh sb="2" eb="4">
      <t>ブショ</t>
    </rPh>
    <rPh sb="4" eb="5">
      <t>メイ</t>
    </rPh>
    <rPh sb="8" eb="11">
      <t>ヤクショクメイ</t>
    </rPh>
    <phoneticPr fontId="7"/>
  </si>
  <si>
    <t>担当者情報</t>
    <rPh sb="0" eb="3">
      <t>タントウシャ</t>
    </rPh>
    <rPh sb="3" eb="5">
      <t>ジョウホウ</t>
    </rPh>
    <phoneticPr fontId="7"/>
  </si>
  <si>
    <t>-</t>
    <phoneticPr fontId="7"/>
  </si>
  <si>
    <t>団体名（フリガナ）</t>
    <phoneticPr fontId="7"/>
  </si>
  <si>
    <t>小計（千円）</t>
    <rPh sb="0" eb="2">
      <t>ショウケイ</t>
    </rPh>
    <rPh sb="3" eb="4">
      <t>セン</t>
    </rPh>
    <rPh sb="4" eb="5">
      <t>エン</t>
    </rPh>
    <phoneticPr fontId="8"/>
  </si>
  <si>
    <t>項目</t>
    <phoneticPr fontId="23"/>
  </si>
  <si>
    <t>№</t>
    <phoneticPr fontId="9"/>
  </si>
  <si>
    <t>.</t>
    <phoneticPr fontId="7"/>
  </si>
  <si>
    <t>細目</t>
    <rPh sb="0" eb="2">
      <t>サイモク</t>
    </rPh>
    <phoneticPr fontId="9"/>
  </si>
  <si>
    <t>項目</t>
    <rPh sb="0" eb="2">
      <t>コウモク</t>
    </rPh>
    <phoneticPr fontId="7"/>
  </si>
  <si>
    <t>市町村または特別区</t>
    <rPh sb="0" eb="3">
      <t>シチョウソン</t>
    </rPh>
    <rPh sb="6" eb="9">
      <t>トクベツク</t>
    </rPh>
    <phoneticPr fontId="7"/>
  </si>
  <si>
    <t>令和4年度芸術文化振興基金</t>
    <rPh sb="0" eb="2">
      <t>レイワ</t>
    </rPh>
    <rPh sb="3" eb="5">
      <t>ネンド</t>
    </rPh>
    <rPh sb="5" eb="7">
      <t>ゲイジュツ</t>
    </rPh>
    <rPh sb="7" eb="9">
      <t>ブンカ</t>
    </rPh>
    <rPh sb="9" eb="11">
      <t>シンコウ</t>
    </rPh>
    <rPh sb="11" eb="13">
      <t>キキン</t>
    </rPh>
    <phoneticPr fontId="7"/>
  </si>
  <si>
    <t>細目</t>
    <phoneticPr fontId="9"/>
  </si>
  <si>
    <r>
      <rPr>
        <sz val="14"/>
        <color rgb="FF969696"/>
        <rFont val="游ゴシック"/>
        <family val="3"/>
        <charset val="128"/>
        <scheme val="minor"/>
      </rPr>
      <t>.</t>
    </r>
    <r>
      <rPr>
        <sz val="14"/>
        <color theme="1"/>
        <rFont val="游ゴシック"/>
        <family val="3"/>
        <charset val="128"/>
        <scheme val="minor"/>
      </rPr>
      <t>項目</t>
    </r>
    <phoneticPr fontId="23"/>
  </si>
  <si>
    <t>（千円）</t>
  </si>
  <si>
    <t>.</t>
    <phoneticPr fontId="23"/>
  </si>
  <si>
    <r>
      <rPr>
        <u/>
        <sz val="14"/>
        <color rgb="FF969696"/>
        <rFont val="游ゴシック"/>
        <family val="3"/>
        <charset val="128"/>
        <scheme val="minor"/>
      </rPr>
      <t>.</t>
    </r>
    <r>
      <rPr>
        <u/>
        <sz val="14"/>
        <color theme="1"/>
        <rFont val="游ゴシック"/>
        <family val="3"/>
        <charset val="128"/>
        <scheme val="minor"/>
      </rPr>
      <t>項目</t>
    </r>
    <phoneticPr fontId="23"/>
  </si>
  <si>
    <t>電話番号</t>
    <phoneticPr fontId="23"/>
  </si>
  <si>
    <t>代表者役職名</t>
    <phoneticPr fontId="7"/>
  </si>
  <si>
    <t>.</t>
    <phoneticPr fontId="7"/>
  </si>
  <si>
    <t>舞台美術デザイン料</t>
  </si>
  <si>
    <t>衣裳デザイン料</t>
  </si>
  <si>
    <t>照明スタッフ費</t>
  </si>
  <si>
    <t>音響スタッフ費</t>
  </si>
  <si>
    <t>出演費・作品料</t>
    <rPh sb="4" eb="6">
      <t>サクヒン</t>
    </rPh>
    <rPh sb="6" eb="7">
      <t>リョウ</t>
    </rPh>
    <phoneticPr fontId="5"/>
  </si>
  <si>
    <t>出演費・作品料</t>
  </si>
  <si>
    <t>俳優、舞踊家、司会者、その他舞台上の出演者全般</t>
    <rPh sb="0" eb="2">
      <t>ハイユウ</t>
    </rPh>
    <rPh sb="3" eb="6">
      <t>ブヨウカ</t>
    </rPh>
    <rPh sb="7" eb="10">
      <t>シカイシャ</t>
    </rPh>
    <rPh sb="13" eb="14">
      <t>タ</t>
    </rPh>
    <rPh sb="14" eb="16">
      <t>ブタイ</t>
    </rPh>
    <rPh sb="16" eb="17">
      <t>ジョウ</t>
    </rPh>
    <rPh sb="18" eb="21">
      <t>シュツエンシャ</t>
    </rPh>
    <rPh sb="21" eb="23">
      <t>ゼンパン</t>
    </rPh>
    <phoneticPr fontId="4"/>
  </si>
  <si>
    <t>作品借料</t>
    <rPh sb="0" eb="2">
      <t>サクヒン</t>
    </rPh>
    <rPh sb="2" eb="4">
      <t>シャクリョウ</t>
    </rPh>
    <phoneticPr fontId="4"/>
  </si>
  <si>
    <t>作品保険料</t>
    <rPh sb="0" eb="2">
      <t>サクヒン</t>
    </rPh>
    <rPh sb="2" eb="5">
      <t>ホケンリョウ</t>
    </rPh>
    <phoneticPr fontId="4"/>
  </si>
  <si>
    <t>各種助手料</t>
    <rPh sb="0" eb="2">
      <t>カクシュ</t>
    </rPh>
    <phoneticPr fontId="4"/>
  </si>
  <si>
    <t>映像プラン料</t>
    <rPh sb="0" eb="2">
      <t>エイゾウ</t>
    </rPh>
    <phoneticPr fontId="4"/>
  </si>
  <si>
    <t>各種指導料</t>
    <rPh sb="0" eb="2">
      <t>カクシュ</t>
    </rPh>
    <phoneticPr fontId="4"/>
  </si>
  <si>
    <t>会場費</t>
    <rPh sb="0" eb="3">
      <t>カイジョウヒ</t>
    </rPh>
    <phoneticPr fontId="4"/>
  </si>
  <si>
    <t>会場使用料</t>
    <rPh sb="0" eb="2">
      <t>カイジョウ</t>
    </rPh>
    <rPh sb="2" eb="5">
      <t>シヨウリョウ</t>
    </rPh>
    <phoneticPr fontId="4"/>
  </si>
  <si>
    <t>仕込みからばらしまでの期間</t>
  </si>
  <si>
    <t>会場付帯設備使用料</t>
  </si>
  <si>
    <t>舞台・設営・運搬費</t>
    <rPh sb="3" eb="5">
      <t>セツエイ</t>
    </rPh>
    <rPh sb="6" eb="8">
      <t>ウンパン</t>
    </rPh>
    <rPh sb="8" eb="9">
      <t>ヒ</t>
    </rPh>
    <phoneticPr fontId="5"/>
  </si>
  <si>
    <t>映像費</t>
    <rPh sb="0" eb="2">
      <t>エイゾウ</t>
    </rPh>
    <phoneticPr fontId="4"/>
  </si>
  <si>
    <t>映像スタッフ費</t>
    <rPh sb="0" eb="2">
      <t>エイゾウ</t>
    </rPh>
    <phoneticPr fontId="4"/>
  </si>
  <si>
    <t>障害者対応に係る経費を含む</t>
    <rPh sb="0" eb="3">
      <t>ショウガイシャ</t>
    </rPh>
    <rPh sb="3" eb="5">
      <t>タイオウ</t>
    </rPh>
    <rPh sb="6" eb="7">
      <t>カカ</t>
    </rPh>
    <rPh sb="8" eb="10">
      <t>ケイヒ</t>
    </rPh>
    <rPh sb="11" eb="12">
      <t>フク</t>
    </rPh>
    <phoneticPr fontId="4"/>
  </si>
  <si>
    <t>字幕費・音声ガイド製作費</t>
    <rPh sb="9" eb="11">
      <t>セイサク</t>
    </rPh>
    <phoneticPr fontId="4"/>
  </si>
  <si>
    <t>会場設営費</t>
    <rPh sb="0" eb="2">
      <t>カイジョウ</t>
    </rPh>
    <rPh sb="2" eb="4">
      <t>セツエイ</t>
    </rPh>
    <rPh sb="4" eb="5">
      <t>ヒ</t>
    </rPh>
    <phoneticPr fontId="4"/>
  </si>
  <si>
    <t>会場撤去費</t>
    <rPh sb="0" eb="2">
      <t>カイジョウ</t>
    </rPh>
    <rPh sb="2" eb="4">
      <t>テッキョ</t>
    </rPh>
    <rPh sb="4" eb="5">
      <t>ヒ</t>
    </rPh>
    <phoneticPr fontId="4"/>
  </si>
  <si>
    <t>美術作品運搬費</t>
    <rPh sb="0" eb="2">
      <t>ビジュツ</t>
    </rPh>
    <rPh sb="2" eb="4">
      <t>サクヒン</t>
    </rPh>
    <rPh sb="4" eb="6">
      <t>ウンパン</t>
    </rPh>
    <rPh sb="6" eb="7">
      <t>ヒ</t>
    </rPh>
    <phoneticPr fontId="4"/>
  </si>
  <si>
    <t>（展示のみ）</t>
  </si>
  <si>
    <t>プログラム・図録編集謝金</t>
    <rPh sb="6" eb="8">
      <t>ズロク</t>
    </rPh>
    <phoneticPr fontId="4"/>
  </si>
  <si>
    <t>プログラム・図録原稿執筆謝金</t>
    <rPh sb="6" eb="8">
      <t>ズロク</t>
    </rPh>
    <phoneticPr fontId="4"/>
  </si>
  <si>
    <t>場内案内謝金</t>
    <rPh sb="0" eb="2">
      <t>ジョウナイ</t>
    </rPh>
    <rPh sb="2" eb="4">
      <t>アンナイ</t>
    </rPh>
    <rPh sb="4" eb="6">
      <t>シャキン</t>
    </rPh>
    <phoneticPr fontId="4"/>
  </si>
  <si>
    <t>会場監視員謝金</t>
    <rPh sb="0" eb="2">
      <t>カイジョウ</t>
    </rPh>
    <rPh sb="2" eb="4">
      <t>カンシ</t>
    </rPh>
    <rPh sb="4" eb="5">
      <t>イン</t>
    </rPh>
    <rPh sb="5" eb="7">
      <t>シャキン</t>
    </rPh>
    <phoneticPr fontId="4"/>
  </si>
  <si>
    <t>関連行事・ワークショップ講師謝金</t>
    <rPh sb="0" eb="2">
      <t>カンレン</t>
    </rPh>
    <rPh sb="2" eb="4">
      <t>ギョウジ</t>
    </rPh>
    <rPh sb="12" eb="14">
      <t>コウシ</t>
    </rPh>
    <rPh sb="14" eb="16">
      <t>シャキン</t>
    </rPh>
    <phoneticPr fontId="4"/>
  </si>
  <si>
    <t>仕込みからばらしまでの期間</t>
    <rPh sb="0" eb="2">
      <t>シコ</t>
    </rPh>
    <phoneticPr fontId="4"/>
  </si>
  <si>
    <t>仕込みからばらしまでの期間。食事代は除く</t>
    <rPh sb="0" eb="2">
      <t>シコ</t>
    </rPh>
    <rPh sb="14" eb="17">
      <t>ショクジダイ</t>
    </rPh>
    <rPh sb="18" eb="19">
      <t>ノゾ</t>
    </rPh>
    <phoneticPr fontId="4"/>
  </si>
  <si>
    <t>宣伝・印刷費</t>
    <rPh sb="3" eb="5">
      <t>インサツ</t>
    </rPh>
    <rPh sb="5" eb="6">
      <t>ヒ</t>
    </rPh>
    <phoneticPr fontId="5"/>
  </si>
  <si>
    <t>宣伝物送付料</t>
    <rPh sb="0" eb="2">
      <t>センデン</t>
    </rPh>
    <rPh sb="2" eb="3">
      <t>ブツ</t>
    </rPh>
    <rPh sb="3" eb="5">
      <t>ソウフ</t>
    </rPh>
    <rPh sb="5" eb="6">
      <t>リョウ</t>
    </rPh>
    <phoneticPr fontId="4"/>
  </si>
  <si>
    <t>チラシ、案内状、出演者・作品募集案内　等</t>
    <rPh sb="4" eb="7">
      <t>アンナイジョウ</t>
    </rPh>
    <rPh sb="8" eb="11">
      <t>シュツエンシャ</t>
    </rPh>
    <rPh sb="12" eb="14">
      <t>サクヒン</t>
    </rPh>
    <rPh sb="14" eb="16">
      <t>ボシュウ</t>
    </rPh>
    <rPh sb="16" eb="18">
      <t>アンナイ</t>
    </rPh>
    <rPh sb="19" eb="20">
      <t>ナド</t>
    </rPh>
    <phoneticPr fontId="4"/>
  </si>
  <si>
    <t>テレビ、ラジオ、新聞、雑誌、駅貼り、ウェブ広告　等</t>
    <rPh sb="8" eb="10">
      <t>シンブン</t>
    </rPh>
    <rPh sb="11" eb="13">
      <t>ザッシ</t>
    </rPh>
    <rPh sb="14" eb="15">
      <t>エキ</t>
    </rPh>
    <rPh sb="15" eb="16">
      <t>ハ</t>
    </rPh>
    <rPh sb="21" eb="23">
      <t>コウコク</t>
    </rPh>
    <rPh sb="24" eb="25">
      <t>トウ</t>
    </rPh>
    <phoneticPr fontId="4"/>
  </si>
  <si>
    <t>当該活動の広告用</t>
    <rPh sb="0" eb="2">
      <t>トウガイ</t>
    </rPh>
    <rPh sb="2" eb="4">
      <t>カツドウ</t>
    </rPh>
    <rPh sb="5" eb="8">
      <t>コウコクヨウ</t>
    </rPh>
    <phoneticPr fontId="4"/>
  </si>
  <si>
    <t>各種デザイン料</t>
    <rPh sb="0" eb="2">
      <t>カクシュ</t>
    </rPh>
    <phoneticPr fontId="4"/>
  </si>
  <si>
    <t>（展示のみ）会期後に製作する記録集に係る経費は除く</t>
    <rPh sb="6" eb="8">
      <t>カイキ</t>
    </rPh>
    <rPh sb="8" eb="9">
      <t>ゴ</t>
    </rPh>
    <rPh sb="10" eb="12">
      <t>セイサク</t>
    </rPh>
    <rPh sb="14" eb="16">
      <t>キロク</t>
    </rPh>
    <rPh sb="16" eb="17">
      <t>シュウ</t>
    </rPh>
    <rPh sb="18" eb="19">
      <t>カカ</t>
    </rPh>
    <rPh sb="20" eb="22">
      <t>ケイヒ</t>
    </rPh>
    <rPh sb="23" eb="24">
      <t>ノゾ</t>
    </rPh>
    <phoneticPr fontId="4"/>
  </si>
  <si>
    <t>記録・配信費</t>
    <rPh sb="0" eb="2">
      <t>キロク</t>
    </rPh>
    <rPh sb="3" eb="5">
      <t>ハイシン</t>
    </rPh>
    <rPh sb="5" eb="6">
      <t>ヒ</t>
    </rPh>
    <phoneticPr fontId="4"/>
  </si>
  <si>
    <t>配信用録音録画・編集費</t>
    <rPh sb="0" eb="2">
      <t>ハイシン</t>
    </rPh>
    <rPh sb="2" eb="3">
      <t>ヨウ</t>
    </rPh>
    <rPh sb="3" eb="5">
      <t>ロクオン</t>
    </rPh>
    <rPh sb="5" eb="7">
      <t>ロクガ</t>
    </rPh>
    <rPh sb="10" eb="11">
      <t>ヒ</t>
    </rPh>
    <phoneticPr fontId="4"/>
  </si>
  <si>
    <t>配信用機材借料</t>
    <rPh sb="0" eb="2">
      <t>ハイシン</t>
    </rPh>
    <rPh sb="2" eb="3">
      <t>ヨウ</t>
    </rPh>
    <rPh sb="3" eb="5">
      <t>キザイ</t>
    </rPh>
    <rPh sb="5" eb="7">
      <t>シャクリョウ</t>
    </rPh>
    <phoneticPr fontId="4"/>
  </si>
  <si>
    <t>配信用サイト作成・利用料</t>
    <rPh sb="2" eb="3">
      <t>ヨウ</t>
    </rPh>
    <rPh sb="6" eb="8">
      <t>サクセイ</t>
    </rPh>
    <rPh sb="9" eb="12">
      <t>リヨウリョウ</t>
    </rPh>
    <phoneticPr fontId="4"/>
  </si>
  <si>
    <t>活動名：</t>
    <phoneticPr fontId="7"/>
  </si>
  <si>
    <t>本活動の目的</t>
    <rPh sb="0" eb="1">
      <t>ホン</t>
    </rPh>
    <rPh sb="1" eb="3">
      <t>カツドウ</t>
    </rPh>
    <rPh sb="4" eb="6">
      <t>モクテキ</t>
    </rPh>
    <phoneticPr fontId="7"/>
  </si>
  <si>
    <t>本活動の内容</t>
    <rPh sb="0" eb="1">
      <t>ホン</t>
    </rPh>
    <rPh sb="1" eb="3">
      <t>カツドウ</t>
    </rPh>
    <rPh sb="4" eb="6">
      <t>ナイヨウ</t>
    </rPh>
    <phoneticPr fontId="23"/>
  </si>
  <si>
    <t>ゲネプロ</t>
    <phoneticPr fontId="7"/>
  </si>
  <si>
    <t>公演日</t>
    <rPh sb="0" eb="3">
      <t>コウエンビ</t>
    </rPh>
    <phoneticPr fontId="7"/>
  </si>
  <si>
    <t>実施会場（ホール）</t>
    <rPh sb="0" eb="2">
      <t>ジッシ</t>
    </rPh>
    <rPh sb="2" eb="4">
      <t>カイジョウ</t>
    </rPh>
    <phoneticPr fontId="23"/>
  </si>
  <si>
    <t>所在地</t>
    <rPh sb="0" eb="3">
      <t>ショザイチ</t>
    </rPh>
    <phoneticPr fontId="23"/>
  </si>
  <si>
    <t>・演目・曲目、あらすじ、主な出演者、主なスタッフ等</t>
    <rPh sb="1" eb="3">
      <t>エンモク</t>
    </rPh>
    <phoneticPr fontId="7"/>
  </si>
  <si>
    <t>◆関連行事（公演期間中に当該施設内で実施されるもの）</t>
    <rPh sb="12" eb="13">
      <t>ジョウナイ</t>
    </rPh>
    <phoneticPr fontId="7"/>
  </si>
  <si>
    <t>活動区分</t>
  </si>
  <si>
    <t>アマチュア等の文化団体活動</t>
    <rPh sb="5" eb="6">
      <t>トウ</t>
    </rPh>
    <rPh sb="7" eb="9">
      <t>ブンカ</t>
    </rPh>
    <rPh sb="9" eb="11">
      <t>ダンタイ</t>
    </rPh>
    <rPh sb="11" eb="13">
      <t>カツドウ</t>
    </rPh>
    <phoneticPr fontId="7"/>
  </si>
  <si>
    <t>分野（ジャンル）</t>
    <rPh sb="0" eb="2">
      <t>ブンヤ</t>
    </rPh>
    <phoneticPr fontId="7"/>
  </si>
  <si>
    <t>ほか</t>
    <phoneticPr fontId="7"/>
  </si>
  <si>
    <t>個所</t>
    <rPh sb="0" eb="2">
      <t>カショ</t>
    </rPh>
    <phoneticPr fontId="7"/>
  </si>
  <si>
    <t>（展示の場合）図録等を無料配布する場合は必ず理由を記入</t>
    <rPh sb="1" eb="3">
      <t>テンジ</t>
    </rPh>
    <rPh sb="4" eb="6">
      <t>バアイ</t>
    </rPh>
    <rPh sb="7" eb="9">
      <t>ズロク</t>
    </rPh>
    <rPh sb="9" eb="10">
      <t>トウ</t>
    </rPh>
    <rPh sb="11" eb="13">
      <t>ムリョウ</t>
    </rPh>
    <rPh sb="13" eb="15">
      <t>ハイフ</t>
    </rPh>
    <rPh sb="17" eb="19">
      <t>バアイ</t>
    </rPh>
    <rPh sb="20" eb="21">
      <t>カナラ</t>
    </rPh>
    <rPh sb="22" eb="24">
      <t>リユウ</t>
    </rPh>
    <rPh sb="25" eb="27">
      <t>キニュウ</t>
    </rPh>
    <phoneticPr fontId="7"/>
  </si>
  <si>
    <t>会場費</t>
  </si>
  <si>
    <t>舞台・設営・運搬費</t>
  </si>
  <si>
    <t>宣伝・印刷費</t>
  </si>
  <si>
    <t>記録・配信費</t>
    <phoneticPr fontId="23"/>
  </si>
  <si>
    <t>本活動へのアマチュア（青少年、市民等）の出演（出品）・参加状況</t>
    <rPh sb="0" eb="1">
      <t>ホン</t>
    </rPh>
    <rPh sb="1" eb="3">
      <t>カツドウ</t>
    </rPh>
    <rPh sb="11" eb="14">
      <t>セイショウネン</t>
    </rPh>
    <rPh sb="15" eb="17">
      <t>シミン</t>
    </rPh>
    <rPh sb="17" eb="18">
      <t>ナド</t>
    </rPh>
    <rPh sb="20" eb="22">
      <t>シュツエン</t>
    </rPh>
    <rPh sb="23" eb="25">
      <t>シュッピン</t>
    </rPh>
    <rPh sb="27" eb="29">
      <t>サンカ</t>
    </rPh>
    <rPh sb="29" eb="31">
      <t>ジョウキョウ</t>
    </rPh>
    <phoneticPr fontId="7"/>
  </si>
  <si>
    <t>助成対象経費の総額</t>
    <rPh sb="0" eb="2">
      <t>ジョセイ</t>
    </rPh>
    <rPh sb="2" eb="4">
      <t>タイショウ</t>
    </rPh>
    <rPh sb="4" eb="6">
      <t>ケイヒ</t>
    </rPh>
    <rPh sb="7" eb="9">
      <t>ソウガク</t>
    </rPh>
    <phoneticPr fontId="7"/>
  </si>
  <si>
    <t>助成対象経費の総額</t>
    <phoneticPr fontId="7"/>
  </si>
  <si>
    <t>インスタレーション作品制作謝金</t>
    <rPh sb="9" eb="11">
      <t>サクヒン</t>
    </rPh>
    <rPh sb="11" eb="13">
      <t>セイサク</t>
    </rPh>
    <rPh sb="13" eb="15">
      <t>シャキン</t>
    </rPh>
    <phoneticPr fontId="3"/>
  </si>
  <si>
    <t>インスタレーション作品制作材料費</t>
    <rPh sb="9" eb="11">
      <t>サクヒン</t>
    </rPh>
    <rPh sb="11" eb="13">
      <t>セイサク</t>
    </rPh>
    <rPh sb="13" eb="16">
      <t>ザイリョウヒ</t>
    </rPh>
    <phoneticPr fontId="3"/>
  </si>
  <si>
    <t>本活動の企画意図</t>
    <rPh sb="0" eb="1">
      <t>ホン</t>
    </rPh>
    <rPh sb="1" eb="3">
      <t>カツドウ</t>
    </rPh>
    <rPh sb="4" eb="6">
      <t>キカク</t>
    </rPh>
    <rPh sb="6" eb="8">
      <t>イト</t>
    </rPh>
    <phoneticPr fontId="7"/>
  </si>
  <si>
    <t>地域の振興に資する本活動の特色（地域の活動として特に強調したい点をご記入ください。）</t>
    <rPh sb="0" eb="2">
      <t>チイキ</t>
    </rPh>
    <rPh sb="3" eb="5">
      <t>シンコウ</t>
    </rPh>
    <rPh sb="6" eb="7">
      <t>シ</t>
    </rPh>
    <rPh sb="9" eb="10">
      <t>ホン</t>
    </rPh>
    <rPh sb="10" eb="12">
      <t>カツドウ</t>
    </rPh>
    <rPh sb="13" eb="15">
      <t>トクショク</t>
    </rPh>
    <rPh sb="16" eb="18">
      <t>チイキ</t>
    </rPh>
    <rPh sb="19" eb="21">
      <t>カツドウ</t>
    </rPh>
    <rPh sb="24" eb="25">
      <t>トク</t>
    </rPh>
    <rPh sb="26" eb="28">
      <t>キョウチョウ</t>
    </rPh>
    <rPh sb="31" eb="32">
      <t>テン</t>
    </rPh>
    <rPh sb="34" eb="36">
      <t>キニュウ</t>
    </rPh>
    <phoneticPr fontId="7"/>
  </si>
  <si>
    <t>【令和4年度　記載可能経費一覧（アマチュア等の文化団体活動）】</t>
    <phoneticPr fontId="23"/>
  </si>
  <si>
    <t>【主催団体が果たす役割】</t>
    <rPh sb="1" eb="3">
      <t>シュサイ</t>
    </rPh>
    <rPh sb="3" eb="5">
      <t>ダンタイ</t>
    </rPh>
    <rPh sb="6" eb="7">
      <t>ハ</t>
    </rPh>
    <rPh sb="9" eb="11">
      <t>ヤクワリ</t>
    </rPh>
    <phoneticPr fontId="23"/>
  </si>
  <si>
    <t>搬入（仕込み）</t>
    <rPh sb="0" eb="2">
      <t>ハンニュウ</t>
    </rPh>
    <rPh sb="3" eb="5">
      <t>シコ</t>
    </rPh>
    <phoneticPr fontId="23"/>
  </si>
  <si>
    <t>開演～終演時間</t>
    <phoneticPr fontId="23"/>
  </si>
  <si>
    <t>搬出（ばらし）</t>
    <rPh sb="0" eb="2">
      <t>ハンシュツ</t>
    </rPh>
    <phoneticPr fontId="23"/>
  </si>
  <si>
    <t>会場名</t>
    <rPh sb="0" eb="2">
      <t>カイジョウ</t>
    </rPh>
    <rPh sb="2" eb="3">
      <t>メイ</t>
    </rPh>
    <phoneticPr fontId="7"/>
  </si>
  <si>
    <t>会場席数の合計　※複数公演の場合は合算</t>
    <rPh sb="0" eb="2">
      <t>カイジョウ</t>
    </rPh>
    <rPh sb="2" eb="4">
      <t>セキスウ</t>
    </rPh>
    <rPh sb="5" eb="7">
      <t>ゴウケイ</t>
    </rPh>
    <phoneticPr fontId="7"/>
  </si>
  <si>
    <t xml:space="preserve">【売止等使用しない席がある場合は理由を記入してください】
</t>
    <rPh sb="1" eb="2">
      <t>ウリ</t>
    </rPh>
    <rPh sb="2" eb="3">
      <t>ドメ</t>
    </rPh>
    <rPh sb="3" eb="4">
      <t>ナド</t>
    </rPh>
    <rPh sb="4" eb="6">
      <t>シヨウ</t>
    </rPh>
    <rPh sb="9" eb="10">
      <t>セキ</t>
    </rPh>
    <rPh sb="13" eb="15">
      <t>バアイ</t>
    </rPh>
    <rPh sb="16" eb="18">
      <t>リユウ</t>
    </rPh>
    <rPh sb="19" eb="21">
      <t>キニュウ</t>
    </rPh>
    <phoneticPr fontId="7"/>
  </si>
  <si>
    <t>★使用席数の合計　※複数公演の場合は合算</t>
    <rPh sb="1" eb="3">
      <t>シヨウ</t>
    </rPh>
    <rPh sb="3" eb="5">
      <t>セキスウ</t>
    </rPh>
    <rPh sb="6" eb="8">
      <t>ゴウケイ</t>
    </rPh>
    <rPh sb="10" eb="12">
      <t>フクスウ</t>
    </rPh>
    <rPh sb="12" eb="14">
      <t>コウエン</t>
    </rPh>
    <rPh sb="15" eb="17">
      <t>バアイ</t>
    </rPh>
    <rPh sb="18" eb="20">
      <t>ガッサン</t>
    </rPh>
    <phoneticPr fontId="7"/>
  </si>
  <si>
    <t>有料入場率</t>
    <rPh sb="0" eb="2">
      <t>ユウリョウ</t>
    </rPh>
    <rPh sb="2" eb="4">
      <t>ニュウジョウ</t>
    </rPh>
    <rPh sb="4" eb="5">
      <t>リツ</t>
    </rPh>
    <phoneticPr fontId="7"/>
  </si>
  <si>
    <t>（●有料チケット販売予定総数／★使用席数の合計）</t>
    <rPh sb="16" eb="18">
      <t>シヨウ</t>
    </rPh>
    <rPh sb="21" eb="23">
      <t>ゴウケイ</t>
    </rPh>
    <phoneticPr fontId="7"/>
  </si>
  <si>
    <t>会場席数</t>
    <rPh sb="0" eb="2">
      <t>カイジョウ</t>
    </rPh>
    <rPh sb="2" eb="3">
      <t>セキ</t>
    </rPh>
    <rPh sb="3" eb="4">
      <t>スウ</t>
    </rPh>
    <phoneticPr fontId="23"/>
  </si>
  <si>
    <t>●有料チケット販売予定総数</t>
    <phoneticPr fontId="8"/>
  </si>
  <si>
    <t>招待者数合計</t>
    <rPh sb="0" eb="2">
      <t>ショウタイ</t>
    </rPh>
    <rPh sb="2" eb="3">
      <t>シャ</t>
    </rPh>
    <rPh sb="3" eb="4">
      <t>スウ</t>
    </rPh>
    <rPh sb="4" eb="6">
      <t>ゴウケイ</t>
    </rPh>
    <phoneticPr fontId="7"/>
  </si>
  <si>
    <t>名</t>
    <rPh sb="0" eb="1">
      <t>メイ</t>
    </rPh>
    <phoneticPr fontId="7"/>
  </si>
  <si>
    <t>共催者名(役割)・　　後援者名(役割)・　　協賛者名(役割)、　　助成団体</t>
    <phoneticPr fontId="23"/>
  </si>
  <si>
    <t>感染症対策費</t>
    <phoneticPr fontId="7"/>
  </si>
  <si>
    <t>助成金算定基礎経費の合計額</t>
    <rPh sb="0" eb="3">
      <t>ジョセイキン</t>
    </rPh>
    <rPh sb="3" eb="5">
      <t>サンテイ</t>
    </rPh>
    <rPh sb="5" eb="7">
      <t>キソ</t>
    </rPh>
    <rPh sb="7" eb="9">
      <t>ケイヒ</t>
    </rPh>
    <rPh sb="10" eb="12">
      <t>ゴウケイ</t>
    </rPh>
    <rPh sb="12" eb="13">
      <t>ガク</t>
    </rPh>
    <phoneticPr fontId="7"/>
  </si>
  <si>
    <t>助成金算定基礎経費の合計額</t>
    <rPh sb="0" eb="3">
      <t>ジョセイキン</t>
    </rPh>
    <rPh sb="3" eb="5">
      <t>サンテイ</t>
    </rPh>
    <rPh sb="5" eb="7">
      <t>キソ</t>
    </rPh>
    <rPh sb="7" eb="9">
      <t>ケイヒ</t>
    </rPh>
    <rPh sb="10" eb="12">
      <t>ゴウケイ</t>
    </rPh>
    <rPh sb="12" eb="13">
      <t>ガク</t>
    </rPh>
    <phoneticPr fontId="23"/>
  </si>
  <si>
    <t>ー</t>
  </si>
  <si>
    <t>団体名：</t>
    <rPh sb="0" eb="2">
      <t>ダンタイ</t>
    </rPh>
    <rPh sb="2" eb="3">
      <t>メイ</t>
    </rPh>
    <phoneticPr fontId="7"/>
  </si>
  <si>
    <t>団体名：</t>
    <phoneticPr fontId="9"/>
  </si>
  <si>
    <t>図録印刷費</t>
    <rPh sb="0" eb="2">
      <t>ズロク</t>
    </rPh>
    <rPh sb="2" eb="4">
      <t>インサツ</t>
    </rPh>
    <rPh sb="4" eb="5">
      <t>ヒ</t>
    </rPh>
    <phoneticPr fontId="4"/>
  </si>
  <si>
    <t>定期的な練習は除く</t>
    <phoneticPr fontId="23"/>
  </si>
  <si>
    <t>（展示のみ）</t>
    <phoneticPr fontId="23"/>
  </si>
  <si>
    <t>・Wordやメモ帳など別のファイルからテキストをコピーして貼り付ける際には、入力するセルを</t>
    <rPh sb="8" eb="9">
      <t>チョウ</t>
    </rPh>
    <rPh sb="11" eb="12">
      <t>ベツ</t>
    </rPh>
    <rPh sb="29" eb="30">
      <t>ハ</t>
    </rPh>
    <rPh sb="31" eb="32">
      <t>ツ</t>
    </rPh>
    <rPh sb="34" eb="35">
      <t>サイ</t>
    </rPh>
    <rPh sb="38" eb="40">
      <t>ニュウリョク</t>
    </rPh>
    <phoneticPr fontId="23"/>
  </si>
  <si>
    <t>　ダブルクリックし、入力状態にしてから貼り付けてください。</t>
    <phoneticPr fontId="23"/>
  </si>
  <si>
    <r>
      <t>・</t>
    </r>
    <r>
      <rPr>
        <u/>
        <sz val="10"/>
        <color theme="1"/>
        <rFont val="游ゴシック"/>
        <family val="3"/>
        <charset val="128"/>
        <scheme val="minor"/>
      </rPr>
      <t>薄水色のセル</t>
    </r>
    <r>
      <rPr>
        <sz val="10"/>
        <color theme="1"/>
        <rFont val="游ゴシック"/>
        <family val="3"/>
        <charset val="128"/>
        <scheme val="minor"/>
      </rPr>
      <t>は選択式ですので、右下の</t>
    </r>
    <rPh sb="8" eb="10">
      <t>センタク</t>
    </rPh>
    <rPh sb="10" eb="11">
      <t>シキ</t>
    </rPh>
    <rPh sb="16" eb="18">
      <t>ミギシタ</t>
    </rPh>
    <phoneticPr fontId="23"/>
  </si>
  <si>
    <t>　をクリックして選択肢を開き、選択してください。</t>
    <rPh sb="8" eb="11">
      <t>センタクシ</t>
    </rPh>
    <rPh sb="12" eb="13">
      <t>ヒラ</t>
    </rPh>
    <rPh sb="15" eb="17">
      <t>センタク</t>
    </rPh>
    <phoneticPr fontId="23"/>
  </si>
  <si>
    <t>例）</t>
    <rPh sb="0" eb="1">
      <t>レイ</t>
    </rPh>
    <phoneticPr fontId="23"/>
  </si>
  <si>
    <t>選択してください。</t>
    <rPh sb="0" eb="2">
      <t>センタク</t>
    </rPh>
    <phoneticPr fontId="23"/>
  </si>
  <si>
    <r>
      <t>　作成すると不具合が発生する可能性があります。</t>
    </r>
    <r>
      <rPr>
        <b/>
        <u/>
        <sz val="10"/>
        <color theme="1"/>
        <rFont val="游ゴシック"/>
        <family val="3"/>
        <charset val="128"/>
        <scheme val="minor"/>
      </rPr>
      <t>必ず「Microsoft Excel」ソフトをご利用ください</t>
    </r>
    <r>
      <rPr>
        <sz val="10"/>
        <color theme="1"/>
        <rFont val="游ゴシック"/>
        <family val="3"/>
        <charset val="128"/>
        <scheme val="minor"/>
      </rPr>
      <t>。</t>
    </r>
    <phoneticPr fontId="23"/>
  </si>
  <si>
    <t>実施会場</t>
    <rPh sb="2" eb="4">
      <t>カイジョウ</t>
    </rPh>
    <phoneticPr fontId="7"/>
  </si>
  <si>
    <t>実施会場住所</t>
    <rPh sb="2" eb="4">
      <t>カイジョウ</t>
    </rPh>
    <rPh sb="4" eb="6">
      <t>ジュウショ</t>
    </rPh>
    <phoneticPr fontId="7"/>
  </si>
  <si>
    <r>
      <rPr>
        <b/>
        <sz val="12"/>
        <rFont val="游ゴシック"/>
        <family val="3"/>
        <charset val="128"/>
        <scheme val="minor"/>
      </rPr>
      <t>令和4年度　芸術文化振興基金　地域の文化振興等の活動</t>
    </r>
    <r>
      <rPr>
        <sz val="12"/>
        <rFont val="游ゴシック"/>
        <family val="3"/>
        <charset val="128"/>
        <scheme val="minor"/>
      </rPr>
      <t xml:space="preserve">
助成金交付申請書・実績報告書の作成にあたっての注意事項</t>
    </r>
    <rPh sb="15" eb="17">
      <t>チイキ</t>
    </rPh>
    <rPh sb="18" eb="20">
      <t>ブンカ</t>
    </rPh>
    <rPh sb="20" eb="22">
      <t>シンコウ</t>
    </rPh>
    <rPh sb="22" eb="23">
      <t>トウ</t>
    </rPh>
    <rPh sb="24" eb="26">
      <t>カツドウ</t>
    </rPh>
    <rPh sb="32" eb="35">
      <t>シンセイショ</t>
    </rPh>
    <rPh sb="36" eb="41">
      <t>ジッセキホウコクショ</t>
    </rPh>
    <phoneticPr fontId="23"/>
  </si>
  <si>
    <t>申請書・実績報告書の作成にあたっては、特に以下の点に注意して作成ください。</t>
    <rPh sb="19" eb="20">
      <t>トク</t>
    </rPh>
    <phoneticPr fontId="23"/>
  </si>
  <si>
    <t>【 申請書・実績報告書作成に際しての注意事項 】</t>
    <rPh sb="2" eb="4">
      <t>シンセイ</t>
    </rPh>
    <rPh sb="4" eb="5">
      <t>ショ</t>
    </rPh>
    <rPh sb="6" eb="8">
      <t>ジッセキ</t>
    </rPh>
    <rPh sb="8" eb="11">
      <t>ホウコクショ</t>
    </rPh>
    <rPh sb="11" eb="13">
      <t>サクセイ</t>
    </rPh>
    <rPh sb="14" eb="15">
      <t>サイ</t>
    </rPh>
    <rPh sb="18" eb="20">
      <t>チュウイ</t>
    </rPh>
    <rPh sb="20" eb="22">
      <t>ジコウ</t>
    </rPh>
    <phoneticPr fontId="23"/>
  </si>
  <si>
    <t>・本様式は自動計算やセルの参照機能等を利用しており、「Microsoft Excel」以外の表計算ソフトで</t>
    <rPh sb="1" eb="2">
      <t>ホン</t>
    </rPh>
    <phoneticPr fontId="23"/>
  </si>
  <si>
    <t>・活動区分ごとに様式が異なりますので、作成前に必ず確認してください。</t>
    <rPh sb="1" eb="3">
      <t>カツドウ</t>
    </rPh>
    <rPh sb="3" eb="5">
      <t>クブン</t>
    </rPh>
    <rPh sb="8" eb="10">
      <t>ヨウシキ</t>
    </rPh>
    <rPh sb="11" eb="12">
      <t>コト</t>
    </rPh>
    <rPh sb="19" eb="21">
      <t>サクセイ</t>
    </rPh>
    <rPh sb="21" eb="22">
      <t>マエ</t>
    </rPh>
    <rPh sb="23" eb="24">
      <t>カナラ</t>
    </rPh>
    <rPh sb="25" eb="27">
      <t>カクニン</t>
    </rPh>
    <phoneticPr fontId="23"/>
  </si>
  <si>
    <t>・申請書の助成金の額、助成金算定基礎経費の合計額は、3月にお送りさせていただきました内定通知書の額を記載または選択してください。助成金経費の総額は内定通知書添付の要望書助成対象経費の総額を記入してください。</t>
    <rPh sb="50" eb="52">
      <t>キサイ</t>
    </rPh>
    <rPh sb="55" eb="57">
      <t>センタク</t>
    </rPh>
    <phoneticPr fontId="23"/>
  </si>
  <si>
    <t>様式第4号（第7条関係）
【総表】</t>
    <phoneticPr fontId="7"/>
  </si>
  <si>
    <t>令和4年度　芸術文化振興基金</t>
    <phoneticPr fontId="23"/>
  </si>
  <si>
    <t>助　成　金　交　付　申　請　書</t>
    <phoneticPr fontId="7"/>
  </si>
  <si>
    <t>独立行政法人日本芸術文化振興会理事長　殿</t>
    <phoneticPr fontId="7"/>
  </si>
  <si>
    <t>　下記の活動を行いたいので、芸術文化振興基金助成金交付要綱第７条第１項の規定に基づき、助成金の交付を申請します。</t>
    <phoneticPr fontId="7"/>
  </si>
  <si>
    <t>助成金の額</t>
    <phoneticPr fontId="7"/>
  </si>
  <si>
    <t>プログラム等売上収入</t>
  </si>
  <si>
    <t>参加費</t>
  </si>
  <si>
    <t>広告料・その他の収入</t>
  </si>
  <si>
    <t>交付を受けようとする助成金の額</t>
    <phoneticPr fontId="7"/>
  </si>
  <si>
    <t>（イ） 収入小計</t>
    <phoneticPr fontId="7"/>
  </si>
  <si>
    <t>助成金算定基礎経費の合計額</t>
    <phoneticPr fontId="7"/>
  </si>
  <si>
    <t>【令和4年度　助成金交付申請書　個表（アマチュア等の文化団体活動）】</t>
    <phoneticPr fontId="7"/>
  </si>
  <si>
    <t>【令和4年度　助成金交付申請書　収入（アマチュア等の文化団体活動）】</t>
    <phoneticPr fontId="7"/>
  </si>
  <si>
    <t>【令和４年度　助成金交付申請書　支出（アマチュア等の文化団体活動）】</t>
    <phoneticPr fontId="23"/>
  </si>
  <si>
    <t>感染症対策費</t>
    <phoneticPr fontId="23"/>
  </si>
  <si>
    <t>助 成 対 象 活 動 変 更 理 由 書</t>
    <phoneticPr fontId="23"/>
  </si>
  <si>
    <t>独立行政法人日本芸術文化振興会理事長　殿</t>
  </si>
  <si>
    <t>団　体　名：</t>
    <phoneticPr fontId="31"/>
  </si>
  <si>
    <t>代表者職名：</t>
    <phoneticPr fontId="31"/>
  </si>
  <si>
    <t>代表者氏名：</t>
    <phoneticPr fontId="31"/>
  </si>
  <si>
    <t>活動名：</t>
    <rPh sb="0" eb="2">
      <t>カツドウ</t>
    </rPh>
    <rPh sb="2" eb="3">
      <t>メイ</t>
    </rPh>
    <phoneticPr fontId="23"/>
  </si>
  <si>
    <t>変更内容：</t>
    <phoneticPr fontId="23"/>
  </si>
  <si>
    <t>変 更 前：</t>
    <phoneticPr fontId="23"/>
  </si>
  <si>
    <t>変 更 後：</t>
    <phoneticPr fontId="23"/>
  </si>
  <si>
    <t>変更理由：</t>
    <phoneticPr fontId="23"/>
  </si>
  <si>
    <t>様式第７号（第１０条関係）</t>
    <phoneticPr fontId="7"/>
  </si>
  <si>
    <t>助成金交付申請取下げ書</t>
    <rPh sb="0" eb="3">
      <t>ジョセイキン</t>
    </rPh>
    <rPh sb="3" eb="5">
      <t>コウフ</t>
    </rPh>
    <rPh sb="5" eb="7">
      <t>シンセイ</t>
    </rPh>
    <rPh sb="7" eb="9">
      <t>トリサ</t>
    </rPh>
    <rPh sb="10" eb="11">
      <t>ショ</t>
    </rPh>
    <phoneticPr fontId="7"/>
  </si>
  <si>
    <t>独立行政法人日本芸術文化振興会理事長 殿</t>
    <phoneticPr fontId="7"/>
  </si>
  <si>
    <t>〒</t>
    <phoneticPr fontId="7"/>
  </si>
  <si>
    <t>－</t>
    <phoneticPr fontId="23"/>
  </si>
  <si>
    <t>団体住所</t>
    <phoneticPr fontId="7"/>
  </si>
  <si>
    <t>団体名</t>
    <phoneticPr fontId="7"/>
  </si>
  <si>
    <t>代表者氏名</t>
    <phoneticPr fontId="7"/>
  </si>
  <si>
    <t>により交付決定の通知を受けた芸術文化振興基金助成金に</t>
    <phoneticPr fontId="23"/>
  </si>
  <si>
    <t>ついては、芸術文化振興基金助成金交付要綱第１０条の規定に基づき、助成金の交付の申請を下記のとおり取り下げます。</t>
    <phoneticPr fontId="23"/>
  </si>
  <si>
    <t>記</t>
    <rPh sb="0" eb="1">
      <t>キ</t>
    </rPh>
    <phoneticPr fontId="7"/>
  </si>
  <si>
    <t>１　助成対象活動名</t>
  </si>
  <si>
    <t>　　</t>
  </si>
  <si>
    <t>２　交付決定通知書の受領年月日</t>
    <phoneticPr fontId="23"/>
  </si>
  <si>
    <t>３　助成金の交付の申請を取り下げようとする理由</t>
  </si>
  <si>
    <t>様式第１０号（第１３条関係）</t>
    <phoneticPr fontId="7"/>
  </si>
  <si>
    <t>助成対象活動中止・廃止承認申請書</t>
    <rPh sb="0" eb="2">
      <t>ジョセイ</t>
    </rPh>
    <rPh sb="2" eb="4">
      <t>タイショウ</t>
    </rPh>
    <rPh sb="4" eb="6">
      <t>カツドウ</t>
    </rPh>
    <rPh sb="6" eb="8">
      <t>チュウシ</t>
    </rPh>
    <rPh sb="9" eb="11">
      <t>ハイシ</t>
    </rPh>
    <rPh sb="11" eb="13">
      <t>ショウニン</t>
    </rPh>
    <rPh sb="13" eb="16">
      <t>シンセイショ</t>
    </rPh>
    <phoneticPr fontId="7"/>
  </si>
  <si>
    <t>により交付決定の通知を受けた助成対象活動について、</t>
    <phoneticPr fontId="23"/>
  </si>
  <si>
    <t>下記のとおり中止・廃止したいので、承認くださるよう芸術文化振興基金助成金交付要綱第１３条第１項の規定に基づき申請します。</t>
    <phoneticPr fontId="23"/>
  </si>
  <si>
    <t>２　助成対象活動の中止・廃止の理由及び内容</t>
    <phoneticPr fontId="23"/>
  </si>
  <si>
    <t>３　助成対象活動の実施状況</t>
    <phoneticPr fontId="23"/>
  </si>
  <si>
    <t>（アマチュア等の文化団体活動）</t>
    <phoneticPr fontId="23"/>
  </si>
  <si>
    <t>様式第13号（第15条関係）
【総表】</t>
    <phoneticPr fontId="7"/>
  </si>
  <si>
    <t>助 成 対 象 活 動 実 績 報 告 書</t>
    <phoneticPr fontId="7"/>
  </si>
  <si>
    <t>交付決定通知書により 助成金の交付の決定を受けた助成対象活動の</t>
    <phoneticPr fontId="23"/>
  </si>
  <si>
    <t>実績について、芸術文化振興基金助成金交付要綱第15条第1項の規定に基づき、下記の通り報告します。</t>
    <phoneticPr fontId="23"/>
  </si>
  <si>
    <t>交付決定通知書に
記載の文書番号</t>
    <phoneticPr fontId="7"/>
  </si>
  <si>
    <t>収入の区分</t>
    <rPh sb="3" eb="5">
      <t>クブン</t>
    </rPh>
    <phoneticPr fontId="7"/>
  </si>
  <si>
    <t>報告金額</t>
    <phoneticPr fontId="23"/>
  </si>
  <si>
    <t>支出の区分</t>
    <rPh sb="3" eb="5">
      <t>クブン</t>
    </rPh>
    <phoneticPr fontId="7"/>
  </si>
  <si>
    <t>報告金額</t>
  </si>
  <si>
    <t>申請内容</t>
    <rPh sb="0" eb="2">
      <t>シンセイ</t>
    </rPh>
    <rPh sb="2" eb="4">
      <t>ナイヨウ</t>
    </rPh>
    <phoneticPr fontId="8"/>
  </si>
  <si>
    <t>報告内容</t>
    <rPh sb="0" eb="2">
      <t>ホウコク</t>
    </rPh>
    <rPh sb="2" eb="4">
      <t>ナイヨウ</t>
    </rPh>
    <phoneticPr fontId="8"/>
  </si>
  <si>
    <t>【令和4年度　助成対象活動実績報告書　個表（アマチュア等の文化団体活動）】</t>
    <phoneticPr fontId="7"/>
  </si>
  <si>
    <t>【令和4年度　助成対象活動実績報告書　収入（アマチュア等の文化団体活動）】</t>
    <phoneticPr fontId="7"/>
  </si>
  <si>
    <t>収入総額</t>
    <rPh sb="0" eb="2">
      <t>シュウニュウ</t>
    </rPh>
    <phoneticPr fontId="7"/>
  </si>
  <si>
    <t>（円）</t>
    <rPh sb="1" eb="2">
      <t>エン</t>
    </rPh>
    <phoneticPr fontId="23"/>
  </si>
  <si>
    <t>小計（円）</t>
    <rPh sb="0" eb="2">
      <t>ショウケイ</t>
    </rPh>
    <phoneticPr fontId="8"/>
  </si>
  <si>
    <t>別紙【令和4年度　助成対象活動変更承認内訳　収入（アマチュア等の文化団体活動）】</t>
    <phoneticPr fontId="7"/>
  </si>
  <si>
    <t>【令和４年度　助成対象活動実績報告書　支出（アマチュア等の文化団体活動）】</t>
    <phoneticPr fontId="23"/>
  </si>
  <si>
    <t>別紙【令和4年度　助成対象活動変更承認内訳　支出（アマチュア等の文化団体活動）】</t>
    <phoneticPr fontId="23"/>
  </si>
  <si>
    <t>（円）</t>
    <phoneticPr fontId="23"/>
  </si>
  <si>
    <t>金額</t>
    <phoneticPr fontId="23"/>
  </si>
  <si>
    <t>様式第10号（第13条関係）</t>
    <phoneticPr fontId="7"/>
  </si>
  <si>
    <t>助成対象活動計画変更承認申請書</t>
    <phoneticPr fontId="7"/>
  </si>
  <si>
    <t>により交付決定の通知を受けた芸術文化振興基金助成金については、</t>
    <phoneticPr fontId="23"/>
  </si>
  <si>
    <t>下記のとおり内容を変更したいので、承認くださるよう芸術文化振興基金助成金交付要綱第１２条第１項の規定に基づき申請します。</t>
    <phoneticPr fontId="23"/>
  </si>
  <si>
    <t>助成対象活動の
変更内容</t>
    <phoneticPr fontId="23"/>
  </si>
  <si>
    <t>★</t>
    <phoneticPr fontId="23"/>
  </si>
  <si>
    <t>助成対象活動の
変更理由</t>
    <phoneticPr fontId="23"/>
  </si>
  <si>
    <t>変更承認申請による
増（減）額（千円）</t>
    <phoneticPr fontId="23"/>
  </si>
  <si>
    <t>既交付決定額</t>
    <phoneticPr fontId="23"/>
  </si>
  <si>
    <t>変更承認申請額</t>
    <phoneticPr fontId="23"/>
  </si>
  <si>
    <t>増（減）額</t>
    <phoneticPr fontId="23"/>
  </si>
  <si>
    <t>助成対象経費の総額</t>
    <rPh sb="0" eb="2">
      <t>ジョセイ</t>
    </rPh>
    <rPh sb="2" eb="4">
      <t>タイショウ</t>
    </rPh>
    <rPh sb="4" eb="6">
      <t>ケイヒ</t>
    </rPh>
    <rPh sb="7" eb="9">
      <t>ソウガク</t>
    </rPh>
    <phoneticPr fontId="23"/>
  </si>
  <si>
    <t>助成金の額</t>
    <rPh sb="0" eb="3">
      <t>ジョセイキン</t>
    </rPh>
    <rPh sb="4" eb="5">
      <t>ガク</t>
    </rPh>
    <phoneticPr fontId="23"/>
  </si>
  <si>
    <t>計画変更承認申請内容</t>
    <rPh sb="0" eb="2">
      <t>ケイカク</t>
    </rPh>
    <rPh sb="2" eb="4">
      <t>ヘンコウ</t>
    </rPh>
    <rPh sb="4" eb="6">
      <t>ショウニン</t>
    </rPh>
    <rPh sb="6" eb="8">
      <t>シンセイ</t>
    </rPh>
    <rPh sb="8" eb="10">
      <t>ナイヨウ</t>
    </rPh>
    <phoneticPr fontId="8"/>
  </si>
  <si>
    <t xml:space="preserve">様式第１２号（第１４条関係）
</t>
    <phoneticPr fontId="7"/>
  </si>
  <si>
    <t>助成金支払申請書</t>
    <rPh sb="0" eb="3">
      <t>ジョセイキン</t>
    </rPh>
    <rPh sb="3" eb="5">
      <t>シハライ</t>
    </rPh>
    <rPh sb="5" eb="8">
      <t>シンセイショ</t>
    </rPh>
    <phoneticPr fontId="7"/>
  </si>
  <si>
    <t/>
  </si>
  <si>
    <t>印</t>
    <rPh sb="0" eb="1">
      <t>イン</t>
    </rPh>
    <phoneticPr fontId="23"/>
  </si>
  <si>
    <t>　芸術文化振興基金助成金交付要綱第１４条の規定に基づき、下記のとおり助成金の支払を申請します。</t>
    <phoneticPr fontId="7"/>
  </si>
  <si>
    <t>１　助成対象活動名　</t>
  </si>
  <si>
    <t>２　助成金の額 　</t>
    <phoneticPr fontId="23"/>
  </si>
  <si>
    <t>３　助成金振込先</t>
    <phoneticPr fontId="23"/>
  </si>
  <si>
    <t>（１）金融機関名</t>
    <phoneticPr fontId="23"/>
  </si>
  <si>
    <t>金融機関番号（4桁）</t>
    <rPh sb="8" eb="9">
      <t>ケタ</t>
    </rPh>
    <phoneticPr fontId="23"/>
  </si>
  <si>
    <t>（２）支店名</t>
  </si>
  <si>
    <t>店番号（3桁）</t>
    <rPh sb="5" eb="6">
      <t>ケタ</t>
    </rPh>
    <phoneticPr fontId="23"/>
  </si>
  <si>
    <t>（３）口座種別</t>
    <phoneticPr fontId="23"/>
  </si>
  <si>
    <t>（４）口座番号（7桁）</t>
    <rPh sb="9" eb="10">
      <t>ケタ</t>
    </rPh>
    <phoneticPr fontId="23"/>
  </si>
  <si>
    <t>口座名義（ｶﾀｶﾅ）</t>
    <phoneticPr fontId="23"/>
  </si>
  <si>
    <t>（５）口座名義</t>
    <phoneticPr fontId="23"/>
  </si>
  <si>
    <t>収入総額</t>
    <phoneticPr fontId="7"/>
  </si>
  <si>
    <t>収入総額</t>
    <phoneticPr fontId="23"/>
  </si>
  <si>
    <t>計画変更金額</t>
    <phoneticPr fontId="23"/>
  </si>
  <si>
    <t>申請時金額</t>
    <phoneticPr fontId="23"/>
  </si>
  <si>
    <t>助成対象経費の総額（千円）</t>
    <phoneticPr fontId="7"/>
  </si>
  <si>
    <t>交付決定通知書の日付</t>
    <rPh sb="0" eb="2">
      <t>コウフ</t>
    </rPh>
    <rPh sb="2" eb="4">
      <t>ケッテイ</t>
    </rPh>
    <rPh sb="4" eb="7">
      <t>ツウチショ</t>
    </rPh>
    <rPh sb="8" eb="10">
      <t>ヒヅケ</t>
    </rPh>
    <phoneticPr fontId="7"/>
  </si>
  <si>
    <t>内定情報（千円）</t>
    <rPh sb="0" eb="2">
      <t>ナイテイ</t>
    </rPh>
    <rPh sb="2" eb="4">
      <t>ジョウホウ</t>
    </rPh>
    <rPh sb="5" eb="7">
      <t>センエン</t>
    </rPh>
    <phoneticPr fontId="7"/>
  </si>
  <si>
    <t>選択してください。</t>
  </si>
  <si>
    <t>【文書番号】は団体組織内で文書番号を採番している等、必要な場合のみ入力してください。</t>
    <phoneticPr fontId="7"/>
  </si>
  <si>
    <t>「内定通知書」及びご返送した「助成金交付要望書の写し」に
記載されている各金額を入力してください。
※手書きで訂正されている場合は訂正後の金額を入力してください。</t>
    <rPh sb="1" eb="3">
      <t>ナイテイ</t>
    </rPh>
    <rPh sb="3" eb="6">
      <t>ツウチショ</t>
    </rPh>
    <rPh sb="7" eb="8">
      <t>オヨ</t>
    </rPh>
    <rPh sb="10" eb="12">
      <t>ヘンソウ</t>
    </rPh>
    <rPh sb="15" eb="18">
      <t>ジョセイキン</t>
    </rPh>
    <rPh sb="18" eb="20">
      <t>コウフ</t>
    </rPh>
    <rPh sb="20" eb="23">
      <t>ヨウボウショ</t>
    </rPh>
    <rPh sb="29" eb="31">
      <t>キサイ</t>
    </rPh>
    <rPh sb="36" eb="37">
      <t>カク</t>
    </rPh>
    <rPh sb="37" eb="39">
      <t>キンガク</t>
    </rPh>
    <rPh sb="40" eb="42">
      <t>ニュウリョク</t>
    </rPh>
    <rPh sb="51" eb="53">
      <t>テガ</t>
    </rPh>
    <rPh sb="55" eb="57">
      <t>テイセイ</t>
    </rPh>
    <rPh sb="62" eb="64">
      <t>バアイ</t>
    </rPh>
    <rPh sb="65" eb="67">
      <t>テイセイ</t>
    </rPh>
    <rPh sb="67" eb="68">
      <t>ゴ</t>
    </rPh>
    <rPh sb="69" eb="71">
      <t>キンガク</t>
    </rPh>
    <rPh sb="72" eb="74">
      <t>ニュウリョク</t>
    </rPh>
    <phoneticPr fontId="7"/>
  </si>
  <si>
    <t>[1-1 総表]内定情報、[1-3 収入]、[1-4 支出]のシートを入力すると、
自動で入力されます。</t>
    <rPh sb="5" eb="7">
      <t>ソウヒョウ</t>
    </rPh>
    <rPh sb="8" eb="10">
      <t>ナイテイ</t>
    </rPh>
    <rPh sb="10" eb="12">
      <t>ジョウホウ</t>
    </rPh>
    <phoneticPr fontId="7"/>
  </si>
  <si>
    <t>⇦必要な情報の入力が完了すると自動で消えます。
もし入力完了後も残る場合は、テキストに従ってご確認ください。</t>
    <rPh sb="1" eb="3">
      <t>ヒツヨウ</t>
    </rPh>
    <rPh sb="4" eb="6">
      <t>ジョウホウ</t>
    </rPh>
    <rPh sb="7" eb="9">
      <t>ニュウリョク</t>
    </rPh>
    <rPh sb="10" eb="12">
      <t>カンリョウ</t>
    </rPh>
    <rPh sb="15" eb="17">
      <t>ジドウ</t>
    </rPh>
    <rPh sb="18" eb="19">
      <t>キ</t>
    </rPh>
    <rPh sb="26" eb="28">
      <t>ニュウリョク</t>
    </rPh>
    <rPh sb="28" eb="30">
      <t>カンリョウ</t>
    </rPh>
    <rPh sb="30" eb="31">
      <t>ゴ</t>
    </rPh>
    <rPh sb="32" eb="33">
      <t>ノコ</t>
    </rPh>
    <rPh sb="34" eb="36">
      <t>バアイ</t>
    </rPh>
    <rPh sb="43" eb="44">
      <t>シタガ</t>
    </rPh>
    <rPh sb="47" eb="49">
      <t>カクニン</t>
    </rPh>
    <phoneticPr fontId="7"/>
  </si>
  <si>
    <t>要望書と同じ活動区分かどうか確認してください。</t>
    <rPh sb="0" eb="3">
      <t>ヨウボウショ</t>
    </rPh>
    <rPh sb="4" eb="5">
      <t>オナ</t>
    </rPh>
    <rPh sb="6" eb="8">
      <t>カツドウ</t>
    </rPh>
    <rPh sb="8" eb="10">
      <t>クブン</t>
    </rPh>
    <rPh sb="14" eb="16">
      <t>カクニン</t>
    </rPh>
    <phoneticPr fontId="7"/>
  </si>
  <si>
    <t>仕込み・ゲネプロ・ばらしの期間は記入せず、公演期間を記入してください。(2022/4/1～2023/3/31）</t>
    <phoneticPr fontId="7"/>
  </si>
  <si>
    <t>助成対象経費の総額</t>
    <rPh sb="2" eb="4">
      <t>タイショウ</t>
    </rPh>
    <phoneticPr fontId="7"/>
  </si>
  <si>
    <t>記入要領</t>
    <rPh sb="0" eb="2">
      <t>キニュウ</t>
    </rPh>
    <rPh sb="2" eb="4">
      <t>ヨウリョウ</t>
    </rPh>
    <phoneticPr fontId="7"/>
  </si>
  <si>
    <t>グレーのセル：入力できない箇所です。計算式などが入っている場合もあるので上書きしないようご注意ください。</t>
    <rPh sb="7" eb="9">
      <t>ニュウリョク</t>
    </rPh>
    <rPh sb="13" eb="15">
      <t>カショ</t>
    </rPh>
    <rPh sb="18" eb="21">
      <t>ケイサンシキ</t>
    </rPh>
    <rPh sb="24" eb="25">
      <t>ハイ</t>
    </rPh>
    <rPh sb="29" eb="31">
      <t>バアイ</t>
    </rPh>
    <rPh sb="36" eb="38">
      <t>ウワガ</t>
    </rPh>
    <rPh sb="45" eb="47">
      <t>チュウイ</t>
    </rPh>
    <phoneticPr fontId="7"/>
  </si>
  <si>
    <t>薄水色のセル：選択式になっていますので、右下の▼をクリックしてメニューを開き該当する内容を選択してください。</t>
    <rPh sb="0" eb="1">
      <t>ウス</t>
    </rPh>
    <rPh sb="1" eb="3">
      <t>ミズイロ</t>
    </rPh>
    <rPh sb="7" eb="9">
      <t>センタク</t>
    </rPh>
    <rPh sb="9" eb="10">
      <t>シキ</t>
    </rPh>
    <rPh sb="20" eb="22">
      <t>ミギシタ</t>
    </rPh>
    <rPh sb="36" eb="37">
      <t>ヒラ</t>
    </rPh>
    <rPh sb="38" eb="40">
      <t>ガイトウ</t>
    </rPh>
    <rPh sb="42" eb="44">
      <t>ナイヨウ</t>
    </rPh>
    <rPh sb="45" eb="47">
      <t>センタク</t>
    </rPh>
    <phoneticPr fontId="7"/>
  </si>
  <si>
    <t>要望書より変更があった場合は、連絡の上、
[1-5変更理由書（申請）] を提出してください。</t>
    <phoneticPr fontId="23"/>
  </si>
  <si>
    <t>主催団体から出演（出品）・参加するアマチュアの状況（人数・内容等）について、
忘れずに記入してください。</t>
    <rPh sb="0" eb="2">
      <t>シュサイ</t>
    </rPh>
    <rPh sb="2" eb="4">
      <t>ダンタイ</t>
    </rPh>
    <rPh sb="6" eb="8">
      <t>シュツエン</t>
    </rPh>
    <rPh sb="9" eb="11">
      <t>シュッピン</t>
    </rPh>
    <rPh sb="13" eb="15">
      <t>サンカ</t>
    </rPh>
    <rPh sb="23" eb="25">
      <t>ジョウキョウ</t>
    </rPh>
    <rPh sb="26" eb="28">
      <t>ニンズウ</t>
    </rPh>
    <rPh sb="29" eb="31">
      <t>ナイヨウ</t>
    </rPh>
    <rPh sb="31" eb="32">
      <t>ナド</t>
    </rPh>
    <rPh sb="39" eb="40">
      <t>ワス</t>
    </rPh>
    <rPh sb="43" eb="45">
      <t>キニュウ</t>
    </rPh>
    <phoneticPr fontId="23"/>
  </si>
  <si>
    <t>収入に係る自助努力を期待する観点から有料入場を原則としていますが、
入場料無料とする場合は、必ずその理由を記入してください。</t>
    <rPh sb="46" eb="47">
      <t>カナラ</t>
    </rPh>
    <phoneticPr fontId="7"/>
  </si>
  <si>
    <t>招待がある場合は、その理由と招待者数をご入力ください。
※招待者数が未定の場合は、予定や例年の見込み人数でご入力ください。
（例）毎年10の近隣団体に2枚ずつ招待を出し、平均4～5人に来てもらえる。
　　　→招待者数合計　５名</t>
    <rPh sb="0" eb="2">
      <t>ショウタイ</t>
    </rPh>
    <rPh sb="5" eb="7">
      <t>バアイ</t>
    </rPh>
    <rPh sb="11" eb="13">
      <t>リユウ</t>
    </rPh>
    <rPh sb="14" eb="16">
      <t>ショウタイ</t>
    </rPh>
    <rPh sb="16" eb="17">
      <t>シャ</t>
    </rPh>
    <rPh sb="17" eb="18">
      <t>スウ</t>
    </rPh>
    <rPh sb="20" eb="22">
      <t>ニュウリョク</t>
    </rPh>
    <rPh sb="30" eb="32">
      <t>ショウタイ</t>
    </rPh>
    <rPh sb="32" eb="33">
      <t>シャ</t>
    </rPh>
    <rPh sb="33" eb="34">
      <t>スウ</t>
    </rPh>
    <rPh sb="35" eb="37">
      <t>ミテイ</t>
    </rPh>
    <rPh sb="38" eb="40">
      <t>バアイ</t>
    </rPh>
    <rPh sb="42" eb="44">
      <t>ヨテイ</t>
    </rPh>
    <rPh sb="45" eb="47">
      <t>レイネン</t>
    </rPh>
    <rPh sb="48" eb="50">
      <t>ミコ</t>
    </rPh>
    <rPh sb="51" eb="53">
      <t>ニンズウ</t>
    </rPh>
    <rPh sb="55" eb="57">
      <t>ニュウリョク</t>
    </rPh>
    <rPh sb="64" eb="65">
      <t>レイ</t>
    </rPh>
    <rPh sb="66" eb="68">
      <t>マイトシ</t>
    </rPh>
    <rPh sb="71" eb="73">
      <t>キンリン</t>
    </rPh>
    <rPh sb="73" eb="75">
      <t>ダンタイ</t>
    </rPh>
    <rPh sb="77" eb="78">
      <t>マイ</t>
    </rPh>
    <rPh sb="80" eb="82">
      <t>ショウタイ</t>
    </rPh>
    <rPh sb="83" eb="84">
      <t>ダ</t>
    </rPh>
    <rPh sb="86" eb="88">
      <t>ヘイキン</t>
    </rPh>
    <rPh sb="91" eb="92">
      <t>ヒト</t>
    </rPh>
    <rPh sb="93" eb="94">
      <t>キ</t>
    </rPh>
    <rPh sb="105" eb="107">
      <t>ショウタイ</t>
    </rPh>
    <rPh sb="107" eb="108">
      <t>シャ</t>
    </rPh>
    <rPh sb="108" eb="109">
      <t>スウ</t>
    </rPh>
    <rPh sb="109" eb="111">
      <t>ゴウケイ</t>
    </rPh>
    <rPh sb="113" eb="114">
      <t>メイ</t>
    </rPh>
    <phoneticPr fontId="7"/>
  </si>
  <si>
    <t>クラウドファンディングを実施する場合は、この欄の内訳に
申請書提出時の状況（予定・実施中・達成）を必ず記入してください。</t>
    <phoneticPr fontId="7"/>
  </si>
  <si>
    <t>プログラム・図録等売上収入</t>
    <rPh sb="6" eb="8">
      <t>ズロク</t>
    </rPh>
    <phoneticPr fontId="8"/>
  </si>
  <si>
    <r>
      <rPr>
        <b/>
        <sz val="14"/>
        <color rgb="FF000066"/>
        <rFont val="游ゴシック"/>
        <family val="3"/>
        <charset val="128"/>
        <scheme val="minor"/>
      </rPr>
      <t>主催団体構成員</t>
    </r>
    <r>
      <rPr>
        <b/>
        <u/>
        <sz val="14"/>
        <color rgb="FF000066"/>
        <rFont val="游ゴシック"/>
        <family val="3"/>
        <charset val="128"/>
        <scheme val="minor"/>
      </rPr>
      <t>以外から</t>
    </r>
    <r>
      <rPr>
        <b/>
        <sz val="14"/>
        <color rgb="FF000066"/>
        <rFont val="游ゴシック"/>
        <family val="3"/>
        <charset val="128"/>
        <scheme val="minor"/>
      </rPr>
      <t>徴収する参加費等について記入してください。
（例：公募による参加者、等）</t>
    </r>
    <r>
      <rPr>
        <b/>
        <u/>
        <sz val="14"/>
        <color rgb="FFFF0000"/>
        <rFont val="游ゴシック"/>
        <family val="3"/>
        <charset val="128"/>
        <scheme val="minor"/>
      </rPr>
      <t xml:space="preserve">
</t>
    </r>
    <r>
      <rPr>
        <b/>
        <sz val="14"/>
        <color rgb="FFFF0000"/>
        <rFont val="游ゴシック"/>
        <family val="3"/>
        <charset val="128"/>
        <scheme val="minor"/>
      </rPr>
      <t>※</t>
    </r>
    <r>
      <rPr>
        <b/>
        <u/>
        <sz val="14"/>
        <color rgb="FFFF0000"/>
        <rFont val="游ゴシック"/>
        <family val="3"/>
        <charset val="128"/>
        <scheme val="minor"/>
      </rPr>
      <t>主催団体構成員</t>
    </r>
    <r>
      <rPr>
        <b/>
        <sz val="14"/>
        <color rgb="FFFF0000"/>
        <rFont val="游ゴシック"/>
        <family val="3"/>
        <charset val="128"/>
        <scheme val="minor"/>
      </rPr>
      <t>から徴収する参加費・団費・会費等については
計上しないでください。
（本活動のために臨時で徴収する参加費等の場合についても同様です）</t>
    </r>
    <rPh sb="0" eb="2">
      <t>シュサイ</t>
    </rPh>
    <rPh sb="2" eb="4">
      <t>ダンタイ</t>
    </rPh>
    <rPh sb="4" eb="7">
      <t>コウセイイン</t>
    </rPh>
    <rPh sb="7" eb="9">
      <t>イガイ</t>
    </rPh>
    <rPh sb="11" eb="13">
      <t>チョウシュウ</t>
    </rPh>
    <rPh sb="15" eb="18">
      <t>サンカヒ</t>
    </rPh>
    <rPh sb="18" eb="19">
      <t>ナド</t>
    </rPh>
    <rPh sb="23" eb="25">
      <t>キニュウ</t>
    </rPh>
    <rPh sb="34" eb="35">
      <t>レイ</t>
    </rPh>
    <rPh sb="36" eb="38">
      <t>コウボ</t>
    </rPh>
    <rPh sb="41" eb="44">
      <t>サンカシャ</t>
    </rPh>
    <rPh sb="45" eb="46">
      <t>ナド</t>
    </rPh>
    <rPh sb="50" eb="52">
      <t>シュサイ</t>
    </rPh>
    <rPh sb="52" eb="54">
      <t>ダンタイ</t>
    </rPh>
    <rPh sb="54" eb="57">
      <t>コウセイイン</t>
    </rPh>
    <rPh sb="59" eb="61">
      <t>チョウシュウ</t>
    </rPh>
    <rPh sb="63" eb="66">
      <t>サンカヒ</t>
    </rPh>
    <rPh sb="67" eb="69">
      <t>ダンピ</t>
    </rPh>
    <rPh sb="70" eb="72">
      <t>カイヒ</t>
    </rPh>
    <rPh sb="72" eb="73">
      <t>ナド</t>
    </rPh>
    <rPh sb="79" eb="81">
      <t>ケイジョウ</t>
    </rPh>
    <rPh sb="92" eb="93">
      <t>ホン</t>
    </rPh>
    <rPh sb="93" eb="95">
      <t>カツドウ</t>
    </rPh>
    <rPh sb="99" eb="101">
      <t>リンジ</t>
    </rPh>
    <rPh sb="102" eb="104">
      <t>チョウシュウ</t>
    </rPh>
    <rPh sb="106" eb="109">
      <t>サンカヒ</t>
    </rPh>
    <rPh sb="109" eb="110">
      <t>ナド</t>
    </rPh>
    <rPh sb="111" eb="113">
      <t>バアイ</t>
    </rPh>
    <rPh sb="118" eb="120">
      <t>ドウヨウ</t>
    </rPh>
    <phoneticPr fontId="7"/>
  </si>
  <si>
    <r>
      <rPr>
        <b/>
        <sz val="18"/>
        <color rgb="FF000066"/>
        <rFont val="游ゴシック"/>
        <family val="3"/>
        <charset val="128"/>
        <scheme val="minor"/>
      </rPr>
      <t>【共通事項】</t>
    </r>
    <r>
      <rPr>
        <b/>
        <sz val="14"/>
        <color rgb="FF000066"/>
        <rFont val="游ゴシック"/>
        <family val="3"/>
        <charset val="128"/>
        <scheme val="minor"/>
      </rPr>
      <t xml:space="preserve">
「助成対象経費」「助成対象とならない経費」「経費計上の際の注意点」
を参照の上、細目ごとに適正な金額で計上してください。
</t>
    </r>
    <r>
      <rPr>
        <b/>
        <sz val="14"/>
        <color rgb="FFFF0000"/>
        <rFont val="游ゴシック"/>
        <family val="3"/>
        <charset val="128"/>
        <scheme val="minor"/>
      </rPr>
      <t xml:space="preserve">　※構成団体、構成員に対する支出は計上できません。
　※練習に係る経費は計上できません。ただし、ゲネプロ（原則として1回）
　　に係る経費は、助成対象経費に計上できます。
　※前年度（2022年3月31日以前）に支払った経費については計上できません。
</t>
    </r>
    <r>
      <rPr>
        <b/>
        <sz val="14"/>
        <color rgb="FF000066"/>
        <rFont val="游ゴシック"/>
        <family val="3"/>
        <charset val="128"/>
        <scheme val="minor"/>
      </rPr>
      <t>　※金額の根拠が明確になるように、可能な限り単価や日数等を
　　具体的に入力してください。
　※積算根拠となる数量等は、個表の内容と齟齬がないように注意してください。</t>
    </r>
    <rPh sb="1" eb="3">
      <t>キョウツウ</t>
    </rPh>
    <rPh sb="3" eb="5">
      <t>ジコウ</t>
    </rPh>
    <rPh sb="158" eb="161">
      <t>ゼンネンド</t>
    </rPh>
    <rPh sb="166" eb="167">
      <t>ネン</t>
    </rPh>
    <rPh sb="168" eb="169">
      <t>ガツ</t>
    </rPh>
    <rPh sb="171" eb="172">
      <t>ヒ</t>
    </rPh>
    <rPh sb="172" eb="174">
      <t>イゼン</t>
    </rPh>
    <rPh sb="176" eb="178">
      <t>シハラ</t>
    </rPh>
    <rPh sb="180" eb="182">
      <t>ケイヒ</t>
    </rPh>
    <rPh sb="187" eb="189">
      <t>ケイジョウ</t>
    </rPh>
    <rPh sb="270" eb="272">
      <t>チュウイ</t>
    </rPh>
    <phoneticPr fontId="7"/>
  </si>
  <si>
    <t>[公演日]は西暦から入力してください。（例:2022年4月1日）
複数回・複数会場ある場合は、時系列で入力してください。</t>
    <phoneticPr fontId="7"/>
  </si>
  <si>
    <t>[5-3 収入]、[5-4 支出]のシートを入力すると、
自動で反映されます。</t>
    <rPh sb="32" eb="34">
      <t>ハンエイ</t>
    </rPh>
    <phoneticPr fontId="7"/>
  </si>
  <si>
    <t xml:space="preserve">原則として、要望書と同一内容を入力してください。
要望書より変更があった場合は、当振興会に連絡の上、
[1-5変更理由書（申請）] を提出してください。
</t>
    <rPh sb="40" eb="41">
      <t>トウ</t>
    </rPh>
    <rPh sb="41" eb="44">
      <t>シンコウカイ</t>
    </rPh>
    <phoneticPr fontId="7"/>
  </si>
  <si>
    <t>原則として、要望書と同一内容を入力してください。
要望書より変更があった場合は、当振興会に連絡の上、
[1-5変更理由書（申請）] を提出してください。</t>
    <rPh sb="40" eb="41">
      <t>トウ</t>
    </rPh>
    <rPh sb="41" eb="44">
      <t>シンコウカイ</t>
    </rPh>
    <phoneticPr fontId="7"/>
  </si>
  <si>
    <r>
      <t xml:space="preserve">助成金交付申請書[1-1 総表]の入力内容が自動で反映されます。
申請書より変更があった場合は、当振興会に連絡の上、
[5-1 総表]の該当箇所を変更後の内容に上書きし、
[5-5変更理由書] を提出してください。
</t>
    </r>
    <r>
      <rPr>
        <b/>
        <sz val="14"/>
        <color rgb="FFFF0000"/>
        <rFont val="游ゴシック"/>
        <family val="3"/>
        <charset val="128"/>
        <scheme val="minor"/>
      </rPr>
      <t>※申請書[1-1 総表]の入力内容を変更しないようご注意ください。</t>
    </r>
    <rPh sb="0" eb="3">
      <t>ジョセイキン</t>
    </rPh>
    <rPh sb="3" eb="5">
      <t>コウフ</t>
    </rPh>
    <rPh sb="5" eb="8">
      <t>シンセイショ</t>
    </rPh>
    <rPh sb="13" eb="15">
      <t>ソウヒョウ</t>
    </rPh>
    <rPh sb="17" eb="19">
      <t>ニュウリョク</t>
    </rPh>
    <rPh sb="19" eb="21">
      <t>ナイヨウ</t>
    </rPh>
    <rPh sb="22" eb="24">
      <t>ジドウ</t>
    </rPh>
    <rPh sb="25" eb="27">
      <t>ハンエイ</t>
    </rPh>
    <rPh sb="33" eb="35">
      <t>シンセイ</t>
    </rPh>
    <rPh sb="48" eb="49">
      <t>トウ</t>
    </rPh>
    <rPh sb="49" eb="52">
      <t>シンコウカイ</t>
    </rPh>
    <rPh sb="68" eb="70">
      <t>ガイトウ</t>
    </rPh>
    <rPh sb="70" eb="72">
      <t>カショ</t>
    </rPh>
    <rPh sb="73" eb="75">
      <t>ヘンコウ</t>
    </rPh>
    <rPh sb="75" eb="76">
      <t>ゴ</t>
    </rPh>
    <rPh sb="77" eb="79">
      <t>ナイヨウ</t>
    </rPh>
    <rPh sb="80" eb="82">
      <t>ウワガ</t>
    </rPh>
    <rPh sb="122" eb="124">
      <t>ニュウリョク</t>
    </rPh>
    <rPh sb="124" eb="126">
      <t>ナイヨウ</t>
    </rPh>
    <rPh sb="127" eb="129">
      <t>ヘンコウ</t>
    </rPh>
    <rPh sb="135" eb="137">
      <t>チュウイ</t>
    </rPh>
    <phoneticPr fontId="7"/>
  </si>
  <si>
    <r>
      <t xml:space="preserve">助成金交付申請書[1-1 総表]の入力内容が自動で反映されます。
申請書より変更があった場合は、当振興会に連絡の上、
[5-1 総表]の該当箇所を変更後の内容に上書きし、
[5-5変更理由書] を提出してください。
</t>
    </r>
    <r>
      <rPr>
        <b/>
        <sz val="14"/>
        <color rgb="FFFF0000"/>
        <rFont val="游ゴシック"/>
        <family val="3"/>
        <charset val="128"/>
        <scheme val="minor"/>
      </rPr>
      <t>※申請書[1-1 総表]の入力内容を変更しないようご注意ください。</t>
    </r>
    <phoneticPr fontId="7"/>
  </si>
  <si>
    <r>
      <rPr>
        <b/>
        <sz val="16"/>
        <color rgb="FFFF0000"/>
        <rFont val="游ゴシック"/>
        <family val="3"/>
        <charset val="128"/>
        <scheme val="minor"/>
      </rPr>
      <t>要望書に記載した内容から変更できません。</t>
    </r>
    <r>
      <rPr>
        <b/>
        <sz val="16"/>
        <color rgb="FF000066"/>
        <rFont val="游ゴシック"/>
        <family val="3"/>
        <charset val="128"/>
        <scheme val="minor"/>
      </rPr>
      <t xml:space="preserve">
</t>
    </r>
    <r>
      <rPr>
        <b/>
        <sz val="16"/>
        <color rgb="FFFF0000"/>
        <rFont val="游ゴシック"/>
        <family val="3"/>
        <charset val="128"/>
        <scheme val="minor"/>
      </rPr>
      <t>要望書の文章をそのままコピーして貼り付けてください。</t>
    </r>
    <r>
      <rPr>
        <b/>
        <sz val="16"/>
        <color rgb="FF000066"/>
        <rFont val="游ゴシック"/>
        <family val="3"/>
        <charset val="128"/>
        <scheme val="minor"/>
      </rPr>
      <t xml:space="preserve">
※活動内容の変更により記載内容と齟齬が生じる場合でも同様です。</t>
    </r>
    <rPh sb="50" eb="52">
      <t>カツドウ</t>
    </rPh>
    <rPh sb="52" eb="54">
      <t>ナイヨウ</t>
    </rPh>
    <rPh sb="55" eb="57">
      <t>ヘンコウ</t>
    </rPh>
    <rPh sb="60" eb="62">
      <t>キサイ</t>
    </rPh>
    <rPh sb="62" eb="64">
      <t>ナイヨウ</t>
    </rPh>
    <rPh sb="65" eb="67">
      <t>ソゴ</t>
    </rPh>
    <rPh sb="68" eb="69">
      <t>ショウ</t>
    </rPh>
    <rPh sb="71" eb="73">
      <t>バアイ</t>
    </rPh>
    <rPh sb="75" eb="77">
      <t>ドウヨウ</t>
    </rPh>
    <phoneticPr fontId="7"/>
  </si>
  <si>
    <t>2,000字/30行以内
※セル内で改行される場合は、「Alt+Enter」キーで改行してください。
※「スペース」キーでの改行はしないでください。
申請書の内容から変更が発生した場合は、連絡の上、
[5-5変更理由書] を提出してください。</t>
    <rPh sb="76" eb="78">
      <t>シンセイ</t>
    </rPh>
    <rPh sb="80" eb="82">
      <t>ナイヨウ</t>
    </rPh>
    <rPh sb="87" eb="89">
      <t>ハッセイ</t>
    </rPh>
    <phoneticPr fontId="7"/>
  </si>
  <si>
    <t>主催団体構成員だけでなく客演（出品依頼）や公募による参加者等も含め、
本活動のすべての出演（出品）者の中で、アマチュアの参加状況（人数・内容等）について記入してください。</t>
    <rPh sb="0" eb="2">
      <t>シュサイ</t>
    </rPh>
    <rPh sb="2" eb="4">
      <t>ダンタイ</t>
    </rPh>
    <rPh sb="4" eb="7">
      <t>コウセイイン</t>
    </rPh>
    <rPh sb="12" eb="14">
      <t>キャクエン</t>
    </rPh>
    <rPh sb="15" eb="17">
      <t>シュッピン</t>
    </rPh>
    <rPh sb="17" eb="19">
      <t>イライ</t>
    </rPh>
    <rPh sb="21" eb="23">
      <t>コウボ</t>
    </rPh>
    <rPh sb="26" eb="29">
      <t>サンカシャ</t>
    </rPh>
    <rPh sb="29" eb="30">
      <t>ナド</t>
    </rPh>
    <rPh sb="31" eb="32">
      <t>フク</t>
    </rPh>
    <rPh sb="35" eb="36">
      <t>ホン</t>
    </rPh>
    <rPh sb="36" eb="38">
      <t>カツドウ</t>
    </rPh>
    <rPh sb="43" eb="45">
      <t>シュツエン</t>
    </rPh>
    <rPh sb="46" eb="48">
      <t>シュッピン</t>
    </rPh>
    <rPh sb="49" eb="50">
      <t>シャ</t>
    </rPh>
    <rPh sb="51" eb="52">
      <t>ナカ</t>
    </rPh>
    <rPh sb="60" eb="62">
      <t>サンカ</t>
    </rPh>
    <rPh sb="62" eb="64">
      <t>ジョウキョウ</t>
    </rPh>
    <rPh sb="65" eb="67">
      <t>ニンズウ</t>
    </rPh>
    <rPh sb="68" eb="70">
      <t>ナイヨウ</t>
    </rPh>
    <rPh sb="70" eb="71">
      <t>ナド</t>
    </rPh>
    <rPh sb="76" eb="78">
      <t>キニュウ</t>
    </rPh>
    <phoneticPr fontId="23"/>
  </si>
  <si>
    <t>申請書より変更があった場合は、連絡の上、
[5-5変更理由書] を提出してください。</t>
    <rPh sb="0" eb="2">
      <t>シンセイ</t>
    </rPh>
    <phoneticPr fontId="23"/>
  </si>
  <si>
    <r>
      <t>助成金交付申請書[1-2 個表]の入力内容が自動で反映されます。</t>
    </r>
    <r>
      <rPr>
        <b/>
        <sz val="16"/>
        <color rgb="FFFF0000"/>
        <rFont val="游ゴシック"/>
        <family val="3"/>
        <charset val="128"/>
        <scheme val="minor"/>
      </rPr>
      <t xml:space="preserve">
</t>
    </r>
    <r>
      <rPr>
        <b/>
        <sz val="16"/>
        <color rgb="FF000066"/>
        <rFont val="游ゴシック"/>
        <family val="3"/>
        <charset val="128"/>
        <scheme val="minor"/>
      </rPr>
      <t>※要望書に記載した内容から変更できません。</t>
    </r>
    <rPh sb="13" eb="15">
      <t>コヒョウ</t>
    </rPh>
    <rPh sb="35" eb="38">
      <t>ヨウボウショ</t>
    </rPh>
    <rPh sb="37" eb="38">
      <t>ショ</t>
    </rPh>
    <phoneticPr fontId="7"/>
  </si>
  <si>
    <t>招待がある場合は、その理由と招待者数を入力してください。</t>
    <rPh sb="0" eb="2">
      <t>ショウタイ</t>
    </rPh>
    <rPh sb="5" eb="7">
      <t>バアイ</t>
    </rPh>
    <rPh sb="11" eb="13">
      <t>リユウ</t>
    </rPh>
    <rPh sb="14" eb="16">
      <t>ショウタイ</t>
    </rPh>
    <rPh sb="16" eb="17">
      <t>シャ</t>
    </rPh>
    <rPh sb="17" eb="18">
      <t>スウ</t>
    </rPh>
    <rPh sb="19" eb="21">
      <t>ニュウリョク</t>
    </rPh>
    <phoneticPr fontId="7"/>
  </si>
  <si>
    <r>
      <rPr>
        <b/>
        <sz val="14"/>
        <color rgb="FF000066"/>
        <rFont val="游ゴシック"/>
        <family val="3"/>
        <charset val="128"/>
        <scheme val="minor"/>
      </rPr>
      <t>主催団体構成員</t>
    </r>
    <r>
      <rPr>
        <b/>
        <u/>
        <sz val="14"/>
        <color rgb="FF000066"/>
        <rFont val="游ゴシック"/>
        <family val="3"/>
        <charset val="128"/>
        <scheme val="minor"/>
      </rPr>
      <t>以外から</t>
    </r>
    <r>
      <rPr>
        <b/>
        <sz val="14"/>
        <color rgb="FF000066"/>
        <rFont val="游ゴシック"/>
        <family val="3"/>
        <charset val="128"/>
        <scheme val="minor"/>
      </rPr>
      <t>徴収する参加費等について記入してください。
（例：公募による参加者、等）</t>
    </r>
    <r>
      <rPr>
        <b/>
        <u/>
        <sz val="14"/>
        <color rgb="FFFF0000"/>
        <rFont val="游ゴシック"/>
        <family val="3"/>
        <charset val="128"/>
        <scheme val="minor"/>
      </rPr>
      <t xml:space="preserve">
</t>
    </r>
    <r>
      <rPr>
        <b/>
        <sz val="14"/>
        <color rgb="FFFF0000"/>
        <rFont val="游ゴシック"/>
        <family val="3"/>
        <charset val="128"/>
        <scheme val="minor"/>
      </rPr>
      <t>※</t>
    </r>
    <r>
      <rPr>
        <b/>
        <u/>
        <sz val="14"/>
        <color rgb="FFFF0000"/>
        <rFont val="游ゴシック"/>
        <family val="3"/>
        <charset val="128"/>
        <scheme val="minor"/>
      </rPr>
      <t>主催団体構成員</t>
    </r>
    <r>
      <rPr>
        <b/>
        <sz val="14"/>
        <color rgb="FFFF0000"/>
        <rFont val="游ゴシック"/>
        <family val="3"/>
        <charset val="128"/>
        <scheme val="minor"/>
      </rPr>
      <t>から徴収する参加費・団費・会費等については
　記入しないでください。
（本活動のために臨時で徴収する参加費等の場合についても同様です）</t>
    </r>
    <rPh sb="0" eb="2">
      <t>シュサイ</t>
    </rPh>
    <rPh sb="2" eb="4">
      <t>ダンタイ</t>
    </rPh>
    <rPh sb="4" eb="7">
      <t>コウセイイン</t>
    </rPh>
    <rPh sb="7" eb="9">
      <t>イガイ</t>
    </rPh>
    <rPh sb="11" eb="13">
      <t>チョウシュウ</t>
    </rPh>
    <rPh sb="15" eb="18">
      <t>サンカヒ</t>
    </rPh>
    <rPh sb="18" eb="19">
      <t>ナド</t>
    </rPh>
    <rPh sb="23" eb="25">
      <t>キニュウ</t>
    </rPh>
    <rPh sb="34" eb="35">
      <t>レイ</t>
    </rPh>
    <rPh sb="36" eb="38">
      <t>コウボ</t>
    </rPh>
    <rPh sb="41" eb="44">
      <t>サンカシャ</t>
    </rPh>
    <rPh sb="45" eb="46">
      <t>ナド</t>
    </rPh>
    <rPh sb="50" eb="52">
      <t>シュサイ</t>
    </rPh>
    <rPh sb="52" eb="54">
      <t>ダンタイ</t>
    </rPh>
    <rPh sb="54" eb="57">
      <t>コウセイイン</t>
    </rPh>
    <rPh sb="59" eb="61">
      <t>チョウシュウ</t>
    </rPh>
    <rPh sb="63" eb="66">
      <t>サンカヒ</t>
    </rPh>
    <rPh sb="67" eb="69">
      <t>ダンピ</t>
    </rPh>
    <rPh sb="70" eb="72">
      <t>カイヒ</t>
    </rPh>
    <rPh sb="72" eb="73">
      <t>ナド</t>
    </rPh>
    <rPh sb="80" eb="82">
      <t>キニュウ</t>
    </rPh>
    <rPh sb="93" eb="94">
      <t>ホン</t>
    </rPh>
    <rPh sb="94" eb="96">
      <t>カツドウ</t>
    </rPh>
    <rPh sb="100" eb="102">
      <t>リンジ</t>
    </rPh>
    <rPh sb="103" eb="105">
      <t>チョウシュウ</t>
    </rPh>
    <rPh sb="107" eb="110">
      <t>サンカヒ</t>
    </rPh>
    <rPh sb="110" eb="111">
      <t>ナド</t>
    </rPh>
    <rPh sb="112" eb="114">
      <t>バアイ</t>
    </rPh>
    <rPh sb="119" eb="121">
      <t>ドウヨウ</t>
    </rPh>
    <phoneticPr fontId="7"/>
  </si>
  <si>
    <t>助成対象活動以外のプログラム・DVD等の売上げ、団体グッズの売上げは
計上しないでください。</t>
    <rPh sb="35" eb="37">
      <t>ケイジョウ</t>
    </rPh>
    <phoneticPr fontId="7"/>
  </si>
  <si>
    <t>●有料チケット販売総数</t>
    <phoneticPr fontId="8"/>
  </si>
  <si>
    <t>（●有料チケット販売総数／★使用席数の合計）</t>
    <rPh sb="14" eb="16">
      <t>シヨウ</t>
    </rPh>
    <rPh sb="19" eb="21">
      <t>ゴウケイ</t>
    </rPh>
    <phoneticPr fontId="7"/>
  </si>
  <si>
    <t>[有料入場率]が100%を超えている場合は、
[★使用席数の合計]と[ ●有料チケット販売予定総数]を確認してください。</t>
    <phoneticPr fontId="7"/>
  </si>
  <si>
    <t>クラウドファンディングによる収入については、
[寄付金・協賛金]に記入してください。</t>
    <rPh sb="14" eb="16">
      <t>シュウニュウ</t>
    </rPh>
    <rPh sb="24" eb="27">
      <t>キフキン</t>
    </rPh>
    <rPh sb="28" eb="31">
      <t>キョウサンキン</t>
    </rPh>
    <rPh sb="33" eb="35">
      <t>キニュウ</t>
    </rPh>
    <phoneticPr fontId="7"/>
  </si>
  <si>
    <t>助成金交付申請書[1-3 収入]の入力内容が自動で反映されます。</t>
    <rPh sb="13" eb="15">
      <t>シュウニュウ</t>
    </rPh>
    <phoneticPr fontId="7"/>
  </si>
  <si>
    <t>助成金交付申請書[1-3 収入]、助成対象活動実績報告書[5-3 収入]の入力内容が
自動で反映されます。</t>
    <rPh sb="0" eb="2">
      <t>ジョセイ</t>
    </rPh>
    <rPh sb="17" eb="19">
      <t>ジョセイ</t>
    </rPh>
    <rPh sb="19" eb="21">
      <t>タイショウ</t>
    </rPh>
    <rPh sb="21" eb="23">
      <t>カツドウ</t>
    </rPh>
    <rPh sb="23" eb="25">
      <t>ジッセキ</t>
    </rPh>
    <rPh sb="25" eb="28">
      <t>ホウコクショ</t>
    </rPh>
    <phoneticPr fontId="7"/>
  </si>
  <si>
    <t>[有料入場率]が100%を超えている場合は、
[★使用席数の合計]と[ ●有料チケット販売総数]を確認してください。</t>
    <phoneticPr fontId="7"/>
  </si>
  <si>
    <t>提出年月日</t>
    <phoneticPr fontId="23"/>
  </si>
  <si>
    <t xml:space="preserve">
★下記の内容について助成金交付要望書より変更があった場合は、
当振興会に連絡の上、変更理由書に記入してください。
○団体に関する事項　※団体名は原則変更不可。
　　住所、団体名、代表者職名、代表者氏名、担当者氏名
○活動内容に関する事項
　　助成対象活動名、実施時期、実施会場（配信等を含む）
　　本活動の内容（演目・曲目、あらすじ、主な出演者、主なスタッフ等）、共催者
○収支予算に関する事項
　　使用席数の合計、公演回数、入場料収入の券種及び単価、
　　助成対象経費総額（２０％を超える増減があった場合）
　※個々の経費に対する変更については記入不要です。</t>
    <rPh sb="5" eb="7">
      <t>ナイヨウ</t>
    </rPh>
    <rPh sb="48" eb="50">
      <t>キニュウ</t>
    </rPh>
    <rPh sb="124" eb="126">
      <t>ジョセイ</t>
    </rPh>
    <rPh sb="126" eb="128">
      <t>タイショウ</t>
    </rPh>
    <rPh sb="209" eb="211">
      <t>ゴウケイ</t>
    </rPh>
    <rPh sb="217" eb="220">
      <t>ニュウジョウリョウ</t>
    </rPh>
    <rPh sb="220" eb="222">
      <t>シュウニュウ</t>
    </rPh>
    <rPh sb="261" eb="263">
      <t>ココ</t>
    </rPh>
    <rPh sb="264" eb="266">
      <t>ケイヒ</t>
    </rPh>
    <rPh sb="267" eb="268">
      <t>タイ</t>
    </rPh>
    <rPh sb="270" eb="272">
      <t>ヘンコウ</t>
    </rPh>
    <rPh sb="277" eb="279">
      <t>キニュウ</t>
    </rPh>
    <rPh sb="279" eb="281">
      <t>フヨウ</t>
    </rPh>
    <phoneticPr fontId="23"/>
  </si>
  <si>
    <t>助成金交付申請書[1-1 総表]の入力内容が自動で反映されます。
※提出年月日が正しく表示されない場合（令和ではなく平成で表示される）は、
　計算式を消し、申請書[1-1 総表]の提出日を上から入力してください。</t>
    <rPh sb="35" eb="37">
      <t>テイシュツ</t>
    </rPh>
    <rPh sb="37" eb="40">
      <t>ネンガッピ</t>
    </rPh>
    <rPh sb="41" eb="42">
      <t>タダ</t>
    </rPh>
    <rPh sb="44" eb="46">
      <t>ヒョウジ</t>
    </rPh>
    <rPh sb="50" eb="52">
      <t>バアイ</t>
    </rPh>
    <rPh sb="53" eb="55">
      <t>レイワ</t>
    </rPh>
    <rPh sb="59" eb="61">
      <t>ヘイセイ</t>
    </rPh>
    <rPh sb="62" eb="64">
      <t>ヒョウジ</t>
    </rPh>
    <rPh sb="72" eb="75">
      <t>ケイサンシキ</t>
    </rPh>
    <rPh sb="76" eb="77">
      <t>ケ</t>
    </rPh>
    <rPh sb="91" eb="93">
      <t>テイシュツ</t>
    </rPh>
    <rPh sb="93" eb="94">
      <t>ビ</t>
    </rPh>
    <rPh sb="95" eb="96">
      <t>ウエ</t>
    </rPh>
    <rPh sb="98" eb="100">
      <t>ニュウリョク</t>
    </rPh>
    <phoneticPr fontId="23"/>
  </si>
  <si>
    <t xml:space="preserve">
★下記の内容について助成金交付申請書より変更があった場合は、
当振興会に連絡の上、変更理由書に記入してください。
○団体に関する事項　※団体名は原則変更不可。
　　住所、団体名、代表者職名、代表者氏名、担当者氏名
○活動内容に関する事項
　　助成対象活動名、実施時期、実施会場（配信等を含む）
　　本活動の内容（演目・曲目、あらすじ、主な出演者、主なスタッフ等）、共催者
○収支予算に関する事項
　　使用席数の合計、公演回数、入場料収入の券種及び単価、
　　助成対象経費総額（２０％を超える増減があった場合）
　※個々の経費に対する変更については記入不要です。</t>
    <rPh sb="5" eb="7">
      <t>ナイヨウ</t>
    </rPh>
    <rPh sb="16" eb="19">
      <t>シンセイショ</t>
    </rPh>
    <rPh sb="48" eb="50">
      <t>キニュウ</t>
    </rPh>
    <rPh sb="124" eb="126">
      <t>ジョセイ</t>
    </rPh>
    <rPh sb="126" eb="128">
      <t>タイショウ</t>
    </rPh>
    <rPh sb="209" eb="211">
      <t>ゴウケイ</t>
    </rPh>
    <rPh sb="217" eb="220">
      <t>ニュウジョウリョウ</t>
    </rPh>
    <rPh sb="220" eb="222">
      <t>シュウニュウ</t>
    </rPh>
    <rPh sb="261" eb="263">
      <t>ココ</t>
    </rPh>
    <rPh sb="264" eb="266">
      <t>ケイヒ</t>
    </rPh>
    <rPh sb="267" eb="268">
      <t>タイ</t>
    </rPh>
    <rPh sb="270" eb="272">
      <t>ヘンコウ</t>
    </rPh>
    <rPh sb="277" eb="279">
      <t>キニュウ</t>
    </rPh>
    <rPh sb="279" eb="281">
      <t>フヨウ</t>
    </rPh>
    <phoneticPr fontId="23"/>
  </si>
  <si>
    <t>助成対象活動実績報告書[5-1 総表]の入力内容が自動で反映されます。</t>
    <rPh sb="0" eb="2">
      <t>ジョセイ</t>
    </rPh>
    <rPh sb="2" eb="4">
      <t>タイショウ</t>
    </rPh>
    <rPh sb="4" eb="6">
      <t>カツドウ</t>
    </rPh>
    <rPh sb="6" eb="8">
      <t>ジッセキ</t>
    </rPh>
    <rPh sb="8" eb="11">
      <t>ホウコクショ</t>
    </rPh>
    <phoneticPr fontId="23"/>
  </si>
  <si>
    <t>提出年月日
※正しく表示されない場合（平成で表示される）は計算式を消し、
　実績報告書[5-1 総表]と同じ提出年月日を入力してください。</t>
    <rPh sb="19" eb="21">
      <t>ヘイセイ</t>
    </rPh>
    <rPh sb="22" eb="24">
      <t>ヒョウジ</t>
    </rPh>
    <phoneticPr fontId="23"/>
  </si>
  <si>
    <t>※押印・郵送提出が必要な書類です。</t>
    <rPh sb="1" eb="3">
      <t>オウイン</t>
    </rPh>
    <rPh sb="4" eb="6">
      <t>ユウソウ</t>
    </rPh>
    <rPh sb="6" eb="8">
      <t>テイシュツ</t>
    </rPh>
    <rPh sb="9" eb="11">
      <t>ヒツヨウ</t>
    </rPh>
    <rPh sb="12" eb="14">
      <t>ショルイ</t>
    </rPh>
    <phoneticPr fontId="23"/>
  </si>
  <si>
    <t>助成金交付申請書[1-4 支出]、助成対象活動実績報告書[5-4 支出]の入力内容が
自動で反映されます。先にそれらの書類を作成してください。</t>
    <rPh sb="0" eb="3">
      <t>ジョセイキン</t>
    </rPh>
    <rPh sb="3" eb="5">
      <t>コウフ</t>
    </rPh>
    <rPh sb="5" eb="8">
      <t>シンセイショ</t>
    </rPh>
    <rPh sb="13" eb="15">
      <t>シシュツ</t>
    </rPh>
    <rPh sb="17" eb="19">
      <t>ジョセイ</t>
    </rPh>
    <rPh sb="19" eb="21">
      <t>タイショウ</t>
    </rPh>
    <rPh sb="21" eb="23">
      <t>カツドウ</t>
    </rPh>
    <rPh sb="23" eb="25">
      <t>ジッセキ</t>
    </rPh>
    <rPh sb="25" eb="28">
      <t>ホウコクショ</t>
    </rPh>
    <rPh sb="33" eb="35">
      <t>シシュツ</t>
    </rPh>
    <rPh sb="37" eb="39">
      <t>ニュウリョク</t>
    </rPh>
    <rPh sb="39" eb="41">
      <t>ナイヨウ</t>
    </rPh>
    <rPh sb="43" eb="45">
      <t>ジドウ</t>
    </rPh>
    <rPh sb="46" eb="48">
      <t>ハンエイ</t>
    </rPh>
    <rPh sb="53" eb="54">
      <t>サキ</t>
    </rPh>
    <rPh sb="59" eb="61">
      <t>ショルイ</t>
    </rPh>
    <rPh sb="62" eb="64">
      <t>サクセイ</t>
    </rPh>
    <phoneticPr fontId="7"/>
  </si>
  <si>
    <t>助成金交付申請書[1-3 収入]、助成対象活動実績報告書[5-3 収入]の入力内容が
自動で反映されます。先にそれらの書類を作成してください。</t>
    <rPh sb="0" eb="2">
      <t>ジョセイ</t>
    </rPh>
    <rPh sb="17" eb="19">
      <t>ジョセイ</t>
    </rPh>
    <rPh sb="19" eb="21">
      <t>タイショウ</t>
    </rPh>
    <rPh sb="21" eb="23">
      <t>カツドウ</t>
    </rPh>
    <rPh sb="23" eb="25">
      <t>ジッセキ</t>
    </rPh>
    <rPh sb="25" eb="28">
      <t>ホウコクショ</t>
    </rPh>
    <phoneticPr fontId="7"/>
  </si>
  <si>
    <t>収支決算（円）</t>
    <rPh sb="0" eb="2">
      <t>シュウシ</t>
    </rPh>
    <rPh sb="2" eb="4">
      <t>ケッサン</t>
    </rPh>
    <rPh sb="5" eb="6">
      <t>エン</t>
    </rPh>
    <phoneticPr fontId="8"/>
  </si>
  <si>
    <t xml:space="preserve">
</t>
    <phoneticPr fontId="23"/>
  </si>
  <si>
    <t>★</t>
    <phoneticPr fontId="23"/>
  </si>
  <si>
    <t>【共通事項】</t>
    <phoneticPr fontId="23"/>
  </si>
  <si>
    <r>
      <t>先に「５．実績報告書」を</t>
    </r>
    <r>
      <rPr>
        <b/>
        <u/>
        <sz val="14"/>
        <color rgb="FF000066"/>
        <rFont val="游ゴシック"/>
        <family val="3"/>
        <charset val="128"/>
        <scheme val="minor"/>
      </rPr>
      <t>計画変更後の内容</t>
    </r>
    <r>
      <rPr>
        <b/>
        <sz val="14"/>
        <color rgb="FF000066"/>
        <rFont val="游ゴシック"/>
        <family val="3"/>
        <charset val="128"/>
        <scheme val="minor"/>
      </rPr>
      <t>で作成してください。
★の箇所を除き、「５．実績報告書」の入力内容が自動で反映されます。
※★の箇所は手入力してください。</t>
    </r>
    <rPh sb="0" eb="1">
      <t>サキ</t>
    </rPh>
    <rPh sb="5" eb="7">
      <t>ジッセキ</t>
    </rPh>
    <rPh sb="7" eb="10">
      <t>ホウコクショ</t>
    </rPh>
    <rPh sb="12" eb="14">
      <t>ケイカク</t>
    </rPh>
    <rPh sb="14" eb="16">
      <t>ヘンコウ</t>
    </rPh>
    <rPh sb="16" eb="17">
      <t>ゴ</t>
    </rPh>
    <rPh sb="18" eb="20">
      <t>ナイヨウ</t>
    </rPh>
    <rPh sb="21" eb="23">
      <t>サクセイ</t>
    </rPh>
    <phoneticPr fontId="23"/>
  </si>
  <si>
    <t xml:space="preserve">★提出年月日を入力すると、以下の箇所が自動で変換されます。
</t>
    <rPh sb="1" eb="3">
      <t>テイシュツ</t>
    </rPh>
    <rPh sb="3" eb="6">
      <t>ネンガッピ</t>
    </rPh>
    <rPh sb="7" eb="9">
      <t>ニュウリョク</t>
    </rPh>
    <rPh sb="13" eb="15">
      <t>イカ</t>
    </rPh>
    <rPh sb="16" eb="18">
      <t>カショ</t>
    </rPh>
    <rPh sb="19" eb="21">
      <t>ジドウ</t>
    </rPh>
    <rPh sb="22" eb="24">
      <t>ヘンカン</t>
    </rPh>
    <phoneticPr fontId="23"/>
  </si>
  <si>
    <t>　「5-1 総表」収支決算　：申請金額　→　計画変更金額
　「5-3 収入」申請時金額：申請時金額　→　計画変更金額
　「5-4 支出」申請時金額：申請時金額　→　計画変更金額</t>
    <rPh sb="15" eb="17">
      <t>シンセイ</t>
    </rPh>
    <rPh sb="17" eb="19">
      <t>キンガク</t>
    </rPh>
    <rPh sb="44" eb="46">
      <t>シンセイ</t>
    </rPh>
    <rPh sb="46" eb="47">
      <t>ジ</t>
    </rPh>
    <rPh sb="47" eb="49">
      <t>キンガク</t>
    </rPh>
    <phoneticPr fontId="23"/>
  </si>
  <si>
    <t>【注意事項】書類作成前に必ずお読みください。</t>
    <phoneticPr fontId="23"/>
  </si>
  <si>
    <t xml:space="preserve">　・書類の提出に当たって　　
　　　活動の中止が決定した場合、まず当振興会にご連絡ください。
　　　状況をお伺いした後に、申請取下げ書を提出いただきます。
　・提出書類　　
　　　①助成金交付申請取下げ書　※押印不要
　　　②当振興会が発行した「助成金交付決定通知書」の写し
　　　（スキャンしてＰＤＦデータ等で保存し、提出してください）
　・色のついたセルのみを記入してください
</t>
    <rPh sb="28" eb="30">
      <t>バアイ</t>
    </rPh>
    <rPh sb="91" eb="94">
      <t>ジョセイキン</t>
    </rPh>
    <rPh sb="94" eb="96">
      <t>コウフ</t>
    </rPh>
    <rPh sb="106" eb="108">
      <t>フヨウ</t>
    </rPh>
    <phoneticPr fontId="23"/>
  </si>
  <si>
    <r>
      <t xml:space="preserve">助成金交付申請書[1-1 総表]の入力内容が自動で反映されます。
申請書より変更があった場合は、当振興会に連絡の上、
該当箇所を変更後の内容に上書きし、
[5-5変更理由書] を提出してください。
</t>
    </r>
    <r>
      <rPr>
        <b/>
        <sz val="14"/>
        <color rgb="FFFF0000"/>
        <rFont val="游ゴシック"/>
        <family val="3"/>
        <charset val="128"/>
        <scheme val="minor"/>
      </rPr>
      <t>※申請書[1-1 総表]の入力内容を変更しないようご注意ください。</t>
    </r>
    <rPh sb="0" eb="3">
      <t>ジョセイキン</t>
    </rPh>
    <rPh sb="3" eb="5">
      <t>コウフ</t>
    </rPh>
    <rPh sb="5" eb="8">
      <t>シンセイショ</t>
    </rPh>
    <rPh sb="13" eb="15">
      <t>ソウヒョウ</t>
    </rPh>
    <rPh sb="17" eb="19">
      <t>ニュウリョク</t>
    </rPh>
    <rPh sb="19" eb="21">
      <t>ナイヨウ</t>
    </rPh>
    <rPh sb="22" eb="24">
      <t>ジドウ</t>
    </rPh>
    <rPh sb="25" eb="27">
      <t>ハンエイ</t>
    </rPh>
    <rPh sb="33" eb="35">
      <t>シンセイ</t>
    </rPh>
    <rPh sb="48" eb="49">
      <t>トウ</t>
    </rPh>
    <rPh sb="49" eb="52">
      <t>シンコウカイ</t>
    </rPh>
    <rPh sb="59" eb="61">
      <t>ガイトウ</t>
    </rPh>
    <rPh sb="61" eb="63">
      <t>カショ</t>
    </rPh>
    <rPh sb="64" eb="66">
      <t>ヘンコウ</t>
    </rPh>
    <rPh sb="66" eb="67">
      <t>ゴ</t>
    </rPh>
    <rPh sb="68" eb="70">
      <t>ナイヨウ</t>
    </rPh>
    <rPh sb="71" eb="73">
      <t>ウワガ</t>
    </rPh>
    <rPh sb="113" eb="115">
      <t>ニュウリョク</t>
    </rPh>
    <rPh sb="115" eb="117">
      <t>ナイヨウ</t>
    </rPh>
    <rPh sb="118" eb="120">
      <t>ヘンコウ</t>
    </rPh>
    <rPh sb="126" eb="128">
      <t>チュウイ</t>
    </rPh>
    <phoneticPr fontId="7"/>
  </si>
  <si>
    <r>
      <t>提出年月日は、活動開始前で変更内容が最後に決定した日を</t>
    </r>
    <r>
      <rPr>
        <b/>
        <u/>
        <sz val="14"/>
        <color rgb="FF000066"/>
        <rFont val="游ゴシック"/>
        <family val="3"/>
        <charset val="128"/>
      </rPr>
      <t>西暦</t>
    </r>
    <r>
      <rPr>
        <b/>
        <sz val="14"/>
        <color rgb="FF000066"/>
        <rFont val="游ゴシック"/>
        <family val="3"/>
        <charset val="128"/>
      </rPr>
      <t>で</t>
    </r>
    <r>
      <rPr>
        <b/>
        <sz val="14"/>
        <color rgb="FFFF0000"/>
        <rFont val="游ゴシック"/>
        <family val="3"/>
        <charset val="128"/>
      </rPr>
      <t>入力</t>
    </r>
    <r>
      <rPr>
        <b/>
        <sz val="14"/>
        <color rgb="FF000066"/>
        <rFont val="游ゴシック"/>
        <family val="3"/>
        <charset val="128"/>
      </rPr>
      <t>してください。自動入力ではありませんので、忘れずに入力してください。
　※　西暦で入力すると和暦に自動で変換されます。
　　（例）2022/7/1　→　令和4年7月1日</t>
    </r>
    <rPh sb="39" eb="41">
      <t>ジドウ</t>
    </rPh>
    <rPh sb="41" eb="43">
      <t>ニュウリョク</t>
    </rPh>
    <rPh sb="53" eb="54">
      <t>ワス</t>
    </rPh>
    <rPh sb="57" eb="59">
      <t>ニュウリョク</t>
    </rPh>
    <rPh sb="70" eb="72">
      <t>セイレキ</t>
    </rPh>
    <rPh sb="73" eb="75">
      <t>ニュウリョク</t>
    </rPh>
    <rPh sb="78" eb="80">
      <t>ワレキ</t>
    </rPh>
    <rPh sb="81" eb="83">
      <t>ジドウ</t>
    </rPh>
    <rPh sb="84" eb="86">
      <t>ヘンカン</t>
    </rPh>
    <rPh sb="95" eb="96">
      <t>レイ</t>
    </rPh>
    <phoneticPr fontId="23"/>
  </si>
  <si>
    <t>※　西暦で入力すると和暦に自動で変換されます。
　例）2022/7/1　→　令和4年7月1日</t>
    <phoneticPr fontId="23"/>
  </si>
  <si>
    <t>新型コロナウイルス感染症の影響により活動が中止になった場合は、その旨を記入してください。</t>
    <rPh sb="13" eb="15">
      <t>エイキョウ</t>
    </rPh>
    <rPh sb="27" eb="29">
      <t>バアイ</t>
    </rPh>
    <rPh sb="35" eb="37">
      <t>キニュウ</t>
    </rPh>
    <phoneticPr fontId="23"/>
  </si>
  <si>
    <t>・書類の提出に当たって　　
　　活動の中止が決定しましたら、まずは当振興会にご連絡ください。
　　状況をお伺いした後に、助成金のお支払いがある場合は中止廃止承認申請書を
　　提出いただきます。
・色のついたセルのみを記入してください</t>
    <phoneticPr fontId="23"/>
  </si>
  <si>
    <t>（特記事項）</t>
    <phoneticPr fontId="7"/>
  </si>
  <si>
    <t>①</t>
    <phoneticPr fontId="23"/>
  </si>
  <si>
    <t>③</t>
    <phoneticPr fontId="23"/>
  </si>
  <si>
    <r>
      <t>助成金交付要望書で選択した項目を入力してください。
　</t>
    </r>
    <r>
      <rPr>
        <b/>
        <sz val="14"/>
        <color rgb="FFFF0000"/>
        <rFont val="游ゴシック"/>
        <family val="3"/>
        <charset val="128"/>
        <scheme val="minor"/>
      </rPr>
      <t>※要望時に選択した助成金算定基礎経費の項目①～③は変更できません。</t>
    </r>
    <r>
      <rPr>
        <b/>
        <sz val="14"/>
        <color rgb="FF000066"/>
        <rFont val="游ゴシック"/>
        <family val="3"/>
        <charset val="128"/>
        <scheme val="minor"/>
      </rPr>
      <t xml:space="preserve">
　　（対象となる経費が発生しなくなった場合も同様です）</t>
    </r>
    <rPh sb="0" eb="3">
      <t>ジョセイキン</t>
    </rPh>
    <rPh sb="3" eb="5">
      <t>コウフ</t>
    </rPh>
    <rPh sb="5" eb="8">
      <t>ヨウボウショ</t>
    </rPh>
    <rPh sb="9" eb="11">
      <t>センタク</t>
    </rPh>
    <rPh sb="13" eb="15">
      <t>コウモク</t>
    </rPh>
    <rPh sb="16" eb="18">
      <t>ニュウリョク</t>
    </rPh>
    <rPh sb="28" eb="30">
      <t>ヨウボウ</t>
    </rPh>
    <rPh sb="30" eb="31">
      <t>ジ</t>
    </rPh>
    <rPh sb="32" eb="34">
      <t>センタク</t>
    </rPh>
    <rPh sb="36" eb="45">
      <t>ジョセイキンサンテイキソケイヒ</t>
    </rPh>
    <rPh sb="46" eb="48">
      <t>コウモク</t>
    </rPh>
    <rPh sb="64" eb="66">
      <t>タイショウ</t>
    </rPh>
    <rPh sb="69" eb="71">
      <t>ケイヒ</t>
    </rPh>
    <rPh sb="72" eb="74">
      <t>ハッセイ</t>
    </rPh>
    <rPh sb="80" eb="82">
      <t>バアイ</t>
    </rPh>
    <rPh sb="83" eb="85">
      <t>ドウヨウ</t>
    </rPh>
    <phoneticPr fontId="7"/>
  </si>
  <si>
    <r>
      <t xml:space="preserve">助成金交付申請書[1-4 支出]、助成対象活動実績報告書[5-4 支出]の入力内容が
自動で反映されます。
</t>
    </r>
    <r>
      <rPr>
        <b/>
        <sz val="14"/>
        <color rgb="FFFF0000"/>
        <rFont val="游ゴシック"/>
        <family val="3"/>
        <charset val="128"/>
        <scheme val="minor"/>
      </rPr>
      <t>※要望時に選択した助成金算定基礎経費の項目①～③は変更できません。</t>
    </r>
    <rPh sb="0" eb="3">
      <t>ジョセイキン</t>
    </rPh>
    <rPh sb="3" eb="5">
      <t>コウフ</t>
    </rPh>
    <rPh sb="5" eb="8">
      <t>シンセイショ</t>
    </rPh>
    <rPh sb="13" eb="15">
      <t>シシュツ</t>
    </rPh>
    <rPh sb="17" eb="19">
      <t>ジョセイ</t>
    </rPh>
    <rPh sb="19" eb="21">
      <t>タイショウ</t>
    </rPh>
    <rPh sb="21" eb="23">
      <t>カツドウ</t>
    </rPh>
    <rPh sb="23" eb="25">
      <t>ジッセキ</t>
    </rPh>
    <rPh sb="25" eb="28">
      <t>ホウコクショ</t>
    </rPh>
    <rPh sb="33" eb="35">
      <t>シシュツ</t>
    </rPh>
    <rPh sb="37" eb="39">
      <t>ニュウリョク</t>
    </rPh>
    <rPh sb="39" eb="41">
      <t>ナイヨウ</t>
    </rPh>
    <rPh sb="43" eb="45">
      <t>ジドウ</t>
    </rPh>
    <rPh sb="46" eb="48">
      <t>ハンエイ</t>
    </rPh>
    <phoneticPr fontId="7"/>
  </si>
  <si>
    <t>助成金の活用により、活動において充実した点のほか、本活動が地域に及ぼした影響等の成果を具体的に記入してください。</t>
    <rPh sb="0" eb="3">
      <t>ジョセイキン</t>
    </rPh>
    <rPh sb="4" eb="6">
      <t>カツヨウ</t>
    </rPh>
    <rPh sb="10" eb="12">
      <t>カツドウ</t>
    </rPh>
    <rPh sb="16" eb="18">
      <t>ジュウジツ</t>
    </rPh>
    <rPh sb="20" eb="21">
      <t>テン</t>
    </rPh>
    <rPh sb="25" eb="28">
      <t>ホンカツドウ</t>
    </rPh>
    <rPh sb="29" eb="31">
      <t>チイキ</t>
    </rPh>
    <rPh sb="32" eb="33">
      <t>オヨ</t>
    </rPh>
    <rPh sb="36" eb="38">
      <t>エイキョウ</t>
    </rPh>
    <rPh sb="38" eb="39">
      <t>トウ</t>
    </rPh>
    <rPh sb="40" eb="42">
      <t>セイカ</t>
    </rPh>
    <rPh sb="43" eb="46">
      <t>グタイテキ</t>
    </rPh>
    <rPh sb="47" eb="49">
      <t>キニュウ</t>
    </rPh>
    <phoneticPr fontId="23"/>
  </si>
  <si>
    <t>実績報告書[5-1 総表]の入力内容が自動で反映されます。</t>
    <rPh sb="0" eb="4">
      <t>ジッセキホウコク</t>
    </rPh>
    <rPh sb="4" eb="5">
      <t>ショ</t>
    </rPh>
    <phoneticPr fontId="23"/>
  </si>
  <si>
    <r>
      <t xml:space="preserve">３　助成金振込先
　　助成金振込口座は助成を受ける団体名義のものを指定してください。
      </t>
    </r>
    <r>
      <rPr>
        <b/>
        <sz val="16"/>
        <color rgb="FFFF0000"/>
        <rFont val="游ゴシック"/>
        <family val="3"/>
        <charset val="128"/>
      </rPr>
      <t xml:space="preserve"> 通帳の表紙と通帳表紙裏面（口座名義のカナのページ）双方の写しを提出してください。
</t>
    </r>
    <r>
      <rPr>
        <b/>
        <sz val="16"/>
        <color rgb="FF000066"/>
        <rFont val="游ゴシック"/>
        <family val="3"/>
        <charset val="128"/>
      </rPr>
      <t xml:space="preserve">
（3）口座種別
　　その他を選択した場合は、右のセルに種別を記入してください。
（4）口座名義（ｶﾀｶﾅ） 
　　通帳の表紙裏面に記載されている口座名義カナ表記のとおりに記入してください。
（5）口座名義 
　　①法人格を有する団体
　　　「助成対象団体名」のみを記入してください。
　　　（通帳表紙部分の法人名に続く代表者職氏名・通帳管理者職氏名の記載は任意とします。）
　　②法人格を有しない団体
　　　「団体名　代表者職氏名または通帳管理者職氏名」を記入してください。
　　　通帳管理者が代表者以外の場合、当該口座が団体の使用する口座に相違ないことを
　　　確認できる書類を提出する必要があります。</t>
    </r>
    <rPh sb="2" eb="5">
      <t>ジョセイキン</t>
    </rPh>
    <rPh sb="5" eb="8">
      <t>フリコミサキ</t>
    </rPh>
    <rPh sb="157" eb="159">
      <t>キサイ</t>
    </rPh>
    <rPh sb="199" eb="200">
      <t>ホウ</t>
    </rPh>
    <rPh sb="200" eb="202">
      <t>ジンカク</t>
    </rPh>
    <rPh sb="203" eb="204">
      <t>ユウ</t>
    </rPh>
    <rPh sb="206" eb="208">
      <t>ダンタイ</t>
    </rPh>
    <rPh sb="286" eb="287">
      <t>ユウ</t>
    </rPh>
    <rPh sb="290" eb="292">
      <t>ダンタイ</t>
    </rPh>
    <rPh sb="320" eb="322">
      <t>キニュウ</t>
    </rPh>
    <rPh sb="333" eb="335">
      <t>ツウチョウ</t>
    </rPh>
    <rPh sb="335" eb="338">
      <t>カンリシャ</t>
    </rPh>
    <rPh sb="339" eb="342">
      <t>ダイヒョウシャ</t>
    </rPh>
    <rPh sb="342" eb="344">
      <t>イガイ</t>
    </rPh>
    <phoneticPr fontId="23"/>
  </si>
  <si>
    <t>（本活動の成果）助成を受けて充実した点をふくめて具体的に記入してください。</t>
    <phoneticPr fontId="7"/>
  </si>
  <si>
    <t>2,000字/30行以内
※セル内で改行される場合は、「Alt+Enter」キーで改行してください。
※「スペース」キーでの改行はしないでください。
要望書の内容から変更が発生した場合は、連絡の上、
[1-5変更理由書（申請）] を提出してください。
（軽微な変更や数の変動、予定・未定事項の決定については不要な場合もあります。）</t>
    <rPh sb="80" eb="82">
      <t>ナイヨウ</t>
    </rPh>
    <rPh sb="87" eb="89">
      <t>ハッセイ</t>
    </rPh>
    <rPh sb="157" eb="159">
      <t>バアイ</t>
    </rPh>
    <phoneticPr fontId="7"/>
  </si>
  <si>
    <t>主催団体構成員が主に企画・制作を行う</t>
    <rPh sb="0" eb="2">
      <t>シュサイ</t>
    </rPh>
    <rPh sb="2" eb="4">
      <t>ダンタイ</t>
    </rPh>
    <rPh sb="4" eb="7">
      <t>コウセイイン</t>
    </rPh>
    <rPh sb="8" eb="9">
      <t>オモ</t>
    </rPh>
    <rPh sb="10" eb="12">
      <t>キカク</t>
    </rPh>
    <rPh sb="13" eb="15">
      <t>セイサク</t>
    </rPh>
    <rPh sb="16" eb="17">
      <t>オコナ</t>
    </rPh>
    <phoneticPr fontId="7"/>
  </si>
  <si>
    <t>主催団体構成員が主に出演する活動である。</t>
    <rPh sb="0" eb="2">
      <t>シュサイ</t>
    </rPh>
    <rPh sb="2" eb="4">
      <t>ダンタイ</t>
    </rPh>
    <rPh sb="4" eb="7">
      <t>コウセイイン</t>
    </rPh>
    <rPh sb="8" eb="9">
      <t>オモ</t>
    </rPh>
    <rPh sb="10" eb="12">
      <t>シュツエン</t>
    </rPh>
    <rPh sb="14" eb="16">
      <t>カツドウ</t>
    </rPh>
    <phoneticPr fontId="7"/>
  </si>
  <si>
    <t>主催団体構成員が主に運営・設営その他スタッフを務める</t>
    <rPh sb="0" eb="2">
      <t>シュサイ</t>
    </rPh>
    <rPh sb="2" eb="4">
      <t>ダンタイ</t>
    </rPh>
    <rPh sb="4" eb="7">
      <t>コウセイイン</t>
    </rPh>
    <rPh sb="8" eb="9">
      <t>オモ</t>
    </rPh>
    <rPh sb="10" eb="12">
      <t>ウンエイ</t>
    </rPh>
    <rPh sb="13" eb="15">
      <t>セツエイ</t>
    </rPh>
    <rPh sb="17" eb="18">
      <t>タ</t>
    </rPh>
    <rPh sb="23" eb="24">
      <t>ツト</t>
    </rPh>
    <phoneticPr fontId="7"/>
  </si>
  <si>
    <t>その他</t>
    <rPh sb="2" eb="3">
      <t>タ</t>
    </rPh>
    <phoneticPr fontId="23"/>
  </si>
  <si>
    <t>主催団体の役割について該当するものを選んでください。その他の場合には、具体的に記入してください。</t>
    <rPh sb="0" eb="2">
      <t>シュサイ</t>
    </rPh>
    <rPh sb="2" eb="4">
      <t>ダンタイ</t>
    </rPh>
    <rPh sb="5" eb="7">
      <t>ヤクワリ</t>
    </rPh>
    <rPh sb="11" eb="13">
      <t>ガイトウ</t>
    </rPh>
    <rPh sb="18" eb="19">
      <t>エラ</t>
    </rPh>
    <rPh sb="28" eb="29">
      <t>タ</t>
    </rPh>
    <rPh sb="30" eb="32">
      <t>バアイ</t>
    </rPh>
    <rPh sb="35" eb="37">
      <t>グタイ</t>
    </rPh>
    <rPh sb="37" eb="38">
      <t>テキ</t>
    </rPh>
    <rPh sb="39" eb="41">
      <t>キニュウ</t>
    </rPh>
    <phoneticPr fontId="23"/>
  </si>
  <si>
    <t>【主催団体が果たした役割】</t>
    <rPh sb="1" eb="3">
      <t>シュサイ</t>
    </rPh>
    <rPh sb="3" eb="5">
      <t>ダンタイ</t>
    </rPh>
    <rPh sb="6" eb="7">
      <t>ハ</t>
    </rPh>
    <rPh sb="10" eb="12">
      <t>ヤクワリ</t>
    </rPh>
    <phoneticPr fontId="23"/>
  </si>
  <si>
    <t>主催団体構成員が主に出演した。</t>
    <rPh sb="0" eb="2">
      <t>シュサイ</t>
    </rPh>
    <rPh sb="2" eb="4">
      <t>ダンタイ</t>
    </rPh>
    <rPh sb="4" eb="7">
      <t>コウセイイン</t>
    </rPh>
    <rPh sb="8" eb="9">
      <t>オモ</t>
    </rPh>
    <rPh sb="10" eb="12">
      <t>シュツエン</t>
    </rPh>
    <phoneticPr fontId="7"/>
  </si>
  <si>
    <t>主催団体構成員が主に企画・制作を行った。</t>
    <rPh sb="0" eb="2">
      <t>シュサイ</t>
    </rPh>
    <rPh sb="2" eb="4">
      <t>ダンタイ</t>
    </rPh>
    <rPh sb="4" eb="7">
      <t>コウセイイン</t>
    </rPh>
    <rPh sb="8" eb="9">
      <t>オモ</t>
    </rPh>
    <rPh sb="10" eb="12">
      <t>キカク</t>
    </rPh>
    <rPh sb="13" eb="15">
      <t>セイサク</t>
    </rPh>
    <rPh sb="16" eb="17">
      <t>オコナ</t>
    </rPh>
    <phoneticPr fontId="7"/>
  </si>
  <si>
    <t>主催団体構成員が主に運営・設営その他スタッフを務めた。</t>
    <rPh sb="0" eb="2">
      <t>シュサイ</t>
    </rPh>
    <rPh sb="2" eb="4">
      <t>ダンタイ</t>
    </rPh>
    <rPh sb="4" eb="7">
      <t>コウセイイン</t>
    </rPh>
    <rPh sb="8" eb="9">
      <t>オモ</t>
    </rPh>
    <rPh sb="10" eb="12">
      <t>ウンエイ</t>
    </rPh>
    <rPh sb="13" eb="15">
      <t>セツエイ</t>
    </rPh>
    <rPh sb="17" eb="18">
      <t>タ</t>
    </rPh>
    <rPh sb="23" eb="24">
      <t>ツト</t>
    </rPh>
    <phoneticPr fontId="7"/>
  </si>
  <si>
    <t>※　下記の箇所で不備があります。提出前にご確認ください。</t>
  </si>
  <si>
    <t>独立行政法人日本芸術文化振興会理事長　殿</t>
    <phoneticPr fontId="23"/>
  </si>
  <si>
    <t>入場料</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</si>
</sst>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6">
    <numFmt numFmtId="176" formatCode="#,##0_ "/>
    <numFmt numFmtId="177" formatCode="#,##0_);[Red]\(#,##0\)"/>
    <numFmt numFmtId="178" formatCode="#,##0_ ;[Red]\-#,##0\ "/>
    <numFmt numFmtId="179" formatCode="000"/>
    <numFmt numFmtId="180" formatCode="0000"/>
    <numFmt numFmtId="181" formatCode="[$-411]ggge&quot;年&quot;m&quot;月&quot;d&quot;日&quot;;@"/>
    <numFmt numFmtId="182" formatCode="m&quot;月&quot;d&quot;日&quot;;@"/>
    <numFmt numFmtId="183" formatCode="#,###"/>
    <numFmt numFmtId="184" formatCode="yyyy&quot;年&quot;m&quot;月&quot;d&quot;日&quot;;@"/>
    <numFmt numFmtId="185" formatCode="#,###\ &quot;千&quot;&quot;円&quot;"/>
    <numFmt numFmtId="186" formatCode="#,##0\ &quot;千&quot;&quot;円&quot;"/>
    <numFmt numFmtId="187" formatCode="[$-411]ggge&quot;年&quot;m&quot;月&quot;d&quot;日付け&quot;"/>
    <numFmt numFmtId="188" formatCode="yyyy/m/d;@"/>
    <numFmt numFmtId="189" formatCode="#,##0&quot;　千円&quot;"/>
    <numFmt numFmtId="190" formatCode="#,##0&quot;円&quot;"/>
    <numFmt numFmtId="191" formatCode="0000000"/>
  </numFmts>
  <fonts count="95">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font>
    <font>
      <sz val="6"/>
      <name val="游ゴシック"/>
      <family val="3"/>
      <charset val="128"/>
    </font>
    <font>
      <sz val="6"/>
      <name val="游ゴシック"/>
      <family val="3"/>
      <charset val="128"/>
    </font>
    <font>
      <sz val="11"/>
      <color theme="1"/>
      <name val="游ゴシック"/>
      <family val="3"/>
      <charset val="128"/>
      <scheme val="minor"/>
    </font>
    <font>
      <b/>
      <sz val="11"/>
      <color theme="1"/>
      <name val="游ゴシック"/>
      <family val="3"/>
      <charset val="128"/>
      <scheme val="minor"/>
    </font>
    <font>
      <sz val="14"/>
      <color theme="1"/>
      <name val="游ゴシック"/>
      <family val="3"/>
      <charset val="128"/>
      <scheme val="minor"/>
    </font>
    <font>
      <sz val="16"/>
      <color theme="1"/>
      <name val="游ゴシック"/>
      <family val="3"/>
      <charset val="128"/>
      <scheme val="minor"/>
    </font>
    <font>
      <sz val="10"/>
      <color theme="1"/>
      <name val="游ゴシック"/>
      <family val="3"/>
      <charset val="128"/>
      <scheme val="minor"/>
    </font>
    <font>
      <sz val="18"/>
      <color theme="1"/>
      <name val="游ゴシック"/>
      <family val="3"/>
      <charset val="128"/>
      <scheme val="minor"/>
    </font>
    <font>
      <b/>
      <sz val="14"/>
      <color theme="1"/>
      <name val="游ゴシック"/>
      <family val="3"/>
      <charset val="128"/>
      <scheme val="minor"/>
    </font>
    <font>
      <sz val="9"/>
      <color theme="1"/>
      <name val="游ゴシック"/>
      <family val="3"/>
      <charset val="128"/>
      <scheme val="minor"/>
    </font>
    <font>
      <sz val="12"/>
      <color theme="1"/>
      <name val="游ゴシック"/>
      <family val="3"/>
      <charset val="128"/>
      <scheme val="minor"/>
    </font>
    <font>
      <sz val="8"/>
      <color theme="1"/>
      <name val="游ゴシック"/>
      <family val="3"/>
      <charset val="128"/>
      <scheme val="minor"/>
    </font>
    <font>
      <b/>
      <sz val="11"/>
      <color rgb="FFFF0000"/>
      <name val="游ゴシック"/>
      <family val="3"/>
      <charset val="128"/>
      <scheme val="minor"/>
    </font>
    <font>
      <sz val="11"/>
      <name val="游ゴシック"/>
      <family val="3"/>
      <charset val="128"/>
      <scheme val="minor"/>
    </font>
    <font>
      <sz val="6"/>
      <color theme="1"/>
      <name val="游ゴシック"/>
      <family val="3"/>
      <charset val="128"/>
      <scheme val="minor"/>
    </font>
    <font>
      <sz val="6"/>
      <name val="游ゴシック"/>
      <family val="3"/>
      <charset val="128"/>
      <scheme val="minor"/>
    </font>
    <font>
      <sz val="11"/>
      <color rgb="FFFF0000"/>
      <name val="游ゴシック"/>
      <family val="3"/>
      <charset val="128"/>
      <scheme val="minor"/>
    </font>
    <font>
      <sz val="24"/>
      <color theme="1"/>
      <name val="ＭＳ 明朝"/>
      <family val="1"/>
      <charset val="128"/>
    </font>
    <font>
      <sz val="14"/>
      <color theme="1"/>
      <name val="ＭＳ 明朝"/>
      <family val="1"/>
      <charset val="128"/>
    </font>
    <font>
      <sz val="11"/>
      <color theme="1"/>
      <name val="ＭＳ 明朝"/>
      <family val="1"/>
      <charset val="128"/>
    </font>
    <font>
      <sz val="22"/>
      <color theme="1"/>
      <name val="ＭＳ 明朝"/>
      <family val="1"/>
      <charset val="128"/>
    </font>
    <font>
      <sz val="16"/>
      <color theme="1"/>
      <name val="ＭＳ 明朝"/>
      <family val="1"/>
      <charset val="128"/>
    </font>
    <font>
      <sz val="18"/>
      <color theme="1"/>
      <name val="ＭＳ 明朝"/>
      <family val="1"/>
      <charset val="128"/>
    </font>
    <font>
      <sz val="6"/>
      <name val="游ゴシック"/>
      <family val="2"/>
      <charset val="128"/>
      <scheme val="minor"/>
    </font>
    <font>
      <b/>
      <u/>
      <sz val="10"/>
      <color theme="1"/>
      <name val="游ゴシック"/>
      <family val="3"/>
      <charset val="128"/>
      <scheme val="minor"/>
    </font>
    <font>
      <u/>
      <sz val="11"/>
      <color theme="1"/>
      <name val="游ゴシック"/>
      <family val="3"/>
      <charset val="128"/>
      <scheme val="minor"/>
    </font>
    <font>
      <b/>
      <sz val="10"/>
      <color theme="1"/>
      <name val="游ゴシック"/>
      <family val="3"/>
      <charset val="128"/>
      <scheme val="minor"/>
    </font>
    <font>
      <b/>
      <sz val="18"/>
      <color theme="1"/>
      <name val="游ゴシック"/>
      <family val="3"/>
      <charset val="128"/>
      <scheme val="minor"/>
    </font>
    <font>
      <sz val="14"/>
      <color rgb="FFFF0000"/>
      <name val="游ゴシック"/>
      <family val="3"/>
      <charset val="128"/>
      <scheme val="minor"/>
    </font>
    <font>
      <sz val="14"/>
      <name val="游ゴシック"/>
      <family val="3"/>
      <charset val="128"/>
      <scheme val="minor"/>
    </font>
    <font>
      <b/>
      <sz val="14"/>
      <color rgb="FFFF0000"/>
      <name val="游ゴシック"/>
      <family val="3"/>
      <charset val="128"/>
      <scheme val="minor"/>
    </font>
    <font>
      <b/>
      <sz val="16"/>
      <color theme="1"/>
      <name val="游ゴシック"/>
      <family val="3"/>
      <charset val="128"/>
      <scheme val="minor"/>
    </font>
    <font>
      <sz val="6"/>
      <color theme="0" tint="-0.14999847407452621"/>
      <name val="游ゴシック"/>
      <family val="3"/>
      <charset val="128"/>
      <scheme val="minor"/>
    </font>
    <font>
      <sz val="11"/>
      <color theme="0" tint="-0.14999847407452621"/>
      <name val="游ゴシック"/>
      <family val="3"/>
      <charset val="128"/>
      <scheme val="minor"/>
    </font>
    <font>
      <sz val="6"/>
      <color theme="0" tint="-0.249977111117893"/>
      <name val="游ゴシック"/>
      <family val="3"/>
      <charset val="128"/>
      <scheme val="minor"/>
    </font>
    <font>
      <sz val="8"/>
      <color theme="0" tint="-0.249977111117893"/>
      <name val="游ゴシック"/>
      <family val="3"/>
      <charset val="128"/>
      <scheme val="minor"/>
    </font>
    <font>
      <sz val="14"/>
      <color rgb="FF969696"/>
      <name val="游ゴシック"/>
      <family val="3"/>
      <charset val="128"/>
      <scheme val="minor"/>
    </font>
    <font>
      <sz val="10"/>
      <name val="游ゴシック"/>
      <family val="3"/>
      <charset val="128"/>
      <scheme val="minor"/>
    </font>
    <font>
      <u/>
      <sz val="14"/>
      <color theme="1"/>
      <name val="游ゴシック"/>
      <family val="3"/>
      <charset val="128"/>
      <scheme val="minor"/>
    </font>
    <font>
      <u/>
      <sz val="14"/>
      <color rgb="FF969696"/>
      <name val="游ゴシック"/>
      <family val="3"/>
      <charset val="128"/>
      <scheme val="minor"/>
    </font>
    <font>
      <sz val="9"/>
      <name val="游ゴシック"/>
      <family val="3"/>
      <charset val="128"/>
      <scheme val="minor"/>
    </font>
    <font>
      <sz val="16"/>
      <name val="游ゴシック"/>
      <family val="3"/>
      <charset val="128"/>
      <scheme val="minor"/>
    </font>
    <font>
      <b/>
      <sz val="11"/>
      <name val="游ゴシック"/>
      <family val="3"/>
      <charset val="128"/>
      <scheme val="minor"/>
    </font>
    <font>
      <sz val="15"/>
      <color theme="1"/>
      <name val="游ゴシック"/>
      <family val="3"/>
      <charset val="128"/>
      <scheme val="minor"/>
    </font>
    <font>
      <sz val="13"/>
      <color theme="1"/>
      <name val="游ゴシック"/>
      <family val="3"/>
      <charset val="128"/>
      <scheme val="minor"/>
    </font>
    <font>
      <b/>
      <sz val="12"/>
      <color rgb="FF000066"/>
      <name val="游ゴシック"/>
      <family val="3"/>
      <charset val="128"/>
      <scheme val="minor"/>
    </font>
    <font>
      <b/>
      <sz val="14"/>
      <name val="游ゴシック"/>
      <family val="3"/>
      <charset val="128"/>
      <scheme val="minor"/>
    </font>
    <font>
      <sz val="12"/>
      <name val="游ゴシック"/>
      <family val="3"/>
      <charset val="128"/>
      <scheme val="minor"/>
    </font>
    <font>
      <u/>
      <sz val="10"/>
      <color theme="1"/>
      <name val="游ゴシック"/>
      <family val="3"/>
      <charset val="128"/>
      <scheme val="minor"/>
    </font>
    <font>
      <b/>
      <sz val="12"/>
      <name val="游ゴシック"/>
      <family val="3"/>
      <charset val="128"/>
      <scheme val="minor"/>
    </font>
    <font>
      <b/>
      <sz val="12"/>
      <color theme="1"/>
      <name val="游ゴシック"/>
      <family val="3"/>
      <charset val="128"/>
      <scheme val="minor"/>
    </font>
    <font>
      <sz val="48"/>
      <name val="HG行書体"/>
      <family val="4"/>
      <charset val="128"/>
    </font>
    <font>
      <b/>
      <u/>
      <sz val="10"/>
      <name val="游ゴシック"/>
      <family val="3"/>
      <charset val="128"/>
      <scheme val="minor"/>
    </font>
    <font>
      <b/>
      <sz val="10"/>
      <name val="游ゴシック"/>
      <family val="3"/>
      <charset val="128"/>
      <scheme val="minor"/>
    </font>
    <font>
      <sz val="16"/>
      <color theme="1"/>
      <name val="游ゴシック"/>
      <family val="3"/>
      <charset val="128"/>
    </font>
    <font>
      <sz val="11"/>
      <color theme="1"/>
      <name val="游ゴシック"/>
      <family val="3"/>
      <charset val="128"/>
    </font>
    <font>
      <sz val="8"/>
      <color theme="1"/>
      <name val="游ゴシック"/>
      <family val="3"/>
      <charset val="128"/>
    </font>
    <font>
      <b/>
      <sz val="11"/>
      <color rgb="FFFF0000"/>
      <name val="游ゴシック"/>
      <family val="3"/>
      <charset val="128"/>
    </font>
    <font>
      <sz val="11"/>
      <color rgb="FF66FFFF"/>
      <name val="游ゴシック"/>
      <family val="3"/>
      <charset val="128"/>
    </font>
    <font>
      <sz val="12"/>
      <color theme="1"/>
      <name val="游ゴシック"/>
      <family val="3"/>
      <charset val="128"/>
    </font>
    <font>
      <b/>
      <sz val="11"/>
      <name val="游ゴシック"/>
      <family val="3"/>
      <charset val="128"/>
    </font>
    <font>
      <sz val="11"/>
      <color rgb="FFFF0000"/>
      <name val="游ゴシック"/>
      <family val="3"/>
      <charset val="128"/>
    </font>
    <font>
      <sz val="10.5"/>
      <color theme="1"/>
      <name val="游ゴシック"/>
      <family val="3"/>
      <charset val="128"/>
    </font>
    <font>
      <sz val="10.5"/>
      <color theme="1"/>
      <name val="ＭＳ 明朝"/>
      <family val="1"/>
      <charset val="128"/>
    </font>
    <font>
      <b/>
      <sz val="16"/>
      <color indexed="81"/>
      <name val="游ゴシック"/>
      <family val="3"/>
      <charset val="128"/>
      <scheme val="minor"/>
    </font>
    <font>
      <b/>
      <sz val="14"/>
      <color rgb="FFFF0000"/>
      <name val="ＭＳ 明朝"/>
      <family val="1"/>
      <charset val="128"/>
    </font>
    <font>
      <b/>
      <sz val="16"/>
      <color indexed="81"/>
      <name val="MS P ゴシック"/>
      <family val="3"/>
      <charset val="128"/>
    </font>
    <font>
      <b/>
      <sz val="14"/>
      <color indexed="81"/>
      <name val="MS P ゴシック"/>
      <family val="3"/>
      <charset val="128"/>
    </font>
    <font>
      <sz val="20"/>
      <color theme="1"/>
      <name val="游ゴシック"/>
      <family val="3"/>
      <charset val="128"/>
      <scheme val="minor"/>
    </font>
    <font>
      <b/>
      <sz val="24"/>
      <color rgb="FFFF0000"/>
      <name val="游ゴシック"/>
      <family val="3"/>
      <charset val="128"/>
      <scheme val="minor"/>
    </font>
    <font>
      <sz val="22"/>
      <color theme="1"/>
      <name val="游ゴシック"/>
      <family val="3"/>
      <charset val="128"/>
      <scheme val="minor"/>
    </font>
    <font>
      <sz val="24"/>
      <color theme="1"/>
      <name val="游ゴシック"/>
      <family val="3"/>
      <charset val="128"/>
      <scheme val="minor"/>
    </font>
    <font>
      <sz val="28"/>
      <color theme="1"/>
      <name val="游ゴシック"/>
      <family val="3"/>
      <charset val="128"/>
      <scheme val="minor"/>
    </font>
    <font>
      <b/>
      <sz val="14"/>
      <color rgb="FF000066"/>
      <name val="游ゴシック"/>
      <family val="3"/>
      <charset val="128"/>
      <scheme val="minor"/>
    </font>
    <font>
      <b/>
      <sz val="16"/>
      <color rgb="FF000066"/>
      <name val="游ゴシック"/>
      <family val="3"/>
      <charset val="128"/>
      <scheme val="minor"/>
    </font>
    <font>
      <sz val="11"/>
      <color rgb="FF000066"/>
      <name val="游ゴシック"/>
      <family val="3"/>
      <charset val="128"/>
      <scheme val="minor"/>
    </font>
    <font>
      <b/>
      <sz val="16"/>
      <color rgb="FFFF0000"/>
      <name val="游ゴシック"/>
      <family val="3"/>
      <charset val="128"/>
      <scheme val="minor"/>
    </font>
    <font>
      <b/>
      <u/>
      <sz val="20"/>
      <color rgb="FF000066"/>
      <name val="游ゴシック"/>
      <family val="3"/>
      <charset val="128"/>
      <scheme val="minor"/>
    </font>
    <font>
      <b/>
      <u/>
      <sz val="14"/>
      <color rgb="FFFF0000"/>
      <name val="游ゴシック"/>
      <family val="3"/>
      <charset val="128"/>
      <scheme val="minor"/>
    </font>
    <font>
      <b/>
      <u/>
      <sz val="14"/>
      <color rgb="FF000066"/>
      <name val="游ゴシック"/>
      <family val="3"/>
      <charset val="128"/>
      <scheme val="minor"/>
    </font>
    <font>
      <b/>
      <sz val="18"/>
      <color rgb="FF000066"/>
      <name val="游ゴシック"/>
      <family val="3"/>
      <charset val="128"/>
      <scheme val="minor"/>
    </font>
    <font>
      <b/>
      <sz val="14"/>
      <color rgb="FF000066"/>
      <name val="游ゴシック"/>
      <family val="3"/>
      <charset val="128"/>
    </font>
    <font>
      <b/>
      <sz val="11"/>
      <color rgb="FF000066"/>
      <name val="游ゴシック"/>
      <family val="3"/>
      <charset val="128"/>
    </font>
    <font>
      <b/>
      <sz val="16"/>
      <color rgb="FF000066"/>
      <name val="游ゴシック"/>
      <family val="3"/>
      <charset val="128"/>
    </font>
    <font>
      <b/>
      <sz val="14"/>
      <color rgb="FFFF0000"/>
      <name val="游ゴシック"/>
      <family val="3"/>
      <charset val="128"/>
    </font>
    <font>
      <b/>
      <u/>
      <sz val="14"/>
      <color rgb="FF000066"/>
      <name val="游ゴシック"/>
      <family val="3"/>
      <charset val="128"/>
    </font>
    <font>
      <b/>
      <sz val="16"/>
      <color rgb="FFFF0000"/>
      <name val="游ゴシック"/>
      <family val="3"/>
      <charset val="128"/>
    </font>
  </fonts>
  <fills count="13">
    <fill>
      <patternFill patternType="none"/>
    </fill>
    <fill>
      <patternFill patternType="gray125"/>
    </fill>
    <fill>
      <patternFill patternType="solid">
        <fgColor rgb="FFC0C0C0"/>
        <bgColor indexed="64"/>
      </patternFill>
    </fill>
    <fill>
      <patternFill patternType="solid">
        <fgColor rgb="FF969696"/>
        <bgColor indexed="64"/>
      </patternFill>
    </fill>
    <fill>
      <patternFill patternType="solid">
        <fgColor rgb="FFCCFFFF"/>
        <bgColor indexed="64"/>
      </patternFill>
    </fill>
    <fill>
      <patternFill patternType="solid">
        <fgColor rgb="FFEAEAEA"/>
        <bgColor indexed="64"/>
      </patternFill>
    </fill>
    <fill>
      <patternFill patternType="solid">
        <fgColor theme="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rgb="FFDDDDDD"/>
        <bgColor indexed="64"/>
      </patternFill>
    </fill>
    <fill>
      <patternFill patternType="solid">
        <fgColor rgb="FFFFCCFF"/>
        <bgColor indexed="64"/>
      </patternFill>
    </fill>
  </fills>
  <borders count="186">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medium">
        <color indexed="64"/>
      </top>
      <bottom style="hair">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hair">
        <color indexed="64"/>
      </left>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hair">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top/>
      <bottom style="thin">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style="medium">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bottom style="thin">
        <color indexed="64"/>
      </bottom>
      <diagonal/>
    </border>
    <border>
      <left style="hair">
        <color indexed="64"/>
      </left>
      <right style="hair">
        <color indexed="64"/>
      </right>
      <top style="hair">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top style="medium">
        <color indexed="64"/>
      </top>
      <bottom style="hair">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thin">
        <color indexed="64"/>
      </right>
      <top style="hair">
        <color indexed="64"/>
      </top>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top style="hair">
        <color indexed="64"/>
      </top>
      <bottom style="medium">
        <color indexed="64"/>
      </bottom>
      <diagonal/>
    </border>
    <border>
      <left style="hair">
        <color indexed="64"/>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medium">
        <color indexed="64"/>
      </right>
      <top style="medium">
        <color indexed="64"/>
      </top>
      <bottom/>
      <diagonal/>
    </border>
    <border>
      <left style="hair">
        <color indexed="64"/>
      </left>
      <right style="medium">
        <color indexed="64"/>
      </right>
      <top style="hair">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right style="hair">
        <color indexed="64"/>
      </right>
      <top style="medium">
        <color indexed="64"/>
      </top>
      <bottom/>
      <diagonal/>
    </border>
    <border>
      <left/>
      <right style="hair">
        <color indexed="64"/>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right style="hair">
        <color indexed="64"/>
      </right>
      <top style="hair">
        <color indexed="64"/>
      </top>
      <bottom style="medium">
        <color indexed="64"/>
      </bottom>
      <diagonal/>
    </border>
    <border>
      <left/>
      <right style="hair">
        <color indexed="64"/>
      </right>
      <top/>
      <bottom/>
      <diagonal/>
    </border>
    <border>
      <left/>
      <right style="thin">
        <color indexed="64"/>
      </right>
      <top/>
      <bottom style="hair">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hair">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bottom style="hair">
        <color indexed="64"/>
      </bottom>
      <diagonal/>
    </border>
    <border>
      <left style="hair">
        <color indexed="64"/>
      </left>
      <right/>
      <top style="medium">
        <color indexed="64"/>
      </top>
      <bottom/>
      <diagonal/>
    </border>
    <border>
      <left style="hair">
        <color indexed="64"/>
      </left>
      <right/>
      <top style="medium">
        <color indexed="64"/>
      </top>
      <bottom style="hair">
        <color indexed="64"/>
      </bottom>
      <diagonal/>
    </border>
    <border>
      <left style="hair">
        <color indexed="64"/>
      </left>
      <right style="medium">
        <color indexed="64"/>
      </right>
      <top style="hair">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hair">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hair">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hair">
        <color indexed="64"/>
      </right>
      <top style="medium">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medium">
        <color indexed="64"/>
      </right>
      <top/>
      <bottom/>
      <diagonal/>
    </border>
    <border>
      <left style="thin">
        <color indexed="64"/>
      </left>
      <right/>
      <top style="hair">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thin">
        <color indexed="64"/>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style="hair">
        <color indexed="64"/>
      </top>
      <bottom style="medium">
        <color indexed="64"/>
      </bottom>
      <diagonal/>
    </border>
    <border>
      <left style="thin">
        <color indexed="64"/>
      </left>
      <right style="medium">
        <color indexed="64"/>
      </right>
      <top style="thin">
        <color indexed="64"/>
      </top>
      <bottom style="thin">
        <color indexed="64"/>
      </bottom>
      <diagonal/>
    </border>
    <border>
      <left style="hair">
        <color indexed="64"/>
      </left>
      <right/>
      <top/>
      <bottom/>
      <diagonal/>
    </border>
    <border diagonalUp="1">
      <left style="thin">
        <color indexed="64"/>
      </left>
      <right style="thin">
        <color indexed="64"/>
      </right>
      <top/>
      <bottom style="thin">
        <color indexed="64"/>
      </bottom>
      <diagonal style="thin">
        <color indexed="64"/>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thin">
        <color rgb="FF000066"/>
      </bottom>
      <diagonal/>
    </border>
    <border>
      <left/>
      <right/>
      <top style="thin">
        <color rgb="FF000066"/>
      </top>
      <bottom/>
      <diagonal/>
    </border>
    <border>
      <left/>
      <right/>
      <top style="thin">
        <color rgb="FF000066"/>
      </top>
      <bottom style="thin">
        <color rgb="FF000066"/>
      </bottom>
      <diagonal/>
    </border>
    <border>
      <left style="medium">
        <color theme="1"/>
      </left>
      <right style="medium">
        <color theme="1"/>
      </right>
      <top style="medium">
        <color theme="1"/>
      </top>
      <bottom style="medium">
        <color theme="1"/>
      </bottom>
      <diagonal/>
    </border>
    <border>
      <left/>
      <right/>
      <top/>
      <bottom style="double">
        <color rgb="FFFF0000"/>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bottom style="thin">
        <color indexed="64"/>
      </bottom>
      <diagonal/>
    </border>
    <border>
      <left style="hair">
        <color indexed="64"/>
      </left>
      <right/>
      <top style="thin">
        <color indexed="64"/>
      </top>
      <bottom/>
      <diagonal/>
    </border>
  </borders>
  <cellStyleXfs count="8">
    <xf numFmtId="0" fontId="0" fillId="0" borderId="0">
      <alignment vertical="center"/>
    </xf>
    <xf numFmtId="9" fontId="10" fillId="0" borderId="0" applyFont="0" applyFill="0" applyBorder="0" applyAlignment="0" applyProtection="0">
      <alignment vertical="center"/>
    </xf>
    <xf numFmtId="38" fontId="10"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0" fontId="6" fillId="0" borderId="0">
      <alignment vertical="center"/>
    </xf>
    <xf numFmtId="0" fontId="2" fillId="0" borderId="0">
      <alignment vertical="center"/>
    </xf>
    <xf numFmtId="0" fontId="1" fillId="0" borderId="0">
      <alignment vertical="center"/>
    </xf>
  </cellStyleXfs>
  <cellXfs count="1213">
    <xf numFmtId="0" fontId="0" fillId="0" borderId="0" xfId="0">
      <alignment vertical="center"/>
    </xf>
    <xf numFmtId="179" fontId="0" fillId="0" borderId="120" xfId="0" applyNumberFormat="1" applyFill="1" applyBorder="1" applyAlignment="1" applyProtection="1">
      <alignment horizontal="center" vertical="center"/>
      <protection locked="0"/>
    </xf>
    <xf numFmtId="180" fontId="0" fillId="0" borderId="100" xfId="0" applyNumberFormat="1" applyFill="1" applyBorder="1" applyAlignment="1" applyProtection="1">
      <alignment horizontal="center" vertical="center"/>
      <protection locked="0"/>
    </xf>
    <xf numFmtId="0" fontId="21" fillId="4" borderId="121" xfId="0" applyFont="1" applyFill="1" applyBorder="1" applyAlignment="1" applyProtection="1">
      <alignment vertical="center" wrapText="1"/>
      <protection locked="0"/>
    </xf>
    <xf numFmtId="14" fontId="0" fillId="0" borderId="102" xfId="0" applyNumberFormat="1" applyFill="1" applyBorder="1" applyAlignment="1" applyProtection="1">
      <alignment horizontal="center" vertical="center"/>
      <protection locked="0"/>
    </xf>
    <xf numFmtId="14" fontId="0" fillId="0" borderId="103" xfId="0" applyNumberFormat="1" applyFill="1" applyBorder="1" applyAlignment="1" applyProtection="1">
      <alignment horizontal="center" vertical="center"/>
      <protection locked="0"/>
    </xf>
    <xf numFmtId="177" fontId="10" fillId="0" borderId="8" xfId="3" applyNumberFormat="1" applyFont="1" applyFill="1" applyBorder="1" applyAlignment="1" applyProtection="1">
      <alignment horizontal="right" vertical="center"/>
      <protection locked="0"/>
    </xf>
    <xf numFmtId="177" fontId="10" fillId="0" borderId="9" xfId="3" applyNumberFormat="1" applyFont="1" applyFill="1" applyBorder="1" applyAlignment="1" applyProtection="1">
      <alignment horizontal="right" vertical="center"/>
      <protection locked="0"/>
    </xf>
    <xf numFmtId="177" fontId="10" fillId="0" borderId="10" xfId="3" applyNumberFormat="1" applyFont="1" applyFill="1" applyBorder="1" applyAlignment="1" applyProtection="1">
      <alignment horizontal="right" vertical="center"/>
      <protection locked="0"/>
    </xf>
    <xf numFmtId="177" fontId="10" fillId="0" borderId="4" xfId="3" applyNumberFormat="1" applyFont="1" applyFill="1" applyBorder="1" applyAlignment="1" applyProtection="1">
      <alignment horizontal="right" vertical="center"/>
      <protection locked="0"/>
    </xf>
    <xf numFmtId="177" fontId="10" fillId="0" borderId="5" xfId="3" applyNumberFormat="1" applyFont="1" applyFill="1" applyBorder="1" applyAlignment="1" applyProtection="1">
      <alignment horizontal="right" vertical="center"/>
      <protection locked="0"/>
    </xf>
    <xf numFmtId="177" fontId="10" fillId="0" borderId="7" xfId="3" applyNumberFormat="1" applyFont="1" applyFill="1" applyBorder="1" applyAlignment="1" applyProtection="1">
      <alignment horizontal="right" vertical="center"/>
      <protection locked="0"/>
    </xf>
    <xf numFmtId="177" fontId="10" fillId="0" borderId="39" xfId="3" applyNumberFormat="1" applyFont="1" applyFill="1" applyBorder="1" applyAlignment="1" applyProtection="1">
      <alignment horizontal="right" vertical="center"/>
      <protection locked="0"/>
    </xf>
    <xf numFmtId="0" fontId="27" fillId="0" borderId="0" xfId="0" applyFont="1">
      <alignment vertical="center"/>
    </xf>
    <xf numFmtId="0" fontId="14" fillId="0" borderId="0" xfId="0" applyFont="1">
      <alignment vertical="center"/>
    </xf>
    <xf numFmtId="0" fontId="14" fillId="0" borderId="16" xfId="0" applyFont="1" applyBorder="1">
      <alignment vertical="center"/>
    </xf>
    <xf numFmtId="0" fontId="14" fillId="0" borderId="49" xfId="0" applyFont="1" applyBorder="1">
      <alignment vertical="center"/>
    </xf>
    <xf numFmtId="0" fontId="14" fillId="0" borderId="42" xfId="0" applyFont="1" applyBorder="1">
      <alignment vertical="center"/>
    </xf>
    <xf numFmtId="0" fontId="14" fillId="0" borderId="72" xfId="0" applyFont="1" applyBorder="1">
      <alignment vertical="center"/>
    </xf>
    <xf numFmtId="0" fontId="14" fillId="0" borderId="110" xfId="0" applyFont="1" applyBorder="1">
      <alignment vertical="center"/>
    </xf>
    <xf numFmtId="0" fontId="14" fillId="0" borderId="16" xfId="0" applyFont="1" applyBorder="1" applyAlignment="1">
      <alignment vertical="center" wrapText="1"/>
    </xf>
    <xf numFmtId="0" fontId="14" fillId="0" borderId="49" xfId="0" applyFont="1" applyBorder="1" applyAlignment="1">
      <alignment vertical="center" wrapText="1"/>
    </xf>
    <xf numFmtId="0" fontId="14" fillId="0" borderId="17" xfId="0" applyFont="1" applyBorder="1" applyAlignment="1">
      <alignment vertical="center" wrapText="1"/>
    </xf>
    <xf numFmtId="179" fontId="0" fillId="0" borderId="97" xfId="0" applyNumberFormat="1" applyFill="1" applyBorder="1" applyAlignment="1" applyProtection="1">
      <alignment horizontal="center" vertical="center"/>
      <protection locked="0"/>
    </xf>
    <xf numFmtId="180" fontId="0" fillId="0" borderId="136" xfId="0" applyNumberFormat="1" applyFill="1" applyBorder="1" applyAlignment="1" applyProtection="1">
      <alignment horizontal="center" vertical="center"/>
      <protection locked="0"/>
    </xf>
    <xf numFmtId="0" fontId="0" fillId="0" borderId="0" xfId="0" applyFont="1" applyProtection="1">
      <alignment vertical="center"/>
    </xf>
    <xf numFmtId="0" fontId="0" fillId="0" borderId="0" xfId="0" applyFont="1" applyAlignment="1" applyProtection="1"/>
    <xf numFmtId="0" fontId="0" fillId="0" borderId="0" xfId="0" applyProtection="1">
      <alignment vertical="center"/>
    </xf>
    <xf numFmtId="178" fontId="11" fillId="0" borderId="0" xfId="2" applyNumberFormat="1" applyFont="1" applyFill="1" applyBorder="1" applyProtection="1">
      <alignment vertical="center"/>
    </xf>
    <xf numFmtId="177" fontId="0" fillId="0" borderId="0" xfId="0" applyNumberFormat="1" applyFont="1" applyProtection="1">
      <alignment vertical="center"/>
    </xf>
    <xf numFmtId="177" fontId="0" fillId="0" borderId="0" xfId="0" applyNumberFormat="1" applyFont="1" applyAlignment="1" applyProtection="1">
      <alignment horizontal="right" vertical="center"/>
    </xf>
    <xf numFmtId="0" fontId="0" fillId="0" borderId="0" xfId="0" applyFont="1" applyAlignment="1" applyProtection="1">
      <alignment horizontal="center" vertical="center"/>
    </xf>
    <xf numFmtId="183" fontId="0" fillId="0" borderId="0" xfId="0" applyNumberFormat="1" applyFont="1" applyAlignment="1" applyProtection="1">
      <alignment horizontal="center" vertical="center"/>
    </xf>
    <xf numFmtId="0" fontId="0" fillId="0" borderId="0" xfId="0" applyFont="1" applyAlignment="1" applyProtection="1">
      <alignment vertical="center" wrapText="1" shrinkToFit="1"/>
    </xf>
    <xf numFmtId="0" fontId="0" fillId="0" borderId="0" xfId="0" applyFont="1" applyAlignment="1" applyProtection="1">
      <alignment horizontal="right" vertical="top"/>
    </xf>
    <xf numFmtId="0" fontId="0" fillId="0" borderId="0" xfId="0" applyFont="1" applyFill="1" applyBorder="1" applyProtection="1">
      <alignment vertical="center"/>
    </xf>
    <xf numFmtId="177" fontId="0" fillId="7" borderId="63" xfId="0" applyNumberFormat="1" applyFont="1" applyFill="1" applyBorder="1" applyAlignment="1" applyProtection="1">
      <alignment vertical="top"/>
    </xf>
    <xf numFmtId="0" fontId="0" fillId="7" borderId="63" xfId="0" applyFont="1" applyFill="1" applyBorder="1" applyAlignment="1" applyProtection="1">
      <alignment vertical="top"/>
    </xf>
    <xf numFmtId="0" fontId="0" fillId="7" borderId="93" xfId="0" applyFont="1" applyFill="1" applyBorder="1" applyAlignment="1" applyProtection="1">
      <alignment vertical="top"/>
    </xf>
    <xf numFmtId="0" fontId="10" fillId="0" borderId="0" xfId="3" applyFont="1" applyFill="1" applyBorder="1" applyProtection="1">
      <alignment vertical="center"/>
    </xf>
    <xf numFmtId="0" fontId="10" fillId="0" borderId="0" xfId="3" applyFont="1" applyFill="1" applyBorder="1" applyAlignment="1" applyProtection="1">
      <alignment horizontal="left" vertical="center"/>
    </xf>
    <xf numFmtId="0" fontId="24" fillId="0" borderId="0" xfId="3" applyFont="1" applyFill="1" applyBorder="1" applyAlignment="1" applyProtection="1">
      <alignment horizontal="center" vertical="center" wrapText="1"/>
    </xf>
    <xf numFmtId="177" fontId="10" fillId="0" borderId="0" xfId="2" applyNumberFormat="1" applyFont="1" applyFill="1" applyBorder="1" applyAlignment="1" applyProtection="1">
      <alignment horizontal="left" vertical="top"/>
    </xf>
    <xf numFmtId="177" fontId="10" fillId="0" borderId="0" xfId="2" applyNumberFormat="1" applyFont="1" applyFill="1" applyBorder="1" applyAlignment="1" applyProtection="1">
      <alignment horizontal="right" vertical="top"/>
    </xf>
    <xf numFmtId="0" fontId="20" fillId="0" borderId="0" xfId="0" applyFont="1" applyBorder="1" applyAlignment="1" applyProtection="1">
      <alignment horizontal="right" vertical="top"/>
    </xf>
    <xf numFmtId="0" fontId="10" fillId="0" borderId="0" xfId="0" applyFont="1" applyFill="1" applyProtection="1">
      <alignment vertical="center"/>
    </xf>
    <xf numFmtId="178" fontId="12" fillId="0" borderId="0" xfId="2" applyNumberFormat="1" applyFont="1" applyFill="1" applyBorder="1" applyProtection="1">
      <alignment vertical="center"/>
    </xf>
    <xf numFmtId="0" fontId="12" fillId="0" borderId="0" xfId="3" applyFont="1" applyFill="1" applyBorder="1" applyAlignment="1" applyProtection="1">
      <alignment vertical="center"/>
    </xf>
    <xf numFmtId="0" fontId="12" fillId="0" borderId="0" xfId="0" applyFont="1" applyProtection="1">
      <alignment vertical="center"/>
    </xf>
    <xf numFmtId="0" fontId="16" fillId="8" borderId="41" xfId="3" applyFont="1" applyFill="1" applyBorder="1" applyAlignment="1" applyProtection="1">
      <alignment horizontal="left" vertical="center"/>
    </xf>
    <xf numFmtId="0" fontId="12" fillId="8" borderId="15" xfId="3" applyFont="1" applyFill="1" applyBorder="1" applyAlignment="1" applyProtection="1">
      <alignment horizontal="left" vertical="center"/>
    </xf>
    <xf numFmtId="0" fontId="38" fillId="0" borderId="0" xfId="3" applyFont="1" applyFill="1" applyBorder="1" applyAlignment="1" applyProtection="1">
      <alignment vertical="center"/>
    </xf>
    <xf numFmtId="0" fontId="12" fillId="8" borderId="16" xfId="3" applyFont="1" applyFill="1" applyBorder="1" applyAlignment="1" applyProtection="1">
      <alignment horizontal="left" vertical="center"/>
    </xf>
    <xf numFmtId="0" fontId="36" fillId="0" borderId="0" xfId="0" applyFont="1" applyBorder="1" applyAlignment="1" applyProtection="1">
      <alignment vertical="center" wrapText="1" shrinkToFit="1"/>
    </xf>
    <xf numFmtId="0" fontId="12" fillId="8" borderId="16" xfId="3" applyFont="1" applyFill="1" applyBorder="1" applyProtection="1">
      <alignment vertical="center"/>
    </xf>
    <xf numFmtId="0" fontId="36" fillId="0" borderId="0" xfId="0" applyFont="1" applyBorder="1" applyAlignment="1" applyProtection="1">
      <alignment vertical="center"/>
    </xf>
    <xf numFmtId="177" fontId="12" fillId="0" borderId="0" xfId="2" applyNumberFormat="1" applyFont="1" applyBorder="1" applyAlignment="1" applyProtection="1">
      <alignment vertical="top" wrapText="1" shrinkToFit="1"/>
    </xf>
    <xf numFmtId="177" fontId="12" fillId="0" borderId="0" xfId="2" applyNumberFormat="1" applyFont="1" applyBorder="1" applyAlignment="1" applyProtection="1">
      <alignment horizontal="right" vertical="top" wrapText="1" shrinkToFit="1"/>
    </xf>
    <xf numFmtId="0" fontId="12" fillId="0" borderId="0" xfId="0" applyFont="1" applyFill="1" applyBorder="1" applyAlignment="1" applyProtection="1">
      <alignment horizontal="center" vertical="center"/>
    </xf>
    <xf numFmtId="0" fontId="12" fillId="2" borderId="142" xfId="0" applyFont="1" applyFill="1" applyBorder="1" applyAlignment="1" applyProtection="1">
      <alignment horizontal="center" vertical="center" shrinkToFit="1"/>
    </xf>
    <xf numFmtId="183" fontId="13" fillId="2" borderId="82" xfId="0" applyNumberFormat="1" applyFont="1" applyFill="1" applyBorder="1" applyAlignment="1" applyProtection="1">
      <alignment horizontal="center" vertical="center" shrinkToFit="1"/>
    </xf>
    <xf numFmtId="0" fontId="35" fillId="8" borderId="16" xfId="0" applyFont="1" applyFill="1" applyBorder="1" applyAlignment="1" applyProtection="1">
      <alignment vertical="center"/>
    </xf>
    <xf numFmtId="177" fontId="0" fillId="8" borderId="28" xfId="0" applyNumberFormat="1" applyFont="1" applyFill="1" applyBorder="1" applyAlignment="1" applyProtection="1">
      <alignment horizontal="right" vertical="center" shrinkToFit="1"/>
    </xf>
    <xf numFmtId="0" fontId="12" fillId="2" borderId="119" xfId="0" applyFont="1" applyFill="1" applyBorder="1" applyAlignment="1" applyProtection="1">
      <alignment horizontal="center" vertical="center" shrinkToFit="1"/>
    </xf>
    <xf numFmtId="177" fontId="12" fillId="2" borderId="119" xfId="0" applyNumberFormat="1" applyFont="1" applyFill="1" applyBorder="1" applyAlignment="1" applyProtection="1">
      <alignment horizontal="center" vertical="center" shrinkToFit="1"/>
    </xf>
    <xf numFmtId="177" fontId="12" fillId="2" borderId="99" xfId="0" applyNumberFormat="1" applyFont="1" applyFill="1" applyBorder="1" applyAlignment="1" applyProtection="1">
      <alignment horizontal="center" vertical="center" shrinkToFit="1"/>
    </xf>
    <xf numFmtId="177" fontId="12" fillId="2" borderId="144" xfId="0" applyNumberFormat="1" applyFont="1" applyFill="1" applyBorder="1" applyAlignment="1" applyProtection="1">
      <alignment horizontal="center" vertical="center" shrinkToFit="1"/>
    </xf>
    <xf numFmtId="177" fontId="12" fillId="2" borderId="143" xfId="0" applyNumberFormat="1" applyFont="1" applyFill="1" applyBorder="1" applyAlignment="1" applyProtection="1">
      <alignment horizontal="center" vertical="center" shrinkToFit="1"/>
    </xf>
    <xf numFmtId="0" fontId="0" fillId="8" borderId="145" xfId="0" applyFont="1" applyFill="1" applyBorder="1" applyAlignment="1" applyProtection="1">
      <alignment vertical="center" shrinkToFit="1"/>
    </xf>
    <xf numFmtId="0" fontId="0" fillId="8" borderId="145" xfId="0" applyFont="1" applyFill="1" applyBorder="1" applyAlignment="1" applyProtection="1">
      <alignment horizontal="left" vertical="center" wrapText="1"/>
    </xf>
    <xf numFmtId="177" fontId="0" fillId="8" borderId="145" xfId="0" applyNumberFormat="1" applyFont="1" applyFill="1" applyBorder="1" applyAlignment="1" applyProtection="1">
      <alignment horizontal="right" vertical="center" shrinkToFit="1"/>
    </xf>
    <xf numFmtId="177" fontId="0" fillId="8" borderId="145" xfId="0" applyNumberFormat="1" applyFont="1" applyFill="1" applyBorder="1" applyProtection="1">
      <alignment vertical="center"/>
    </xf>
    <xf numFmtId="0" fontId="0" fillId="8" borderId="98" xfId="0" applyFont="1" applyFill="1" applyBorder="1" applyAlignment="1" applyProtection="1">
      <alignment vertical="center" shrinkToFit="1"/>
    </xf>
    <xf numFmtId="177" fontId="0" fillId="8" borderId="141" xfId="0" applyNumberFormat="1" applyFont="1" applyFill="1" applyBorder="1" applyProtection="1">
      <alignment vertical="center"/>
    </xf>
    <xf numFmtId="0" fontId="35" fillId="8" borderId="32" xfId="0" applyFont="1" applyFill="1" applyBorder="1" applyAlignment="1" applyProtection="1">
      <alignment horizontal="left" vertical="center"/>
    </xf>
    <xf numFmtId="0" fontId="12" fillId="2" borderId="124" xfId="0" applyFont="1" applyFill="1" applyBorder="1" applyAlignment="1" applyProtection="1">
      <alignment vertical="center" shrinkToFit="1"/>
    </xf>
    <xf numFmtId="177" fontId="13" fillId="7" borderId="143" xfId="0" applyNumberFormat="1" applyFont="1" applyFill="1" applyBorder="1" applyAlignment="1" applyProtection="1">
      <alignment vertical="top"/>
    </xf>
    <xf numFmtId="0" fontId="39" fillId="8" borderId="125" xfId="0" applyFont="1" applyFill="1" applyBorder="1" applyAlignment="1" applyProtection="1">
      <alignment horizontal="left" vertical="center"/>
    </xf>
    <xf numFmtId="0" fontId="39" fillId="8" borderId="125" xfId="0" applyFont="1" applyFill="1" applyBorder="1" applyAlignment="1" applyProtection="1">
      <alignment vertical="center"/>
    </xf>
    <xf numFmtId="0" fontId="39" fillId="8" borderId="99" xfId="0" applyFont="1" applyFill="1" applyBorder="1" applyAlignment="1" applyProtection="1">
      <alignment vertical="center"/>
    </xf>
    <xf numFmtId="0" fontId="40" fillId="8" borderId="27" xfId="0" applyFont="1" applyFill="1" applyBorder="1" applyAlignment="1" applyProtection="1">
      <alignment vertical="center" shrinkToFit="1"/>
    </xf>
    <xf numFmtId="0" fontId="40" fillId="8" borderId="122" xfId="0" applyFont="1" applyFill="1" applyBorder="1" applyAlignment="1" applyProtection="1">
      <alignment vertical="center" shrinkToFit="1"/>
    </xf>
    <xf numFmtId="0" fontId="40" fillId="8" borderId="27" xfId="0" applyFont="1" applyFill="1" applyBorder="1" applyAlignment="1" applyProtection="1">
      <alignment vertical="center"/>
    </xf>
    <xf numFmtId="0" fontId="40" fillId="8" borderId="122" xfId="0" applyFont="1" applyFill="1" applyBorder="1" applyAlignment="1" applyProtection="1">
      <alignment vertical="center"/>
    </xf>
    <xf numFmtId="0" fontId="40" fillId="8" borderId="27" xfId="0" applyFont="1" applyFill="1" applyBorder="1" applyAlignment="1" applyProtection="1">
      <alignment horizontal="left" vertical="center"/>
    </xf>
    <xf numFmtId="0" fontId="40" fillId="8" borderId="122" xfId="0" applyFont="1" applyFill="1" applyBorder="1" applyAlignment="1" applyProtection="1">
      <alignment horizontal="left" vertical="center"/>
    </xf>
    <xf numFmtId="0" fontId="40" fillId="8" borderId="49" xfId="0" applyFont="1" applyFill="1" applyBorder="1" applyAlignment="1" applyProtection="1">
      <alignment horizontal="left" vertical="center"/>
    </xf>
    <xf numFmtId="0" fontId="41" fillId="8" borderId="49" xfId="0" applyFont="1" applyFill="1" applyBorder="1" applyAlignment="1" applyProtection="1">
      <alignment horizontal="left" vertical="center"/>
    </xf>
    <xf numFmtId="0" fontId="33" fillId="0" borderId="0" xfId="0" applyFont="1" applyFill="1" applyBorder="1" applyAlignment="1" applyProtection="1">
      <alignment vertical="center" shrinkToFit="1"/>
    </xf>
    <xf numFmtId="0" fontId="14" fillId="0" borderId="0" xfId="3" applyFont="1" applyFill="1" applyBorder="1" applyAlignment="1" applyProtection="1">
      <alignment vertical="center"/>
    </xf>
    <xf numFmtId="0" fontId="12" fillId="0" borderId="0" xfId="0" applyFont="1" applyFill="1" applyBorder="1" applyProtection="1">
      <alignment vertical="center"/>
    </xf>
    <xf numFmtId="0" fontId="16" fillId="10" borderId="32" xfId="3" applyFont="1" applyFill="1" applyBorder="1" applyAlignment="1" applyProtection="1">
      <alignment horizontal="left" vertical="center"/>
    </xf>
    <xf numFmtId="0" fontId="12" fillId="10" borderId="32" xfId="3" applyFont="1" applyFill="1" applyBorder="1" applyAlignment="1" applyProtection="1">
      <alignment horizontal="left" vertical="center"/>
    </xf>
    <xf numFmtId="0" fontId="12" fillId="2" borderId="52" xfId="3" applyFont="1" applyFill="1" applyBorder="1" applyAlignment="1" applyProtection="1">
      <alignment horizontal="center" vertical="center"/>
    </xf>
    <xf numFmtId="0" fontId="12" fillId="8" borderId="37" xfId="3" applyFont="1" applyFill="1" applyBorder="1" applyProtection="1">
      <alignment vertical="center"/>
    </xf>
    <xf numFmtId="0" fontId="14" fillId="0" borderId="0" xfId="0" applyFont="1" applyFill="1" applyBorder="1" applyProtection="1">
      <alignment vertical="center"/>
    </xf>
    <xf numFmtId="0" fontId="45" fillId="0" borderId="0" xfId="0" applyFont="1" applyFill="1" applyBorder="1" applyAlignment="1" applyProtection="1">
      <alignment vertical="center" shrinkToFit="1"/>
    </xf>
    <xf numFmtId="0" fontId="14" fillId="0" borderId="0" xfId="0" applyFont="1" applyProtection="1">
      <alignment vertical="center"/>
    </xf>
    <xf numFmtId="0" fontId="0" fillId="9" borderId="83" xfId="0" applyFont="1" applyFill="1" applyBorder="1" applyAlignment="1" applyProtection="1">
      <alignment horizontal="left" vertical="center"/>
    </xf>
    <xf numFmtId="0" fontId="0" fillId="9" borderId="134" xfId="0" applyFont="1" applyFill="1" applyBorder="1" applyAlignment="1" applyProtection="1">
      <alignment horizontal="left" vertical="center"/>
    </xf>
    <xf numFmtId="0" fontId="0" fillId="0" borderId="0" xfId="3" applyFont="1" applyFill="1" applyBorder="1" applyAlignment="1" applyProtection="1">
      <alignment vertical="center"/>
    </xf>
    <xf numFmtId="0" fontId="11" fillId="10" borderId="33" xfId="3" applyFont="1" applyFill="1" applyBorder="1" applyAlignment="1" applyProtection="1">
      <alignment horizontal="left" vertical="center"/>
    </xf>
    <xf numFmtId="0" fontId="0" fillId="10" borderId="33" xfId="3" applyFont="1" applyFill="1" applyBorder="1" applyAlignment="1" applyProtection="1">
      <alignment horizontal="left" vertical="center"/>
    </xf>
    <xf numFmtId="0" fontId="0" fillId="10" borderId="33" xfId="3" applyFont="1" applyFill="1" applyBorder="1" applyProtection="1">
      <alignment vertical="center"/>
    </xf>
    <xf numFmtId="0" fontId="0" fillId="10" borderId="34" xfId="3" applyFont="1" applyFill="1" applyBorder="1" applyProtection="1">
      <alignment vertical="center"/>
    </xf>
    <xf numFmtId="183" fontId="0" fillId="0" borderId="0" xfId="3" applyNumberFormat="1" applyFont="1" applyFill="1" applyBorder="1" applyAlignment="1" applyProtection="1">
      <alignment horizontal="center" vertical="center"/>
    </xf>
    <xf numFmtId="183" fontId="0" fillId="2" borderId="82" xfId="0" applyNumberFormat="1" applyFont="1" applyFill="1" applyBorder="1" applyAlignment="1" applyProtection="1">
      <alignment horizontal="center" vertical="top" shrinkToFit="1"/>
    </xf>
    <xf numFmtId="183" fontId="0" fillId="2" borderId="82" xfId="0" applyNumberFormat="1" applyFont="1" applyFill="1" applyBorder="1" applyAlignment="1" applyProtection="1">
      <alignment horizontal="center" vertical="center" shrinkToFit="1"/>
    </xf>
    <xf numFmtId="183" fontId="0" fillId="2" borderId="83" xfId="0" applyNumberFormat="1" applyFont="1" applyFill="1" applyBorder="1" applyAlignment="1" applyProtection="1">
      <alignment horizontal="center" vertical="center" shrinkToFit="1"/>
    </xf>
    <xf numFmtId="183" fontId="0" fillId="2" borderId="134" xfId="0" applyNumberFormat="1" applyFont="1" applyFill="1" applyBorder="1" applyAlignment="1" applyProtection="1">
      <alignment horizontal="center" vertical="center" shrinkToFit="1"/>
    </xf>
    <xf numFmtId="0" fontId="0" fillId="2" borderId="31" xfId="0" applyFont="1" applyFill="1" applyBorder="1" applyAlignment="1" applyProtection="1">
      <alignment vertical="center" shrinkToFit="1"/>
    </xf>
    <xf numFmtId="0" fontId="39" fillId="9" borderId="82" xfId="0" applyFont="1" applyFill="1" applyBorder="1" applyAlignment="1" applyProtection="1">
      <alignment horizontal="left" vertical="center"/>
    </xf>
    <xf numFmtId="0" fontId="12" fillId="2" borderId="146" xfId="0" applyFont="1" applyFill="1" applyBorder="1" applyAlignment="1" applyProtection="1">
      <alignment horizontal="center" vertical="center" shrinkToFit="1"/>
    </xf>
    <xf numFmtId="177" fontId="12" fillId="2" borderId="146" xfId="0" applyNumberFormat="1" applyFont="1" applyFill="1" applyBorder="1" applyAlignment="1" applyProtection="1">
      <alignment horizontal="center" vertical="center" shrinkToFit="1"/>
    </xf>
    <xf numFmtId="177" fontId="12" fillId="2" borderId="115" xfId="0" applyNumberFormat="1" applyFont="1" applyFill="1" applyBorder="1" applyAlignment="1" applyProtection="1">
      <alignment horizontal="center" vertical="center" shrinkToFit="1"/>
    </xf>
    <xf numFmtId="0" fontId="46" fillId="2" borderId="146" xfId="0" applyFont="1" applyFill="1" applyBorder="1" applyAlignment="1" applyProtection="1">
      <alignment horizontal="center" vertical="center" shrinkToFit="1"/>
    </xf>
    <xf numFmtId="0" fontId="0" fillId="0" borderId="0" xfId="0" applyFont="1" applyAlignment="1" applyProtection="1">
      <alignment vertical="center" shrinkToFit="1"/>
    </xf>
    <xf numFmtId="0" fontId="14" fillId="0" borderId="0" xfId="3" applyFont="1" applyFill="1" applyBorder="1" applyAlignment="1" applyProtection="1">
      <alignment vertical="center" shrinkToFit="1"/>
    </xf>
    <xf numFmtId="0" fontId="12" fillId="10" borderId="32" xfId="3" applyFont="1" applyFill="1" applyBorder="1" applyAlignment="1" applyProtection="1">
      <alignment horizontal="left" vertical="center" shrinkToFit="1"/>
    </xf>
    <xf numFmtId="0" fontId="12" fillId="8" borderId="15" xfId="3" applyFont="1" applyFill="1" applyBorder="1" applyAlignment="1" applyProtection="1">
      <alignment horizontal="left" vertical="center" shrinkToFit="1"/>
    </xf>
    <xf numFmtId="0" fontId="12" fillId="2" borderId="58" xfId="3" applyFont="1" applyFill="1" applyBorder="1" applyAlignment="1" applyProtection="1">
      <alignment vertical="center" shrinkToFit="1"/>
    </xf>
    <xf numFmtId="183" fontId="12" fillId="7" borderId="42" xfId="3" applyNumberFormat="1" applyFont="1" applyFill="1" applyBorder="1" applyAlignment="1" applyProtection="1">
      <alignment horizontal="center" vertical="center" shrinkToFit="1"/>
    </xf>
    <xf numFmtId="183" fontId="12" fillId="7" borderId="16" xfId="3" applyNumberFormat="1" applyFont="1" applyFill="1" applyBorder="1" applyAlignment="1" applyProtection="1">
      <alignment horizontal="center" vertical="center" shrinkToFit="1"/>
    </xf>
    <xf numFmtId="183" fontId="12" fillId="7" borderId="38" xfId="3" applyNumberFormat="1" applyFont="1" applyFill="1" applyBorder="1" applyAlignment="1" applyProtection="1">
      <alignment horizontal="center" vertical="center" shrinkToFit="1"/>
    </xf>
    <xf numFmtId="0" fontId="10" fillId="0" borderId="0" xfId="3" applyFont="1" applyFill="1" applyBorder="1" applyAlignment="1" applyProtection="1">
      <alignment horizontal="left" vertical="center" shrinkToFit="1"/>
    </xf>
    <xf numFmtId="0" fontId="21" fillId="8" borderId="28" xfId="0" applyFont="1" applyFill="1" applyBorder="1" applyAlignment="1" applyProtection="1">
      <alignment vertical="center" shrinkToFit="1"/>
    </xf>
    <xf numFmtId="0" fontId="0" fillId="4" borderId="2" xfId="0" applyFont="1" applyFill="1" applyBorder="1" applyAlignment="1" applyProtection="1">
      <alignment vertical="center" shrinkToFit="1"/>
      <protection locked="0"/>
    </xf>
    <xf numFmtId="0" fontId="0" fillId="4" borderId="19" xfId="0" applyFont="1" applyFill="1" applyBorder="1" applyAlignment="1" applyProtection="1">
      <alignment vertical="center" shrinkToFit="1"/>
      <protection locked="0"/>
    </xf>
    <xf numFmtId="0" fontId="0" fillId="4" borderId="38" xfId="0" applyFont="1" applyFill="1" applyBorder="1" applyAlignment="1" applyProtection="1">
      <alignment vertical="center" shrinkToFit="1"/>
      <protection locked="0"/>
    </xf>
    <xf numFmtId="0" fontId="0" fillId="0" borderId="3" xfId="0" applyFont="1" applyFill="1" applyBorder="1" applyAlignment="1" applyProtection="1">
      <alignment horizontal="left" vertical="center" wrapText="1"/>
      <protection locked="0"/>
    </xf>
    <xf numFmtId="177" fontId="0" fillId="0" borderId="3" xfId="0" applyNumberFormat="1" applyFont="1" applyBorder="1" applyAlignment="1" applyProtection="1">
      <alignment horizontal="right" vertical="center" shrinkToFit="1"/>
      <protection locked="0"/>
    </xf>
    <xf numFmtId="0" fontId="0" fillId="0" borderId="12" xfId="0" applyFont="1" applyFill="1" applyBorder="1" applyAlignment="1" applyProtection="1">
      <alignment horizontal="left" vertical="center" wrapText="1"/>
      <protection locked="0"/>
    </xf>
    <xf numFmtId="177" fontId="0" fillId="0" borderId="12" xfId="0" applyNumberFormat="1" applyFont="1" applyBorder="1" applyAlignment="1" applyProtection="1">
      <alignment horizontal="right" vertical="center" shrinkToFit="1"/>
      <protection locked="0"/>
    </xf>
    <xf numFmtId="0" fontId="0" fillId="0" borderId="89" xfId="0" applyFont="1" applyFill="1" applyBorder="1" applyAlignment="1" applyProtection="1">
      <alignment horizontal="left" vertical="center" wrapText="1"/>
      <protection locked="0"/>
    </xf>
    <xf numFmtId="177" fontId="0" fillId="0" borderId="89" xfId="0" applyNumberFormat="1" applyFont="1" applyBorder="1" applyAlignment="1" applyProtection="1">
      <alignment horizontal="right" vertical="center" shrinkToFit="1"/>
      <protection locked="0"/>
    </xf>
    <xf numFmtId="177" fontId="0" fillId="5" borderId="4" xfId="0" applyNumberFormat="1" applyFont="1" applyFill="1" applyBorder="1" applyProtection="1">
      <alignment vertical="center"/>
    </xf>
    <xf numFmtId="177" fontId="0" fillId="5" borderId="5" xfId="0" applyNumberFormat="1" applyFont="1" applyFill="1" applyBorder="1" applyProtection="1">
      <alignment vertical="center"/>
    </xf>
    <xf numFmtId="177" fontId="0" fillId="5" borderId="39" xfId="0" applyNumberFormat="1" applyFont="1" applyFill="1" applyBorder="1" applyProtection="1">
      <alignment vertical="center"/>
    </xf>
    <xf numFmtId="0" fontId="0" fillId="0" borderId="50" xfId="0" applyFill="1" applyBorder="1" applyAlignment="1" applyProtection="1">
      <alignment vertical="center" wrapText="1"/>
      <protection locked="0"/>
    </xf>
    <xf numFmtId="182" fontId="12" fillId="0" borderId="12" xfId="0" applyNumberFormat="1" applyFont="1" applyFill="1" applyBorder="1" applyAlignment="1" applyProtection="1">
      <alignment horizontal="left" vertical="center"/>
      <protection locked="0"/>
    </xf>
    <xf numFmtId="0" fontId="12" fillId="0" borderId="12" xfId="0" applyFont="1" applyFill="1" applyBorder="1" applyAlignment="1" applyProtection="1">
      <alignment horizontal="left" vertical="center"/>
      <protection locked="0"/>
    </xf>
    <xf numFmtId="56" fontId="12" fillId="0" borderId="13" xfId="0" applyNumberFormat="1" applyFont="1" applyFill="1" applyBorder="1" applyAlignment="1" applyProtection="1">
      <alignment horizontal="left" vertical="center"/>
      <protection locked="0"/>
    </xf>
    <xf numFmtId="0" fontId="49" fillId="0" borderId="0" xfId="3" applyFont="1" applyFill="1" applyProtection="1">
      <alignment vertical="center"/>
    </xf>
    <xf numFmtId="0" fontId="21" fillId="0" borderId="0" xfId="3" applyFont="1" applyFill="1" applyProtection="1">
      <alignment vertical="center"/>
    </xf>
    <xf numFmtId="0" fontId="50" fillId="2" borderId="1" xfId="3" applyFont="1" applyFill="1" applyBorder="1" applyAlignment="1" applyProtection="1">
      <alignment horizontal="center" vertical="center"/>
    </xf>
    <xf numFmtId="0" fontId="21" fillId="2" borderId="1" xfId="3" applyFont="1" applyFill="1" applyBorder="1" applyProtection="1">
      <alignment vertical="center"/>
    </xf>
    <xf numFmtId="0" fontId="21" fillId="0" borderId="1" xfId="3" applyFont="1" applyFill="1" applyBorder="1" applyAlignment="1" applyProtection="1">
      <alignment vertical="top"/>
    </xf>
    <xf numFmtId="0" fontId="21" fillId="0" borderId="1" xfId="3" applyFont="1" applyFill="1" applyBorder="1" applyProtection="1">
      <alignment vertical="center"/>
    </xf>
    <xf numFmtId="0" fontId="21" fillId="0" borderId="1" xfId="3" applyFont="1" applyFill="1" applyBorder="1" applyAlignment="1" applyProtection="1">
      <alignment horizontal="left" vertical="top"/>
    </xf>
    <xf numFmtId="0" fontId="21" fillId="0" borderId="1" xfId="3" applyFont="1" applyFill="1" applyBorder="1" applyAlignment="1" applyProtection="1">
      <alignment horizontal="left" vertical="top" wrapText="1"/>
    </xf>
    <xf numFmtId="0" fontId="0" fillId="0" borderId="0" xfId="0" applyFill="1" applyProtection="1">
      <alignment vertical="center"/>
    </xf>
    <xf numFmtId="0" fontId="0" fillId="0" borderId="0" xfId="0" applyFill="1" applyAlignment="1" applyProtection="1">
      <alignment vertical="center" wrapText="1"/>
    </xf>
    <xf numFmtId="0" fontId="0" fillId="0" borderId="0" xfId="0" applyFill="1" applyBorder="1" applyProtection="1">
      <alignment vertical="center"/>
    </xf>
    <xf numFmtId="0" fontId="0" fillId="5" borderId="94" xfId="0" applyFill="1" applyBorder="1" applyAlignment="1" applyProtection="1">
      <alignment horizontal="left" vertical="center"/>
    </xf>
    <xf numFmtId="0" fontId="0" fillId="5" borderId="95" xfId="0" applyFill="1" applyBorder="1" applyAlignment="1" applyProtection="1">
      <alignment horizontal="left" vertical="center"/>
    </xf>
    <xf numFmtId="0" fontId="0" fillId="5" borderId="115" xfId="0" applyFill="1" applyBorder="1" applyAlignment="1" applyProtection="1">
      <alignment horizontal="left" vertical="center"/>
    </xf>
    <xf numFmtId="0" fontId="0" fillId="0" borderId="0" xfId="0" applyFill="1" applyAlignment="1" applyProtection="1">
      <alignment vertical="center"/>
    </xf>
    <xf numFmtId="0" fontId="0" fillId="5" borderId="37" xfId="0" applyFont="1" applyFill="1" applyBorder="1" applyAlignment="1" applyProtection="1">
      <alignment horizontal="left" vertical="center"/>
    </xf>
    <xf numFmtId="0" fontId="0" fillId="5" borderId="124" xfId="0" applyFill="1" applyBorder="1" applyAlignment="1" applyProtection="1">
      <alignment vertical="center"/>
    </xf>
    <xf numFmtId="0" fontId="0" fillId="5" borderId="100" xfId="0" applyFill="1" applyBorder="1" applyAlignment="1" applyProtection="1">
      <alignment horizontal="center" vertical="center"/>
    </xf>
    <xf numFmtId="0" fontId="0" fillId="0" borderId="0" xfId="0" applyFill="1" applyBorder="1" applyAlignment="1" applyProtection="1">
      <alignment vertical="top" wrapText="1"/>
    </xf>
    <xf numFmtId="179" fontId="22" fillId="5" borderId="73" xfId="0" applyNumberFormat="1" applyFont="1" applyFill="1" applyBorder="1" applyAlignment="1" applyProtection="1">
      <alignment horizontal="left" vertical="center"/>
    </xf>
    <xf numFmtId="0" fontId="21" fillId="5" borderId="59" xfId="0" applyFont="1" applyFill="1" applyBorder="1" applyAlignment="1" applyProtection="1">
      <alignment vertical="center" wrapText="1"/>
    </xf>
    <xf numFmtId="0" fontId="0" fillId="5" borderId="59" xfId="0" applyFill="1" applyBorder="1" applyAlignment="1" applyProtection="1">
      <alignment vertical="center"/>
    </xf>
    <xf numFmtId="0" fontId="0" fillId="5" borderId="48" xfId="0" applyFill="1" applyBorder="1" applyAlignment="1" applyProtection="1">
      <alignment vertical="center"/>
    </xf>
    <xf numFmtId="0" fontId="0" fillId="6" borderId="86" xfId="0" applyFont="1" applyFill="1" applyBorder="1" applyAlignment="1" applyProtection="1">
      <alignment vertical="center"/>
    </xf>
    <xf numFmtId="0" fontId="0" fillId="6" borderId="141" xfId="0" applyFont="1" applyFill="1" applyBorder="1" applyAlignment="1" applyProtection="1">
      <alignment vertical="center" shrinkToFit="1"/>
    </xf>
    <xf numFmtId="0" fontId="0" fillId="5" borderId="136" xfId="0" applyFill="1" applyBorder="1" applyAlignment="1" applyProtection="1">
      <alignment horizontal="center" vertical="center"/>
    </xf>
    <xf numFmtId="0" fontId="21" fillId="6" borderId="59" xfId="0" applyFont="1" applyFill="1" applyBorder="1" applyAlignment="1" applyProtection="1">
      <alignment vertical="center" shrinkToFit="1"/>
    </xf>
    <xf numFmtId="0" fontId="0" fillId="6" borderId="59" xfId="0" applyFont="1" applyFill="1" applyBorder="1" applyAlignment="1" applyProtection="1">
      <alignment vertical="center"/>
    </xf>
    <xf numFmtId="0" fontId="0" fillId="5" borderId="54" xfId="0" applyFill="1" applyBorder="1" applyAlignment="1" applyProtection="1">
      <alignment vertical="center"/>
    </xf>
    <xf numFmtId="0" fontId="0" fillId="5" borderId="20" xfId="0" applyFill="1" applyBorder="1" applyAlignment="1" applyProtection="1">
      <alignment vertical="center" wrapText="1"/>
    </xf>
    <xf numFmtId="0" fontId="0" fillId="5" borderId="27" xfId="0" applyFill="1" applyBorder="1" applyAlignment="1" applyProtection="1">
      <alignment vertical="center"/>
    </xf>
    <xf numFmtId="0" fontId="0" fillId="5" borderId="103" xfId="0" applyFill="1" applyBorder="1" applyAlignment="1" applyProtection="1">
      <alignment horizontal="center" vertical="center"/>
    </xf>
    <xf numFmtId="0" fontId="0" fillId="5" borderId="1" xfId="0" applyFill="1" applyBorder="1" applyAlignment="1" applyProtection="1">
      <alignment vertical="center"/>
    </xf>
    <xf numFmtId="0" fontId="0" fillId="5" borderId="61" xfId="0" applyFill="1" applyBorder="1" applyAlignment="1" applyProtection="1">
      <alignment vertical="center" wrapText="1"/>
    </xf>
    <xf numFmtId="176" fontId="11" fillId="5" borderId="140" xfId="0" applyNumberFormat="1" applyFont="1" applyFill="1" applyBorder="1" applyAlignment="1" applyProtection="1">
      <alignment horizontal="right" vertical="center"/>
    </xf>
    <xf numFmtId="0" fontId="20" fillId="0" borderId="0" xfId="0" applyFont="1" applyFill="1" applyProtection="1">
      <alignment vertical="center"/>
    </xf>
    <xf numFmtId="0" fontId="11" fillId="0" borderId="0" xfId="0" applyFont="1" applyFill="1" applyBorder="1" applyProtection="1">
      <alignment vertical="center"/>
    </xf>
    <xf numFmtId="0" fontId="0" fillId="0" borderId="0" xfId="0" applyFill="1" applyBorder="1" applyAlignment="1" applyProtection="1">
      <alignment horizontal="left" vertical="center" shrinkToFit="1"/>
    </xf>
    <xf numFmtId="176" fontId="0" fillId="0" borderId="0" xfId="0" applyNumberFormat="1" applyFill="1" applyBorder="1" applyAlignment="1" applyProtection="1">
      <alignment horizontal="right" vertical="center" shrinkToFit="1"/>
    </xf>
    <xf numFmtId="0" fontId="0" fillId="0" borderId="0" xfId="0" applyFont="1" applyFill="1" applyProtection="1">
      <alignment vertical="center"/>
    </xf>
    <xf numFmtId="0" fontId="0" fillId="0" borderId="0" xfId="0" applyFont="1" applyFill="1" applyAlignment="1" applyProtection="1">
      <alignment vertical="top"/>
    </xf>
    <xf numFmtId="0" fontId="12" fillId="0" borderId="0" xfId="0" applyFont="1" applyFill="1" applyProtection="1">
      <alignment vertical="center"/>
    </xf>
    <xf numFmtId="0" fontId="12" fillId="0" borderId="22"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0" fillId="0" borderId="0" xfId="3" applyFont="1" applyFill="1" applyBorder="1" applyAlignment="1" applyProtection="1">
      <alignment vertical="center" textRotation="255"/>
    </xf>
    <xf numFmtId="177" fontId="10" fillId="0" borderId="0" xfId="3" applyNumberFormat="1" applyFont="1" applyFill="1" applyBorder="1" applyProtection="1">
      <alignment vertical="center"/>
    </xf>
    <xf numFmtId="0" fontId="17" fillId="0" borderId="0" xfId="3" applyFont="1" applyBorder="1" applyProtection="1">
      <alignment vertical="center"/>
    </xf>
    <xf numFmtId="0" fontId="18" fillId="2" borderId="32" xfId="3" applyFont="1" applyFill="1" applyBorder="1" applyAlignment="1" applyProtection="1">
      <alignment vertical="center"/>
    </xf>
    <xf numFmtId="177" fontId="10" fillId="0" borderId="0" xfId="2" applyNumberFormat="1" applyFont="1" applyBorder="1" applyProtection="1">
      <alignment vertical="center"/>
    </xf>
    <xf numFmtId="0" fontId="18" fillId="2" borderId="33" xfId="3" applyFont="1" applyFill="1" applyBorder="1" applyProtection="1">
      <alignment vertical="center"/>
    </xf>
    <xf numFmtId="177" fontId="14" fillId="0" borderId="0" xfId="2" applyNumberFormat="1" applyFont="1" applyBorder="1" applyAlignment="1" applyProtection="1">
      <alignment horizontal="left" vertical="top"/>
    </xf>
    <xf numFmtId="0" fontId="18" fillId="3" borderId="41" xfId="3" applyFont="1" applyFill="1" applyBorder="1" applyAlignment="1" applyProtection="1">
      <alignment vertical="center"/>
    </xf>
    <xf numFmtId="0" fontId="18" fillId="3" borderId="16" xfId="3" applyFont="1" applyFill="1" applyBorder="1" applyProtection="1">
      <alignment vertical="center"/>
    </xf>
    <xf numFmtId="0" fontId="18" fillId="2" borderId="34" xfId="3" applyFont="1" applyFill="1" applyBorder="1" applyProtection="1">
      <alignment vertical="center"/>
    </xf>
    <xf numFmtId="0" fontId="18" fillId="3" borderId="37" xfId="3" applyFont="1" applyFill="1" applyBorder="1" applyProtection="1">
      <alignment vertical="center"/>
    </xf>
    <xf numFmtId="0" fontId="33" fillId="2" borderId="40" xfId="3" applyFont="1" applyFill="1" applyBorder="1" applyAlignment="1" applyProtection="1">
      <alignment horizontal="center" vertical="center"/>
    </xf>
    <xf numFmtId="177" fontId="10" fillId="2" borderId="29" xfId="3" applyNumberFormat="1" applyFont="1" applyFill="1" applyBorder="1" applyAlignment="1" applyProtection="1">
      <alignment horizontal="center" vertical="center"/>
    </xf>
    <xf numFmtId="177" fontId="10" fillId="2" borderId="30" xfId="3" applyNumberFormat="1" applyFont="1" applyFill="1" applyBorder="1" applyAlignment="1" applyProtection="1">
      <alignment horizontal="center" vertical="center"/>
    </xf>
    <xf numFmtId="0" fontId="10" fillId="0" borderId="0" xfId="3" applyFont="1" applyFill="1" applyBorder="1" applyAlignment="1" applyProtection="1">
      <alignment horizontal="center" vertical="center"/>
    </xf>
    <xf numFmtId="177" fontId="10" fillId="2" borderId="32" xfId="3" applyNumberFormat="1" applyFont="1" applyFill="1" applyBorder="1" applyAlignment="1" applyProtection="1">
      <alignment horizontal="center" vertical="center"/>
    </xf>
    <xf numFmtId="177" fontId="12" fillId="2" borderId="26" xfId="3" applyNumberFormat="1" applyFont="1" applyFill="1" applyBorder="1" applyAlignment="1" applyProtection="1">
      <alignment horizontal="center" vertical="center"/>
    </xf>
    <xf numFmtId="0" fontId="42" fillId="2" borderId="33" xfId="3" applyFont="1" applyFill="1" applyBorder="1" applyAlignment="1" applyProtection="1">
      <alignment horizontal="left" vertical="center" textRotation="255"/>
    </xf>
    <xf numFmtId="0" fontId="15" fillId="3" borderId="41" xfId="3" applyFont="1" applyFill="1" applyBorder="1" applyAlignment="1" applyProtection="1">
      <alignment horizontal="left" vertical="center"/>
    </xf>
    <xf numFmtId="0" fontId="10" fillId="3" borderId="15" xfId="3" applyFont="1" applyFill="1" applyBorder="1" applyAlignment="1" applyProtection="1">
      <alignment horizontal="center" vertical="center" textRotation="255"/>
    </xf>
    <xf numFmtId="177" fontId="10" fillId="3" borderId="15" xfId="3" applyNumberFormat="1" applyFont="1" applyFill="1" applyBorder="1" applyAlignment="1" applyProtection="1">
      <alignment horizontal="center" vertical="center"/>
    </xf>
    <xf numFmtId="177" fontId="12" fillId="3" borderId="26" xfId="3" applyNumberFormat="1" applyFont="1" applyFill="1" applyBorder="1" applyAlignment="1" applyProtection="1">
      <alignment horizontal="center" vertical="center"/>
    </xf>
    <xf numFmtId="0" fontId="10" fillId="3" borderId="16" xfId="3" applyFont="1" applyFill="1" applyBorder="1" applyAlignment="1" applyProtection="1">
      <alignment horizontal="left" vertical="center"/>
    </xf>
    <xf numFmtId="0" fontId="16" fillId="5" borderId="41" xfId="3" applyFont="1" applyFill="1" applyBorder="1" applyAlignment="1" applyProtection="1">
      <alignment horizontal="left" vertical="center"/>
    </xf>
    <xf numFmtId="177" fontId="10" fillId="5" borderId="15" xfId="3" applyNumberFormat="1" applyFont="1" applyFill="1" applyBorder="1" applyAlignment="1" applyProtection="1">
      <alignment horizontal="center" vertical="center"/>
    </xf>
    <xf numFmtId="177" fontId="10" fillId="5" borderId="36" xfId="3" applyNumberFormat="1" applyFont="1" applyFill="1" applyBorder="1" applyAlignment="1" applyProtection="1">
      <alignment horizontal="right" vertical="center"/>
    </xf>
    <xf numFmtId="0" fontId="10" fillId="3" borderId="16" xfId="3" applyFont="1" applyFill="1" applyBorder="1" applyAlignment="1" applyProtection="1">
      <alignment vertical="center" textRotation="255"/>
    </xf>
    <xf numFmtId="0" fontId="10" fillId="5" borderId="16" xfId="3" applyFont="1" applyFill="1" applyBorder="1" applyAlignment="1" applyProtection="1">
      <alignment vertical="center" textRotation="255" shrinkToFit="1"/>
    </xf>
    <xf numFmtId="0" fontId="10" fillId="5" borderId="17" xfId="3" applyFont="1" applyFill="1" applyBorder="1" applyAlignment="1" applyProtection="1">
      <alignment vertical="center" textRotation="255" shrinkToFit="1"/>
    </xf>
    <xf numFmtId="177" fontId="10" fillId="5" borderId="15" xfId="1" applyNumberFormat="1" applyFont="1" applyFill="1" applyBorder="1" applyAlignment="1" applyProtection="1">
      <alignment vertical="center"/>
    </xf>
    <xf numFmtId="177" fontId="10" fillId="5" borderId="35" xfId="3" applyNumberFormat="1" applyFont="1" applyFill="1" applyBorder="1" applyAlignment="1" applyProtection="1">
      <alignment vertical="top"/>
    </xf>
    <xf numFmtId="0" fontId="10" fillId="5" borderId="16" xfId="3" applyFont="1" applyFill="1" applyBorder="1" applyAlignment="1" applyProtection="1">
      <alignment vertical="center" textRotation="255"/>
    </xf>
    <xf numFmtId="177" fontId="10" fillId="5" borderId="0" xfId="3" applyNumberFormat="1" applyFont="1" applyFill="1" applyBorder="1" applyAlignment="1" applyProtection="1">
      <alignment horizontal="center" vertical="center"/>
    </xf>
    <xf numFmtId="177" fontId="10" fillId="5" borderId="36" xfId="3" applyNumberFormat="1" applyFont="1" applyFill="1" applyBorder="1" applyAlignment="1" applyProtection="1">
      <alignment vertical="top"/>
    </xf>
    <xf numFmtId="177" fontId="10" fillId="5" borderId="8" xfId="3" applyNumberFormat="1" applyFont="1" applyFill="1" applyBorder="1" applyProtection="1">
      <alignment vertical="center"/>
    </xf>
    <xf numFmtId="177" fontId="10" fillId="5" borderId="65" xfId="3" applyNumberFormat="1" applyFont="1" applyFill="1" applyBorder="1" applyAlignment="1" applyProtection="1">
      <alignment vertical="top"/>
    </xf>
    <xf numFmtId="177" fontId="10" fillId="5" borderId="9" xfId="3" applyNumberFormat="1" applyFont="1" applyFill="1" applyBorder="1" applyProtection="1">
      <alignment vertical="center"/>
    </xf>
    <xf numFmtId="177" fontId="10" fillId="5" borderId="63" xfId="3" applyNumberFormat="1" applyFont="1" applyFill="1" applyBorder="1" applyAlignment="1" applyProtection="1">
      <alignment vertical="top"/>
    </xf>
    <xf numFmtId="0" fontId="10" fillId="5" borderId="17" xfId="3" applyFont="1" applyFill="1" applyBorder="1" applyAlignment="1" applyProtection="1">
      <alignment vertical="center" textRotation="255"/>
    </xf>
    <xf numFmtId="177" fontId="10" fillId="5" borderId="64" xfId="3" applyNumberFormat="1" applyFont="1" applyFill="1" applyBorder="1" applyAlignment="1" applyProtection="1">
      <alignment vertical="top"/>
    </xf>
    <xf numFmtId="0" fontId="16" fillId="5" borderId="41" xfId="3" applyFont="1" applyFill="1" applyBorder="1" applyAlignment="1" applyProtection="1">
      <alignment vertical="center"/>
    </xf>
    <xf numFmtId="0" fontId="10" fillId="5" borderId="15" xfId="3" applyFont="1" applyFill="1" applyBorder="1" applyAlignment="1" applyProtection="1">
      <alignment vertical="center"/>
    </xf>
    <xf numFmtId="0" fontId="10" fillId="3" borderId="27" xfId="3" applyFont="1" applyFill="1" applyBorder="1" applyAlignment="1" applyProtection="1">
      <alignment vertical="center" textRotation="255"/>
    </xf>
    <xf numFmtId="0" fontId="10" fillId="5" borderId="81" xfId="3" applyFont="1" applyFill="1" applyBorder="1" applyAlignment="1" applyProtection="1">
      <alignment vertical="center" textRotation="255"/>
    </xf>
    <xf numFmtId="0" fontId="10" fillId="3" borderId="81" xfId="3" applyFont="1" applyFill="1" applyBorder="1" applyAlignment="1" applyProtection="1">
      <alignment vertical="center" textRotation="255"/>
    </xf>
    <xf numFmtId="0" fontId="15" fillId="3" borderId="41" xfId="3" applyFont="1" applyFill="1" applyBorder="1" applyAlignment="1" applyProtection="1">
      <alignment vertical="center"/>
    </xf>
    <xf numFmtId="0" fontId="10" fillId="3" borderId="15" xfId="3" applyFont="1" applyFill="1" applyBorder="1" applyAlignment="1" applyProtection="1">
      <alignment horizontal="left" vertical="center"/>
    </xf>
    <xf numFmtId="177" fontId="10" fillId="3" borderId="0" xfId="3" applyNumberFormat="1" applyFont="1" applyFill="1" applyBorder="1" applyAlignment="1" applyProtection="1">
      <alignment horizontal="left" vertical="center"/>
    </xf>
    <xf numFmtId="177" fontId="10" fillId="3" borderId="35" xfId="3" applyNumberFormat="1" applyFont="1" applyFill="1" applyBorder="1" applyAlignment="1" applyProtection="1">
      <alignment horizontal="right" vertical="top"/>
    </xf>
    <xf numFmtId="0" fontId="43" fillId="2" borderId="33" xfId="3" applyFont="1" applyFill="1" applyBorder="1" applyAlignment="1" applyProtection="1">
      <alignment horizontal="left" vertical="center" textRotation="255"/>
    </xf>
    <xf numFmtId="0" fontId="19" fillId="3" borderId="16" xfId="3" applyFont="1" applyFill="1" applyBorder="1" applyAlignment="1" applyProtection="1">
      <alignment vertical="center"/>
    </xf>
    <xf numFmtId="0" fontId="19" fillId="3" borderId="28" xfId="3" applyFont="1" applyFill="1" applyBorder="1" applyAlignment="1" applyProtection="1">
      <alignment horizontal="center" vertical="center"/>
    </xf>
    <xf numFmtId="177" fontId="19" fillId="3" borderId="28" xfId="3" applyNumberFormat="1" applyFont="1" applyFill="1" applyBorder="1" applyAlignment="1" applyProtection="1">
      <alignment horizontal="center" vertical="center"/>
    </xf>
    <xf numFmtId="177" fontId="19" fillId="3" borderId="47" xfId="3" applyNumberFormat="1" applyFont="1" applyFill="1" applyBorder="1" applyAlignment="1" applyProtection="1">
      <alignment horizontal="center" vertical="center"/>
    </xf>
    <xf numFmtId="0" fontId="19" fillId="0" borderId="0" xfId="3" applyFont="1" applyFill="1" applyBorder="1" applyProtection="1">
      <alignment vertical="center"/>
    </xf>
    <xf numFmtId="0" fontId="10" fillId="3" borderId="16" xfId="3" applyFont="1" applyFill="1" applyBorder="1" applyAlignment="1" applyProtection="1">
      <alignment vertical="center"/>
    </xf>
    <xf numFmtId="177" fontId="10" fillId="5" borderId="50" xfId="3" applyNumberFormat="1" applyFont="1" applyFill="1" applyBorder="1" applyAlignment="1" applyProtection="1">
      <alignment horizontal="left" vertical="center"/>
    </xf>
    <xf numFmtId="177" fontId="10" fillId="5" borderId="61" xfId="3" applyNumberFormat="1" applyFont="1" applyFill="1" applyBorder="1" applyAlignment="1" applyProtection="1">
      <alignment horizontal="right" vertical="top"/>
    </xf>
    <xf numFmtId="177" fontId="10" fillId="5" borderId="15" xfId="3" applyNumberFormat="1" applyFont="1" applyFill="1" applyBorder="1" applyProtection="1">
      <alignment vertical="center"/>
    </xf>
    <xf numFmtId="177" fontId="10" fillId="5" borderId="35" xfId="3" applyNumberFormat="1" applyFont="1" applyFill="1" applyBorder="1" applyAlignment="1" applyProtection="1">
      <alignment horizontal="right" vertical="top"/>
    </xf>
    <xf numFmtId="0" fontId="10" fillId="5" borderId="27" xfId="3" applyFont="1" applyFill="1" applyBorder="1" applyAlignment="1" applyProtection="1">
      <alignment vertical="center" textRotation="255" shrinkToFit="1"/>
    </xf>
    <xf numFmtId="0" fontId="16" fillId="5" borderId="27" xfId="3" applyFont="1" applyFill="1" applyBorder="1" applyAlignment="1" applyProtection="1">
      <alignment vertical="center"/>
    </xf>
    <xf numFmtId="38" fontId="10" fillId="5" borderId="35" xfId="4" applyFont="1" applyFill="1" applyBorder="1" applyAlignment="1" applyProtection="1">
      <alignment horizontal="right" vertical="top"/>
    </xf>
    <xf numFmtId="0" fontId="10" fillId="3" borderId="37" xfId="3" applyFont="1" applyFill="1" applyBorder="1" applyAlignment="1" applyProtection="1">
      <alignment vertical="center" textRotation="255"/>
    </xf>
    <xf numFmtId="0" fontId="10" fillId="5" borderId="37" xfId="3" applyFont="1" applyFill="1" applyBorder="1" applyAlignment="1" applyProtection="1">
      <alignment vertical="center" textRotation="255" shrinkToFit="1"/>
    </xf>
    <xf numFmtId="0" fontId="10" fillId="0" borderId="32" xfId="3" applyFont="1" applyFill="1" applyBorder="1" applyAlignment="1" applyProtection="1">
      <alignment vertical="center" textRotation="255"/>
    </xf>
    <xf numFmtId="0" fontId="12" fillId="4" borderId="3" xfId="0" applyFont="1" applyFill="1" applyBorder="1" applyAlignment="1" applyProtection="1">
      <alignment vertical="center" shrinkToFit="1"/>
      <protection locked="0"/>
    </xf>
    <xf numFmtId="0" fontId="12" fillId="4" borderId="9" xfId="3" applyFont="1" applyFill="1" applyBorder="1" applyAlignment="1" applyProtection="1">
      <alignment vertical="center"/>
      <protection locked="0"/>
    </xf>
    <xf numFmtId="0" fontId="12" fillId="4" borderId="118" xfId="3" applyFont="1" applyFill="1" applyBorder="1" applyAlignment="1" applyProtection="1">
      <alignment vertical="center"/>
      <protection locked="0"/>
    </xf>
    <xf numFmtId="56" fontId="12" fillId="0" borderId="12" xfId="0" applyNumberFormat="1" applyFont="1" applyFill="1" applyBorder="1" applyAlignment="1" applyProtection="1">
      <alignment horizontal="left" vertical="center"/>
      <protection locked="0"/>
    </xf>
    <xf numFmtId="0" fontId="33" fillId="0" borderId="0" xfId="0" applyFont="1" applyFill="1" applyBorder="1" applyAlignment="1" applyProtection="1">
      <alignment horizontal="left" vertical="center" shrinkToFit="1"/>
    </xf>
    <xf numFmtId="0" fontId="10" fillId="2" borderId="29" xfId="3" applyFont="1" applyFill="1" applyBorder="1" applyAlignment="1" applyProtection="1">
      <alignment horizontal="center" vertical="center"/>
    </xf>
    <xf numFmtId="176" fontId="10" fillId="0" borderId="8" xfId="3" applyNumberFormat="1" applyFont="1" applyFill="1" applyBorder="1" applyAlignment="1" applyProtection="1">
      <alignment vertical="center" shrinkToFit="1"/>
      <protection locked="0"/>
    </xf>
    <xf numFmtId="176" fontId="10" fillId="0" borderId="114" xfId="3" applyNumberFormat="1" applyFont="1" applyFill="1" applyBorder="1" applyAlignment="1" applyProtection="1">
      <alignment vertical="center" shrinkToFit="1"/>
      <protection locked="0"/>
    </xf>
    <xf numFmtId="177" fontId="10" fillId="5" borderId="18" xfId="3" applyNumberFormat="1" applyFont="1" applyFill="1" applyBorder="1" applyProtection="1">
      <alignment vertical="center"/>
    </xf>
    <xf numFmtId="177" fontId="10" fillId="5" borderId="160" xfId="3" applyNumberFormat="1" applyFont="1" applyFill="1" applyBorder="1" applyProtection="1">
      <alignment vertical="center"/>
    </xf>
    <xf numFmtId="0" fontId="12" fillId="5" borderId="96" xfId="0" applyFont="1" applyFill="1" applyBorder="1" applyAlignment="1" applyProtection="1">
      <alignment vertical="center" shrinkToFit="1"/>
    </xf>
    <xf numFmtId="56" fontId="12" fillId="5" borderId="14" xfId="0" applyNumberFormat="1" applyFont="1" applyFill="1" applyBorder="1" applyAlignment="1" applyProtection="1">
      <alignment horizontal="left" vertical="center" shrinkToFit="1"/>
    </xf>
    <xf numFmtId="0" fontId="12" fillId="5" borderId="14" xfId="0" applyFont="1" applyFill="1" applyBorder="1" applyAlignment="1" applyProtection="1">
      <alignment horizontal="left" vertical="center" shrinkToFit="1"/>
    </xf>
    <xf numFmtId="0" fontId="12" fillId="5" borderId="152" xfId="0" applyFont="1" applyFill="1" applyBorder="1" applyAlignment="1" applyProtection="1">
      <alignment horizontal="left" vertical="center" shrinkToFit="1"/>
    </xf>
    <xf numFmtId="0" fontId="12" fillId="5" borderId="68" xfId="0" applyFont="1" applyFill="1" applyBorder="1" applyAlignment="1" applyProtection="1">
      <alignment horizontal="left" vertical="center"/>
    </xf>
    <xf numFmtId="56" fontId="12" fillId="0" borderId="45" xfId="0" applyNumberFormat="1" applyFont="1" applyFill="1" applyBorder="1" applyAlignment="1" applyProtection="1">
      <alignment horizontal="left" vertical="center"/>
      <protection locked="0"/>
    </xf>
    <xf numFmtId="56" fontId="12" fillId="0" borderId="12" xfId="0" applyNumberFormat="1" applyFont="1" applyFill="1" applyBorder="1" applyAlignment="1" applyProtection="1">
      <alignment horizontal="left" vertical="center" shrinkToFit="1"/>
      <protection locked="0"/>
    </xf>
    <xf numFmtId="176" fontId="12" fillId="0" borderId="69" xfId="0" applyNumberFormat="1" applyFont="1" applyBorder="1" applyAlignment="1" applyProtection="1">
      <alignment vertical="center" shrinkToFit="1"/>
      <protection locked="0"/>
    </xf>
    <xf numFmtId="0" fontId="0" fillId="6" borderId="91" xfId="3" applyFont="1" applyFill="1" applyBorder="1" applyAlignment="1" applyProtection="1">
      <alignment vertical="center" wrapText="1"/>
    </xf>
    <xf numFmtId="0" fontId="10" fillId="6" borderId="92" xfId="3" applyFont="1" applyFill="1" applyBorder="1" applyAlignment="1" applyProtection="1">
      <alignment vertical="center" wrapText="1"/>
    </xf>
    <xf numFmtId="176" fontId="0" fillId="6" borderId="67" xfId="3" applyNumberFormat="1" applyFont="1" applyFill="1" applyBorder="1" applyAlignment="1" applyProtection="1">
      <alignment vertical="center" shrinkToFit="1"/>
    </xf>
    <xf numFmtId="0" fontId="16" fillId="5" borderId="15" xfId="3" applyFont="1" applyFill="1" applyBorder="1" applyAlignment="1" applyProtection="1">
      <alignment vertical="center"/>
    </xf>
    <xf numFmtId="0" fontId="10" fillId="0" borderId="0" xfId="3" applyFont="1" applyFill="1" applyBorder="1" applyAlignment="1" applyProtection="1">
      <alignment vertical="center" wrapText="1"/>
    </xf>
    <xf numFmtId="0" fontId="18" fillId="2" borderId="32" xfId="3" applyFont="1" applyFill="1" applyBorder="1" applyAlignment="1" applyProtection="1">
      <alignment vertical="center" wrapText="1"/>
    </xf>
    <xf numFmtId="0" fontId="18" fillId="3" borderId="15" xfId="3" applyFont="1" applyFill="1" applyBorder="1" applyAlignment="1" applyProtection="1">
      <alignment vertical="center" wrapText="1"/>
    </xf>
    <xf numFmtId="0" fontId="18" fillId="2" borderId="19" xfId="3" applyFont="1" applyFill="1" applyBorder="1" applyAlignment="1" applyProtection="1">
      <alignment vertical="center" wrapText="1"/>
    </xf>
    <xf numFmtId="0" fontId="18" fillId="2" borderId="19" xfId="3" applyFont="1" applyFill="1" applyBorder="1" applyAlignment="1" applyProtection="1">
      <alignment horizontal="left" vertical="center" wrapText="1"/>
    </xf>
    <xf numFmtId="0" fontId="18" fillId="2" borderId="38" xfId="3" applyFont="1" applyFill="1" applyBorder="1" applyAlignment="1" applyProtection="1">
      <alignment horizontal="left" vertical="center" wrapText="1"/>
    </xf>
    <xf numFmtId="0" fontId="10" fillId="2" borderId="29" xfId="3" applyFont="1" applyFill="1" applyBorder="1" applyAlignment="1" applyProtection="1">
      <alignment horizontal="center" vertical="center" wrapText="1"/>
    </xf>
    <xf numFmtId="0" fontId="10" fillId="3" borderId="15" xfId="3" applyFont="1" applyFill="1" applyBorder="1" applyAlignment="1" applyProtection="1">
      <alignment horizontal="center" vertical="center" wrapText="1"/>
    </xf>
    <xf numFmtId="0" fontId="10" fillId="5" borderId="15" xfId="3" applyFont="1" applyFill="1" applyBorder="1" applyAlignment="1" applyProtection="1">
      <alignment horizontal="center" vertical="center" wrapText="1"/>
    </xf>
    <xf numFmtId="0" fontId="10" fillId="5" borderId="42" xfId="3" applyFont="1" applyFill="1" applyBorder="1" applyAlignment="1" applyProtection="1">
      <alignment vertical="center" wrapText="1"/>
    </xf>
    <xf numFmtId="0" fontId="0" fillId="5" borderId="90" xfId="3" applyFont="1" applyFill="1" applyBorder="1" applyAlignment="1" applyProtection="1">
      <alignment horizontal="right" vertical="center" wrapText="1"/>
    </xf>
    <xf numFmtId="0" fontId="21" fillId="5" borderId="126" xfId="3" applyFont="1" applyFill="1" applyBorder="1" applyAlignment="1" applyProtection="1">
      <alignment horizontal="left" vertical="center" wrapText="1"/>
    </xf>
    <xf numFmtId="0" fontId="21" fillId="5" borderId="94" xfId="3" applyFont="1" applyFill="1" applyBorder="1" applyAlignment="1" applyProtection="1">
      <alignment vertical="center" wrapText="1"/>
    </xf>
    <xf numFmtId="0" fontId="0" fillId="5" borderId="158" xfId="3" applyFont="1" applyFill="1" applyBorder="1" applyAlignment="1" applyProtection="1">
      <alignment vertical="center" wrapText="1"/>
    </xf>
    <xf numFmtId="0" fontId="10" fillId="5" borderId="15" xfId="3" applyFont="1" applyFill="1" applyBorder="1" applyAlignment="1" applyProtection="1">
      <alignment vertical="center" wrapText="1"/>
    </xf>
    <xf numFmtId="0" fontId="0" fillId="5" borderId="0" xfId="3" applyFont="1" applyFill="1" applyBorder="1" applyAlignment="1" applyProtection="1">
      <alignment horizontal="center" vertical="center" wrapText="1"/>
    </xf>
    <xf numFmtId="0" fontId="0" fillId="0" borderId="2" xfId="3" applyFont="1" applyFill="1" applyBorder="1" applyAlignment="1" applyProtection="1">
      <alignment horizontal="left" vertical="center" wrapText="1"/>
      <protection locked="0"/>
    </xf>
    <xf numFmtId="0" fontId="0" fillId="0" borderId="19" xfId="3" applyFont="1" applyFill="1" applyBorder="1" applyAlignment="1" applyProtection="1">
      <alignment horizontal="left" vertical="center" wrapText="1"/>
      <protection locked="0"/>
    </xf>
    <xf numFmtId="0" fontId="0" fillId="0" borderId="25" xfId="3" applyFont="1" applyFill="1" applyBorder="1" applyAlignment="1" applyProtection="1">
      <alignment horizontal="left" vertical="center" wrapText="1"/>
      <protection locked="0"/>
    </xf>
    <xf numFmtId="0" fontId="10" fillId="5" borderId="41" xfId="3" applyFont="1" applyFill="1" applyBorder="1" applyAlignment="1" applyProtection="1">
      <alignment vertical="center" wrapText="1"/>
    </xf>
    <xf numFmtId="0" fontId="10" fillId="3" borderId="15" xfId="3" applyFont="1" applyFill="1" applyBorder="1" applyAlignment="1" applyProtection="1">
      <alignment horizontal="left" vertical="center" wrapText="1"/>
    </xf>
    <xf numFmtId="0" fontId="19" fillId="3" borderId="28" xfId="3" applyFont="1" applyFill="1" applyBorder="1" applyAlignment="1" applyProtection="1">
      <alignment horizontal="center" vertical="center" wrapText="1"/>
    </xf>
    <xf numFmtId="0" fontId="10" fillId="5" borderId="15" xfId="3" applyFont="1" applyFill="1" applyBorder="1" applyAlignment="1" applyProtection="1">
      <alignment horizontal="left" vertical="center" wrapText="1"/>
    </xf>
    <xf numFmtId="0" fontId="10" fillId="0" borderId="19" xfId="3" applyFont="1" applyFill="1" applyBorder="1" applyAlignment="1" applyProtection="1">
      <alignment horizontal="left" vertical="center" wrapText="1"/>
      <protection locked="0"/>
    </xf>
    <xf numFmtId="0" fontId="10" fillId="0" borderId="6" xfId="3" applyFont="1" applyFill="1" applyBorder="1" applyAlignment="1" applyProtection="1">
      <alignment horizontal="left" vertical="center" wrapText="1"/>
      <protection locked="0"/>
    </xf>
    <xf numFmtId="0" fontId="10" fillId="0" borderId="38" xfId="3" applyFont="1" applyFill="1" applyBorder="1" applyAlignment="1" applyProtection="1">
      <alignment horizontal="left" vertical="center" wrapText="1"/>
      <protection locked="0"/>
    </xf>
    <xf numFmtId="0" fontId="0" fillId="0" borderId="0" xfId="0" applyFill="1" applyBorder="1" applyAlignment="1" applyProtection="1">
      <alignment horizontal="left" vertical="top"/>
    </xf>
    <xf numFmtId="0" fontId="53" fillId="0" borderId="0" xfId="3" applyFont="1" applyFill="1" applyBorder="1" applyAlignment="1" applyProtection="1">
      <alignment vertical="center"/>
    </xf>
    <xf numFmtId="0" fontId="11" fillId="0" borderId="0" xfId="0" applyFont="1" applyBorder="1" applyAlignment="1">
      <alignment vertical="top"/>
    </xf>
    <xf numFmtId="0" fontId="12" fillId="0" borderId="69" xfId="0" applyFont="1" applyFill="1" applyBorder="1" applyAlignment="1" applyProtection="1">
      <alignment horizontal="left" vertical="center"/>
      <protection locked="0"/>
    </xf>
    <xf numFmtId="0" fontId="12" fillId="0" borderId="121" xfId="0" applyFont="1" applyFill="1" applyBorder="1" applyAlignment="1" applyProtection="1">
      <alignment horizontal="left" vertical="center"/>
      <protection locked="0"/>
    </xf>
    <xf numFmtId="0" fontId="12" fillId="0" borderId="23" xfId="0" applyFont="1" applyBorder="1" applyAlignment="1" applyProtection="1">
      <alignment horizontal="left" vertical="center" shrinkToFit="1"/>
      <protection locked="0"/>
    </xf>
    <xf numFmtId="177" fontId="0" fillId="7" borderId="63" xfId="0" applyNumberFormat="1" applyFont="1" applyFill="1" applyBorder="1" applyAlignment="1" applyProtection="1">
      <alignment horizontal="right" vertical="top"/>
    </xf>
    <xf numFmtId="0" fontId="34" fillId="0" borderId="42" xfId="0" applyFont="1" applyBorder="1">
      <alignment vertical="center"/>
    </xf>
    <xf numFmtId="0" fontId="14" fillId="0" borderId="126" xfId="0" applyFont="1" applyBorder="1">
      <alignment vertical="center"/>
    </xf>
    <xf numFmtId="0" fontId="14" fillId="0" borderId="127" xfId="0" applyFont="1" applyBorder="1">
      <alignment vertical="center"/>
    </xf>
    <xf numFmtId="0" fontId="14" fillId="0" borderId="132" xfId="0" applyFont="1" applyBorder="1">
      <alignment vertical="center"/>
    </xf>
    <xf numFmtId="0" fontId="14" fillId="0" borderId="28" xfId="0" applyFont="1" applyBorder="1">
      <alignment vertical="center"/>
    </xf>
    <xf numFmtId="0" fontId="14" fillId="0" borderId="88" xfId="0" applyFont="1" applyBorder="1">
      <alignment vertical="center"/>
    </xf>
    <xf numFmtId="0" fontId="14" fillId="0" borderId="78" xfId="0" applyFont="1" applyBorder="1" applyAlignment="1">
      <alignment vertical="center" wrapText="1"/>
    </xf>
    <xf numFmtId="0" fontId="14" fillId="0" borderId="105" xfId="0" applyFont="1" applyBorder="1" applyAlignment="1">
      <alignment vertical="center" wrapText="1"/>
    </xf>
    <xf numFmtId="0" fontId="14" fillId="0" borderId="127" xfId="0" applyFont="1" applyBorder="1" applyAlignment="1">
      <alignment vertical="center" wrapText="1"/>
    </xf>
    <xf numFmtId="0" fontId="14" fillId="0" borderId="132" xfId="0" applyFont="1" applyBorder="1" applyAlignment="1">
      <alignment vertical="center" wrapText="1"/>
    </xf>
    <xf numFmtId="0" fontId="14" fillId="0" borderId="77" xfId="0" applyFont="1" applyBorder="1" applyAlignment="1">
      <alignment horizontal="left" vertical="center"/>
    </xf>
    <xf numFmtId="0" fontId="14" fillId="0" borderId="78" xfId="0" applyFont="1" applyBorder="1" applyAlignment="1">
      <alignment horizontal="left" vertical="center"/>
    </xf>
    <xf numFmtId="0" fontId="14" fillId="0" borderId="105" xfId="0" applyFont="1" applyBorder="1" applyAlignment="1">
      <alignment horizontal="left" vertical="center"/>
    </xf>
    <xf numFmtId="0" fontId="14" fillId="0" borderId="16" xfId="0" applyFont="1" applyBorder="1" applyAlignment="1">
      <alignment horizontal="left" vertical="center"/>
    </xf>
    <xf numFmtId="0" fontId="14" fillId="0" borderId="49" xfId="0" applyFont="1" applyBorder="1" applyAlignment="1">
      <alignment horizontal="left" vertical="center"/>
    </xf>
    <xf numFmtId="0" fontId="14" fillId="0" borderId="17" xfId="0" applyFont="1" applyBorder="1" applyAlignment="1">
      <alignment horizontal="left" vertical="center"/>
    </xf>
    <xf numFmtId="0" fontId="14" fillId="0" borderId="28" xfId="0" applyFont="1" applyBorder="1" applyAlignment="1">
      <alignment horizontal="left" vertical="center"/>
    </xf>
    <xf numFmtId="0" fontId="14" fillId="0" borderId="88" xfId="0" applyFont="1" applyBorder="1" applyAlignment="1">
      <alignment horizontal="left" vertical="center"/>
    </xf>
    <xf numFmtId="0" fontId="14" fillId="0" borderId="73" xfId="0" applyFont="1" applyBorder="1">
      <alignment vertical="center"/>
    </xf>
    <xf numFmtId="0" fontId="14" fillId="0" borderId="77" xfId="0" applyFont="1" applyBorder="1">
      <alignment vertical="center"/>
    </xf>
    <xf numFmtId="0" fontId="14" fillId="0" borderId="161" xfId="0" applyFont="1" applyBorder="1">
      <alignment vertical="center"/>
    </xf>
    <xf numFmtId="0" fontId="14" fillId="0" borderId="45" xfId="0" applyFont="1" applyBorder="1">
      <alignment vertical="center"/>
    </xf>
    <xf numFmtId="0" fontId="14" fillId="0" borderId="135" xfId="0" applyFont="1" applyBorder="1">
      <alignment vertical="center"/>
    </xf>
    <xf numFmtId="0" fontId="14" fillId="0" borderId="131" xfId="0" applyFont="1" applyBorder="1" applyAlignment="1">
      <alignment vertical="center" wrapText="1"/>
    </xf>
    <xf numFmtId="0" fontId="14" fillId="0" borderId="111" xfId="0" applyFont="1" applyBorder="1" applyAlignment="1">
      <alignment vertical="center" wrapText="1"/>
    </xf>
    <xf numFmtId="0" fontId="14" fillId="0" borderId="78" xfId="0" applyFont="1" applyBorder="1">
      <alignment vertical="center"/>
    </xf>
    <xf numFmtId="0" fontId="14" fillId="0" borderId="105" xfId="0" applyFont="1" applyBorder="1">
      <alignment vertical="center"/>
    </xf>
    <xf numFmtId="0" fontId="0" fillId="0" borderId="0" xfId="0" applyAlignment="1">
      <alignment vertical="center"/>
    </xf>
    <xf numFmtId="0" fontId="10" fillId="0" borderId="0" xfId="3" applyFont="1" applyFill="1" applyBorder="1" applyAlignment="1" applyProtection="1">
      <alignment vertical="center" shrinkToFit="1"/>
    </xf>
    <xf numFmtId="0" fontId="10" fillId="2" borderId="32" xfId="3" applyFont="1" applyFill="1" applyBorder="1" applyAlignment="1" applyProtection="1">
      <alignment horizontal="center" vertical="center" shrinkToFit="1"/>
    </xf>
    <xf numFmtId="0" fontId="10" fillId="3" borderId="15" xfId="3" applyFont="1" applyFill="1" applyBorder="1" applyAlignment="1" applyProtection="1">
      <alignment horizontal="center" vertical="center" shrinkToFit="1"/>
    </xf>
    <xf numFmtId="0" fontId="10" fillId="5" borderId="15" xfId="3" applyFont="1" applyFill="1" applyBorder="1" applyAlignment="1" applyProtection="1">
      <alignment horizontal="center" vertical="center" shrinkToFit="1"/>
    </xf>
    <xf numFmtId="0" fontId="10" fillId="5" borderId="10" xfId="3" applyFont="1" applyFill="1" applyBorder="1" applyAlignment="1" applyProtection="1">
      <alignment horizontal="center" vertical="center" shrinkToFit="1"/>
      <protection locked="0"/>
    </xf>
    <xf numFmtId="0" fontId="0" fillId="6" borderId="73" xfId="3" applyFont="1" applyFill="1" applyBorder="1" applyAlignment="1" applyProtection="1">
      <alignment horizontal="left" vertical="center" shrinkToFit="1"/>
    </xf>
    <xf numFmtId="9" fontId="12" fillId="6" borderId="108" xfId="1" applyNumberFormat="1" applyFont="1" applyFill="1" applyBorder="1" applyAlignment="1" applyProtection="1">
      <alignment vertical="center" shrinkToFit="1"/>
    </xf>
    <xf numFmtId="9" fontId="12" fillId="6" borderId="111" xfId="1" applyNumberFormat="1" applyFont="1" applyFill="1" applyBorder="1" applyAlignment="1" applyProtection="1">
      <alignment vertical="center" shrinkToFit="1"/>
    </xf>
    <xf numFmtId="1" fontId="10" fillId="5" borderId="15" xfId="1" applyNumberFormat="1" applyFont="1" applyFill="1" applyBorder="1" applyAlignment="1" applyProtection="1">
      <alignment horizontal="right" vertical="center" shrinkToFit="1"/>
    </xf>
    <xf numFmtId="0" fontId="10" fillId="5" borderId="0" xfId="3" applyFont="1" applyFill="1" applyBorder="1" applyAlignment="1" applyProtection="1">
      <alignment horizontal="center" vertical="center" shrinkToFit="1"/>
    </xf>
    <xf numFmtId="176" fontId="10" fillId="0" borderId="3" xfId="3" applyNumberFormat="1" applyFont="1" applyFill="1" applyBorder="1" applyAlignment="1" applyProtection="1">
      <alignment horizontal="right" vertical="center" shrinkToFit="1"/>
      <protection locked="0"/>
    </xf>
    <xf numFmtId="0" fontId="10" fillId="5" borderId="3" xfId="3" applyFont="1" applyFill="1" applyBorder="1" applyAlignment="1" applyProtection="1">
      <alignment horizontal="center" vertical="center" shrinkToFit="1"/>
    </xf>
    <xf numFmtId="176" fontId="10" fillId="0" borderId="12" xfId="3" applyNumberFormat="1" applyFont="1" applyFill="1" applyBorder="1" applyAlignment="1" applyProtection="1">
      <alignment horizontal="right" vertical="center" shrinkToFit="1"/>
      <protection locked="0"/>
    </xf>
    <xf numFmtId="0" fontId="10" fillId="5" borderId="12" xfId="3" applyFont="1" applyFill="1" applyBorder="1" applyAlignment="1" applyProtection="1">
      <alignment horizontal="center" vertical="center" shrinkToFit="1"/>
    </xf>
    <xf numFmtId="176" fontId="10" fillId="0" borderId="159" xfId="3" applyNumberFormat="1" applyFont="1" applyFill="1" applyBorder="1" applyAlignment="1" applyProtection="1">
      <alignment horizontal="right" vertical="center" shrinkToFit="1"/>
      <protection locked="0"/>
    </xf>
    <xf numFmtId="0" fontId="10" fillId="5" borderId="159" xfId="3" applyFont="1" applyFill="1" applyBorder="1" applyAlignment="1" applyProtection="1">
      <alignment horizontal="center" vertical="center" shrinkToFit="1"/>
    </xf>
    <xf numFmtId="176" fontId="10" fillId="5" borderId="52" xfId="3" applyNumberFormat="1" applyFont="1" applyFill="1" applyBorder="1" applyAlignment="1" applyProtection="1">
      <alignment horizontal="right" vertical="center" shrinkToFit="1"/>
    </xf>
    <xf numFmtId="0" fontId="10" fillId="5" borderId="15" xfId="3" applyFont="1" applyFill="1" applyBorder="1" applyAlignment="1" applyProtection="1">
      <alignment vertical="center" shrinkToFit="1"/>
    </xf>
    <xf numFmtId="0" fontId="10" fillId="3" borderId="15" xfId="3" applyFont="1" applyFill="1" applyBorder="1" applyAlignment="1" applyProtection="1">
      <alignment horizontal="left" vertical="center" shrinkToFit="1"/>
    </xf>
    <xf numFmtId="0" fontId="10" fillId="3" borderId="0" xfId="3" applyFont="1" applyFill="1" applyBorder="1" applyAlignment="1" applyProtection="1">
      <alignment horizontal="left" vertical="center" shrinkToFit="1"/>
    </xf>
    <xf numFmtId="0" fontId="10" fillId="5" borderId="15" xfId="3" applyFont="1" applyFill="1" applyBorder="1" applyAlignment="1" applyProtection="1">
      <alignment horizontal="left" vertical="center" shrinkToFit="1"/>
    </xf>
    <xf numFmtId="0" fontId="10" fillId="5" borderId="50" xfId="3" applyFont="1" applyFill="1" applyBorder="1" applyAlignment="1" applyProtection="1">
      <alignment horizontal="left" vertical="center" shrinkToFit="1"/>
    </xf>
    <xf numFmtId="0" fontId="0" fillId="0" borderId="0" xfId="0" applyAlignment="1">
      <alignment vertical="center"/>
    </xf>
    <xf numFmtId="0" fontId="39" fillId="10" borderId="31" xfId="3" applyFont="1" applyFill="1" applyBorder="1" applyAlignment="1" applyProtection="1">
      <alignment horizontal="left" vertical="center"/>
    </xf>
    <xf numFmtId="0" fontId="0" fillId="5" borderId="72" xfId="0" applyFill="1" applyBorder="1" applyAlignment="1" applyProtection="1">
      <alignment horizontal="right" vertical="center" wrapText="1"/>
    </xf>
    <xf numFmtId="0" fontId="58" fillId="2" borderId="31" xfId="3" applyFont="1" applyFill="1" applyBorder="1" applyAlignment="1" applyProtection="1">
      <alignment vertical="center"/>
    </xf>
    <xf numFmtId="0" fontId="58" fillId="2" borderId="42" xfId="3" applyFont="1" applyFill="1" applyBorder="1" applyAlignment="1" applyProtection="1">
      <alignment vertical="center" wrapText="1"/>
    </xf>
    <xf numFmtId="0" fontId="33" fillId="0" borderId="0" xfId="0" applyFont="1" applyFill="1" applyBorder="1" applyAlignment="1" applyProtection="1">
      <alignment horizontal="left" vertical="center" shrinkToFit="1"/>
    </xf>
    <xf numFmtId="0" fontId="12" fillId="5" borderId="152" xfId="0" applyFont="1" applyFill="1" applyBorder="1" applyAlignment="1" applyProtection="1">
      <alignment horizontal="left" vertical="center" shrinkToFit="1"/>
    </xf>
    <xf numFmtId="0" fontId="10" fillId="5" borderId="15" xfId="3" applyFont="1" applyFill="1" applyBorder="1" applyAlignment="1" applyProtection="1">
      <alignment horizontal="center" vertical="center" shrinkToFit="1"/>
    </xf>
    <xf numFmtId="0" fontId="0" fillId="0" borderId="0" xfId="0" applyAlignment="1">
      <alignment vertical="center" wrapText="1"/>
    </xf>
    <xf numFmtId="0" fontId="45" fillId="0" borderId="0" xfId="0" applyFont="1">
      <alignment vertical="center"/>
    </xf>
    <xf numFmtId="0" fontId="59" fillId="0" borderId="0" xfId="0" applyFont="1">
      <alignment vertical="center"/>
    </xf>
    <xf numFmtId="0" fontId="60" fillId="0" borderId="0" xfId="0" applyFont="1">
      <alignment vertical="center"/>
    </xf>
    <xf numFmtId="0" fontId="61" fillId="0" borderId="42" xfId="0" applyFont="1" applyBorder="1">
      <alignment vertical="center"/>
    </xf>
    <xf numFmtId="0" fontId="45" fillId="0" borderId="72" xfId="0" applyFont="1" applyBorder="1">
      <alignment vertical="center"/>
    </xf>
    <xf numFmtId="0" fontId="45" fillId="0" borderId="110" xfId="0" applyFont="1" applyBorder="1">
      <alignment vertical="center"/>
    </xf>
    <xf numFmtId="0" fontId="14" fillId="0" borderId="17" xfId="0" applyFont="1" applyBorder="1">
      <alignment vertical="center"/>
    </xf>
    <xf numFmtId="0" fontId="14" fillId="0" borderId="0" xfId="0" applyFont="1" applyAlignment="1">
      <alignment vertical="center" wrapText="1"/>
    </xf>
    <xf numFmtId="0" fontId="14" fillId="0" borderId="16" xfId="0" applyFont="1" applyBorder="1" applyAlignment="1">
      <alignment horizontal="right" vertical="center"/>
    </xf>
    <xf numFmtId="0" fontId="14" fillId="0" borderId="0" xfId="0" applyFont="1" applyAlignment="1">
      <alignment horizontal="left" vertical="center"/>
    </xf>
    <xf numFmtId="0" fontId="34" fillId="0" borderId="41" xfId="0" applyFont="1" applyBorder="1">
      <alignment vertical="center"/>
    </xf>
    <xf numFmtId="0" fontId="14" fillId="0" borderId="15" xfId="0" applyFont="1" applyBorder="1">
      <alignment vertical="center"/>
    </xf>
    <xf numFmtId="0" fontId="14" fillId="0" borderId="48" xfId="0" applyFont="1" applyBorder="1">
      <alignment vertical="center"/>
    </xf>
    <xf numFmtId="0" fontId="0" fillId="0" borderId="0" xfId="0" applyProtection="1">
      <alignment vertical="center"/>
      <protection locked="0"/>
    </xf>
    <xf numFmtId="0" fontId="0" fillId="0" borderId="0" xfId="0" applyAlignment="1" applyProtection="1">
      <alignment horizontal="left" vertical="top"/>
      <protection locked="0"/>
    </xf>
    <xf numFmtId="0" fontId="54" fillId="0" borderId="0" xfId="0" applyFont="1" applyAlignment="1">
      <alignment vertical="top" wrapText="1"/>
    </xf>
    <xf numFmtId="0" fontId="0" fillId="0" borderId="0" xfId="0" applyAlignment="1" applyProtection="1">
      <alignment vertical="center" wrapText="1"/>
      <protection locked="0"/>
    </xf>
    <xf numFmtId="0" fontId="0" fillId="0" borderId="0" xfId="0" applyAlignment="1" applyProtection="1">
      <alignment vertical="top" wrapText="1"/>
      <protection locked="0"/>
    </xf>
    <xf numFmtId="0" fontId="63" fillId="0" borderId="0" xfId="7" applyFont="1" applyProtection="1">
      <alignment vertical="center"/>
      <protection locked="0"/>
    </xf>
    <xf numFmtId="0" fontId="62" fillId="0" borderId="0" xfId="7" applyFont="1" applyAlignment="1" applyProtection="1">
      <alignment horizontal="center" vertical="center"/>
      <protection locked="0"/>
    </xf>
    <xf numFmtId="0" fontId="64" fillId="0" borderId="0" xfId="7" applyFont="1" applyAlignment="1" applyProtection="1">
      <alignment vertical="top"/>
      <protection locked="0"/>
    </xf>
    <xf numFmtId="0" fontId="21" fillId="0" borderId="0" xfId="0" applyFont="1" applyAlignment="1">
      <alignment horizontal="left" vertical="top"/>
    </xf>
    <xf numFmtId="0" fontId="0" fillId="5" borderId="19" xfId="0" applyFill="1" applyBorder="1" applyAlignment="1" applyProtection="1">
      <alignment vertical="center" shrinkToFit="1"/>
    </xf>
    <xf numFmtId="0" fontId="11" fillId="5" borderId="25" xfId="0" applyFont="1" applyFill="1" applyBorder="1" applyAlignment="1" applyProtection="1">
      <alignment vertical="center" shrinkToFit="1"/>
    </xf>
    <xf numFmtId="0" fontId="11" fillId="5" borderId="112" xfId="0" applyFont="1" applyFill="1" applyBorder="1" applyAlignment="1" applyProtection="1">
      <alignment vertical="center" shrinkToFit="1"/>
    </xf>
    <xf numFmtId="0" fontId="11" fillId="5" borderId="19" xfId="0" applyFont="1" applyFill="1" applyBorder="1" applyAlignment="1" applyProtection="1">
      <alignment vertical="center" shrinkToFit="1"/>
    </xf>
    <xf numFmtId="0" fontId="11" fillId="5" borderId="158" xfId="0" applyFont="1" applyFill="1" applyBorder="1" applyAlignment="1" applyProtection="1">
      <alignment vertical="center" shrinkToFit="1"/>
    </xf>
    <xf numFmtId="0" fontId="0" fillId="5" borderId="38" xfId="0" applyFill="1" applyBorder="1" applyAlignment="1" applyProtection="1">
      <alignment vertical="center" shrinkToFit="1"/>
    </xf>
    <xf numFmtId="176" fontId="11" fillId="5" borderId="117" xfId="0" applyNumberFormat="1" applyFont="1" applyFill="1" applyBorder="1" applyAlignment="1" applyProtection="1">
      <alignment horizontal="right" vertical="center"/>
    </xf>
    <xf numFmtId="177" fontId="0" fillId="7" borderId="63" xfId="0" applyNumberFormat="1" applyFont="1" applyFill="1" applyBorder="1" applyAlignment="1" applyProtection="1">
      <alignment horizontal="right" vertical="center" shrinkToFit="1"/>
    </xf>
    <xf numFmtId="0" fontId="65" fillId="0" borderId="0" xfId="7" applyFont="1" applyProtection="1">
      <alignment vertical="center"/>
      <protection locked="0"/>
    </xf>
    <xf numFmtId="0" fontId="66" fillId="0" borderId="0" xfId="7" applyFont="1" applyProtection="1">
      <alignment vertical="center"/>
      <protection locked="0"/>
    </xf>
    <xf numFmtId="0" fontId="67" fillId="0" borderId="0" xfId="7" applyFont="1" applyAlignment="1" applyProtection="1">
      <alignment horizontal="right" vertical="center"/>
      <protection locked="0"/>
    </xf>
    <xf numFmtId="0" fontId="63" fillId="0" borderId="0" xfId="7" applyFont="1" applyAlignment="1" applyProtection="1">
      <alignment horizontal="center" vertical="center"/>
      <protection locked="0"/>
    </xf>
    <xf numFmtId="0" fontId="68" fillId="0" borderId="0" xfId="7" applyFont="1" applyProtection="1">
      <alignment vertical="center"/>
      <protection locked="0"/>
    </xf>
    <xf numFmtId="0" fontId="67" fillId="0" borderId="0" xfId="7" applyFont="1" applyProtection="1">
      <alignment vertical="center"/>
      <protection locked="0"/>
    </xf>
    <xf numFmtId="0" fontId="67" fillId="7" borderId="0" xfId="7" applyFont="1" applyFill="1" applyAlignment="1">
      <alignment horizontal="right" vertical="center"/>
    </xf>
    <xf numFmtId="0" fontId="62" fillId="0" borderId="0" xfId="0" applyFont="1" applyAlignment="1" applyProtection="1">
      <alignment horizontal="center" vertical="center"/>
      <protection locked="0"/>
    </xf>
    <xf numFmtId="0" fontId="63" fillId="0" borderId="0" xfId="0" applyFont="1" applyAlignment="1" applyProtection="1">
      <alignment horizontal="center" vertical="center"/>
      <protection locked="0"/>
    </xf>
    <xf numFmtId="58" fontId="63" fillId="0" borderId="0" xfId="0" applyNumberFormat="1" applyFont="1" applyAlignment="1" applyProtection="1">
      <alignment horizontal="right" vertical="center"/>
      <protection locked="0"/>
    </xf>
    <xf numFmtId="0" fontId="63" fillId="0" borderId="0" xfId="0" applyFont="1" applyProtection="1">
      <alignment vertical="center"/>
      <protection locked="0"/>
    </xf>
    <xf numFmtId="0" fontId="63" fillId="0" borderId="0" xfId="0" applyFont="1" applyAlignment="1" applyProtection="1">
      <alignment horizontal="right" vertical="center"/>
      <protection locked="0"/>
    </xf>
    <xf numFmtId="0" fontId="63" fillId="11" borderId="0" xfId="0" applyFont="1" applyFill="1" applyAlignment="1" applyProtection="1">
      <alignment horizontal="right" vertical="top"/>
      <protection locked="0"/>
    </xf>
    <xf numFmtId="0" fontId="69" fillId="0" borderId="0" xfId="0" applyFont="1" applyAlignment="1" applyProtection="1">
      <alignment vertical="top" wrapText="1"/>
      <protection locked="0"/>
    </xf>
    <xf numFmtId="0" fontId="62" fillId="0" borderId="0" xfId="0" applyFont="1" applyAlignment="1" applyProtection="1">
      <alignment horizontal="center" vertical="top"/>
      <protection locked="0"/>
    </xf>
    <xf numFmtId="0" fontId="70" fillId="0" borderId="0" xfId="0" applyFont="1" applyAlignment="1" applyProtection="1">
      <alignment horizontal="right" vertical="top"/>
      <protection locked="0"/>
    </xf>
    <xf numFmtId="0" fontId="63" fillId="0" borderId="0" xfId="0" applyFont="1" applyAlignment="1" applyProtection="1">
      <alignment horizontal="left" vertical="top" wrapText="1"/>
      <protection locked="0"/>
    </xf>
    <xf numFmtId="0" fontId="62" fillId="0" borderId="0" xfId="0" applyFont="1" applyProtection="1">
      <alignment vertical="center"/>
      <protection locked="0"/>
    </xf>
    <xf numFmtId="0" fontId="63" fillId="0" borderId="0" xfId="0" applyFont="1" applyAlignment="1" applyProtection="1">
      <alignment horizontal="right" vertical="top"/>
      <protection locked="0"/>
    </xf>
    <xf numFmtId="0" fontId="70" fillId="0" borderId="0" xfId="0" applyFont="1" applyFill="1" applyAlignment="1" applyProtection="1">
      <alignment vertical="top"/>
      <protection locked="0"/>
    </xf>
    <xf numFmtId="0" fontId="26" fillId="0" borderId="0" xfId="0" applyFont="1">
      <alignment vertical="center"/>
    </xf>
    <xf numFmtId="0" fontId="26" fillId="0" borderId="0" xfId="0" applyFont="1" applyAlignment="1">
      <alignment horizontal="left" vertical="top" wrapText="1"/>
    </xf>
    <xf numFmtId="0" fontId="28" fillId="0" borderId="0" xfId="0" applyFont="1">
      <alignment vertical="center"/>
    </xf>
    <xf numFmtId="0" fontId="25" fillId="0" borderId="0" xfId="0" applyFont="1">
      <alignment vertical="center"/>
    </xf>
    <xf numFmtId="0" fontId="28" fillId="0" borderId="0" xfId="0" applyFont="1" applyAlignment="1">
      <alignment horizontal="center" vertical="center"/>
    </xf>
    <xf numFmtId="0" fontId="25" fillId="0" borderId="0" xfId="0" applyFont="1" applyAlignment="1">
      <alignment vertical="center" wrapText="1"/>
    </xf>
    <xf numFmtId="0" fontId="25" fillId="0" borderId="0" xfId="0" applyFont="1" applyAlignment="1">
      <alignment vertical="center" shrinkToFit="1"/>
    </xf>
    <xf numFmtId="0" fontId="26" fillId="0" borderId="0" xfId="0" applyFont="1" applyAlignment="1">
      <alignment horizontal="center" vertical="center"/>
    </xf>
    <xf numFmtId="181" fontId="29" fillId="0" borderId="0" xfId="0" applyNumberFormat="1" applyFont="1">
      <alignment vertical="center"/>
    </xf>
    <xf numFmtId="181" fontId="29" fillId="0" borderId="0" xfId="0" applyNumberFormat="1" applyFont="1" applyAlignment="1">
      <alignment horizontal="right" vertical="center"/>
    </xf>
    <xf numFmtId="0" fontId="29" fillId="0" borderId="0" xfId="0" applyFont="1" applyAlignment="1">
      <alignment vertical="top"/>
    </xf>
    <xf numFmtId="0" fontId="29" fillId="0" borderId="0" xfId="0" applyFont="1" applyAlignment="1">
      <alignment horizontal="right" vertical="center"/>
    </xf>
    <xf numFmtId="0" fontId="29" fillId="0" borderId="0" xfId="0" applyFont="1">
      <alignment vertical="center"/>
    </xf>
    <xf numFmtId="0" fontId="29" fillId="0" borderId="0" xfId="0" applyFont="1" applyAlignment="1">
      <alignment horizontal="center" vertical="center"/>
    </xf>
    <xf numFmtId="0" fontId="29" fillId="0" borderId="0" xfId="0" applyFont="1" applyAlignment="1">
      <alignment horizontal="right" vertical="center" wrapText="1" shrinkToFit="1"/>
    </xf>
    <xf numFmtId="0" fontId="29" fillId="0" borderId="0" xfId="0" applyFont="1" applyAlignment="1">
      <alignment horizontal="right" vertical="center" shrinkToFit="1"/>
    </xf>
    <xf numFmtId="0" fontId="29" fillId="0" borderId="0" xfId="0" applyFont="1" applyAlignment="1">
      <alignment vertical="center" wrapText="1"/>
    </xf>
    <xf numFmtId="0" fontId="29" fillId="0" borderId="0" xfId="0" applyFont="1" applyAlignment="1">
      <alignment horizontal="left" vertical="center" wrapText="1"/>
    </xf>
    <xf numFmtId="0" fontId="29" fillId="0" borderId="0" xfId="0" applyFont="1" applyAlignment="1">
      <alignment horizontal="left" vertical="center"/>
    </xf>
    <xf numFmtId="0" fontId="30" fillId="0" borderId="0" xfId="0" applyFont="1" applyAlignment="1">
      <alignment horizontal="center" vertical="center" wrapText="1"/>
    </xf>
    <xf numFmtId="0" fontId="71" fillId="0" borderId="0" xfId="0" applyFont="1" applyAlignment="1">
      <alignment horizontal="justify" vertical="center"/>
    </xf>
    <xf numFmtId="0" fontId="71" fillId="0" borderId="0" xfId="0" applyFont="1" applyAlignment="1">
      <alignment horizontal="left" vertical="center"/>
    </xf>
    <xf numFmtId="0" fontId="27" fillId="0" borderId="0" xfId="0" applyFont="1" applyAlignment="1">
      <alignment horizontal="left" vertical="center"/>
    </xf>
    <xf numFmtId="0" fontId="73" fillId="0" borderId="0" xfId="0" applyFont="1">
      <alignment vertical="center"/>
    </xf>
    <xf numFmtId="0" fontId="0" fillId="0" borderId="0" xfId="0" applyAlignment="1" applyProtection="1">
      <alignment vertical="top"/>
      <protection locked="0"/>
    </xf>
    <xf numFmtId="187" fontId="0" fillId="0" borderId="0" xfId="0" applyNumberFormat="1" applyProtection="1">
      <alignment vertical="center"/>
      <protection locked="0"/>
    </xf>
    <xf numFmtId="0" fontId="0" fillId="0" borderId="0" xfId="0" applyAlignment="1" applyProtection="1">
      <alignment horizontal="center" vertical="center"/>
      <protection locked="0"/>
    </xf>
    <xf numFmtId="0" fontId="15" fillId="0" borderId="0" xfId="0" applyFont="1" applyAlignment="1" applyProtection="1">
      <alignment horizontal="left" vertical="center"/>
      <protection locked="0"/>
    </xf>
    <xf numFmtId="176" fontId="0" fillId="5" borderId="5" xfId="0" applyNumberFormat="1" applyFill="1" applyBorder="1" applyAlignment="1" applyProtection="1">
      <alignment vertical="center"/>
    </xf>
    <xf numFmtId="176" fontId="0" fillId="5" borderId="39" xfId="0" applyNumberFormat="1" applyFill="1" applyBorder="1" applyAlignment="1" applyProtection="1">
      <alignment vertical="center"/>
    </xf>
    <xf numFmtId="176" fontId="11" fillId="5" borderId="5" xfId="0" applyNumberFormat="1" applyFont="1" applyFill="1" applyBorder="1" applyAlignment="1" applyProtection="1">
      <alignment vertical="center"/>
    </xf>
    <xf numFmtId="176" fontId="11" fillId="5" borderId="137" xfId="0" applyNumberFormat="1" applyFont="1" applyFill="1" applyBorder="1" applyAlignment="1" applyProtection="1">
      <alignment vertical="center"/>
    </xf>
    <xf numFmtId="0" fontId="0" fillId="5" borderId="42" xfId="0" applyFill="1" applyBorder="1" applyAlignment="1">
      <alignment horizontal="center" vertical="center"/>
    </xf>
    <xf numFmtId="0" fontId="11" fillId="5" borderId="110" xfId="0" applyFont="1" applyFill="1" applyBorder="1" applyAlignment="1">
      <alignment horizontal="center" vertical="center"/>
    </xf>
    <xf numFmtId="176" fontId="14" fillId="5" borderId="72" xfId="0" applyNumberFormat="1" applyFont="1" applyFill="1" applyBorder="1" applyAlignment="1">
      <alignment horizontal="center" vertical="center" shrinkToFit="1"/>
    </xf>
    <xf numFmtId="176" fontId="34" fillId="5" borderId="43" xfId="0" applyNumberFormat="1" applyFont="1" applyFill="1" applyBorder="1" applyAlignment="1">
      <alignment horizontal="center" vertical="center" shrinkToFit="1"/>
    </xf>
    <xf numFmtId="0" fontId="12" fillId="0" borderId="0" xfId="0" applyFont="1" applyProtection="1">
      <alignment vertical="center"/>
      <protection locked="0"/>
    </xf>
    <xf numFmtId="0" fontId="0" fillId="0" borderId="118" xfId="3" applyFont="1" applyBorder="1" applyAlignment="1">
      <alignment horizontal="right" vertical="center"/>
    </xf>
    <xf numFmtId="0" fontId="58" fillId="2" borderId="2" xfId="3" applyFont="1" applyFill="1" applyBorder="1" applyAlignment="1" applyProtection="1">
      <alignment vertical="center" wrapText="1"/>
    </xf>
    <xf numFmtId="0" fontId="18" fillId="2" borderId="31" xfId="3" applyFont="1" applyFill="1" applyBorder="1" applyAlignment="1" applyProtection="1">
      <alignment vertical="center"/>
    </xf>
    <xf numFmtId="177" fontId="10" fillId="5" borderId="154" xfId="2" applyNumberFormat="1" applyFont="1" applyFill="1" applyBorder="1" applyProtection="1">
      <alignment vertical="center"/>
    </xf>
    <xf numFmtId="177" fontId="10" fillId="5" borderId="36" xfId="2" applyNumberFormat="1" applyFont="1" applyFill="1" applyBorder="1" applyProtection="1">
      <alignment vertical="center"/>
    </xf>
    <xf numFmtId="0" fontId="18" fillId="3" borderId="87" xfId="3" applyFont="1" applyFill="1" applyBorder="1" applyAlignment="1" applyProtection="1">
      <alignment vertical="center"/>
    </xf>
    <xf numFmtId="177" fontId="10" fillId="5" borderId="155" xfId="2" applyNumberFormat="1" applyFont="1" applyFill="1" applyBorder="1" applyProtection="1">
      <alignment vertical="center"/>
    </xf>
    <xf numFmtId="0" fontId="18" fillId="3" borderId="33" xfId="3" applyFont="1" applyFill="1" applyBorder="1" applyProtection="1">
      <alignment vertical="center"/>
    </xf>
    <xf numFmtId="0" fontId="18" fillId="3" borderId="34" xfId="3" applyFont="1" applyFill="1" applyBorder="1" applyProtection="1">
      <alignment vertical="center"/>
    </xf>
    <xf numFmtId="177" fontId="10" fillId="5" borderId="156" xfId="2" applyNumberFormat="1" applyFont="1" applyFill="1" applyBorder="1" applyProtection="1">
      <alignment vertical="center"/>
    </xf>
    <xf numFmtId="177" fontId="0" fillId="2" borderId="30" xfId="3" applyNumberFormat="1" applyFont="1" applyFill="1" applyBorder="1" applyAlignment="1" applyProtection="1">
      <alignment horizontal="center" vertical="center"/>
    </xf>
    <xf numFmtId="0" fontId="0" fillId="0" borderId="118" xfId="3" applyNumberFormat="1" applyFont="1" applyFill="1" applyBorder="1" applyAlignment="1">
      <alignment horizontal="center" vertical="center" shrinkToFit="1"/>
    </xf>
    <xf numFmtId="177" fontId="10" fillId="5" borderId="147" xfId="2" applyNumberFormat="1" applyFont="1" applyFill="1" applyBorder="1" applyProtection="1">
      <alignment vertical="center"/>
    </xf>
    <xf numFmtId="177" fontId="10" fillId="5" borderId="46" xfId="2" applyNumberFormat="1" applyFont="1" applyFill="1" applyBorder="1" applyProtection="1">
      <alignment vertical="center"/>
    </xf>
    <xf numFmtId="0" fontId="12" fillId="5" borderId="3" xfId="0" applyFont="1" applyFill="1" applyBorder="1" applyAlignment="1" applyProtection="1">
      <alignment vertical="center" shrinkToFit="1"/>
      <protection locked="0"/>
    </xf>
    <xf numFmtId="0" fontId="12" fillId="5" borderId="9" xfId="3" applyFont="1" applyFill="1" applyBorder="1" applyAlignment="1" applyProtection="1">
      <alignment vertical="center"/>
      <protection locked="0"/>
    </xf>
    <xf numFmtId="0" fontId="12" fillId="5" borderId="118" xfId="3" applyFont="1" applyFill="1" applyBorder="1" applyAlignment="1" applyProtection="1">
      <alignment vertical="center"/>
      <protection locked="0"/>
    </xf>
    <xf numFmtId="0" fontId="0" fillId="0" borderId="2" xfId="0" applyFont="1" applyFill="1" applyBorder="1" applyAlignment="1" applyProtection="1">
      <alignment vertical="center" shrinkToFit="1"/>
      <protection locked="0"/>
    </xf>
    <xf numFmtId="0" fontId="0" fillId="0" borderId="19" xfId="0" applyFont="1" applyFill="1" applyBorder="1" applyAlignment="1" applyProtection="1">
      <alignment vertical="center" shrinkToFit="1"/>
      <protection locked="0"/>
    </xf>
    <xf numFmtId="0" fontId="0" fillId="0" borderId="38" xfId="0" applyFont="1" applyFill="1" applyBorder="1" applyAlignment="1" applyProtection="1">
      <alignment vertical="center" shrinkToFit="1"/>
      <protection locked="0"/>
    </xf>
    <xf numFmtId="0" fontId="0" fillId="0" borderId="0" xfId="0" applyAlignment="1">
      <alignment horizontal="left" vertical="top"/>
    </xf>
    <xf numFmtId="0" fontId="62" fillId="0" borderId="0" xfId="7" applyFont="1" applyAlignment="1">
      <alignment horizontal="center" vertical="center"/>
    </xf>
    <xf numFmtId="0" fontId="0" fillId="0" borderId="0" xfId="0" applyAlignment="1">
      <alignment vertical="top"/>
    </xf>
    <xf numFmtId="187" fontId="0" fillId="0" borderId="0" xfId="0" applyNumberFormat="1">
      <alignment vertical="center"/>
    </xf>
    <xf numFmtId="0" fontId="0" fillId="0" borderId="0" xfId="0" applyAlignment="1">
      <alignment horizontal="center" vertical="center"/>
    </xf>
    <xf numFmtId="0" fontId="0" fillId="0" borderId="0" xfId="0" applyAlignment="1">
      <alignment vertical="top" wrapText="1"/>
    </xf>
    <xf numFmtId="0" fontId="15" fillId="0" borderId="0" xfId="0" applyFont="1" applyAlignment="1">
      <alignment horizontal="left" vertical="center"/>
    </xf>
    <xf numFmtId="0" fontId="16" fillId="0" borderId="0" xfId="0" applyFont="1" applyAlignment="1" applyProtection="1">
      <alignment wrapText="1"/>
      <protection locked="0"/>
    </xf>
    <xf numFmtId="0" fontId="11" fillId="5" borderId="1" xfId="0" applyFont="1" applyFill="1" applyBorder="1" applyAlignment="1">
      <alignment vertical="center" wrapText="1"/>
    </xf>
    <xf numFmtId="0" fontId="16" fillId="0" borderId="0" xfId="0" applyFont="1" applyAlignment="1" applyProtection="1">
      <alignment horizontal="left" vertical="center" wrapText="1"/>
      <protection locked="0"/>
    </xf>
    <xf numFmtId="0" fontId="0" fillId="5" borderId="172" xfId="0" applyFill="1" applyBorder="1">
      <alignment vertical="center"/>
    </xf>
    <xf numFmtId="0" fontId="0" fillId="5" borderId="153" xfId="0" applyFill="1" applyBorder="1">
      <alignment vertical="center"/>
    </xf>
    <xf numFmtId="0" fontId="0" fillId="5" borderId="153" xfId="0" applyFill="1" applyBorder="1" applyAlignment="1">
      <alignment vertical="center" shrinkToFit="1"/>
    </xf>
    <xf numFmtId="0" fontId="0" fillId="5" borderId="71" xfId="0" applyFill="1" applyBorder="1">
      <alignment vertical="center"/>
    </xf>
    <xf numFmtId="38" fontId="11" fillId="5" borderId="140" xfId="4" applyFont="1" applyFill="1" applyBorder="1" applyAlignment="1" applyProtection="1">
      <alignment horizontal="right" vertical="center"/>
    </xf>
    <xf numFmtId="38" fontId="11" fillId="5" borderId="117" xfId="4" applyFont="1" applyFill="1" applyBorder="1" applyAlignment="1" applyProtection="1">
      <alignment horizontal="right" vertical="center"/>
    </xf>
    <xf numFmtId="177" fontId="10" fillId="0" borderId="118" xfId="3" applyNumberFormat="1" applyFill="1" applyBorder="1" applyAlignment="1">
      <alignment horizontal="center" vertical="center" shrinkToFit="1"/>
    </xf>
    <xf numFmtId="0" fontId="12" fillId="0" borderId="0" xfId="0" applyFont="1" applyAlignment="1">
      <alignment horizontal="left" vertical="top" wrapText="1"/>
    </xf>
    <xf numFmtId="0" fontId="12" fillId="0" borderId="0" xfId="0" applyFont="1">
      <alignment vertical="center"/>
    </xf>
    <xf numFmtId="0" fontId="78" fillId="0" borderId="0" xfId="0" applyFont="1">
      <alignment vertical="center"/>
    </xf>
    <xf numFmtId="0" fontId="78" fillId="0" borderId="0" xfId="0" applyFont="1" applyAlignment="1">
      <alignment horizontal="center" vertical="center"/>
    </xf>
    <xf numFmtId="0" fontId="12" fillId="0" borderId="0" xfId="0" applyFont="1" applyAlignment="1">
      <alignment horizontal="center" vertical="center"/>
    </xf>
    <xf numFmtId="181" fontId="13" fillId="0" borderId="0" xfId="0" applyNumberFormat="1" applyFont="1" applyAlignment="1">
      <alignment horizontal="right" vertical="center"/>
    </xf>
    <xf numFmtId="0" fontId="13" fillId="0" borderId="0" xfId="0" applyFont="1" applyAlignment="1">
      <alignment horizontal="right" vertical="center"/>
    </xf>
    <xf numFmtId="0" fontId="13" fillId="0" borderId="0" xfId="0" applyFont="1">
      <alignment vertical="center"/>
    </xf>
    <xf numFmtId="0" fontId="13" fillId="5" borderId="0" xfId="0" applyFont="1" applyFill="1" applyAlignment="1">
      <alignment horizontal="center" vertical="center"/>
    </xf>
    <xf numFmtId="0" fontId="13" fillId="0" borderId="0" xfId="0" applyFont="1" applyAlignment="1">
      <alignment horizontal="center" vertical="center"/>
    </xf>
    <xf numFmtId="0" fontId="13" fillId="0" borderId="0" xfId="0" applyFont="1" applyAlignment="1">
      <alignment horizontal="right" vertical="center" wrapText="1" shrinkToFit="1"/>
    </xf>
    <xf numFmtId="0" fontId="13" fillId="0" borderId="0" xfId="0" applyFont="1" applyAlignment="1">
      <alignment horizontal="right" vertical="center" shrinkToFit="1"/>
    </xf>
    <xf numFmtId="0" fontId="13" fillId="0" borderId="0" xfId="0" applyFont="1" applyAlignment="1">
      <alignment vertical="center" wrapText="1"/>
    </xf>
    <xf numFmtId="0" fontId="13" fillId="0" borderId="0" xfId="0" applyFont="1" applyAlignment="1">
      <alignment horizontal="left" vertical="center" wrapText="1"/>
    </xf>
    <xf numFmtId="0" fontId="15" fillId="0" borderId="0" xfId="0" applyFont="1" applyAlignment="1">
      <alignment horizontal="center" vertical="center" wrapText="1"/>
    </xf>
    <xf numFmtId="0" fontId="13" fillId="0" borderId="0" xfId="0" applyFont="1" applyAlignment="1">
      <alignment horizontal="left" vertical="center"/>
    </xf>
    <xf numFmtId="190" fontId="13" fillId="0" borderId="0" xfId="0" applyNumberFormat="1" applyFont="1">
      <alignment vertical="center"/>
    </xf>
    <xf numFmtId="0" fontId="15" fillId="0" borderId="28" xfId="0" applyFont="1" applyBorder="1" applyAlignment="1" applyProtection="1">
      <alignment vertical="center" wrapText="1"/>
      <protection locked="0"/>
    </xf>
    <xf numFmtId="0" fontId="12" fillId="0" borderId="0" xfId="0" applyFont="1" applyAlignment="1">
      <alignment vertical="top" wrapText="1"/>
    </xf>
    <xf numFmtId="0" fontId="13" fillId="0" borderId="0" xfId="0" applyFont="1" applyFill="1" applyAlignment="1">
      <alignment horizontal="right" vertical="center" shrinkToFit="1"/>
    </xf>
    <xf numFmtId="0" fontId="13" fillId="0" borderId="0" xfId="0" applyFont="1" applyFill="1">
      <alignment vertical="center"/>
    </xf>
    <xf numFmtId="187" fontId="29" fillId="0" borderId="0" xfId="0" applyNumberFormat="1" applyFont="1" applyFill="1" applyAlignment="1">
      <alignment horizontal="right" vertical="center" shrinkToFit="1"/>
    </xf>
    <xf numFmtId="0" fontId="29" fillId="0" borderId="0" xfId="0" applyFont="1" applyFill="1" applyAlignment="1">
      <alignment horizontal="center" vertical="center" shrinkToFit="1"/>
    </xf>
    <xf numFmtId="38" fontId="10" fillId="5" borderId="78" xfId="4" applyFont="1" applyFill="1" applyBorder="1" applyAlignment="1" applyProtection="1">
      <alignment horizontal="right" vertical="center" shrinkToFit="1"/>
    </xf>
    <xf numFmtId="38" fontId="10" fillId="5" borderId="74" xfId="4" applyFont="1" applyFill="1" applyBorder="1" applyAlignment="1" applyProtection="1">
      <alignment horizontal="right" vertical="center"/>
    </xf>
    <xf numFmtId="0" fontId="63" fillId="0" borderId="0" xfId="0" applyFont="1" applyAlignment="1" applyProtection="1">
      <alignment horizontal="left" vertical="top" wrapText="1"/>
      <protection locked="0"/>
    </xf>
    <xf numFmtId="0" fontId="54" fillId="0" borderId="0" xfId="0" applyFont="1" applyBorder="1" applyAlignment="1">
      <alignment vertical="top" wrapText="1"/>
    </xf>
    <xf numFmtId="0" fontId="0" fillId="0" borderId="0" xfId="0" applyBorder="1">
      <alignment vertical="center"/>
    </xf>
    <xf numFmtId="0" fontId="64" fillId="0" borderId="0" xfId="7" applyFont="1" applyBorder="1" applyAlignment="1">
      <alignment vertical="top"/>
    </xf>
    <xf numFmtId="0" fontId="54" fillId="0" borderId="0" xfId="0" applyFont="1" applyBorder="1" applyAlignment="1">
      <alignment vertical="top"/>
    </xf>
    <xf numFmtId="56" fontId="0" fillId="0" borderId="12" xfId="0" applyNumberFormat="1" applyFont="1" applyFill="1" applyBorder="1" applyAlignment="1" applyProtection="1">
      <alignment horizontal="left" vertical="center" wrapText="1"/>
      <protection locked="0"/>
    </xf>
    <xf numFmtId="0" fontId="63" fillId="0" borderId="0" xfId="0" applyFont="1" applyAlignment="1" applyProtection="1">
      <alignment horizontal="left" vertical="top"/>
      <protection locked="0"/>
    </xf>
    <xf numFmtId="0" fontId="63" fillId="0" borderId="0" xfId="0" applyFont="1" applyAlignment="1" applyProtection="1">
      <alignment horizontal="left" vertical="top" wrapText="1"/>
      <protection locked="0"/>
    </xf>
    <xf numFmtId="177" fontId="13" fillId="7" borderId="143" xfId="0" applyNumberFormat="1" applyFont="1" applyFill="1" applyBorder="1" applyAlignment="1" applyProtection="1">
      <alignment vertical="top" shrinkToFit="1"/>
    </xf>
    <xf numFmtId="0" fontId="0" fillId="0" borderId="0" xfId="0" applyFill="1" applyBorder="1" applyAlignment="1" applyProtection="1">
      <alignment horizontal="left" vertical="top" wrapText="1"/>
    </xf>
    <xf numFmtId="0" fontId="0" fillId="0" borderId="177" xfId="0" applyFill="1" applyBorder="1" applyProtection="1">
      <alignment vertical="center"/>
    </xf>
    <xf numFmtId="0" fontId="54" fillId="0" borderId="177" xfId="0" applyFont="1" applyBorder="1" applyAlignment="1">
      <alignment vertical="top" wrapText="1"/>
    </xf>
    <xf numFmtId="0" fontId="0" fillId="0" borderId="177" xfId="0" applyBorder="1">
      <alignment vertical="center"/>
    </xf>
    <xf numFmtId="0" fontId="0" fillId="0" borderId="177" xfId="0" applyBorder="1" applyProtection="1">
      <alignment vertical="center"/>
      <protection locked="0"/>
    </xf>
    <xf numFmtId="0" fontId="0" fillId="0" borderId="0" xfId="0" applyFill="1" applyAlignment="1" applyProtection="1">
      <alignment horizontal="left" vertical="center"/>
    </xf>
    <xf numFmtId="0" fontId="0" fillId="0" borderId="177" xfId="0" applyFont="1" applyBorder="1" applyProtection="1">
      <alignment vertical="center"/>
    </xf>
    <xf numFmtId="0" fontId="10" fillId="0" borderId="177" xfId="3" applyFont="1" applyFill="1" applyBorder="1" applyProtection="1">
      <alignment vertical="center"/>
    </xf>
    <xf numFmtId="0" fontId="0" fillId="0" borderId="0" xfId="0" applyBorder="1" applyProtection="1">
      <alignment vertical="center"/>
    </xf>
    <xf numFmtId="0" fontId="0" fillId="0" borderId="177" xfId="0" applyBorder="1" applyProtection="1">
      <alignment vertical="center"/>
    </xf>
    <xf numFmtId="0" fontId="81" fillId="0" borderId="0" xfId="0" applyFont="1" applyFill="1" applyBorder="1" applyAlignment="1" applyProtection="1">
      <alignment vertical="center" wrapText="1"/>
    </xf>
    <xf numFmtId="0" fontId="83" fillId="0" borderId="0" xfId="0" applyFont="1" applyFill="1" applyProtection="1">
      <alignment vertical="center"/>
    </xf>
    <xf numFmtId="0" fontId="81" fillId="0" borderId="0" xfId="0" applyFont="1" applyFill="1" applyProtection="1">
      <alignment vertical="center"/>
    </xf>
    <xf numFmtId="0" fontId="21" fillId="0" borderId="180" xfId="3" applyFont="1" applyFill="1" applyBorder="1" applyAlignment="1" applyProtection="1">
      <alignment vertical="center" shrinkToFit="1"/>
      <protection locked="0"/>
    </xf>
    <xf numFmtId="0" fontId="0" fillId="0" borderId="178" xfId="0" applyBorder="1" applyProtection="1">
      <alignment vertical="center"/>
    </xf>
    <xf numFmtId="0" fontId="0" fillId="0" borderId="0" xfId="0" applyFont="1" applyBorder="1" applyProtection="1">
      <alignment vertical="center"/>
    </xf>
    <xf numFmtId="0" fontId="89" fillId="0" borderId="0" xfId="7" applyFont="1" applyAlignment="1" applyProtection="1">
      <alignment vertical="top" wrapText="1"/>
      <protection locked="0"/>
    </xf>
    <xf numFmtId="0" fontId="0" fillId="0" borderId="178" xfId="0" applyFill="1" applyBorder="1" applyAlignment="1" applyProtection="1">
      <alignment vertical="center"/>
    </xf>
    <xf numFmtId="0" fontId="0" fillId="0" borderId="178" xfId="0" applyFill="1" applyBorder="1" applyProtection="1">
      <alignment vertical="center"/>
    </xf>
    <xf numFmtId="0" fontId="0" fillId="0" borderId="0" xfId="0" applyFill="1" applyAlignment="1" applyProtection="1"/>
    <xf numFmtId="0" fontId="10" fillId="0" borderId="180" xfId="3" applyFont="1" applyFill="1" applyBorder="1" applyAlignment="1" applyProtection="1">
      <alignment vertical="center" shrinkToFit="1"/>
      <protection locked="0"/>
    </xf>
    <xf numFmtId="0" fontId="82" fillId="0" borderId="0" xfId="0" applyFont="1" applyFill="1" applyBorder="1" applyAlignment="1" applyProtection="1">
      <alignment vertical="center"/>
    </xf>
    <xf numFmtId="0" fontId="12" fillId="0" borderId="177" xfId="0" applyFont="1" applyBorder="1" applyProtection="1">
      <alignment vertical="center"/>
      <protection locked="0"/>
    </xf>
    <xf numFmtId="0" fontId="12" fillId="0" borderId="0" xfId="0" applyFont="1" applyBorder="1" applyProtection="1">
      <alignment vertical="center"/>
      <protection locked="0"/>
    </xf>
    <xf numFmtId="0" fontId="82" fillId="0" borderId="0" xfId="0" applyFont="1" applyFill="1" applyBorder="1" applyAlignment="1" applyProtection="1">
      <alignment vertical="center" wrapText="1"/>
    </xf>
    <xf numFmtId="0" fontId="38" fillId="0" borderId="0" xfId="3" applyFont="1" applyFill="1" applyBorder="1" applyAlignment="1" applyProtection="1">
      <alignment vertical="center" wrapText="1"/>
    </xf>
    <xf numFmtId="0" fontId="0" fillId="0" borderId="177" xfId="0" applyFont="1" applyBorder="1" applyAlignment="1" applyProtection="1"/>
    <xf numFmtId="0" fontId="63" fillId="0" borderId="0" xfId="0" applyFont="1" applyBorder="1" applyProtection="1">
      <alignment vertical="center"/>
      <protection locked="0"/>
    </xf>
    <xf numFmtId="0" fontId="63" fillId="0" borderId="0" xfId="7" applyFont="1" applyBorder="1" applyAlignment="1" applyProtection="1">
      <alignment vertical="top" wrapText="1"/>
      <protection locked="0"/>
    </xf>
    <xf numFmtId="0" fontId="89" fillId="0" borderId="177" xfId="7" applyFont="1" applyBorder="1" applyAlignment="1" applyProtection="1">
      <alignment vertical="center" wrapText="1"/>
      <protection locked="0"/>
    </xf>
    <xf numFmtId="0" fontId="89" fillId="0" borderId="0" xfId="7" applyFont="1" applyBorder="1" applyAlignment="1" applyProtection="1">
      <alignment vertical="center" wrapText="1"/>
      <protection locked="0"/>
    </xf>
    <xf numFmtId="0" fontId="76" fillId="0" borderId="0" xfId="0" applyFont="1" applyAlignment="1">
      <alignment vertical="top" wrapText="1"/>
    </xf>
    <xf numFmtId="0" fontId="91" fillId="0" borderId="0" xfId="7" applyFont="1" applyBorder="1" applyAlignment="1" applyProtection="1">
      <alignment vertical="center" wrapText="1"/>
      <protection locked="0"/>
    </xf>
    <xf numFmtId="0" fontId="76" fillId="0" borderId="0" xfId="0" applyFont="1" applyBorder="1" applyAlignment="1">
      <alignment vertical="top" wrapText="1"/>
    </xf>
    <xf numFmtId="0" fontId="91" fillId="0" borderId="0" xfId="7" applyFont="1" applyBorder="1" applyAlignment="1" applyProtection="1">
      <alignment vertical="top" wrapText="1"/>
      <protection locked="0"/>
    </xf>
    <xf numFmtId="0" fontId="76" fillId="0" borderId="177" xfId="0" applyFont="1" applyBorder="1" applyAlignment="1">
      <alignment vertical="top" wrapText="1"/>
    </xf>
    <xf numFmtId="0" fontId="76" fillId="0" borderId="181" xfId="0" applyFont="1" applyBorder="1" applyAlignment="1">
      <alignment vertical="top" wrapText="1"/>
    </xf>
    <xf numFmtId="0" fontId="0" fillId="0" borderId="181" xfId="0" applyBorder="1">
      <alignment vertical="center"/>
    </xf>
    <xf numFmtId="0" fontId="54" fillId="0" borderId="0" xfId="0" applyFont="1" applyBorder="1" applyAlignment="1">
      <alignment horizontal="left" vertical="top" wrapText="1"/>
    </xf>
    <xf numFmtId="0" fontId="16" fillId="0" borderId="33" xfId="0" applyFont="1" applyBorder="1" applyAlignment="1" applyProtection="1">
      <alignment wrapText="1"/>
      <protection locked="0"/>
    </xf>
    <xf numFmtId="0" fontId="10" fillId="0" borderId="0" xfId="0" applyFont="1" applyFill="1" applyAlignment="1" applyProtection="1">
      <alignment vertical="center"/>
    </xf>
    <xf numFmtId="0" fontId="10" fillId="0" borderId="0" xfId="0" applyFont="1" applyFill="1" applyBorder="1" applyAlignment="1" applyProtection="1">
      <alignment vertical="center"/>
    </xf>
    <xf numFmtId="0" fontId="10" fillId="0" borderId="0" xfId="0" applyFont="1" applyFill="1" applyBorder="1" applyProtection="1">
      <alignment vertical="center"/>
    </xf>
    <xf numFmtId="0" fontId="0" fillId="0" borderId="0" xfId="0" applyFont="1" applyBorder="1" applyAlignment="1" applyProtection="1">
      <alignment horizontal="right" vertical="top"/>
    </xf>
    <xf numFmtId="0" fontId="16" fillId="0" borderId="0" xfId="0" applyFont="1" applyBorder="1" applyAlignment="1" applyProtection="1">
      <alignment wrapText="1"/>
      <protection locked="0"/>
    </xf>
    <xf numFmtId="0" fontId="88" fillId="0" borderId="0" xfId="0" applyFont="1" applyAlignment="1">
      <alignment vertical="center"/>
    </xf>
    <xf numFmtId="0" fontId="81" fillId="0" borderId="0" xfId="0" applyFont="1" applyAlignment="1" applyProtection="1">
      <alignment horizontal="left" vertical="center" wrapText="1"/>
      <protection locked="0"/>
    </xf>
    <xf numFmtId="0" fontId="38" fillId="0" borderId="0" xfId="0" applyFont="1" applyBorder="1" applyAlignment="1">
      <alignment horizontal="left" vertical="center" wrapText="1"/>
    </xf>
    <xf numFmtId="0" fontId="81" fillId="0" borderId="0" xfId="0" applyFont="1" applyBorder="1" applyAlignment="1">
      <alignment vertical="top" wrapText="1"/>
    </xf>
    <xf numFmtId="0" fontId="38" fillId="0" borderId="0" xfId="0" applyFont="1" applyBorder="1" applyAlignment="1">
      <alignment vertical="center"/>
    </xf>
    <xf numFmtId="0" fontId="39" fillId="0" borderId="0" xfId="0" applyFont="1" applyAlignment="1">
      <alignment vertical="top" wrapText="1"/>
    </xf>
    <xf numFmtId="0" fontId="81" fillId="0" borderId="177" xfId="0" applyFont="1" applyFill="1" applyBorder="1" applyAlignment="1" applyProtection="1">
      <alignment vertical="center" wrapText="1"/>
    </xf>
    <xf numFmtId="0" fontId="81" fillId="0" borderId="0" xfId="0" applyFont="1" applyAlignment="1">
      <alignment vertical="center" wrapText="1"/>
    </xf>
    <xf numFmtId="0" fontId="27" fillId="0" borderId="177" xfId="0" applyFont="1" applyBorder="1">
      <alignment vertical="center"/>
    </xf>
    <xf numFmtId="0" fontId="81" fillId="0" borderId="0" xfId="0" applyFont="1" applyAlignment="1">
      <alignment vertical="top" wrapText="1"/>
    </xf>
    <xf numFmtId="0" fontId="51" fillId="5" borderId="0" xfId="0" applyFont="1" applyFill="1" applyBorder="1" applyAlignment="1" applyProtection="1">
      <alignment vertical="center" shrinkToFit="1"/>
    </xf>
    <xf numFmtId="0" fontId="0" fillId="4" borderId="76" xfId="0" applyFont="1" applyFill="1" applyBorder="1" applyAlignment="1" applyProtection="1">
      <alignment horizontal="center" vertical="center" wrapText="1"/>
      <protection locked="0"/>
    </xf>
    <xf numFmtId="0" fontId="0" fillId="4" borderId="52" xfId="0" applyFont="1" applyFill="1" applyBorder="1" applyAlignment="1" applyProtection="1">
      <alignment horizontal="center" vertical="center" wrapText="1"/>
      <protection locked="0"/>
    </xf>
    <xf numFmtId="0" fontId="82" fillId="0" borderId="0" xfId="0" applyFont="1" applyBorder="1" applyAlignment="1" applyProtection="1">
      <alignment vertical="top" wrapText="1"/>
    </xf>
    <xf numFmtId="0" fontId="0" fillId="4" borderId="157" xfId="0" applyFont="1" applyFill="1" applyBorder="1" applyAlignment="1" applyProtection="1">
      <alignment horizontal="center" vertical="center" wrapText="1"/>
      <protection locked="0"/>
    </xf>
    <xf numFmtId="0" fontId="0" fillId="4" borderId="185" xfId="0" applyFont="1" applyFill="1" applyBorder="1" applyAlignment="1" applyProtection="1">
      <alignment horizontal="center" vertical="center" wrapText="1"/>
      <protection locked="0"/>
    </xf>
    <xf numFmtId="0" fontId="0" fillId="4" borderId="13" xfId="0" applyFont="1" applyFill="1" applyBorder="1" applyAlignment="1" applyProtection="1">
      <alignment horizontal="center" vertical="center" wrapText="1"/>
      <protection locked="0"/>
    </xf>
    <xf numFmtId="0" fontId="0" fillId="4" borderId="10" xfId="0" applyFont="1" applyFill="1" applyBorder="1" applyAlignment="1" applyProtection="1">
      <alignment horizontal="center" vertical="center" wrapText="1"/>
      <protection locked="0"/>
    </xf>
    <xf numFmtId="0" fontId="51" fillId="5" borderId="91" xfId="0" applyFont="1" applyFill="1" applyBorder="1" applyAlignment="1" applyProtection="1">
      <alignment vertical="center" shrinkToFit="1"/>
    </xf>
    <xf numFmtId="0" fontId="55" fillId="0" borderId="50" xfId="0" applyFont="1" applyBorder="1" applyAlignment="1">
      <alignment horizontal="center" vertical="center" wrapText="1"/>
    </xf>
    <xf numFmtId="0" fontId="55" fillId="0" borderId="50" xfId="0" applyFont="1" applyBorder="1" applyAlignment="1">
      <alignment horizontal="center" vertical="center"/>
    </xf>
    <xf numFmtId="0" fontId="45" fillId="0" borderId="77" xfId="0" applyFont="1" applyBorder="1" applyAlignment="1">
      <alignment horizontal="left" vertical="top" wrapText="1"/>
    </xf>
    <xf numFmtId="0" fontId="45" fillId="0" borderId="78" xfId="0" applyFont="1" applyBorder="1" applyAlignment="1">
      <alignment horizontal="left" vertical="top" wrapText="1"/>
    </xf>
    <xf numFmtId="0" fontId="45" fillId="0" borderId="105" xfId="0" applyFont="1" applyBorder="1" applyAlignment="1">
      <alignment horizontal="left" vertical="top" wrapText="1"/>
    </xf>
    <xf numFmtId="0" fontId="45" fillId="0" borderId="126" xfId="0" applyFont="1" applyBorder="1" applyAlignment="1">
      <alignment horizontal="left" vertical="top" wrapText="1"/>
    </xf>
    <xf numFmtId="0" fontId="45" fillId="0" borderId="127" xfId="0" applyFont="1" applyBorder="1" applyAlignment="1">
      <alignment horizontal="left" vertical="top" wrapText="1"/>
    </xf>
    <xf numFmtId="0" fontId="45" fillId="0" borderId="132" xfId="0" applyFont="1" applyBorder="1" applyAlignment="1">
      <alignment horizontal="left" vertical="top" wrapText="1"/>
    </xf>
    <xf numFmtId="0" fontId="14" fillId="4" borderId="58" xfId="0" applyFont="1" applyFill="1" applyBorder="1" applyAlignment="1">
      <alignment horizontal="center" vertical="center"/>
    </xf>
    <xf numFmtId="0" fontId="14" fillId="4" borderId="59" xfId="0" applyFont="1" applyFill="1" applyBorder="1" applyAlignment="1">
      <alignment horizontal="center" vertical="center"/>
    </xf>
    <xf numFmtId="0" fontId="14" fillId="0" borderId="45" xfId="0" applyFont="1" applyBorder="1" applyAlignment="1">
      <alignment horizontal="left" vertical="center" wrapText="1"/>
    </xf>
    <xf numFmtId="0" fontId="14" fillId="0" borderId="135" xfId="0" applyFont="1" applyBorder="1" applyAlignment="1">
      <alignment horizontal="left" vertical="center" wrapText="1"/>
    </xf>
    <xf numFmtId="0" fontId="14" fillId="0" borderId="91" xfId="0" applyFont="1" applyBorder="1" applyAlignment="1">
      <alignment horizontal="left" vertical="center" wrapText="1"/>
    </xf>
    <xf numFmtId="0" fontId="14" fillId="0" borderId="109" xfId="0" applyFont="1" applyBorder="1" applyAlignment="1">
      <alignment horizontal="left" vertical="center" wrapText="1"/>
    </xf>
    <xf numFmtId="0" fontId="81" fillId="0" borderId="179" xfId="0" applyFont="1" applyFill="1" applyBorder="1" applyAlignment="1" applyProtection="1">
      <alignment horizontal="left" vertical="center"/>
    </xf>
    <xf numFmtId="0" fontId="85" fillId="0" borderId="0" xfId="0" applyFont="1" applyFill="1" applyAlignment="1" applyProtection="1">
      <alignment horizontal="left"/>
    </xf>
    <xf numFmtId="0" fontId="81" fillId="0" borderId="178" xfId="0" applyFont="1" applyFill="1" applyBorder="1" applyAlignment="1" applyProtection="1">
      <alignment horizontal="left" vertical="center" wrapText="1"/>
    </xf>
    <xf numFmtId="0" fontId="81" fillId="0" borderId="0" xfId="0" applyFont="1" applyFill="1" applyBorder="1" applyAlignment="1" applyProtection="1">
      <alignment horizontal="left" vertical="center" wrapText="1"/>
    </xf>
    <xf numFmtId="0" fontId="81" fillId="0" borderId="177" xfId="0" applyFont="1" applyFill="1" applyBorder="1" applyAlignment="1" applyProtection="1">
      <alignment horizontal="left" vertical="center" wrapText="1"/>
    </xf>
    <xf numFmtId="0" fontId="81" fillId="0" borderId="178" xfId="0" applyFont="1" applyFill="1" applyBorder="1" applyAlignment="1" applyProtection="1">
      <alignment horizontal="left" vertical="center"/>
    </xf>
    <xf numFmtId="0" fontId="81" fillId="0" borderId="0" xfId="0" applyFont="1" applyFill="1" applyBorder="1" applyAlignment="1" applyProtection="1">
      <alignment horizontal="left" vertical="center"/>
    </xf>
    <xf numFmtId="0" fontId="81" fillId="0" borderId="177" xfId="0" applyFont="1" applyFill="1" applyBorder="1" applyAlignment="1" applyProtection="1">
      <alignment horizontal="left" vertical="center"/>
    </xf>
    <xf numFmtId="0" fontId="38" fillId="0" borderId="178" xfId="0" applyFont="1" applyFill="1" applyBorder="1" applyAlignment="1" applyProtection="1">
      <alignment horizontal="left" vertical="center" wrapText="1"/>
    </xf>
    <xf numFmtId="0" fontId="38" fillId="0" borderId="0" xfId="0" applyFont="1" applyFill="1" applyBorder="1" applyAlignment="1" applyProtection="1">
      <alignment horizontal="left" vertical="center" wrapText="1"/>
    </xf>
    <xf numFmtId="0" fontId="38" fillId="0" borderId="177" xfId="0" applyFont="1" applyFill="1" applyBorder="1" applyAlignment="1" applyProtection="1">
      <alignment horizontal="left" vertical="center" wrapText="1"/>
    </xf>
    <xf numFmtId="0" fontId="11" fillId="5" borderId="164" xfId="0" applyFont="1" applyFill="1" applyBorder="1" applyAlignment="1" applyProtection="1">
      <alignment horizontal="left" vertical="center"/>
    </xf>
    <xf numFmtId="0" fontId="11" fillId="5" borderId="130" xfId="0" applyFont="1" applyFill="1" applyBorder="1" applyAlignment="1" applyProtection="1">
      <alignment horizontal="left" vertical="center"/>
    </xf>
    <xf numFmtId="186" fontId="35" fillId="0" borderId="17" xfId="0" applyNumberFormat="1" applyFont="1" applyBorder="1" applyAlignment="1" applyProtection="1">
      <alignment horizontal="right" vertical="center"/>
      <protection locked="0"/>
    </xf>
    <xf numFmtId="186" fontId="35" fillId="0" borderId="88" xfId="0" applyNumberFormat="1" applyFont="1" applyBorder="1" applyAlignment="1" applyProtection="1">
      <alignment horizontal="right" vertical="center"/>
      <protection locked="0"/>
    </xf>
    <xf numFmtId="186" fontId="35" fillId="0" borderId="90" xfId="0" applyNumberFormat="1" applyFont="1" applyBorder="1" applyAlignment="1" applyProtection="1">
      <alignment horizontal="right" vertical="center" shrinkToFit="1"/>
      <protection locked="0"/>
    </xf>
    <xf numFmtId="186" fontId="35" fillId="0" borderId="92" xfId="0" applyNumberFormat="1" applyFont="1" applyBorder="1" applyAlignment="1" applyProtection="1">
      <alignment horizontal="right" vertical="center" shrinkToFit="1"/>
      <protection locked="0"/>
    </xf>
    <xf numFmtId="0" fontId="0" fillId="0" borderId="107" xfId="0" applyFill="1" applyBorder="1" applyAlignment="1" applyProtection="1">
      <alignment horizontal="left" vertical="center" wrapText="1"/>
      <protection locked="0"/>
    </xf>
    <xf numFmtId="0" fontId="0" fillId="0" borderId="52" xfId="0" applyFill="1" applyBorder="1" applyAlignment="1" applyProtection="1">
      <alignment horizontal="left" vertical="center" wrapText="1"/>
      <protection locked="0"/>
    </xf>
    <xf numFmtId="0" fontId="0" fillId="0" borderId="76" xfId="0" applyFill="1" applyBorder="1" applyAlignment="1" applyProtection="1">
      <alignment horizontal="left" vertical="center" wrapText="1"/>
      <protection locked="0"/>
    </xf>
    <xf numFmtId="0" fontId="0" fillId="0" borderId="24" xfId="0" applyFill="1" applyBorder="1" applyAlignment="1" applyProtection="1">
      <alignment horizontal="left" vertical="center" wrapText="1"/>
      <protection locked="0"/>
    </xf>
    <xf numFmtId="176" fontId="14" fillId="5" borderId="42" xfId="0" applyNumberFormat="1" applyFont="1" applyFill="1" applyBorder="1" applyAlignment="1" applyProtection="1">
      <alignment horizontal="center" vertical="center" shrinkToFit="1"/>
    </xf>
    <xf numFmtId="176" fontId="14" fillId="5" borderId="72" xfId="0" applyNumberFormat="1" applyFont="1" applyFill="1" applyBorder="1" applyAlignment="1" applyProtection="1">
      <alignment horizontal="center" vertical="center" shrinkToFit="1"/>
    </xf>
    <xf numFmtId="176" fontId="14" fillId="5" borderId="43" xfId="0" applyNumberFormat="1" applyFont="1" applyFill="1" applyBorder="1" applyAlignment="1" applyProtection="1">
      <alignment horizontal="center" vertical="center" shrinkToFit="1"/>
    </xf>
    <xf numFmtId="0" fontId="0" fillId="0" borderId="70" xfId="0" applyFill="1" applyBorder="1" applyAlignment="1" applyProtection="1">
      <alignment horizontal="left" vertical="center" wrapText="1"/>
      <protection locked="0"/>
    </xf>
    <xf numFmtId="0" fontId="0" fillId="0" borderId="14" xfId="0" applyFill="1" applyBorder="1" applyAlignment="1" applyProtection="1">
      <alignment horizontal="left" vertical="center" wrapText="1"/>
      <protection locked="0"/>
    </xf>
    <xf numFmtId="0" fontId="0" fillId="0" borderId="139" xfId="0" applyFill="1" applyBorder="1" applyAlignment="1" applyProtection="1">
      <alignment horizontal="left" vertical="center" wrapText="1"/>
      <protection locked="0"/>
    </xf>
    <xf numFmtId="0" fontId="0" fillId="0" borderId="68" xfId="0" applyFill="1" applyBorder="1" applyAlignment="1" applyProtection="1">
      <alignment horizontal="left" vertical="center" wrapText="1"/>
      <protection locked="0"/>
    </xf>
    <xf numFmtId="176" fontId="0" fillId="5" borderId="89" xfId="0" applyNumberFormat="1" applyFill="1" applyBorder="1" applyAlignment="1" applyProtection="1">
      <alignment horizontal="right" vertical="center"/>
    </xf>
    <xf numFmtId="176" fontId="0" fillId="5" borderId="39" xfId="0" applyNumberFormat="1" applyFill="1" applyBorder="1" applyAlignment="1" applyProtection="1">
      <alignment horizontal="right" vertical="center"/>
    </xf>
    <xf numFmtId="176" fontId="11" fillId="5" borderId="12" xfId="0" applyNumberFormat="1" applyFont="1" applyFill="1" applyBorder="1" applyAlignment="1" applyProtection="1">
      <alignment horizontal="right" vertical="center"/>
    </xf>
    <xf numFmtId="176" fontId="11" fillId="5" borderId="5" xfId="0" applyNumberFormat="1" applyFont="1" applyFill="1" applyBorder="1" applyAlignment="1" applyProtection="1">
      <alignment horizontal="right" vertical="center"/>
    </xf>
    <xf numFmtId="176" fontId="0" fillId="5" borderId="12" xfId="0" applyNumberFormat="1" applyFill="1" applyBorder="1" applyAlignment="1" applyProtection="1">
      <alignment horizontal="right" vertical="center"/>
    </xf>
    <xf numFmtId="176" fontId="0" fillId="5" borderId="5" xfId="0" applyNumberFormat="1" applyFill="1" applyBorder="1" applyAlignment="1" applyProtection="1">
      <alignment horizontal="right" vertical="center"/>
    </xf>
    <xf numFmtId="0" fontId="48" fillId="5" borderId="103" xfId="0" applyFont="1" applyFill="1" applyBorder="1" applyAlignment="1" applyProtection="1">
      <alignment horizontal="left" vertical="center" wrapText="1"/>
    </xf>
    <xf numFmtId="0" fontId="48" fillId="5" borderId="108" xfId="0" applyFont="1" applyFill="1" applyBorder="1" applyAlignment="1" applyProtection="1">
      <alignment horizontal="left" vertical="center" wrapText="1"/>
    </xf>
    <xf numFmtId="0" fontId="21" fillId="5" borderId="104" xfId="0" applyFont="1" applyFill="1" applyBorder="1" applyAlignment="1" applyProtection="1">
      <alignment horizontal="left" vertical="center" wrapText="1"/>
    </xf>
    <xf numFmtId="176" fontId="11" fillId="5" borderId="11" xfId="0" applyNumberFormat="1" applyFont="1" applyFill="1" applyBorder="1" applyAlignment="1" applyProtection="1">
      <alignment horizontal="right" vertical="center"/>
    </xf>
    <xf numFmtId="176" fontId="11" fillId="5" borderId="137" xfId="0" applyNumberFormat="1" applyFont="1" applyFill="1" applyBorder="1" applyAlignment="1" applyProtection="1">
      <alignment horizontal="right" vertical="center"/>
    </xf>
    <xf numFmtId="0" fontId="0" fillId="0" borderId="6" xfId="0" applyFill="1" applyBorder="1" applyAlignment="1" applyProtection="1">
      <alignment horizontal="left" vertical="center" wrapText="1"/>
      <protection locked="0"/>
    </xf>
    <xf numFmtId="0" fontId="0" fillId="0" borderId="13" xfId="0" applyFill="1" applyBorder="1" applyAlignment="1" applyProtection="1">
      <alignment horizontal="left" vertical="center" wrapText="1"/>
      <protection locked="0"/>
    </xf>
    <xf numFmtId="0" fontId="0" fillId="0" borderId="10" xfId="0" applyFill="1" applyBorder="1" applyAlignment="1" applyProtection="1">
      <alignment horizontal="left" vertical="center" wrapText="1"/>
      <protection locked="0"/>
    </xf>
    <xf numFmtId="0" fontId="0" fillId="0" borderId="23" xfId="0" applyFill="1" applyBorder="1" applyAlignment="1" applyProtection="1">
      <alignment horizontal="left" vertical="center" wrapText="1"/>
      <protection locked="0"/>
    </xf>
    <xf numFmtId="0" fontId="0" fillId="5" borderId="42" xfId="0" applyFill="1" applyBorder="1" applyAlignment="1" applyProtection="1">
      <alignment horizontal="center" vertical="center"/>
    </xf>
    <xf numFmtId="0" fontId="0" fillId="5" borderId="72" xfId="0" applyFill="1" applyBorder="1" applyAlignment="1" applyProtection="1">
      <alignment horizontal="center" vertical="center"/>
    </xf>
    <xf numFmtId="0" fontId="23" fillId="5" borderId="8" xfId="0" applyFont="1" applyFill="1" applyBorder="1" applyAlignment="1" applyProtection="1">
      <alignment horizontal="left" vertical="center"/>
    </xf>
    <xf numFmtId="0" fontId="23" fillId="5" borderId="73" xfId="0" applyFont="1" applyFill="1" applyBorder="1" applyAlignment="1" applyProtection="1">
      <alignment horizontal="left" vertical="center"/>
    </xf>
    <xf numFmtId="0" fontId="0" fillId="0" borderId="58" xfId="0" applyFill="1" applyBorder="1" applyAlignment="1" applyProtection="1">
      <alignment horizontal="left" vertical="center" wrapText="1"/>
      <protection locked="0"/>
    </xf>
    <xf numFmtId="0" fontId="0" fillId="0" borderId="50" xfId="0" applyFill="1" applyBorder="1" applyAlignment="1" applyProtection="1">
      <alignment horizontal="left" vertical="center" wrapText="1"/>
      <protection locked="0"/>
    </xf>
    <xf numFmtId="0" fontId="0" fillId="0" borderId="61" xfId="0" applyFill="1" applyBorder="1" applyAlignment="1" applyProtection="1">
      <alignment horizontal="left" vertical="center" wrapText="1"/>
      <protection locked="0"/>
    </xf>
    <xf numFmtId="0" fontId="0" fillId="5" borderId="48" xfId="0" applyFill="1" applyBorder="1" applyAlignment="1" applyProtection="1">
      <alignment horizontal="left" vertical="center"/>
    </xf>
    <xf numFmtId="0" fontId="0" fillId="5" borderId="88" xfId="0" applyFill="1" applyBorder="1" applyAlignment="1" applyProtection="1">
      <alignment horizontal="left" vertical="center"/>
    </xf>
    <xf numFmtId="0" fontId="13" fillId="4" borderId="84" xfId="0" applyFont="1" applyFill="1" applyBorder="1" applyAlignment="1" applyProtection="1">
      <alignment horizontal="left" vertical="center" shrinkToFit="1"/>
      <protection locked="0"/>
    </xf>
    <xf numFmtId="0" fontId="13" fillId="4" borderId="85" xfId="0" applyFont="1" applyFill="1" applyBorder="1" applyAlignment="1" applyProtection="1">
      <alignment horizontal="left" vertical="center" shrinkToFit="1"/>
      <protection locked="0"/>
    </xf>
    <xf numFmtId="0" fontId="13" fillId="4" borderId="133" xfId="0" applyFont="1" applyFill="1" applyBorder="1" applyAlignment="1" applyProtection="1">
      <alignment horizontal="left" vertical="center" shrinkToFit="1"/>
      <protection locked="0"/>
    </xf>
    <xf numFmtId="0" fontId="0" fillId="5" borderId="31" xfId="0" applyFill="1" applyBorder="1" applyAlignment="1" applyProtection="1">
      <alignment horizontal="center" vertical="center" textRotation="255"/>
    </xf>
    <xf numFmtId="0" fontId="0" fillId="5" borderId="33" xfId="0" applyFill="1" applyBorder="1" applyAlignment="1" applyProtection="1">
      <alignment horizontal="center" vertical="center" textRotation="255"/>
    </xf>
    <xf numFmtId="0" fontId="0" fillId="5" borderId="34" xfId="0" applyFill="1" applyBorder="1" applyAlignment="1" applyProtection="1">
      <alignment horizontal="center" vertical="center" textRotation="255"/>
    </xf>
    <xf numFmtId="0" fontId="0" fillId="5" borderId="57" xfId="0" applyFill="1" applyBorder="1" applyAlignment="1" applyProtection="1">
      <alignment vertical="center"/>
    </xf>
    <xf numFmtId="0" fontId="0" fillId="5" borderId="55" xfId="0" applyFill="1" applyBorder="1" applyAlignment="1" applyProtection="1">
      <alignment vertical="center"/>
    </xf>
    <xf numFmtId="0" fontId="0" fillId="5" borderId="56" xfId="0" applyFill="1" applyBorder="1" applyAlignment="1" applyProtection="1">
      <alignment vertical="center"/>
    </xf>
    <xf numFmtId="0" fontId="0" fillId="5" borderId="71" xfId="0" applyFill="1" applyBorder="1" applyAlignment="1" applyProtection="1">
      <alignment vertical="center"/>
    </xf>
    <xf numFmtId="0" fontId="22" fillId="5" borderId="8" xfId="0" applyFont="1" applyFill="1" applyBorder="1" applyAlignment="1" applyProtection="1">
      <alignment horizontal="left" vertical="center"/>
    </xf>
    <xf numFmtId="0" fontId="22" fillId="5" borderId="72" xfId="0" applyFont="1" applyFill="1" applyBorder="1" applyAlignment="1" applyProtection="1">
      <alignment horizontal="left" vertical="center"/>
    </xf>
    <xf numFmtId="0" fontId="22" fillId="5" borderId="43" xfId="0" applyFont="1" applyFill="1" applyBorder="1" applyAlignment="1" applyProtection="1">
      <alignment horizontal="left" vertical="center"/>
    </xf>
    <xf numFmtId="0" fontId="0" fillId="5" borderId="80" xfId="0" applyFill="1" applyBorder="1" applyAlignment="1" applyProtection="1">
      <alignment horizontal="left" vertical="center"/>
    </xf>
    <xf numFmtId="0" fontId="0" fillId="5" borderId="81" xfId="0" applyFill="1" applyBorder="1" applyAlignment="1" applyProtection="1">
      <alignment horizontal="left" vertical="center"/>
    </xf>
    <xf numFmtId="0" fontId="0" fillId="0" borderId="121" xfId="0" applyFill="1" applyBorder="1" applyAlignment="1" applyProtection="1">
      <alignment horizontal="left" vertical="center" wrapText="1"/>
      <protection locked="0"/>
    </xf>
    <xf numFmtId="49" fontId="0" fillId="0" borderId="10" xfId="0" applyNumberFormat="1" applyFill="1" applyBorder="1" applyAlignment="1" applyProtection="1">
      <alignment horizontal="left" vertical="center" wrapText="1"/>
      <protection locked="0"/>
    </xf>
    <xf numFmtId="49" fontId="0" fillId="0" borderId="91" xfId="0" applyNumberFormat="1" applyFill="1" applyBorder="1" applyAlignment="1" applyProtection="1">
      <alignment horizontal="left" vertical="center" wrapText="1"/>
      <protection locked="0"/>
    </xf>
    <xf numFmtId="49" fontId="0" fillId="0" borderId="92" xfId="0" applyNumberFormat="1" applyFill="1" applyBorder="1" applyAlignment="1" applyProtection="1">
      <alignment horizontal="left" vertical="center" wrapText="1"/>
      <protection locked="0"/>
    </xf>
    <xf numFmtId="0" fontId="0" fillId="5" borderId="80" xfId="0" applyFill="1" applyBorder="1" applyAlignment="1">
      <alignment horizontal="left" vertical="center"/>
    </xf>
    <xf numFmtId="0" fontId="0" fillId="5" borderId="17" xfId="0" applyFill="1" applyBorder="1" applyAlignment="1">
      <alignment horizontal="left" vertical="center"/>
    </xf>
    <xf numFmtId="14" fontId="0" fillId="5" borderId="42" xfId="0" applyNumberFormat="1" applyFill="1" applyBorder="1" applyAlignment="1" applyProtection="1">
      <alignment horizontal="center" vertical="center" shrinkToFit="1"/>
      <protection locked="0"/>
    </xf>
    <xf numFmtId="14" fontId="0" fillId="5" borderId="110" xfId="0" applyNumberFormat="1" applyFill="1" applyBorder="1" applyAlignment="1" applyProtection="1">
      <alignment horizontal="center" vertical="center" shrinkToFit="1"/>
      <protection locked="0"/>
    </xf>
    <xf numFmtId="14" fontId="0" fillId="5" borderId="42" xfId="0" applyNumberFormat="1" applyFill="1" applyBorder="1" applyAlignment="1" applyProtection="1">
      <alignment horizontal="center" vertical="center"/>
      <protection locked="0"/>
    </xf>
    <xf numFmtId="14" fontId="0" fillId="5" borderId="110" xfId="0" applyNumberFormat="1" applyFill="1" applyBorder="1" applyAlignment="1" applyProtection="1">
      <alignment horizontal="center" vertical="center"/>
      <protection locked="0"/>
    </xf>
    <xf numFmtId="0" fontId="21" fillId="5" borderId="72" xfId="0" applyFont="1" applyFill="1" applyBorder="1" applyAlignment="1">
      <alignment horizontal="center" vertical="center"/>
    </xf>
    <xf numFmtId="0" fontId="21" fillId="5" borderId="43" xfId="0" applyFont="1" applyFill="1" applyBorder="1" applyAlignment="1">
      <alignment horizontal="center" vertical="center"/>
    </xf>
    <xf numFmtId="185" fontId="35" fillId="4" borderId="90" xfId="0" applyNumberFormat="1" applyFont="1" applyFill="1" applyBorder="1" applyAlignment="1" applyProtection="1">
      <alignment horizontal="right" vertical="center" shrinkToFit="1"/>
      <protection locked="0"/>
    </xf>
    <xf numFmtId="185" fontId="35" fillId="4" borderId="109" xfId="0" applyNumberFormat="1" applyFont="1" applyFill="1" applyBorder="1" applyAlignment="1" applyProtection="1">
      <alignment horizontal="right" vertical="center" shrinkToFit="1"/>
      <protection locked="0"/>
    </xf>
    <xf numFmtId="0" fontId="21" fillId="5" borderId="82" xfId="0" applyFont="1" applyFill="1" applyBorder="1" applyAlignment="1" applyProtection="1">
      <alignment horizontal="center" vertical="center" textRotation="255"/>
    </xf>
    <xf numFmtId="0" fontId="21" fillId="5" borderId="83" xfId="0" applyFont="1" applyFill="1" applyBorder="1" applyAlignment="1" applyProtection="1">
      <alignment horizontal="center" vertical="center" textRotation="255"/>
    </xf>
    <xf numFmtId="0" fontId="21" fillId="5" borderId="134" xfId="0" applyFont="1" applyFill="1" applyBorder="1" applyAlignment="1" applyProtection="1">
      <alignment horizontal="center" vertical="center" textRotation="255"/>
    </xf>
    <xf numFmtId="0" fontId="0" fillId="5" borderId="82" xfId="0" applyFill="1" applyBorder="1" applyAlignment="1" applyProtection="1">
      <alignment horizontal="center" vertical="center" textRotation="255"/>
    </xf>
    <xf numFmtId="0" fontId="0" fillId="5" borderId="134" xfId="0" applyFill="1" applyBorder="1" applyAlignment="1" applyProtection="1">
      <alignment horizontal="center" vertical="center" textRotation="255"/>
    </xf>
    <xf numFmtId="0" fontId="13" fillId="5" borderId="148" xfId="0" applyFont="1" applyFill="1" applyBorder="1" applyAlignment="1" applyProtection="1">
      <alignment horizontal="left" vertical="center"/>
    </xf>
    <xf numFmtId="0" fontId="13" fillId="5" borderId="145" xfId="0" applyFont="1" applyFill="1" applyBorder="1" applyAlignment="1" applyProtection="1">
      <alignment horizontal="left" vertical="center"/>
    </xf>
    <xf numFmtId="0" fontId="13" fillId="5" borderId="149" xfId="0" applyFont="1" applyFill="1" applyBorder="1" applyAlignment="1" applyProtection="1">
      <alignment horizontal="left" vertical="center"/>
    </xf>
    <xf numFmtId="0" fontId="0" fillId="0" borderId="84" xfId="0" applyFill="1" applyBorder="1" applyAlignment="1" applyProtection="1">
      <alignment horizontal="left" vertical="center" wrapText="1"/>
      <protection locked="0"/>
    </xf>
    <xf numFmtId="0" fontId="0" fillId="0" borderId="85" xfId="0" applyFill="1" applyBorder="1" applyAlignment="1" applyProtection="1">
      <alignment horizontal="left" vertical="center" wrapText="1"/>
      <protection locked="0"/>
    </xf>
    <xf numFmtId="0" fontId="0" fillId="0" borderId="133" xfId="0" applyFill="1" applyBorder="1" applyAlignment="1" applyProtection="1">
      <alignment horizontal="left" vertical="center" wrapText="1"/>
      <protection locked="0"/>
    </xf>
    <xf numFmtId="0" fontId="0" fillId="6" borderId="48" xfId="0" applyFont="1" applyFill="1" applyBorder="1" applyAlignment="1" applyProtection="1">
      <alignment horizontal="left" vertical="center"/>
    </xf>
    <xf numFmtId="0" fontId="0" fillId="6" borderId="88" xfId="0" applyFont="1" applyFill="1" applyBorder="1" applyAlignment="1" applyProtection="1">
      <alignment horizontal="left" vertical="center"/>
    </xf>
    <xf numFmtId="0" fontId="0" fillId="5" borderId="100" xfId="0" applyFill="1" applyBorder="1" applyAlignment="1" applyProtection="1">
      <alignment horizontal="left" vertical="center"/>
    </xf>
    <xf numFmtId="0" fontId="0" fillId="5" borderId="138" xfId="0" applyFill="1" applyBorder="1" applyAlignment="1" applyProtection="1">
      <alignment horizontal="left" vertical="center"/>
    </xf>
    <xf numFmtId="0" fontId="0" fillId="5" borderId="101" xfId="0" applyFill="1" applyBorder="1" applyAlignment="1" applyProtection="1">
      <alignment horizontal="left" vertical="center"/>
    </xf>
    <xf numFmtId="0" fontId="21" fillId="0" borderId="84" xfId="0" applyFont="1" applyFill="1" applyBorder="1" applyAlignment="1" applyProtection="1">
      <alignment horizontal="left" vertical="center" wrapText="1"/>
      <protection locked="0"/>
    </xf>
    <xf numFmtId="0" fontId="21" fillId="0" borderId="85" xfId="0" applyFont="1" applyFill="1" applyBorder="1" applyAlignment="1" applyProtection="1">
      <alignment horizontal="left" vertical="center" wrapText="1"/>
      <protection locked="0"/>
    </xf>
    <xf numFmtId="0" fontId="21" fillId="0" borderId="133" xfId="0" applyFont="1" applyFill="1" applyBorder="1" applyAlignment="1" applyProtection="1">
      <alignment horizontal="left" vertical="center" wrapText="1"/>
      <protection locked="0"/>
    </xf>
    <xf numFmtId="0" fontId="0" fillId="5" borderId="136" xfId="0" applyFill="1" applyBorder="1" applyAlignment="1" applyProtection="1">
      <alignment horizontal="left" vertical="center"/>
    </xf>
    <xf numFmtId="0" fontId="0" fillId="5" borderId="98" xfId="0" applyFill="1" applyBorder="1" applyAlignment="1" applyProtection="1">
      <alignment horizontal="left" vertical="center"/>
    </xf>
    <xf numFmtId="0" fontId="0" fillId="5" borderId="60" xfId="0" applyFill="1" applyBorder="1" applyAlignment="1" applyProtection="1">
      <alignment horizontal="left" vertical="center"/>
    </xf>
    <xf numFmtId="0" fontId="21" fillId="0" borderId="107" xfId="0" applyFont="1" applyFill="1" applyBorder="1" applyAlignment="1" applyProtection="1">
      <alignment horizontal="left" vertical="center" wrapText="1"/>
      <protection locked="0"/>
    </xf>
    <xf numFmtId="0" fontId="21" fillId="0" borderId="52" xfId="0" applyFont="1" applyFill="1" applyBorder="1" applyAlignment="1" applyProtection="1">
      <alignment horizontal="left" vertical="center" wrapText="1"/>
      <protection locked="0"/>
    </xf>
    <xf numFmtId="0" fontId="21" fillId="0" borderId="76" xfId="0" applyFont="1" applyFill="1" applyBorder="1" applyAlignment="1" applyProtection="1">
      <alignment horizontal="left" vertical="center" wrapText="1"/>
      <protection locked="0"/>
    </xf>
    <xf numFmtId="0" fontId="21" fillId="0" borderId="24" xfId="0" applyFont="1" applyFill="1" applyBorder="1" applyAlignment="1" applyProtection="1">
      <alignment horizontal="left" vertical="center" wrapText="1"/>
      <protection locked="0"/>
    </xf>
    <xf numFmtId="0" fontId="0" fillId="0" borderId="51" xfId="0" applyFill="1" applyBorder="1" applyAlignment="1" applyProtection="1">
      <alignment horizontal="left" vertical="center" wrapText="1"/>
      <protection locked="0"/>
    </xf>
    <xf numFmtId="14" fontId="0" fillId="0" borderId="114" xfId="0" applyNumberFormat="1" applyFill="1" applyBorder="1" applyAlignment="1" applyProtection="1">
      <alignment horizontal="center" vertical="center"/>
      <protection locked="0"/>
    </xf>
    <xf numFmtId="14" fontId="0" fillId="0" borderId="123" xfId="0" applyNumberFormat="1" applyFill="1" applyBorder="1" applyAlignment="1" applyProtection="1">
      <alignment horizontal="center" vertical="center"/>
      <protection locked="0"/>
    </xf>
    <xf numFmtId="0" fontId="0" fillId="0" borderId="114" xfId="0" applyFill="1" applyBorder="1" applyAlignment="1" applyProtection="1">
      <alignment horizontal="center" vertical="center"/>
      <protection locked="0"/>
    </xf>
    <xf numFmtId="0" fontId="0" fillId="0" borderId="66" xfId="0" applyFill="1" applyBorder="1" applyAlignment="1" applyProtection="1">
      <alignment horizontal="center" vertical="center"/>
      <protection locked="0"/>
    </xf>
    <xf numFmtId="0" fontId="0" fillId="0" borderId="67" xfId="0" applyFill="1" applyBorder="1" applyAlignment="1" applyProtection="1">
      <alignment horizontal="center" vertical="center"/>
      <protection locked="0"/>
    </xf>
    <xf numFmtId="0" fontId="0" fillId="0" borderId="0" xfId="0" applyAlignment="1" applyProtection="1">
      <alignment horizontal="left" vertical="top" wrapText="1"/>
      <protection locked="0"/>
    </xf>
    <xf numFmtId="0" fontId="62" fillId="0" borderId="0" xfId="7" applyFont="1" applyAlignment="1" applyProtection="1">
      <alignment horizontal="center" vertical="center"/>
      <protection locked="0"/>
    </xf>
    <xf numFmtId="0" fontId="0" fillId="0" borderId="0" xfId="0" applyAlignment="1" applyProtection="1">
      <alignment horizontal="left" vertical="center"/>
      <protection locked="0"/>
    </xf>
    <xf numFmtId="0" fontId="0" fillId="0" borderId="118" xfId="0" applyBorder="1" applyAlignment="1" applyProtection="1">
      <alignment horizontal="left" vertical="center" wrapText="1"/>
      <protection locked="0"/>
    </xf>
    <xf numFmtId="176" fontId="0" fillId="5" borderId="140" xfId="0" applyNumberFormat="1" applyFill="1" applyBorder="1" applyAlignment="1" applyProtection="1">
      <alignment horizontal="right" vertical="center"/>
    </xf>
    <xf numFmtId="176" fontId="0" fillId="5" borderId="163" xfId="0" applyNumberFormat="1" applyFill="1" applyBorder="1" applyAlignment="1" applyProtection="1">
      <alignment horizontal="right" vertical="center"/>
    </xf>
    <xf numFmtId="176" fontId="0" fillId="5" borderId="21" xfId="0" applyNumberFormat="1" applyFill="1" applyBorder="1" applyAlignment="1" applyProtection="1">
      <alignment horizontal="right" vertical="center"/>
    </xf>
    <xf numFmtId="0" fontId="11" fillId="5" borderId="44" xfId="0" applyFont="1" applyFill="1" applyBorder="1" applyAlignment="1" applyProtection="1">
      <alignment horizontal="left" vertical="center" shrinkToFit="1"/>
    </xf>
    <xf numFmtId="0" fontId="11" fillId="5" borderId="69" xfId="0" applyFont="1" applyFill="1" applyBorder="1" applyAlignment="1" applyProtection="1">
      <alignment horizontal="left" vertical="center" shrinkToFit="1"/>
    </xf>
    <xf numFmtId="176" fontId="11" fillId="5" borderId="9" xfId="0" applyNumberFormat="1" applyFont="1" applyFill="1" applyBorder="1" applyAlignment="1" applyProtection="1">
      <alignment horizontal="right" vertical="center"/>
    </xf>
    <xf numFmtId="176" fontId="11" fillId="5" borderId="135" xfId="0" applyNumberFormat="1" applyFont="1" applyFill="1" applyBorder="1" applyAlignment="1" applyProtection="1">
      <alignment horizontal="right" vertical="center"/>
    </xf>
    <xf numFmtId="0" fontId="0" fillId="5" borderId="77" xfId="0" applyFill="1" applyBorder="1" applyAlignment="1" applyProtection="1">
      <alignment horizontal="center" vertical="center"/>
    </xf>
    <xf numFmtId="0" fontId="0" fillId="5" borderId="16" xfId="0" applyFill="1" applyBorder="1" applyAlignment="1" applyProtection="1">
      <alignment horizontal="center" vertical="center"/>
    </xf>
    <xf numFmtId="0" fontId="0" fillId="5" borderId="126" xfId="0" applyFill="1" applyBorder="1" applyAlignment="1" applyProtection="1">
      <alignment horizontal="center" vertical="center"/>
    </xf>
    <xf numFmtId="0" fontId="0" fillId="5" borderId="16" xfId="0" applyFill="1" applyBorder="1" applyAlignment="1" applyProtection="1">
      <alignment horizontal="center" vertical="center" wrapText="1"/>
    </xf>
    <xf numFmtId="0" fontId="0" fillId="5" borderId="126" xfId="0" applyFill="1" applyBorder="1" applyAlignment="1" applyProtection="1">
      <alignment horizontal="center" vertical="center" wrapText="1"/>
    </xf>
    <xf numFmtId="0" fontId="11" fillId="5" borderId="161" xfId="0" applyFont="1" applyFill="1" applyBorder="1" applyAlignment="1" applyProtection="1">
      <alignment horizontal="left" vertical="center" shrinkToFit="1"/>
    </xf>
    <xf numFmtId="0" fontId="11" fillId="5" borderId="131" xfId="0" applyFont="1" applyFill="1" applyBorder="1" applyAlignment="1" applyProtection="1">
      <alignment horizontal="left" vertical="center" shrinkToFit="1"/>
    </xf>
    <xf numFmtId="0" fontId="11" fillId="5" borderId="162" xfId="0" applyFont="1" applyFill="1" applyBorder="1" applyAlignment="1" applyProtection="1">
      <alignment horizontal="left" vertical="center" shrinkToFit="1"/>
    </xf>
    <xf numFmtId="0" fontId="51" fillId="5" borderId="41" xfId="0" applyFont="1" applyFill="1" applyBorder="1" applyAlignment="1" applyProtection="1">
      <alignment horizontal="center" vertical="center"/>
    </xf>
    <xf numFmtId="0" fontId="51" fillId="5" borderId="167" xfId="0" applyFont="1" applyFill="1" applyBorder="1" applyAlignment="1" applyProtection="1">
      <alignment horizontal="center" vertical="center"/>
    </xf>
    <xf numFmtId="0" fontId="51" fillId="5" borderId="17" xfId="0" applyFont="1" applyFill="1" applyBorder="1" applyAlignment="1" applyProtection="1">
      <alignment horizontal="center" vertical="center"/>
    </xf>
    <xf numFmtId="0" fontId="51" fillId="5" borderId="111" xfId="0" applyFont="1" applyFill="1" applyBorder="1" applyAlignment="1" applyProtection="1">
      <alignment horizontal="center" vertical="center"/>
    </xf>
    <xf numFmtId="0" fontId="82" fillId="0" borderId="178" xfId="0" applyFont="1" applyBorder="1" applyAlignment="1" applyProtection="1">
      <alignment horizontal="left" vertical="top" wrapText="1"/>
    </xf>
    <xf numFmtId="0" fontId="82" fillId="0" borderId="177" xfId="0" applyFont="1" applyBorder="1" applyAlignment="1" applyProtection="1">
      <alignment horizontal="left" vertical="top" wrapText="1"/>
    </xf>
    <xf numFmtId="0" fontId="51" fillId="5" borderId="15" xfId="0" applyFont="1" applyFill="1" applyBorder="1" applyAlignment="1" applyProtection="1">
      <alignment horizontal="left" vertical="center" shrinkToFit="1"/>
    </xf>
    <xf numFmtId="0" fontId="51" fillId="5" borderId="35" xfId="0" applyFont="1" applyFill="1" applyBorder="1" applyAlignment="1" applyProtection="1">
      <alignment horizontal="left" vertical="center" shrinkToFit="1"/>
    </xf>
    <xf numFmtId="0" fontId="51" fillId="5" borderId="167" xfId="0" applyFont="1" applyFill="1" applyBorder="1" applyAlignment="1" applyProtection="1">
      <alignment horizontal="left" vertical="center" shrinkToFit="1"/>
    </xf>
    <xf numFmtId="0" fontId="51" fillId="5" borderId="10" xfId="0" applyFont="1" applyFill="1" applyBorder="1" applyAlignment="1" applyProtection="1">
      <alignment horizontal="left" vertical="center" shrinkToFit="1"/>
    </xf>
    <xf numFmtId="0" fontId="51" fillId="5" borderId="91" xfId="0" applyFont="1" applyFill="1" applyBorder="1" applyAlignment="1" applyProtection="1">
      <alignment horizontal="left" vertical="center" shrinkToFit="1"/>
    </xf>
    <xf numFmtId="0" fontId="51" fillId="0" borderId="91" xfId="0" applyFont="1" applyFill="1" applyBorder="1" applyAlignment="1" applyProtection="1">
      <alignment horizontal="left" vertical="center" shrinkToFit="1"/>
      <protection locked="0"/>
    </xf>
    <xf numFmtId="0" fontId="51" fillId="0" borderId="92" xfId="0" applyFont="1" applyFill="1" applyBorder="1" applyAlignment="1" applyProtection="1">
      <alignment horizontal="left" vertical="center" shrinkToFit="1"/>
      <protection locked="0"/>
    </xf>
    <xf numFmtId="0" fontId="82" fillId="0" borderId="178" xfId="0" applyFont="1" applyFill="1" applyBorder="1" applyAlignment="1" applyProtection="1">
      <alignment horizontal="left" vertical="center" wrapText="1"/>
    </xf>
    <xf numFmtId="0" fontId="82" fillId="0" borderId="178" xfId="0" applyFont="1" applyFill="1" applyBorder="1" applyAlignment="1" applyProtection="1">
      <alignment horizontal="left" vertical="center"/>
    </xf>
    <xf numFmtId="0" fontId="82" fillId="0" borderId="0" xfId="0" applyFont="1" applyFill="1" applyBorder="1" applyAlignment="1" applyProtection="1">
      <alignment horizontal="left" vertical="center"/>
    </xf>
    <xf numFmtId="0" fontId="82" fillId="0" borderId="177" xfId="0" applyFont="1" applyFill="1" applyBorder="1" applyAlignment="1" applyProtection="1">
      <alignment horizontal="left" vertical="center"/>
    </xf>
    <xf numFmtId="0" fontId="82" fillId="0" borderId="0" xfId="0" applyFont="1" applyBorder="1" applyAlignment="1" applyProtection="1">
      <alignment horizontal="left" vertical="center" wrapText="1"/>
    </xf>
    <xf numFmtId="0" fontId="82" fillId="0" borderId="177" xfId="0" applyFont="1" applyBorder="1" applyAlignment="1" applyProtection="1">
      <alignment horizontal="left" vertical="center" wrapText="1"/>
    </xf>
    <xf numFmtId="0" fontId="82" fillId="0" borderId="177" xfId="0" applyFont="1" applyFill="1" applyBorder="1" applyAlignment="1" applyProtection="1">
      <alignment horizontal="left" vertical="center" wrapText="1"/>
    </xf>
    <xf numFmtId="0" fontId="13" fillId="5" borderId="41" xfId="0" applyFont="1" applyFill="1" applyBorder="1" applyAlignment="1" applyProtection="1">
      <alignment horizontal="left"/>
    </xf>
    <xf numFmtId="0" fontId="13" fillId="5" borderId="15" xfId="0" applyFont="1" applyFill="1" applyBorder="1" applyAlignment="1" applyProtection="1">
      <alignment vertical="center"/>
    </xf>
    <xf numFmtId="0" fontId="13" fillId="0" borderId="35" xfId="0" applyFont="1" applyBorder="1" applyAlignment="1" applyProtection="1">
      <alignment vertical="center"/>
    </xf>
    <xf numFmtId="0" fontId="12" fillId="0" borderId="77" xfId="0" applyFont="1" applyBorder="1" applyAlignment="1" applyProtection="1">
      <alignment horizontal="left" vertical="top" wrapText="1"/>
      <protection locked="0"/>
    </xf>
    <xf numFmtId="0" fontId="12" fillId="0" borderId="78" xfId="0" applyFont="1" applyBorder="1" applyAlignment="1" applyProtection="1">
      <alignment horizontal="left" vertical="top" wrapText="1"/>
      <protection locked="0"/>
    </xf>
    <xf numFmtId="0" fontId="12" fillId="0" borderId="79" xfId="0" applyFont="1" applyBorder="1" applyAlignment="1" applyProtection="1">
      <alignment horizontal="left" vertical="top" wrapText="1"/>
      <protection locked="0"/>
    </xf>
    <xf numFmtId="0" fontId="12" fillId="0" borderId="16"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36" xfId="0" applyFont="1" applyBorder="1" applyAlignment="1" applyProtection="1">
      <alignment horizontal="left" vertical="top" wrapText="1"/>
      <protection locked="0"/>
    </xf>
    <xf numFmtId="0" fontId="12" fillId="0" borderId="17" xfId="0" applyFont="1" applyBorder="1" applyAlignment="1" applyProtection="1">
      <alignment horizontal="left" vertical="top" wrapText="1"/>
      <protection locked="0"/>
    </xf>
    <xf numFmtId="0" fontId="12" fillId="0" borderId="28" xfId="0" applyFont="1" applyBorder="1" applyAlignment="1" applyProtection="1">
      <alignment horizontal="left" vertical="top" wrapText="1"/>
      <protection locked="0"/>
    </xf>
    <xf numFmtId="0" fontId="12" fillId="0" borderId="47" xfId="0" applyFont="1" applyBorder="1" applyAlignment="1" applyProtection="1">
      <alignment horizontal="left" vertical="top" wrapText="1"/>
      <protection locked="0"/>
    </xf>
    <xf numFmtId="0" fontId="12" fillId="0" borderId="10" xfId="0" applyFont="1" applyBorder="1" applyAlignment="1" applyProtection="1">
      <alignment horizontal="left" vertical="center" shrinkToFit="1"/>
      <protection locked="0"/>
    </xf>
    <xf numFmtId="0" fontId="0" fillId="0" borderId="91" xfId="0" applyBorder="1" applyAlignment="1" applyProtection="1">
      <alignment horizontal="left" vertical="center" shrinkToFit="1"/>
      <protection locked="0"/>
    </xf>
    <xf numFmtId="0" fontId="0" fillId="0" borderId="121" xfId="0" applyBorder="1" applyAlignment="1" applyProtection="1">
      <alignment horizontal="left" vertical="center" shrinkToFit="1"/>
      <protection locked="0"/>
    </xf>
    <xf numFmtId="0" fontId="12" fillId="0" borderId="9" xfId="0" applyFont="1" applyBorder="1" applyAlignment="1" applyProtection="1">
      <alignment horizontal="left" vertical="center" shrinkToFit="1"/>
      <protection locked="0"/>
    </xf>
    <xf numFmtId="0" fontId="0" fillId="0" borderId="45" xfId="0" applyBorder="1" applyAlignment="1" applyProtection="1">
      <alignment horizontal="left" vertical="center" shrinkToFit="1"/>
      <protection locked="0"/>
    </xf>
    <xf numFmtId="0" fontId="0" fillId="0" borderId="69" xfId="0" applyBorder="1" applyAlignment="1" applyProtection="1">
      <alignment horizontal="left" vertical="center" shrinkToFit="1"/>
      <protection locked="0"/>
    </xf>
    <xf numFmtId="184" fontId="12" fillId="0" borderId="9" xfId="0" applyNumberFormat="1" applyFont="1" applyFill="1" applyBorder="1" applyAlignment="1" applyProtection="1">
      <alignment horizontal="left" vertical="center" shrinkToFit="1"/>
      <protection locked="0"/>
    </xf>
    <xf numFmtId="184" fontId="12" fillId="0" borderId="69" xfId="0" applyNumberFormat="1" applyFont="1" applyFill="1" applyBorder="1" applyAlignment="1" applyProtection="1">
      <alignment horizontal="left" vertical="center" shrinkToFit="1"/>
      <protection locked="0"/>
    </xf>
    <xf numFmtId="20" fontId="12" fillId="0" borderId="9" xfId="0" applyNumberFormat="1" applyFont="1" applyFill="1" applyBorder="1" applyAlignment="1" applyProtection="1">
      <alignment horizontal="left" vertical="center" shrinkToFit="1"/>
      <protection locked="0"/>
    </xf>
    <xf numFmtId="20" fontId="12" fillId="0" borderId="69" xfId="0" applyNumberFormat="1" applyFont="1" applyFill="1" applyBorder="1" applyAlignment="1" applyProtection="1">
      <alignment horizontal="left" vertical="center" shrinkToFit="1"/>
      <protection locked="0"/>
    </xf>
    <xf numFmtId="0" fontId="33" fillId="0" borderId="0" xfId="0" applyFont="1" applyFill="1" applyBorder="1" applyAlignment="1" applyProtection="1">
      <alignment horizontal="right" vertical="center" shrinkToFit="1"/>
    </xf>
    <xf numFmtId="0" fontId="33" fillId="0" borderId="0" xfId="0" applyFont="1" applyFill="1" applyBorder="1" applyAlignment="1" applyProtection="1">
      <alignment horizontal="left" vertical="center" shrinkToFit="1"/>
    </xf>
    <xf numFmtId="0" fontId="13" fillId="5" borderId="82" xfId="0" applyFont="1" applyFill="1" applyBorder="1" applyAlignment="1" applyProtection="1">
      <alignment horizontal="center" vertical="center" textRotation="255" shrinkToFit="1"/>
    </xf>
    <xf numFmtId="0" fontId="13" fillId="0" borderId="83" xfId="0" applyFont="1" applyBorder="1" applyAlignment="1" applyProtection="1">
      <alignment horizontal="center" vertical="center" textRotation="255" shrinkToFit="1"/>
    </xf>
    <xf numFmtId="0" fontId="13" fillId="0" borderId="134" xfId="0" applyFont="1" applyBorder="1" applyAlignment="1" applyProtection="1">
      <alignment horizontal="center" vertical="center" textRotation="255" shrinkToFit="1"/>
    </xf>
    <xf numFmtId="0" fontId="49" fillId="5" borderId="32" xfId="0" applyFont="1" applyFill="1" applyBorder="1" applyAlignment="1" applyProtection="1">
      <alignment horizontal="left"/>
    </xf>
    <xf numFmtId="0" fontId="13" fillId="0" borderId="116" xfId="0" applyFont="1" applyBorder="1" applyAlignment="1" applyProtection="1">
      <alignment horizontal="left"/>
    </xf>
    <xf numFmtId="0" fontId="37" fillId="0" borderId="78" xfId="0" applyFont="1" applyFill="1" applyBorder="1" applyAlignment="1" applyProtection="1">
      <alignment horizontal="left" vertical="top" wrapText="1"/>
      <protection locked="0"/>
    </xf>
    <xf numFmtId="0" fontId="0" fillId="0" borderId="79" xfId="0" applyBorder="1" applyAlignment="1" applyProtection="1">
      <alignment horizontal="left" vertical="top" wrapText="1"/>
      <protection locked="0"/>
    </xf>
    <xf numFmtId="0" fontId="37" fillId="0" borderId="0" xfId="0" applyFont="1" applyFill="1" applyBorder="1" applyAlignment="1" applyProtection="1">
      <alignment horizontal="left" vertical="top" wrapText="1"/>
      <protection locked="0"/>
    </xf>
    <xf numFmtId="0" fontId="0" fillId="0" borderId="36" xfId="0" applyBorder="1" applyAlignment="1" applyProtection="1">
      <alignment horizontal="left" vertical="top" wrapText="1"/>
      <protection locked="0"/>
    </xf>
    <xf numFmtId="0" fontId="37" fillId="0" borderId="28" xfId="0" applyFont="1" applyFill="1" applyBorder="1" applyAlignment="1" applyProtection="1">
      <alignment horizontal="left" vertical="top" wrapText="1"/>
      <protection locked="0"/>
    </xf>
    <xf numFmtId="0" fontId="0" fillId="0" borderId="47" xfId="0" applyBorder="1" applyAlignment="1" applyProtection="1">
      <alignment horizontal="left" vertical="top" wrapText="1"/>
      <protection locked="0"/>
    </xf>
    <xf numFmtId="0" fontId="49" fillId="5" borderId="42" xfId="0" applyFont="1" applyFill="1" applyBorder="1" applyAlignment="1" applyProtection="1">
      <alignment horizontal="left"/>
    </xf>
    <xf numFmtId="0" fontId="49" fillId="5" borderId="72" xfId="0" applyFont="1" applyFill="1" applyBorder="1" applyAlignment="1" applyProtection="1">
      <alignment horizontal="left"/>
    </xf>
    <xf numFmtId="0" fontId="49" fillId="5" borderId="43" xfId="0" applyFont="1" applyFill="1" applyBorder="1" applyAlignment="1" applyProtection="1">
      <alignment horizontal="left"/>
    </xf>
    <xf numFmtId="0" fontId="12" fillId="0" borderId="78"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wrapText="1"/>
      <protection locked="0"/>
    </xf>
    <xf numFmtId="0" fontId="12" fillId="0" borderId="118" xfId="0" applyFont="1" applyFill="1" applyBorder="1" applyAlignment="1" applyProtection="1">
      <alignment horizontal="left" vertical="top" wrapText="1"/>
      <protection locked="0"/>
    </xf>
    <xf numFmtId="0" fontId="0" fillId="0" borderId="62" xfId="0" applyBorder="1" applyAlignment="1" applyProtection="1">
      <alignment horizontal="left" vertical="top" wrapText="1"/>
      <protection locked="0"/>
    </xf>
    <xf numFmtId="0" fontId="12" fillId="5" borderId="183" xfId="0" applyFont="1" applyFill="1" applyBorder="1" applyAlignment="1" applyProtection="1">
      <alignment horizontal="left" vertical="center" shrinkToFit="1"/>
    </xf>
    <xf numFmtId="0" fontId="12" fillId="5" borderId="72" xfId="0" applyFont="1" applyFill="1" applyBorder="1" applyAlignment="1" applyProtection="1">
      <alignment horizontal="left" vertical="center" shrinkToFit="1"/>
    </xf>
    <xf numFmtId="0" fontId="12" fillId="5" borderId="43" xfId="0" applyFont="1" applyFill="1" applyBorder="1" applyAlignment="1" applyProtection="1">
      <alignment horizontal="left" vertical="center" shrinkToFit="1"/>
    </xf>
    <xf numFmtId="0" fontId="12" fillId="0" borderId="150" xfId="0" applyFont="1" applyFill="1" applyBorder="1" applyAlignment="1" applyProtection="1">
      <alignment horizontal="left" vertical="top" wrapText="1"/>
      <protection locked="0"/>
    </xf>
    <xf numFmtId="0" fontId="0" fillId="0" borderId="45" xfId="0" applyBorder="1" applyAlignment="1" applyProtection="1">
      <alignment vertical="center"/>
      <protection locked="0"/>
    </xf>
    <xf numFmtId="0" fontId="0" fillId="0" borderId="46" xfId="0" applyBorder="1" applyAlignment="1" applyProtection="1">
      <alignment vertical="center"/>
      <protection locked="0"/>
    </xf>
    <xf numFmtId="0" fontId="0" fillId="0" borderId="150" xfId="0" applyBorder="1" applyAlignment="1" applyProtection="1">
      <alignment vertical="center"/>
      <protection locked="0"/>
    </xf>
    <xf numFmtId="0" fontId="0" fillId="0" borderId="151" xfId="0" applyBorder="1" applyAlignment="1" applyProtection="1">
      <alignment vertical="center"/>
      <protection locked="0"/>
    </xf>
    <xf numFmtId="0" fontId="0" fillId="0" borderId="74" xfId="0" applyBorder="1" applyAlignment="1" applyProtection="1">
      <alignment vertical="center"/>
      <protection locked="0"/>
    </xf>
    <xf numFmtId="0" fontId="0" fillId="0" borderId="75" xfId="0" applyBorder="1" applyAlignment="1" applyProtection="1">
      <alignment vertical="center"/>
      <protection locked="0"/>
    </xf>
    <xf numFmtId="0" fontId="12" fillId="0" borderId="41"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35" xfId="0" applyFont="1" applyFill="1" applyBorder="1" applyAlignment="1" applyProtection="1">
      <alignment horizontal="left" vertical="top" shrinkToFit="1"/>
      <protection locked="0"/>
    </xf>
    <xf numFmtId="0" fontId="12" fillId="0" borderId="16" xfId="0" applyFont="1" applyFill="1" applyBorder="1" applyAlignment="1" applyProtection="1">
      <alignment horizontal="left" vertical="top" shrinkToFit="1"/>
      <protection locked="0"/>
    </xf>
    <xf numFmtId="0" fontId="12" fillId="0" borderId="0" xfId="0" applyFont="1" applyFill="1" applyBorder="1" applyAlignment="1" applyProtection="1">
      <alignment horizontal="left" vertical="top" shrinkToFit="1"/>
      <protection locked="0"/>
    </xf>
    <xf numFmtId="0" fontId="12" fillId="0" borderId="36" xfId="0" applyFont="1" applyFill="1" applyBorder="1" applyAlignment="1" applyProtection="1">
      <alignment horizontal="left" vertical="top" shrinkToFit="1"/>
      <protection locked="0"/>
    </xf>
    <xf numFmtId="0" fontId="12" fillId="0" borderId="17" xfId="0" applyFont="1" applyFill="1" applyBorder="1" applyAlignment="1" applyProtection="1">
      <alignment horizontal="left" vertical="top" shrinkToFit="1"/>
      <protection locked="0"/>
    </xf>
    <xf numFmtId="0" fontId="12" fillId="0" borderId="28" xfId="0" applyFont="1" applyFill="1" applyBorder="1" applyAlignment="1" applyProtection="1">
      <alignment horizontal="left" vertical="top" shrinkToFit="1"/>
      <protection locked="0"/>
    </xf>
    <xf numFmtId="0" fontId="12" fillId="0" borderId="47" xfId="0" applyFont="1" applyFill="1" applyBorder="1" applyAlignment="1" applyProtection="1">
      <alignment horizontal="left" vertical="top" shrinkToFit="1"/>
      <protection locked="0"/>
    </xf>
    <xf numFmtId="0" fontId="12" fillId="5" borderId="72" xfId="0" applyFont="1" applyFill="1" applyBorder="1" applyAlignment="1" applyProtection="1">
      <alignment horizontal="left" vertical="center"/>
    </xf>
    <xf numFmtId="0" fontId="0" fillId="5" borderId="72" xfId="0" applyFill="1" applyBorder="1" applyAlignment="1" applyProtection="1">
      <alignment vertical="center"/>
    </xf>
    <xf numFmtId="0" fontId="0" fillId="5" borderId="43" xfId="0" applyFill="1" applyBorder="1" applyAlignment="1" applyProtection="1">
      <alignment vertical="center"/>
    </xf>
    <xf numFmtId="0" fontId="0" fillId="0" borderId="78" xfId="0" applyBorder="1" applyAlignment="1" applyProtection="1">
      <alignment vertical="center"/>
      <protection locked="0"/>
    </xf>
    <xf numFmtId="0" fontId="0" fillId="0" borderId="79" xfId="0" applyBorder="1" applyAlignment="1" applyProtection="1">
      <alignment vertical="center"/>
      <protection locked="0"/>
    </xf>
    <xf numFmtId="0" fontId="0" fillId="0" borderId="0" xfId="0" applyBorder="1" applyAlignment="1" applyProtection="1">
      <alignment vertical="center"/>
      <protection locked="0"/>
    </xf>
    <xf numFmtId="0" fontId="0" fillId="0" borderId="36" xfId="0" applyBorder="1" applyAlignment="1" applyProtection="1">
      <alignment vertical="center"/>
      <protection locked="0"/>
    </xf>
    <xf numFmtId="0" fontId="0" fillId="0" borderId="83" xfId="0" applyBorder="1" applyAlignment="1" applyProtection="1">
      <alignment vertical="center" textRotation="255" shrinkToFit="1"/>
    </xf>
    <xf numFmtId="0" fontId="52" fillId="5" borderId="87" xfId="0" applyFont="1" applyFill="1" applyBorder="1" applyAlignment="1" applyProtection="1">
      <alignment horizontal="center" vertical="center" wrapText="1" shrinkToFit="1"/>
    </xf>
    <xf numFmtId="0" fontId="52" fillId="0" borderId="15" xfId="0" applyFont="1" applyBorder="1" applyAlignment="1" applyProtection="1">
      <alignment vertical="center"/>
    </xf>
    <xf numFmtId="0" fontId="52" fillId="0" borderId="33" xfId="0" applyFont="1" applyBorder="1" applyAlignment="1" applyProtection="1">
      <alignment vertical="center"/>
    </xf>
    <xf numFmtId="0" fontId="52" fillId="0" borderId="0" xfId="0" applyFont="1" applyBorder="1" applyAlignment="1" applyProtection="1">
      <alignment vertical="center"/>
    </xf>
    <xf numFmtId="0" fontId="52" fillId="0" borderId="184" xfId="0" applyFont="1" applyBorder="1" applyAlignment="1" applyProtection="1">
      <alignment vertical="center"/>
    </xf>
    <xf numFmtId="0" fontId="52" fillId="0" borderId="28" xfId="0" applyFont="1" applyBorder="1" applyAlignment="1" applyProtection="1">
      <alignment vertical="center"/>
    </xf>
    <xf numFmtId="0" fontId="12" fillId="0" borderId="77" xfId="0" applyFont="1" applyFill="1" applyBorder="1" applyAlignment="1" applyProtection="1">
      <alignment horizontal="left" vertical="top" wrapText="1"/>
      <protection locked="0"/>
    </xf>
    <xf numFmtId="0" fontId="12" fillId="0" borderId="79" xfId="0" applyFont="1" applyFill="1" applyBorder="1" applyAlignment="1" applyProtection="1">
      <alignment horizontal="left" vertical="top" wrapText="1"/>
      <protection locked="0"/>
    </xf>
    <xf numFmtId="0" fontId="12" fillId="0" borderId="16" xfId="0" applyFont="1" applyFill="1" applyBorder="1" applyAlignment="1" applyProtection="1">
      <alignment horizontal="left" vertical="top" wrapText="1"/>
      <protection locked="0"/>
    </xf>
    <xf numFmtId="0" fontId="12" fillId="0" borderId="36" xfId="0" applyFont="1" applyFill="1" applyBorder="1" applyAlignment="1" applyProtection="1">
      <alignment horizontal="left" vertical="top" wrapText="1"/>
      <protection locked="0"/>
    </xf>
    <xf numFmtId="0" fontId="13" fillId="5" borderId="42" xfId="0" applyFont="1" applyFill="1" applyBorder="1" applyAlignment="1" applyProtection="1">
      <alignment horizontal="left"/>
    </xf>
    <xf numFmtId="0" fontId="13" fillId="5" borderId="72" xfId="0" applyFont="1" applyFill="1" applyBorder="1" applyAlignment="1" applyProtection="1">
      <alignment vertical="center"/>
    </xf>
    <xf numFmtId="0" fontId="13" fillId="0" borderId="43" xfId="0" applyFont="1" applyBorder="1" applyAlignment="1" applyProtection="1">
      <alignment vertical="center"/>
    </xf>
    <xf numFmtId="0" fontId="12" fillId="5" borderId="139" xfId="0" applyFont="1" applyFill="1" applyBorder="1" applyAlignment="1" applyProtection="1">
      <alignment horizontal="left" vertical="center" shrinkToFit="1"/>
    </xf>
    <xf numFmtId="0" fontId="12" fillId="5" borderId="152" xfId="0" applyFont="1" applyFill="1" applyBorder="1" applyAlignment="1" applyProtection="1">
      <alignment horizontal="left" vertical="center" shrinkToFit="1"/>
    </xf>
    <xf numFmtId="0" fontId="0" fillId="0" borderId="96" xfId="0" applyBorder="1" applyAlignment="1" applyProtection="1">
      <alignment horizontal="left" vertical="center" shrinkToFit="1"/>
    </xf>
    <xf numFmtId="0" fontId="0" fillId="0" borderId="152" xfId="0" applyBorder="1" applyAlignment="1" applyProtection="1">
      <alignment horizontal="left" vertical="center" shrinkToFit="1"/>
    </xf>
    <xf numFmtId="184" fontId="12" fillId="0" borderId="45" xfId="0" applyNumberFormat="1" applyFont="1" applyFill="1" applyBorder="1" applyAlignment="1" applyProtection="1">
      <alignment horizontal="left" vertical="center" shrinkToFit="1"/>
      <protection locked="0"/>
    </xf>
    <xf numFmtId="20" fontId="12" fillId="0" borderId="9" xfId="0" applyNumberFormat="1" applyFont="1" applyBorder="1" applyAlignment="1" applyProtection="1">
      <alignment horizontal="left" vertical="center" shrinkToFit="1"/>
      <protection locked="0"/>
    </xf>
    <xf numFmtId="20" fontId="12" fillId="0" borderId="69" xfId="0" applyNumberFormat="1" applyFont="1" applyBorder="1" applyAlignment="1" applyProtection="1">
      <alignment horizontal="left" vertical="center" shrinkToFit="1"/>
      <protection locked="0"/>
    </xf>
    <xf numFmtId="0" fontId="81" fillId="0" borderId="0" xfId="3" applyFont="1" applyFill="1" applyBorder="1" applyAlignment="1" applyProtection="1">
      <alignment horizontal="left" vertical="center" wrapText="1"/>
    </xf>
    <xf numFmtId="0" fontId="81" fillId="0" borderId="177" xfId="3" applyFont="1" applyFill="1" applyBorder="1" applyAlignment="1" applyProtection="1">
      <alignment horizontal="left" vertical="center" wrapText="1"/>
    </xf>
    <xf numFmtId="0" fontId="38" fillId="0" borderId="178" xfId="3" applyFont="1" applyFill="1" applyBorder="1" applyAlignment="1" applyProtection="1">
      <alignment horizontal="left" vertical="center" wrapText="1"/>
    </xf>
    <xf numFmtId="0" fontId="38" fillId="0" borderId="0" xfId="3" applyFont="1" applyFill="1" applyBorder="1" applyAlignment="1" applyProtection="1">
      <alignment horizontal="left" vertical="center" wrapText="1"/>
    </xf>
    <xf numFmtId="0" fontId="38" fillId="0" borderId="177" xfId="3" applyFont="1" applyFill="1" applyBorder="1" applyAlignment="1" applyProtection="1">
      <alignment horizontal="left" vertical="center" wrapText="1"/>
    </xf>
    <xf numFmtId="0" fontId="81" fillId="0" borderId="0" xfId="3" applyFont="1" applyFill="1" applyBorder="1" applyAlignment="1" applyProtection="1">
      <alignment horizontal="left" vertical="center"/>
    </xf>
    <xf numFmtId="0" fontId="81" fillId="0" borderId="177" xfId="3" applyFont="1" applyFill="1" applyBorder="1" applyAlignment="1" applyProtection="1">
      <alignment horizontal="left" vertical="center"/>
    </xf>
    <xf numFmtId="0" fontId="81" fillId="0" borderId="178" xfId="3" applyFont="1" applyFill="1" applyBorder="1" applyAlignment="1" applyProtection="1">
      <alignment horizontal="left" vertical="center" wrapText="1"/>
    </xf>
    <xf numFmtId="177" fontId="10" fillId="5" borderId="65" xfId="3" applyNumberFormat="1" applyFont="1" applyFill="1" applyBorder="1" applyAlignment="1" applyProtection="1">
      <alignment horizontal="right" vertical="top"/>
    </xf>
    <xf numFmtId="177" fontId="10" fillId="5" borderId="63" xfId="3" applyNumberFormat="1" applyFont="1" applyFill="1" applyBorder="1" applyAlignment="1" applyProtection="1">
      <alignment horizontal="right" vertical="top"/>
    </xf>
    <xf numFmtId="177" fontId="10" fillId="5" borderId="64" xfId="3" applyNumberFormat="1" applyFont="1" applyFill="1" applyBorder="1" applyAlignment="1" applyProtection="1">
      <alignment horizontal="right" vertical="top"/>
    </xf>
    <xf numFmtId="0" fontId="10" fillId="0" borderId="9" xfId="3" applyFont="1" applyFill="1" applyBorder="1" applyAlignment="1" applyProtection="1">
      <alignment horizontal="left" vertical="center" shrinkToFit="1"/>
      <protection locked="0"/>
    </xf>
    <xf numFmtId="0" fontId="10" fillId="0" borderId="45" xfId="3" applyFont="1" applyFill="1" applyBorder="1" applyAlignment="1" applyProtection="1">
      <alignment horizontal="left" vertical="center" shrinkToFit="1"/>
      <protection locked="0"/>
    </xf>
    <xf numFmtId="0" fontId="10" fillId="0" borderId="69" xfId="3" applyFont="1" applyFill="1" applyBorder="1" applyAlignment="1" applyProtection="1">
      <alignment horizontal="left" vertical="center" shrinkToFit="1"/>
      <protection locked="0"/>
    </xf>
    <xf numFmtId="1" fontId="0" fillId="5" borderId="76" xfId="1" applyNumberFormat="1" applyFont="1" applyFill="1" applyBorder="1" applyAlignment="1" applyProtection="1">
      <alignment horizontal="left" vertical="center" shrinkToFit="1"/>
    </xf>
    <xf numFmtId="1" fontId="0" fillId="5" borderId="50" xfId="1" applyNumberFormat="1" applyFont="1" applyFill="1" applyBorder="1" applyAlignment="1" applyProtection="1">
      <alignment horizontal="left" vertical="center" shrinkToFit="1"/>
    </xf>
    <xf numFmtId="1" fontId="0" fillId="5" borderId="61" xfId="1" applyNumberFormat="1" applyFont="1" applyFill="1" applyBorder="1" applyAlignment="1" applyProtection="1">
      <alignment horizontal="left" vertical="center" shrinkToFit="1"/>
    </xf>
    <xf numFmtId="0" fontId="0" fillId="5" borderId="58" xfId="3" applyFont="1" applyFill="1" applyBorder="1" applyAlignment="1" applyProtection="1">
      <alignment horizontal="right" vertical="center"/>
    </xf>
    <xf numFmtId="0" fontId="0" fillId="5" borderId="50" xfId="3" applyFont="1" applyFill="1" applyBorder="1" applyAlignment="1" applyProtection="1">
      <alignment horizontal="right" vertical="center"/>
    </xf>
    <xf numFmtId="0" fontId="0" fillId="5" borderId="107" xfId="3" applyFont="1" applyFill="1" applyBorder="1" applyAlignment="1" applyProtection="1">
      <alignment horizontal="right" vertical="center"/>
    </xf>
    <xf numFmtId="0" fontId="16" fillId="5" borderId="50" xfId="3" applyFont="1" applyFill="1" applyBorder="1" applyAlignment="1" applyProtection="1">
      <alignment horizontal="center" vertical="center" shrinkToFit="1"/>
    </xf>
    <xf numFmtId="0" fontId="0" fillId="0" borderId="41" xfId="3" applyFont="1" applyFill="1" applyBorder="1" applyAlignment="1" applyProtection="1">
      <alignment horizontal="left" vertical="top" wrapText="1"/>
      <protection locked="0"/>
    </xf>
    <xf numFmtId="0" fontId="10" fillId="0" borderId="15" xfId="3" applyFont="1" applyFill="1" applyBorder="1" applyAlignment="1" applyProtection="1">
      <alignment horizontal="left" vertical="top" wrapText="1"/>
      <protection locked="0"/>
    </xf>
    <xf numFmtId="0" fontId="10" fillId="0" borderId="0" xfId="3" applyFont="1" applyFill="1" applyBorder="1" applyAlignment="1" applyProtection="1">
      <alignment horizontal="left" vertical="top" wrapText="1"/>
      <protection locked="0"/>
    </xf>
    <xf numFmtId="0" fontId="10" fillId="0" borderId="35" xfId="3" applyFont="1" applyFill="1" applyBorder="1" applyAlignment="1" applyProtection="1">
      <alignment horizontal="left" vertical="top" wrapText="1"/>
      <protection locked="0"/>
    </xf>
    <xf numFmtId="0" fontId="0" fillId="0" borderId="16" xfId="3" applyFont="1" applyFill="1" applyBorder="1" applyAlignment="1" applyProtection="1">
      <alignment horizontal="left" vertical="top" wrapText="1"/>
      <protection locked="0"/>
    </xf>
    <xf numFmtId="0" fontId="10" fillId="0" borderId="36" xfId="3" applyFont="1" applyFill="1" applyBorder="1" applyAlignment="1" applyProtection="1">
      <alignment horizontal="left" vertical="top" wrapText="1"/>
      <protection locked="0"/>
    </xf>
    <xf numFmtId="0" fontId="10" fillId="0" borderId="16" xfId="3" applyFont="1" applyFill="1" applyBorder="1" applyAlignment="1" applyProtection="1">
      <alignment horizontal="left" vertical="top" wrapText="1"/>
      <protection locked="0"/>
    </xf>
    <xf numFmtId="0" fontId="10" fillId="0" borderId="17" xfId="3" applyFont="1" applyFill="1" applyBorder="1" applyAlignment="1" applyProtection="1">
      <alignment horizontal="left" vertical="top" wrapText="1"/>
      <protection locked="0"/>
    </xf>
    <xf numFmtId="0" fontId="10" fillId="0" borderId="28" xfId="3" applyFont="1" applyFill="1" applyBorder="1" applyAlignment="1" applyProtection="1">
      <alignment horizontal="left" vertical="top" wrapText="1"/>
      <protection locked="0"/>
    </xf>
    <xf numFmtId="0" fontId="10" fillId="0" borderId="47" xfId="3" applyFont="1" applyFill="1" applyBorder="1" applyAlignment="1" applyProtection="1">
      <alignment horizontal="left" vertical="top" wrapText="1"/>
      <protection locked="0"/>
    </xf>
    <xf numFmtId="0" fontId="19" fillId="3" borderId="111" xfId="3" applyFont="1" applyFill="1" applyBorder="1" applyAlignment="1" applyProtection="1">
      <alignment horizontal="center" vertical="center" shrinkToFit="1"/>
    </xf>
    <xf numFmtId="0" fontId="19" fillId="3" borderId="103" xfId="3" applyFont="1" applyFill="1" applyBorder="1" applyAlignment="1" applyProtection="1">
      <alignment horizontal="center" vertical="center" shrinkToFit="1"/>
    </xf>
    <xf numFmtId="0" fontId="19" fillId="3" borderId="108" xfId="3" applyFont="1" applyFill="1" applyBorder="1" applyAlignment="1" applyProtection="1">
      <alignment horizontal="center" vertical="center" shrinkToFit="1"/>
    </xf>
    <xf numFmtId="0" fontId="0" fillId="0" borderId="9" xfId="3" applyFont="1" applyFill="1" applyBorder="1" applyAlignment="1" applyProtection="1">
      <alignment vertical="center" shrinkToFit="1"/>
      <protection locked="0"/>
    </xf>
    <xf numFmtId="0" fontId="10" fillId="0" borderId="45" xfId="3" applyFont="1" applyFill="1" applyBorder="1" applyAlignment="1" applyProtection="1">
      <alignment vertical="center" shrinkToFit="1"/>
      <protection locked="0"/>
    </xf>
    <xf numFmtId="0" fontId="10" fillId="0" borderId="69" xfId="3" applyFont="1" applyFill="1" applyBorder="1" applyAlignment="1" applyProtection="1">
      <alignment vertical="center" shrinkToFit="1"/>
      <protection locked="0"/>
    </xf>
    <xf numFmtId="0" fontId="10" fillId="0" borderId="10" xfId="3" applyFont="1" applyFill="1" applyBorder="1" applyAlignment="1" applyProtection="1">
      <alignment horizontal="left" vertical="center" shrinkToFit="1"/>
      <protection locked="0"/>
    </xf>
    <xf numFmtId="0" fontId="10" fillId="0" borderId="91" xfId="3" applyFont="1" applyFill="1" applyBorder="1" applyAlignment="1" applyProtection="1">
      <alignment horizontal="left" vertical="center" shrinkToFit="1"/>
      <protection locked="0"/>
    </xf>
    <xf numFmtId="0" fontId="10" fillId="0" borderId="121" xfId="3" applyFont="1" applyFill="1" applyBorder="1" applyAlignment="1" applyProtection="1">
      <alignment horizontal="left" vertical="center" shrinkToFit="1"/>
      <protection locked="0"/>
    </xf>
    <xf numFmtId="0" fontId="10" fillId="0" borderId="41" xfId="3" applyFont="1" applyFill="1" applyBorder="1" applyAlignment="1" applyProtection="1">
      <alignment horizontal="left" vertical="top" wrapText="1"/>
      <protection locked="0"/>
    </xf>
    <xf numFmtId="0" fontId="10" fillId="0" borderId="113" xfId="3" applyFont="1" applyFill="1" applyBorder="1" applyAlignment="1" applyProtection="1">
      <alignment horizontal="left" vertical="center" shrinkToFit="1"/>
      <protection locked="0"/>
    </xf>
    <xf numFmtId="0" fontId="10" fillId="0" borderId="74" xfId="3" applyFont="1" applyFill="1" applyBorder="1" applyAlignment="1" applyProtection="1">
      <alignment horizontal="left" vertical="center" shrinkToFit="1"/>
      <protection locked="0"/>
    </xf>
    <xf numFmtId="0" fontId="10" fillId="0" borderId="130" xfId="3" applyFont="1" applyFill="1" applyBorder="1" applyAlignment="1" applyProtection="1">
      <alignment horizontal="left" vertical="center" shrinkToFit="1"/>
      <protection locked="0"/>
    </xf>
    <xf numFmtId="0" fontId="0" fillId="0" borderId="3" xfId="3" applyFont="1" applyFill="1" applyBorder="1" applyAlignment="1" applyProtection="1">
      <alignment horizontal="left" vertical="center" shrinkToFit="1"/>
      <protection locked="0"/>
    </xf>
    <xf numFmtId="0" fontId="10" fillId="0" borderId="3" xfId="3" applyFont="1" applyFill="1" applyBorder="1" applyAlignment="1" applyProtection="1">
      <alignment horizontal="left" vertical="center" shrinkToFit="1"/>
      <protection locked="0"/>
    </xf>
    <xf numFmtId="177" fontId="10" fillId="5" borderId="93" xfId="3" applyNumberFormat="1" applyFont="1" applyFill="1" applyBorder="1" applyAlignment="1" applyProtection="1">
      <alignment horizontal="right" vertical="top"/>
    </xf>
    <xf numFmtId="0" fontId="0" fillId="0" borderId="10" xfId="3" applyFont="1" applyFill="1" applyBorder="1" applyAlignment="1" applyProtection="1">
      <alignment vertical="center" shrinkToFit="1"/>
      <protection locked="0"/>
    </xf>
    <xf numFmtId="0" fontId="10" fillId="0" borderId="91" xfId="3" applyFont="1" applyFill="1" applyBorder="1" applyAlignment="1" applyProtection="1">
      <alignment vertical="center" shrinkToFit="1"/>
      <protection locked="0"/>
    </xf>
    <xf numFmtId="0" fontId="10" fillId="0" borderId="121" xfId="3" applyFont="1" applyFill="1" applyBorder="1" applyAlignment="1" applyProtection="1">
      <alignment vertical="center" shrinkToFit="1"/>
      <protection locked="0"/>
    </xf>
    <xf numFmtId="0" fontId="10" fillId="2" borderId="29" xfId="3" applyFont="1" applyFill="1" applyBorder="1" applyAlignment="1" applyProtection="1">
      <alignment horizontal="center" vertical="center" shrinkToFit="1"/>
    </xf>
    <xf numFmtId="38" fontId="10" fillId="2" borderId="11" xfId="4" applyFont="1" applyFill="1" applyBorder="1" applyAlignment="1" applyProtection="1">
      <alignment horizontal="right" vertical="center" shrinkToFit="1"/>
    </xf>
    <xf numFmtId="38" fontId="10" fillId="2" borderId="21" xfId="4" applyFont="1" applyFill="1" applyBorder="1" applyAlignment="1" applyProtection="1">
      <alignment horizontal="right" vertical="center" shrinkToFit="1"/>
    </xf>
    <xf numFmtId="38" fontId="10" fillId="2" borderId="12" xfId="4" applyFont="1" applyFill="1" applyBorder="1" applyAlignment="1" applyProtection="1">
      <alignment horizontal="right" vertical="center" shrinkToFit="1"/>
    </xf>
    <xf numFmtId="38" fontId="10" fillId="2" borderId="22" xfId="4" applyFont="1" applyFill="1" applyBorder="1" applyAlignment="1" applyProtection="1">
      <alignment horizontal="right" vertical="center" shrinkToFit="1"/>
    </xf>
    <xf numFmtId="38" fontId="10" fillId="2" borderId="89" xfId="4" applyFont="1" applyFill="1" applyBorder="1" applyAlignment="1" applyProtection="1">
      <alignment horizontal="right" vertical="center" shrinkToFit="1"/>
    </xf>
    <xf numFmtId="38" fontId="10" fillId="2" borderId="117" xfId="4" applyFont="1" applyFill="1" applyBorder="1" applyAlignment="1" applyProtection="1">
      <alignment horizontal="right" vertical="center" shrinkToFit="1"/>
    </xf>
    <xf numFmtId="38" fontId="11" fillId="2" borderId="32" xfId="4" applyFont="1" applyFill="1" applyBorder="1" applyAlignment="1" applyProtection="1">
      <alignment horizontal="right" vertical="center" shrinkToFit="1"/>
    </xf>
    <xf numFmtId="38" fontId="11" fillId="2" borderId="116" xfId="4" applyFont="1" applyFill="1" applyBorder="1" applyAlignment="1" applyProtection="1">
      <alignment horizontal="right" vertical="center" shrinkToFit="1"/>
    </xf>
    <xf numFmtId="0" fontId="58" fillId="3" borderId="58" xfId="3" applyFont="1" applyFill="1" applyBorder="1" applyAlignment="1" applyProtection="1">
      <alignment horizontal="left" vertical="center"/>
    </xf>
    <xf numFmtId="0" fontId="58" fillId="3" borderId="50" xfId="3" applyFont="1" applyFill="1" applyBorder="1" applyAlignment="1" applyProtection="1">
      <alignment horizontal="left" vertical="center"/>
    </xf>
    <xf numFmtId="38" fontId="10" fillId="3" borderId="0" xfId="4" applyFont="1" applyFill="1" applyBorder="1" applyAlignment="1" applyProtection="1">
      <alignment horizontal="right" vertical="center" shrinkToFit="1"/>
    </xf>
    <xf numFmtId="38" fontId="10" fillId="3" borderId="36" xfId="4" applyFont="1" applyFill="1" applyBorder="1" applyAlignment="1" applyProtection="1">
      <alignment horizontal="right" vertical="center" shrinkToFit="1"/>
    </xf>
    <xf numFmtId="38" fontId="11" fillId="2" borderId="40" xfId="4" applyFont="1" applyFill="1" applyBorder="1" applyAlignment="1" applyProtection="1">
      <alignment horizontal="right" vertical="center" shrinkToFit="1"/>
    </xf>
    <xf numFmtId="38" fontId="11" fillId="2" borderId="29" xfId="4" applyFont="1" applyFill="1" applyBorder="1" applyAlignment="1" applyProtection="1">
      <alignment horizontal="right" vertical="center" shrinkToFit="1"/>
    </xf>
    <xf numFmtId="38" fontId="11" fillId="2" borderId="30" xfId="4" applyFont="1" applyFill="1" applyBorder="1" applyAlignment="1" applyProtection="1">
      <alignment horizontal="right" vertical="center" shrinkToFit="1"/>
    </xf>
    <xf numFmtId="38" fontId="11" fillId="3" borderId="94" xfId="4" applyFont="1" applyFill="1" applyBorder="1" applyAlignment="1" applyProtection="1">
      <alignment horizontal="right" vertical="center" shrinkToFit="1"/>
    </xf>
    <xf numFmtId="38" fontId="11" fillId="3" borderId="66" xfId="4" applyFont="1" applyFill="1" applyBorder="1" applyAlignment="1" applyProtection="1">
      <alignment horizontal="right" vertical="center" shrinkToFit="1"/>
    </xf>
    <xf numFmtId="38" fontId="11" fillId="3" borderId="67" xfId="4" applyFont="1" applyFill="1" applyBorder="1" applyAlignment="1" applyProtection="1">
      <alignment horizontal="right" vertical="center" shrinkToFit="1"/>
    </xf>
    <xf numFmtId="0" fontId="0" fillId="0" borderId="8" xfId="3" applyFont="1" applyFill="1" applyBorder="1" applyAlignment="1" applyProtection="1">
      <alignment horizontal="left" vertical="center" shrinkToFit="1"/>
      <protection locked="0"/>
    </xf>
    <xf numFmtId="0" fontId="0" fillId="0" borderId="72" xfId="3" applyFont="1" applyFill="1" applyBorder="1" applyAlignment="1" applyProtection="1">
      <alignment horizontal="left" vertical="center" shrinkToFit="1"/>
      <protection locked="0"/>
    </xf>
    <xf numFmtId="0" fontId="0" fillId="0" borderId="73" xfId="3" applyFont="1" applyFill="1" applyBorder="1" applyAlignment="1" applyProtection="1">
      <alignment horizontal="left" vertical="center" shrinkToFit="1"/>
      <protection locked="0"/>
    </xf>
    <xf numFmtId="0" fontId="15" fillId="2" borderId="31" xfId="3" applyFont="1" applyFill="1" applyBorder="1" applyAlignment="1" applyProtection="1">
      <alignment horizontal="left" vertical="center"/>
    </xf>
    <xf numFmtId="0" fontId="15" fillId="2" borderId="32" xfId="3" applyFont="1" applyFill="1" applyBorder="1" applyAlignment="1" applyProtection="1">
      <alignment horizontal="left" vertical="center"/>
    </xf>
    <xf numFmtId="0" fontId="10" fillId="5" borderId="16" xfId="3" applyFont="1" applyFill="1" applyBorder="1" applyAlignment="1" applyProtection="1">
      <alignment horizontal="center" vertical="center" textRotation="255"/>
    </xf>
    <xf numFmtId="0" fontId="10" fillId="5" borderId="17" xfId="3" applyFont="1" applyFill="1" applyBorder="1" applyAlignment="1" applyProtection="1">
      <alignment horizontal="center" vertical="center" textRotation="255"/>
    </xf>
    <xf numFmtId="0" fontId="10" fillId="5" borderId="15" xfId="3" applyFont="1" applyFill="1" applyBorder="1" applyAlignment="1" applyProtection="1">
      <alignment horizontal="center" vertical="center" shrinkToFit="1"/>
    </xf>
    <xf numFmtId="0" fontId="0" fillId="0" borderId="3" xfId="3" applyFont="1" applyFill="1" applyBorder="1" applyAlignment="1" applyProtection="1">
      <alignment vertical="center" shrinkToFit="1"/>
      <protection locked="0"/>
    </xf>
    <xf numFmtId="0" fontId="10" fillId="0" borderId="3" xfId="3" applyFont="1" applyFill="1" applyBorder="1" applyAlignment="1" applyProtection="1">
      <alignment vertical="center" shrinkToFit="1"/>
      <protection locked="0"/>
    </xf>
    <xf numFmtId="0" fontId="10" fillId="6" borderId="8" xfId="3" applyFont="1" applyFill="1" applyBorder="1" applyAlignment="1" applyProtection="1">
      <alignment horizontal="left" vertical="center" wrapText="1"/>
      <protection locked="0"/>
    </xf>
    <xf numFmtId="0" fontId="10" fillId="6" borderId="72" xfId="3" applyFont="1" applyFill="1" applyBorder="1" applyAlignment="1" applyProtection="1">
      <alignment horizontal="left" vertical="center" wrapText="1"/>
      <protection locked="0"/>
    </xf>
    <xf numFmtId="0" fontId="10" fillId="6" borderId="43" xfId="3" applyFont="1" applyFill="1" applyBorder="1" applyAlignment="1" applyProtection="1">
      <alignment horizontal="left" vertical="center" wrapText="1"/>
      <protection locked="0"/>
    </xf>
    <xf numFmtId="0" fontId="0" fillId="6" borderId="91" xfId="3" applyFont="1" applyFill="1" applyBorder="1" applyAlignment="1" applyProtection="1">
      <alignment horizontal="left" vertical="center" shrinkToFit="1"/>
    </xf>
    <xf numFmtId="0" fontId="10" fillId="6" borderId="91" xfId="3" applyFont="1" applyFill="1" applyBorder="1" applyAlignment="1" applyProtection="1">
      <alignment horizontal="left" vertical="center" shrinkToFit="1"/>
    </xf>
    <xf numFmtId="0" fontId="0" fillId="6" borderId="157" xfId="3" applyFont="1" applyFill="1" applyBorder="1" applyAlignment="1" applyProtection="1">
      <alignment horizontal="left" shrinkToFit="1"/>
    </xf>
    <xf numFmtId="0" fontId="0" fillId="6" borderId="53" xfId="3" applyFont="1" applyFill="1" applyBorder="1" applyAlignment="1" applyProtection="1">
      <alignment horizontal="left" shrinkToFit="1"/>
    </xf>
    <xf numFmtId="0" fontId="0" fillId="0" borderId="111" xfId="3" applyFont="1" applyFill="1" applyBorder="1" applyAlignment="1" applyProtection="1">
      <alignment horizontal="left" vertical="top" shrinkToFit="1"/>
      <protection locked="0"/>
    </xf>
    <xf numFmtId="0" fontId="0" fillId="0" borderId="103" xfId="3" applyFont="1" applyFill="1" applyBorder="1" applyAlignment="1" applyProtection="1">
      <alignment horizontal="left" vertical="top" shrinkToFit="1"/>
      <protection locked="0"/>
    </xf>
    <xf numFmtId="0" fontId="0" fillId="0" borderId="104" xfId="3" applyFont="1" applyFill="1" applyBorder="1" applyAlignment="1" applyProtection="1">
      <alignment horizontal="left" vertical="top" shrinkToFit="1"/>
      <protection locked="0"/>
    </xf>
    <xf numFmtId="0" fontId="19" fillId="3" borderId="27" xfId="3" applyFont="1" applyFill="1" applyBorder="1" applyAlignment="1" applyProtection="1">
      <alignment horizontal="center" vertical="top" textRotation="255"/>
    </xf>
    <xf numFmtId="0" fontId="81" fillId="0" borderId="0" xfId="0" applyFont="1" applyFill="1" applyBorder="1" applyAlignment="1" applyProtection="1">
      <alignment horizontal="left" vertical="top" wrapText="1"/>
    </xf>
    <xf numFmtId="176" fontId="12" fillId="5" borderId="9" xfId="0" applyNumberFormat="1" applyFont="1" applyFill="1" applyBorder="1" applyAlignment="1" applyProtection="1">
      <alignment horizontal="right" vertical="center" shrinkToFit="1"/>
    </xf>
    <xf numFmtId="176" fontId="12" fillId="5" borderId="46" xfId="0" applyNumberFormat="1" applyFont="1" applyFill="1" applyBorder="1" applyAlignment="1" applyProtection="1">
      <alignment horizontal="right" vertical="center" shrinkToFit="1"/>
    </xf>
    <xf numFmtId="176" fontId="12" fillId="5" borderId="113" xfId="0" applyNumberFormat="1" applyFont="1" applyFill="1" applyBorder="1" applyAlignment="1" applyProtection="1">
      <alignment horizontal="right" vertical="center" shrinkToFit="1"/>
    </xf>
    <xf numFmtId="176" fontId="12" fillId="5" borderId="75" xfId="0" applyNumberFormat="1" applyFont="1" applyFill="1" applyBorder="1" applyAlignment="1" applyProtection="1">
      <alignment horizontal="right" vertical="center" shrinkToFit="1"/>
    </xf>
    <xf numFmtId="176" fontId="14" fillId="0" borderId="0" xfId="3" applyNumberFormat="1" applyFont="1" applyFill="1" applyBorder="1" applyAlignment="1" applyProtection="1">
      <alignment horizontal="right" vertical="center"/>
    </xf>
    <xf numFmtId="176" fontId="16" fillId="10" borderId="32" xfId="3" applyNumberFormat="1" applyFont="1" applyFill="1" applyBorder="1" applyAlignment="1" applyProtection="1">
      <alignment horizontal="right" vertical="center"/>
    </xf>
    <xf numFmtId="176" fontId="16" fillId="10" borderId="116" xfId="3" applyNumberFormat="1" applyFont="1" applyFill="1" applyBorder="1" applyAlignment="1" applyProtection="1">
      <alignment horizontal="right" vertical="center"/>
    </xf>
    <xf numFmtId="177" fontId="16" fillId="8" borderId="15" xfId="4" applyNumberFormat="1" applyFont="1" applyFill="1" applyBorder="1" applyAlignment="1" applyProtection="1">
      <alignment horizontal="right" vertical="center"/>
    </xf>
    <xf numFmtId="177" fontId="16" fillId="8" borderId="35" xfId="4" applyNumberFormat="1" applyFont="1" applyFill="1" applyBorder="1" applyAlignment="1" applyProtection="1">
      <alignment horizontal="right" vertical="center"/>
    </xf>
    <xf numFmtId="0" fontId="12" fillId="2" borderId="50" xfId="3" applyFont="1" applyFill="1" applyBorder="1" applyAlignment="1" applyProtection="1">
      <alignment horizontal="center" vertical="center"/>
    </xf>
    <xf numFmtId="0" fontId="12" fillId="2" borderId="61" xfId="3" applyFont="1" applyFill="1" applyBorder="1" applyAlignment="1" applyProtection="1">
      <alignment horizontal="center" vertical="center"/>
    </xf>
    <xf numFmtId="176" fontId="12" fillId="5" borderId="72" xfId="0" applyNumberFormat="1" applyFont="1" applyFill="1" applyBorder="1" applyAlignment="1" applyProtection="1">
      <alignment horizontal="right" vertical="center" shrinkToFit="1"/>
    </xf>
    <xf numFmtId="176" fontId="12" fillId="5" borderId="43" xfId="0" applyNumberFormat="1" applyFont="1" applyFill="1" applyBorder="1" applyAlignment="1" applyProtection="1">
      <alignment horizontal="right" vertical="center" shrinkToFit="1"/>
    </xf>
    <xf numFmtId="0" fontId="90" fillId="0" borderId="179" xfId="7" applyFont="1" applyBorder="1" applyAlignment="1" applyProtection="1">
      <alignment horizontal="left" vertical="center" wrapText="1"/>
      <protection locked="0"/>
    </xf>
    <xf numFmtId="0" fontId="89" fillId="0" borderId="178" xfId="7" applyFont="1" applyBorder="1" applyAlignment="1" applyProtection="1">
      <alignment horizontal="left" vertical="center" wrapText="1"/>
      <protection locked="0"/>
    </xf>
    <xf numFmtId="0" fontId="89" fillId="0" borderId="0" xfId="7" applyFont="1" applyBorder="1" applyAlignment="1" applyProtection="1">
      <alignment horizontal="left" vertical="center" wrapText="1"/>
      <protection locked="0"/>
    </xf>
    <xf numFmtId="0" fontId="89" fillId="0" borderId="177" xfId="7" applyFont="1" applyBorder="1" applyAlignment="1" applyProtection="1">
      <alignment horizontal="left" vertical="center" wrapText="1"/>
      <protection locked="0"/>
    </xf>
    <xf numFmtId="0" fontId="89" fillId="0" borderId="178" xfId="7" applyFont="1" applyBorder="1" applyAlignment="1" applyProtection="1">
      <alignment horizontal="left" vertical="top" wrapText="1"/>
      <protection locked="0"/>
    </xf>
    <xf numFmtId="0" fontId="89" fillId="0" borderId="0" xfId="7" applyFont="1" applyBorder="1" applyAlignment="1" applyProtection="1">
      <alignment horizontal="left" vertical="top" wrapText="1"/>
      <protection locked="0"/>
    </xf>
    <xf numFmtId="0" fontId="67" fillId="7" borderId="0" xfId="7" applyFont="1" applyFill="1" applyAlignment="1">
      <alignment horizontal="left" vertical="center"/>
    </xf>
    <xf numFmtId="181" fontId="63" fillId="7" borderId="0" xfId="7" applyNumberFormat="1" applyFont="1" applyFill="1" applyAlignment="1">
      <alignment horizontal="right" vertical="center"/>
    </xf>
    <xf numFmtId="0" fontId="63" fillId="11" borderId="0" xfId="0" applyFont="1" applyFill="1" applyAlignment="1">
      <alignment horizontal="right" vertical="center"/>
    </xf>
    <xf numFmtId="0" fontId="63" fillId="0" borderId="0" xfId="0" applyFont="1" applyFill="1" applyAlignment="1">
      <alignment horizontal="right" vertical="center"/>
    </xf>
    <xf numFmtId="0" fontId="63" fillId="0" borderId="0" xfId="0" applyFont="1" applyFill="1" applyAlignment="1">
      <alignment horizontal="left" vertical="center"/>
    </xf>
    <xf numFmtId="0" fontId="62" fillId="11" borderId="0" xfId="0" applyFont="1" applyFill="1" applyAlignment="1" applyProtection="1">
      <alignment horizontal="center" vertical="top"/>
      <protection locked="0"/>
    </xf>
    <xf numFmtId="0" fontId="63" fillId="0" borderId="0" xfId="0" applyFont="1" applyAlignment="1" applyProtection="1">
      <alignment horizontal="left" vertical="top" wrapText="1"/>
      <protection locked="0"/>
    </xf>
    <xf numFmtId="0" fontId="70" fillId="11" borderId="0" xfId="0" applyFont="1" applyFill="1" applyAlignment="1" applyProtection="1">
      <alignment horizontal="right" vertical="top"/>
      <protection locked="0"/>
    </xf>
    <xf numFmtId="0" fontId="63" fillId="11" borderId="0" xfId="0" applyFont="1" applyFill="1" applyAlignment="1">
      <alignment horizontal="left" vertical="center" shrinkToFit="1"/>
    </xf>
    <xf numFmtId="0" fontId="20" fillId="0" borderId="0" xfId="0" applyFont="1" applyFill="1" applyAlignment="1" applyProtection="1">
      <alignment horizontal="left" vertical="center"/>
    </xf>
    <xf numFmtId="0" fontId="23" fillId="5" borderId="72" xfId="0" applyFont="1" applyFill="1" applyBorder="1" applyAlignment="1" applyProtection="1">
      <alignment horizontal="left" vertical="center"/>
    </xf>
    <xf numFmtId="0" fontId="0" fillId="0" borderId="91" xfId="0" applyFill="1" applyBorder="1" applyAlignment="1" applyProtection="1">
      <alignment horizontal="left" vertical="center" wrapText="1"/>
      <protection locked="0"/>
    </xf>
    <xf numFmtId="0" fontId="0" fillId="0" borderId="10" xfId="0" applyNumberFormat="1" applyFill="1" applyBorder="1" applyAlignment="1" applyProtection="1">
      <alignment horizontal="left" vertical="center" wrapText="1"/>
      <protection locked="0"/>
    </xf>
    <xf numFmtId="0" fontId="0" fillId="0" borderId="91" xfId="0" applyNumberFormat="1" applyFill="1" applyBorder="1" applyAlignment="1" applyProtection="1">
      <alignment horizontal="left" vertical="center" wrapText="1"/>
      <protection locked="0"/>
    </xf>
    <xf numFmtId="0" fontId="0" fillId="0" borderId="92" xfId="0" applyNumberFormat="1" applyFill="1" applyBorder="1" applyAlignment="1" applyProtection="1">
      <alignment horizontal="left" vertical="center" wrapText="1"/>
      <protection locked="0"/>
    </xf>
    <xf numFmtId="14" fontId="0" fillId="6" borderId="114" xfId="0" applyNumberFormat="1" applyFill="1" applyBorder="1" applyAlignment="1" applyProtection="1">
      <alignment horizontal="center" vertical="center"/>
      <protection locked="0"/>
    </xf>
    <xf numFmtId="14" fontId="0" fillId="6" borderId="123" xfId="0" applyNumberFormat="1" applyFill="1" applyBorder="1" applyAlignment="1" applyProtection="1">
      <alignment horizontal="center" vertical="center"/>
      <protection locked="0"/>
    </xf>
    <xf numFmtId="0" fontId="0" fillId="6" borderId="114" xfId="0" applyFill="1" applyBorder="1" applyAlignment="1" applyProtection="1">
      <alignment horizontal="center" vertical="center"/>
      <protection locked="0"/>
    </xf>
    <xf numFmtId="0" fontId="0" fillId="6" borderId="66" xfId="0" applyFill="1" applyBorder="1" applyAlignment="1" applyProtection="1">
      <alignment horizontal="center" vertical="center"/>
      <protection locked="0"/>
    </xf>
    <xf numFmtId="0" fontId="0" fillId="6" borderId="67" xfId="0" applyFill="1" applyBorder="1" applyAlignment="1" applyProtection="1">
      <alignment horizontal="center" vertical="center"/>
      <protection locked="0"/>
    </xf>
    <xf numFmtId="0" fontId="13" fillId="6" borderId="84" xfId="0" applyFont="1" applyFill="1" applyBorder="1" applyAlignment="1" applyProtection="1">
      <alignment horizontal="left" vertical="center" shrinkToFit="1"/>
      <protection locked="0"/>
    </xf>
    <xf numFmtId="0" fontId="13" fillId="6" borderId="85" xfId="0" applyFont="1" applyFill="1" applyBorder="1" applyAlignment="1" applyProtection="1">
      <alignment horizontal="left" vertical="center" shrinkToFit="1"/>
      <protection locked="0"/>
    </xf>
    <xf numFmtId="0" fontId="13" fillId="6" borderId="133" xfId="0" applyFont="1" applyFill="1" applyBorder="1" applyAlignment="1" applyProtection="1">
      <alignment horizontal="left" vertical="center" shrinkToFit="1"/>
      <protection locked="0"/>
    </xf>
    <xf numFmtId="0" fontId="0" fillId="5" borderId="161" xfId="0" applyFont="1" applyFill="1" applyBorder="1" applyAlignment="1" applyProtection="1">
      <alignment horizontal="left" vertical="center" shrinkToFit="1"/>
    </xf>
    <xf numFmtId="0" fontId="0" fillId="5" borderId="131" xfId="0" applyFont="1" applyFill="1" applyBorder="1" applyAlignment="1" applyProtection="1">
      <alignment horizontal="left" vertical="center" shrinkToFit="1"/>
    </xf>
    <xf numFmtId="0" fontId="0" fillId="5" borderId="162" xfId="0" applyFont="1" applyFill="1" applyBorder="1" applyAlignment="1" applyProtection="1">
      <alignment horizontal="left" vertical="center" shrinkToFit="1"/>
    </xf>
    <xf numFmtId="38" fontId="0" fillId="5" borderId="140" xfId="4" applyFont="1" applyFill="1" applyBorder="1" applyAlignment="1" applyProtection="1">
      <alignment horizontal="right" vertical="center"/>
    </xf>
    <xf numFmtId="38" fontId="0" fillId="5" borderId="163" xfId="4" applyFont="1" applyFill="1" applyBorder="1" applyAlignment="1" applyProtection="1">
      <alignment horizontal="right" vertical="center"/>
    </xf>
    <xf numFmtId="38" fontId="0" fillId="5" borderId="21" xfId="4" applyFont="1" applyFill="1" applyBorder="1" applyAlignment="1" applyProtection="1">
      <alignment horizontal="right" vertical="center"/>
    </xf>
    <xf numFmtId="0" fontId="0" fillId="0" borderId="50" xfId="0" applyFill="1" applyBorder="1" applyAlignment="1" applyProtection="1">
      <alignment horizontal="center" vertical="center" wrapText="1"/>
      <protection locked="0"/>
    </xf>
    <xf numFmtId="176" fontId="0" fillId="5" borderId="9" xfId="0" applyNumberFormat="1" applyFill="1" applyBorder="1" applyAlignment="1" applyProtection="1">
      <alignment horizontal="right" vertical="center"/>
    </xf>
    <xf numFmtId="176" fontId="0" fillId="5" borderId="69" xfId="0" applyNumberFormat="1" applyFill="1" applyBorder="1" applyAlignment="1" applyProtection="1">
      <alignment horizontal="right" vertical="center"/>
    </xf>
    <xf numFmtId="176" fontId="0" fillId="5" borderId="113" xfId="0" applyNumberFormat="1" applyFill="1" applyBorder="1" applyAlignment="1" applyProtection="1">
      <alignment horizontal="right" vertical="center"/>
    </xf>
    <xf numFmtId="176" fontId="0" fillId="5" borderId="130" xfId="0" applyNumberFormat="1" applyFill="1" applyBorder="1" applyAlignment="1" applyProtection="1">
      <alignment horizontal="right" vertical="center"/>
    </xf>
    <xf numFmtId="176" fontId="0" fillId="5" borderId="9" xfId="0" applyNumberFormat="1" applyFont="1" applyFill="1" applyBorder="1" applyAlignment="1" applyProtection="1">
      <alignment horizontal="right" vertical="center"/>
    </xf>
    <xf numFmtId="176" fontId="0" fillId="5" borderId="45" xfId="0" applyNumberFormat="1" applyFont="1" applyFill="1" applyBorder="1" applyAlignment="1" applyProtection="1">
      <alignment horizontal="right" vertical="center"/>
    </xf>
    <xf numFmtId="0" fontId="0" fillId="6" borderId="94" xfId="0" applyFill="1" applyBorder="1" applyAlignment="1" applyProtection="1">
      <alignment horizontal="left" vertical="center"/>
      <protection locked="0"/>
    </xf>
    <xf numFmtId="0" fontId="0" fillId="6" borderId="95" xfId="0" applyFill="1" applyBorder="1" applyAlignment="1" applyProtection="1">
      <alignment horizontal="left" vertical="center"/>
      <protection locked="0"/>
    </xf>
    <xf numFmtId="14" fontId="0" fillId="0" borderId="114" xfId="0" applyNumberFormat="1" applyBorder="1" applyAlignment="1" applyProtection="1">
      <alignment horizontal="center" vertical="center"/>
      <protection locked="0"/>
    </xf>
    <xf numFmtId="14" fontId="0" fillId="0" borderId="123" xfId="0" applyNumberFormat="1" applyBorder="1" applyAlignment="1" applyProtection="1">
      <alignment horizontal="center" vertical="center"/>
      <protection locked="0"/>
    </xf>
    <xf numFmtId="0" fontId="0" fillId="5" borderId="165" xfId="0" applyFill="1" applyBorder="1" applyAlignment="1" applyProtection="1">
      <alignment horizontal="left" vertical="center"/>
      <protection locked="0"/>
    </xf>
    <xf numFmtId="0" fontId="0" fillId="5" borderId="66" xfId="0" applyFill="1" applyBorder="1" applyAlignment="1" applyProtection="1">
      <alignment horizontal="left" vertical="center"/>
      <protection locked="0"/>
    </xf>
    <xf numFmtId="0" fontId="0" fillId="0" borderId="114" xfId="0" applyBorder="1" applyAlignment="1" applyProtection="1">
      <alignment horizontal="center" vertical="center"/>
      <protection locked="0"/>
    </xf>
    <xf numFmtId="0" fontId="0" fillId="0" borderId="66" xfId="0" applyBorder="1" applyAlignment="1" applyProtection="1">
      <alignment horizontal="center" vertical="center"/>
      <protection locked="0"/>
    </xf>
    <xf numFmtId="0" fontId="0" fillId="0" borderId="67" xfId="0" applyBorder="1" applyAlignment="1" applyProtection="1">
      <alignment horizontal="center" vertical="center"/>
      <protection locked="0"/>
    </xf>
    <xf numFmtId="14" fontId="0" fillId="0" borderId="76" xfId="0" applyNumberFormat="1" applyFill="1" applyBorder="1" applyAlignment="1" applyProtection="1">
      <alignment horizontal="center" vertical="center"/>
      <protection locked="0"/>
    </xf>
    <xf numFmtId="14" fontId="0" fillId="0" borderId="107" xfId="0" applyNumberFormat="1" applyFill="1" applyBorder="1" applyAlignment="1" applyProtection="1">
      <alignment horizontal="center" vertical="center"/>
      <protection locked="0"/>
    </xf>
    <xf numFmtId="176" fontId="0" fillId="5" borderId="69" xfId="0" applyNumberFormat="1" applyFont="1" applyFill="1" applyBorder="1" applyAlignment="1" applyProtection="1">
      <alignment horizontal="right" vertical="center"/>
    </xf>
    <xf numFmtId="38" fontId="0" fillId="5" borderId="18" xfId="4" applyFont="1" applyFill="1" applyBorder="1" applyAlignment="1" applyProtection="1">
      <alignment horizontal="right" vertical="center"/>
    </xf>
    <xf numFmtId="38" fontId="0" fillId="5" borderId="171" xfId="4" applyFont="1" applyFill="1" applyBorder="1" applyAlignment="1" applyProtection="1">
      <alignment horizontal="right" vertical="center"/>
    </xf>
    <xf numFmtId="38" fontId="0" fillId="5" borderId="128" xfId="4" applyFont="1" applyFill="1" applyBorder="1" applyAlignment="1" applyProtection="1">
      <alignment horizontal="right" vertical="center"/>
    </xf>
    <xf numFmtId="0" fontId="0" fillId="5" borderId="72" xfId="0" applyFill="1" applyBorder="1" applyAlignment="1">
      <alignment horizontal="center" vertical="center"/>
    </xf>
    <xf numFmtId="176" fontId="14" fillId="5" borderId="42" xfId="0" applyNumberFormat="1" applyFont="1" applyFill="1" applyBorder="1" applyAlignment="1">
      <alignment horizontal="center" vertical="center" shrinkToFit="1"/>
    </xf>
    <xf numFmtId="176" fontId="14" fillId="5" borderId="72" xfId="0" applyNumberFormat="1" applyFont="1" applyFill="1" applyBorder="1" applyAlignment="1">
      <alignment horizontal="center" vertical="center" shrinkToFit="1"/>
    </xf>
    <xf numFmtId="180" fontId="0" fillId="0" borderId="98" xfId="0" applyNumberFormat="1" applyFill="1" applyBorder="1" applyAlignment="1" applyProtection="1">
      <alignment horizontal="center" vertical="center"/>
      <protection locked="0"/>
    </xf>
    <xf numFmtId="180" fontId="0" fillId="0" borderId="166" xfId="0" applyNumberFormat="1" applyFill="1" applyBorder="1" applyAlignment="1" applyProtection="1">
      <alignment horizontal="center" vertical="center"/>
      <protection locked="0"/>
    </xf>
    <xf numFmtId="0" fontId="0" fillId="5" borderId="165" xfId="0" applyFill="1" applyBorder="1" applyAlignment="1" applyProtection="1">
      <alignment horizontal="left" vertical="center" wrapText="1"/>
    </xf>
    <xf numFmtId="0" fontId="0" fillId="5" borderId="95" xfId="0" applyFill="1" applyBorder="1" applyAlignment="1" applyProtection="1">
      <alignment horizontal="left" vertical="center"/>
    </xf>
    <xf numFmtId="0" fontId="51" fillId="5" borderId="76" xfId="0" applyFont="1" applyFill="1" applyBorder="1" applyAlignment="1" applyProtection="1">
      <alignment horizontal="left" vertical="center" shrinkToFit="1"/>
    </xf>
    <xf numFmtId="0" fontId="51" fillId="5" borderId="50" xfId="0" applyFont="1" applyFill="1" applyBorder="1" applyAlignment="1" applyProtection="1">
      <alignment horizontal="left" vertical="center" shrinkToFit="1"/>
    </xf>
    <xf numFmtId="0" fontId="51" fillId="0" borderId="50" xfId="0" applyFont="1" applyFill="1" applyBorder="1" applyAlignment="1" applyProtection="1">
      <alignment horizontal="left" vertical="center" shrinkToFit="1"/>
      <protection locked="0"/>
    </xf>
    <xf numFmtId="0" fontId="51" fillId="0" borderId="61" xfId="0" applyFont="1" applyFill="1" applyBorder="1" applyAlignment="1" applyProtection="1">
      <alignment horizontal="left" vertical="center" shrinkToFit="1"/>
      <protection locked="0"/>
    </xf>
    <xf numFmtId="0" fontId="37" fillId="6" borderId="78" xfId="0" applyFont="1" applyFill="1" applyBorder="1" applyAlignment="1" applyProtection="1">
      <alignment horizontal="left" vertical="top" wrapText="1"/>
      <protection locked="0"/>
    </xf>
    <xf numFmtId="0" fontId="0" fillId="6" borderId="79" xfId="0" applyFill="1" applyBorder="1" applyAlignment="1" applyProtection="1">
      <alignment horizontal="left" vertical="top" wrapText="1"/>
      <protection locked="0"/>
    </xf>
    <xf numFmtId="0" fontId="37" fillId="6" borderId="0" xfId="0" applyFont="1" applyFill="1" applyBorder="1" applyAlignment="1" applyProtection="1">
      <alignment horizontal="left" vertical="top" wrapText="1"/>
      <protection locked="0"/>
    </xf>
    <xf numFmtId="0" fontId="0" fillId="6" borderId="36" xfId="0" applyFill="1" applyBorder="1" applyAlignment="1" applyProtection="1">
      <alignment horizontal="left" vertical="top" wrapText="1"/>
      <protection locked="0"/>
    </xf>
    <xf numFmtId="0" fontId="37" fillId="6" borderId="28" xfId="0" applyFont="1" applyFill="1" applyBorder="1" applyAlignment="1" applyProtection="1">
      <alignment horizontal="left" vertical="top" wrapText="1"/>
      <protection locked="0"/>
    </xf>
    <xf numFmtId="0" fontId="0" fillId="6" borderId="47" xfId="0" applyFill="1" applyBorder="1" applyAlignment="1" applyProtection="1">
      <alignment horizontal="left" vertical="top" wrapText="1"/>
      <protection locked="0"/>
    </xf>
    <xf numFmtId="0" fontId="12" fillId="6" borderId="78" xfId="0" applyFont="1" applyFill="1" applyBorder="1" applyAlignment="1" applyProtection="1">
      <alignment horizontal="left" vertical="top" wrapText="1"/>
      <protection locked="0"/>
    </xf>
    <xf numFmtId="0" fontId="12" fillId="6" borderId="0" xfId="0" applyFont="1" applyFill="1" applyBorder="1" applyAlignment="1" applyProtection="1">
      <alignment horizontal="left" vertical="top" wrapText="1"/>
      <protection locked="0"/>
    </xf>
    <xf numFmtId="0" fontId="12" fillId="6" borderId="118" xfId="0" applyFont="1" applyFill="1" applyBorder="1" applyAlignment="1" applyProtection="1">
      <alignment horizontal="left" vertical="top" wrapText="1"/>
      <protection locked="0"/>
    </xf>
    <xf numFmtId="0" fontId="0" fillId="6" borderId="62" xfId="0" applyFill="1" applyBorder="1" applyAlignment="1" applyProtection="1">
      <alignment horizontal="left" vertical="top" wrapText="1"/>
      <protection locked="0"/>
    </xf>
    <xf numFmtId="0" fontId="0" fillId="0" borderId="182" xfId="0" applyBorder="1" applyAlignment="1" applyProtection="1">
      <alignment vertical="center"/>
      <protection locked="0"/>
    </xf>
    <xf numFmtId="0" fontId="0" fillId="0" borderId="91" xfId="0" applyBorder="1" applyAlignment="1" applyProtection="1">
      <alignment vertical="center"/>
      <protection locked="0"/>
    </xf>
    <xf numFmtId="0" fontId="0" fillId="0" borderId="92" xfId="0" applyBorder="1" applyAlignment="1" applyProtection="1">
      <alignment vertical="center"/>
      <protection locked="0"/>
    </xf>
    <xf numFmtId="0" fontId="12" fillId="0" borderId="126" xfId="0" applyFont="1" applyFill="1" applyBorder="1" applyAlignment="1" applyProtection="1">
      <alignment horizontal="left" vertical="top" wrapText="1"/>
      <protection locked="0"/>
    </xf>
    <xf numFmtId="0" fontId="12" fillId="0" borderId="127" xfId="0" applyFont="1" applyFill="1" applyBorder="1" applyAlignment="1" applyProtection="1">
      <alignment horizontal="left" vertical="top" wrapText="1"/>
      <protection locked="0"/>
    </xf>
    <xf numFmtId="0" fontId="12" fillId="0" borderId="129" xfId="0" applyFont="1" applyFill="1" applyBorder="1" applyAlignment="1" applyProtection="1">
      <alignment horizontal="left" vertical="top" wrapText="1"/>
      <protection locked="0"/>
    </xf>
    <xf numFmtId="0" fontId="51" fillId="5" borderId="107" xfId="0" applyFont="1" applyFill="1" applyBorder="1" applyAlignment="1" applyProtection="1">
      <alignment horizontal="left" vertical="center" shrinkToFit="1"/>
    </xf>
    <xf numFmtId="0" fontId="51" fillId="5" borderId="61" xfId="0" applyFont="1" applyFill="1" applyBorder="1" applyAlignment="1" applyProtection="1">
      <alignment horizontal="left" vertical="center" shrinkToFit="1"/>
    </xf>
    <xf numFmtId="0" fontId="84" fillId="0" borderId="0" xfId="0" applyFont="1" applyAlignment="1">
      <alignment horizontal="left" vertical="center" wrapText="1"/>
    </xf>
    <xf numFmtId="0" fontId="82" fillId="0" borderId="0" xfId="0" applyFont="1" applyFill="1" applyBorder="1" applyAlignment="1" applyProtection="1">
      <alignment horizontal="left" vertical="center" wrapText="1"/>
    </xf>
    <xf numFmtId="0" fontId="13" fillId="5" borderId="87" xfId="0" applyFont="1" applyFill="1" applyBorder="1" applyAlignment="1" applyProtection="1">
      <alignment horizontal="left" vertical="top"/>
      <protection locked="0"/>
    </xf>
    <xf numFmtId="0" fontId="13" fillId="5" borderId="15" xfId="0" applyFont="1" applyFill="1" applyBorder="1" applyAlignment="1" applyProtection="1">
      <alignment horizontal="left" vertical="top"/>
      <protection locked="0"/>
    </xf>
    <xf numFmtId="0" fontId="13" fillId="5" borderId="35" xfId="0" applyFont="1" applyFill="1" applyBorder="1" applyAlignment="1" applyProtection="1">
      <alignment horizontal="left" vertical="top"/>
      <protection locked="0"/>
    </xf>
    <xf numFmtId="0" fontId="12" fillId="0" borderId="33" xfId="0" applyFont="1" applyFill="1" applyBorder="1" applyAlignment="1" applyProtection="1">
      <alignment horizontal="left" vertical="top" textRotation="255"/>
      <protection locked="0"/>
    </xf>
    <xf numFmtId="0" fontId="12" fillId="0" borderId="0" xfId="0" applyFont="1" applyFill="1" applyBorder="1" applyAlignment="1" applyProtection="1">
      <alignment horizontal="left" vertical="top" textRotation="255"/>
      <protection locked="0"/>
    </xf>
    <xf numFmtId="0" fontId="12" fillId="0" borderId="36" xfId="0" applyFont="1" applyFill="1" applyBorder="1" applyAlignment="1" applyProtection="1">
      <alignment horizontal="left" vertical="top" textRotation="255"/>
      <protection locked="0"/>
    </xf>
    <xf numFmtId="0" fontId="12" fillId="0" borderId="34" xfId="0" applyFont="1" applyFill="1" applyBorder="1" applyAlignment="1" applyProtection="1">
      <alignment horizontal="left" vertical="top" textRotation="255"/>
      <protection locked="0"/>
    </xf>
    <xf numFmtId="0" fontId="12" fillId="0" borderId="118" xfId="0" applyFont="1" applyFill="1" applyBorder="1" applyAlignment="1" applyProtection="1">
      <alignment horizontal="left" vertical="top" textRotation="255"/>
      <protection locked="0"/>
    </xf>
    <xf numFmtId="0" fontId="12" fillId="0" borderId="62" xfId="0" applyFont="1" applyFill="1" applyBorder="1" applyAlignment="1" applyProtection="1">
      <alignment horizontal="left" vertical="top" textRotation="255"/>
      <protection locked="0"/>
    </xf>
    <xf numFmtId="0" fontId="52" fillId="5" borderId="33" xfId="0" applyFont="1" applyFill="1" applyBorder="1" applyAlignment="1" applyProtection="1">
      <alignment horizontal="center" vertical="center" wrapText="1" shrinkToFit="1"/>
    </xf>
    <xf numFmtId="0" fontId="52" fillId="0" borderId="49" xfId="0" applyFont="1" applyBorder="1" applyAlignment="1" applyProtection="1">
      <alignment vertical="center"/>
    </xf>
    <xf numFmtId="0" fontId="12" fillId="0" borderId="16" xfId="0" applyFont="1" applyFill="1" applyBorder="1" applyAlignment="1" applyProtection="1">
      <alignment horizontal="left" vertical="top" wrapText="1" shrinkToFit="1"/>
      <protection locked="0"/>
    </xf>
    <xf numFmtId="38" fontId="10" fillId="2" borderId="5" xfId="4" applyFont="1" applyFill="1" applyBorder="1" applyAlignment="1" applyProtection="1">
      <alignment horizontal="right" vertical="center" shrinkToFit="1"/>
    </xf>
    <xf numFmtId="38" fontId="11" fillId="2" borderId="145" xfId="4" applyFont="1" applyFill="1" applyBorder="1" applyAlignment="1" applyProtection="1">
      <alignment horizontal="right" vertical="center" shrinkToFit="1"/>
    </xf>
    <xf numFmtId="38" fontId="11" fillId="2" borderId="141" xfId="4" applyFont="1" applyFill="1" applyBorder="1" applyAlignment="1" applyProtection="1">
      <alignment horizontal="right" vertical="center" shrinkToFit="1"/>
    </xf>
    <xf numFmtId="0" fontId="58" fillId="3" borderId="106" xfId="3" applyFont="1" applyFill="1" applyBorder="1" applyAlignment="1" applyProtection="1">
      <alignment horizontal="left" vertical="center"/>
    </xf>
    <xf numFmtId="38" fontId="11" fillId="3" borderId="0" xfId="4" applyFont="1" applyFill="1" applyBorder="1" applyAlignment="1" applyProtection="1">
      <alignment horizontal="right" vertical="center" shrinkToFit="1"/>
    </xf>
    <xf numFmtId="38" fontId="11" fillId="3" borderId="49" xfId="4" applyFont="1" applyFill="1" applyBorder="1" applyAlignment="1" applyProtection="1">
      <alignment horizontal="right" vertical="center" shrinkToFit="1"/>
    </xf>
    <xf numFmtId="38" fontId="10" fillId="3" borderId="50" xfId="4" applyFont="1" applyFill="1" applyBorder="1" applyAlignment="1" applyProtection="1">
      <alignment horizontal="right" vertical="center" shrinkToFit="1"/>
    </xf>
    <xf numFmtId="38" fontId="10" fillId="3" borderId="59" xfId="4" applyFont="1" applyFill="1" applyBorder="1" applyAlignment="1" applyProtection="1">
      <alignment horizontal="right" vertical="center" shrinkToFit="1"/>
    </xf>
    <xf numFmtId="38" fontId="11" fillId="2" borderId="167" xfId="4" applyFont="1" applyFill="1" applyBorder="1" applyAlignment="1" applyProtection="1">
      <alignment horizontal="right" vertical="center" shrinkToFit="1"/>
    </xf>
    <xf numFmtId="38" fontId="11" fillId="2" borderId="157" xfId="4" applyFont="1" applyFill="1" applyBorder="1" applyAlignment="1" applyProtection="1">
      <alignment horizontal="right" vertical="center" shrinkToFit="1"/>
    </xf>
    <xf numFmtId="38" fontId="11" fillId="2" borderId="168" xfId="4" applyFont="1" applyFill="1" applyBorder="1" applyAlignment="1" applyProtection="1">
      <alignment horizontal="right" vertical="center" shrinkToFit="1"/>
    </xf>
    <xf numFmtId="38" fontId="10" fillId="2" borderId="39" xfId="4" applyFont="1" applyFill="1" applyBorder="1" applyAlignment="1" applyProtection="1">
      <alignment horizontal="right" vertical="center" shrinkToFit="1"/>
    </xf>
    <xf numFmtId="0" fontId="45" fillId="0" borderId="0" xfId="0" applyFont="1" applyFill="1" applyBorder="1" applyAlignment="1" applyProtection="1">
      <alignment horizontal="center" vertical="center" shrinkToFit="1"/>
    </xf>
    <xf numFmtId="176" fontId="12" fillId="5" borderId="110" xfId="0" applyNumberFormat="1" applyFont="1" applyFill="1" applyBorder="1" applyAlignment="1" applyProtection="1">
      <alignment horizontal="right" vertical="center" shrinkToFit="1"/>
    </xf>
    <xf numFmtId="176" fontId="12" fillId="5" borderId="135" xfId="0" applyNumberFormat="1" applyFont="1" applyFill="1" applyBorder="1" applyAlignment="1" applyProtection="1">
      <alignment horizontal="right" vertical="center" shrinkToFit="1"/>
    </xf>
    <xf numFmtId="176" fontId="12" fillId="5" borderId="169" xfId="0" applyNumberFormat="1" applyFont="1" applyFill="1" applyBorder="1" applyAlignment="1" applyProtection="1">
      <alignment horizontal="right" vertical="center" shrinkToFit="1"/>
    </xf>
    <xf numFmtId="176" fontId="16" fillId="10" borderId="124" xfId="3" applyNumberFormat="1" applyFont="1" applyFill="1" applyBorder="1" applyAlignment="1" applyProtection="1">
      <alignment horizontal="right" vertical="center"/>
    </xf>
    <xf numFmtId="178" fontId="12" fillId="5" borderId="148" xfId="2" applyNumberFormat="1" applyFont="1" applyFill="1" applyBorder="1" applyAlignment="1" applyProtection="1">
      <alignment horizontal="right" vertical="center"/>
    </xf>
    <xf numFmtId="178" fontId="12" fillId="5" borderId="145" xfId="2" applyNumberFormat="1" applyFont="1" applyFill="1" applyBorder="1" applyAlignment="1" applyProtection="1">
      <alignment horizontal="right" vertical="center"/>
    </xf>
    <xf numFmtId="178" fontId="12" fillId="5" borderId="149" xfId="2" applyNumberFormat="1" applyFont="1" applyFill="1" applyBorder="1" applyAlignment="1" applyProtection="1">
      <alignment horizontal="right" vertical="center"/>
    </xf>
    <xf numFmtId="178" fontId="12" fillId="5" borderId="58" xfId="2" applyNumberFormat="1" applyFont="1" applyFill="1" applyBorder="1" applyAlignment="1" applyProtection="1">
      <alignment horizontal="right" vertical="center"/>
    </xf>
    <xf numFmtId="178" fontId="12" fillId="5" borderId="50" xfId="2" applyNumberFormat="1" applyFont="1" applyFill="1" applyBorder="1" applyAlignment="1" applyProtection="1">
      <alignment horizontal="right" vertical="center"/>
    </xf>
    <xf numFmtId="178" fontId="12" fillId="5" borderId="61" xfId="2" applyNumberFormat="1" applyFont="1" applyFill="1" applyBorder="1" applyAlignment="1" applyProtection="1">
      <alignment horizontal="right" vertical="center"/>
    </xf>
    <xf numFmtId="0" fontId="12" fillId="5" borderId="58" xfId="2" applyNumberFormat="1" applyFont="1" applyFill="1" applyBorder="1" applyAlignment="1" applyProtection="1">
      <alignment horizontal="center" vertical="center"/>
    </xf>
    <xf numFmtId="0" fontId="12" fillId="5" borderId="50" xfId="2" applyNumberFormat="1" applyFont="1" applyFill="1" applyBorder="1" applyAlignment="1" applyProtection="1">
      <alignment horizontal="center" vertical="center"/>
    </xf>
    <xf numFmtId="0" fontId="12" fillId="5" borderId="61" xfId="2" applyNumberFormat="1" applyFont="1" applyFill="1" applyBorder="1" applyAlignment="1" applyProtection="1">
      <alignment horizontal="center" vertical="center"/>
    </xf>
    <xf numFmtId="178" fontId="12" fillId="5" borderId="42" xfId="2" applyNumberFormat="1" applyFont="1" applyFill="1" applyBorder="1" applyAlignment="1" applyProtection="1">
      <alignment horizontal="right" vertical="center"/>
    </xf>
    <xf numFmtId="178" fontId="12" fillId="5" borderId="72" xfId="2" applyNumberFormat="1" applyFont="1" applyFill="1" applyBorder="1" applyAlignment="1" applyProtection="1">
      <alignment horizontal="right" vertical="center"/>
    </xf>
    <xf numFmtId="178" fontId="12" fillId="5" borderId="43" xfId="2" applyNumberFormat="1" applyFont="1" applyFill="1" applyBorder="1" applyAlignment="1" applyProtection="1">
      <alignment horizontal="right" vertical="center"/>
    </xf>
    <xf numFmtId="178" fontId="12" fillId="5" borderId="44" xfId="2" applyNumberFormat="1" applyFont="1" applyFill="1" applyBorder="1" applyAlignment="1" applyProtection="1">
      <alignment horizontal="right" vertical="center"/>
    </xf>
    <xf numFmtId="178" fontId="12" fillId="5" borderId="45" xfId="2" applyNumberFormat="1" applyFont="1" applyFill="1" applyBorder="1" applyAlignment="1" applyProtection="1">
      <alignment horizontal="right" vertical="center"/>
    </xf>
    <xf numFmtId="178" fontId="12" fillId="5" borderId="46" xfId="2" applyNumberFormat="1" applyFont="1" applyFill="1" applyBorder="1" applyAlignment="1" applyProtection="1">
      <alignment horizontal="right" vertical="center"/>
    </xf>
    <xf numFmtId="178" fontId="12" fillId="5" borderId="164" xfId="2" applyNumberFormat="1" applyFont="1" applyFill="1" applyBorder="1" applyAlignment="1" applyProtection="1">
      <alignment horizontal="right" vertical="center"/>
    </xf>
    <xf numFmtId="178" fontId="12" fillId="5" borderId="74" xfId="2" applyNumberFormat="1" applyFont="1" applyFill="1" applyBorder="1" applyAlignment="1" applyProtection="1">
      <alignment horizontal="right" vertical="center"/>
    </xf>
    <xf numFmtId="178" fontId="12" fillId="5" borderId="75" xfId="2" applyNumberFormat="1" applyFont="1" applyFill="1" applyBorder="1" applyAlignment="1" applyProtection="1">
      <alignment horizontal="right" vertical="center"/>
    </xf>
    <xf numFmtId="177" fontId="16" fillId="8" borderId="48" xfId="4" applyNumberFormat="1" applyFont="1" applyFill="1" applyBorder="1" applyAlignment="1" applyProtection="1">
      <alignment horizontal="right" vertical="center"/>
    </xf>
    <xf numFmtId="0" fontId="12" fillId="2" borderId="59" xfId="3" applyFont="1" applyFill="1" applyBorder="1" applyAlignment="1" applyProtection="1">
      <alignment horizontal="center" vertical="center"/>
    </xf>
    <xf numFmtId="181" fontId="0" fillId="12" borderId="0" xfId="0" applyNumberFormat="1" applyFill="1" applyAlignment="1" applyProtection="1">
      <alignment horizontal="right" vertical="center"/>
      <protection locked="0"/>
    </xf>
    <xf numFmtId="0" fontId="63" fillId="11" borderId="0" xfId="0" applyFont="1" applyFill="1" applyAlignment="1">
      <alignment horizontal="left" vertical="center"/>
    </xf>
    <xf numFmtId="0" fontId="77" fillId="0" borderId="0" xfId="0" applyFont="1" applyBorder="1" applyAlignment="1">
      <alignment horizontal="left" vertical="center" wrapText="1"/>
    </xf>
    <xf numFmtId="0" fontId="77" fillId="0" borderId="181" xfId="0" applyFont="1" applyBorder="1" applyAlignment="1">
      <alignment horizontal="left" vertical="center" wrapText="1"/>
    </xf>
    <xf numFmtId="0" fontId="91" fillId="0" borderId="0" xfId="7" applyFont="1" applyBorder="1" applyAlignment="1" applyProtection="1">
      <alignment horizontal="left" vertical="center" wrapText="1"/>
      <protection locked="0"/>
    </xf>
    <xf numFmtId="0" fontId="91" fillId="0" borderId="177" xfId="7" applyFont="1" applyBorder="1" applyAlignment="1" applyProtection="1">
      <alignment horizontal="left" vertical="center" wrapText="1"/>
      <protection locked="0"/>
    </xf>
    <xf numFmtId="0" fontId="91" fillId="0" borderId="178" xfId="7" applyFont="1" applyBorder="1" applyAlignment="1" applyProtection="1">
      <alignment horizontal="left" vertical="center" wrapText="1"/>
      <protection locked="0"/>
    </xf>
    <xf numFmtId="0" fontId="91" fillId="0" borderId="178" xfId="7" applyFont="1" applyBorder="1" applyAlignment="1" applyProtection="1">
      <alignment horizontal="left" vertical="top" wrapText="1"/>
      <protection locked="0"/>
    </xf>
    <xf numFmtId="0" fontId="91" fillId="0" borderId="0" xfId="7" applyFont="1" applyBorder="1" applyAlignment="1" applyProtection="1">
      <alignment horizontal="left" vertical="top" wrapText="1"/>
      <protection locked="0"/>
    </xf>
    <xf numFmtId="0" fontId="91" fillId="0" borderId="177" xfId="7" applyFont="1" applyBorder="1" applyAlignment="1" applyProtection="1">
      <alignment horizontal="left" vertical="top" wrapText="1"/>
      <protection locked="0"/>
    </xf>
    <xf numFmtId="0" fontId="15" fillId="0" borderId="58" xfId="0" applyFont="1" applyBorder="1">
      <alignment vertical="center"/>
    </xf>
    <xf numFmtId="0" fontId="15" fillId="0" borderId="59" xfId="0" applyFont="1" applyBorder="1">
      <alignment vertical="center"/>
    </xf>
    <xf numFmtId="0" fontId="15" fillId="0" borderId="58" xfId="0" applyFont="1" applyBorder="1" applyAlignment="1" applyProtection="1">
      <alignment horizontal="left" vertical="center" wrapText="1"/>
      <protection locked="0"/>
    </xf>
    <xf numFmtId="0" fontId="15" fillId="0" borderId="50" xfId="0" applyFont="1" applyBorder="1" applyAlignment="1" applyProtection="1">
      <alignment horizontal="left" vertical="center" wrapText="1"/>
      <protection locked="0"/>
    </xf>
    <xf numFmtId="0" fontId="15" fillId="0" borderId="59" xfId="0" applyFont="1" applyBorder="1" applyAlignment="1" applyProtection="1">
      <alignment horizontal="left" vertical="center" wrapText="1"/>
      <protection locked="0"/>
    </xf>
    <xf numFmtId="0" fontId="13" fillId="0" borderId="0" xfId="0" applyFont="1" applyAlignment="1">
      <alignment horizontal="left" vertical="center"/>
    </xf>
    <xf numFmtId="191" fontId="80" fillId="0" borderId="58" xfId="0" applyNumberFormat="1" applyFont="1" applyBorder="1" applyAlignment="1" applyProtection="1">
      <alignment horizontal="left" vertical="center"/>
      <protection locked="0"/>
    </xf>
    <xf numFmtId="191" fontId="80" fillId="0" borderId="50" xfId="0" applyNumberFormat="1" applyFont="1" applyBorder="1" applyAlignment="1" applyProtection="1">
      <alignment horizontal="left" vertical="center"/>
      <protection locked="0"/>
    </xf>
    <xf numFmtId="191" fontId="80" fillId="0" borderId="59" xfId="0" applyNumberFormat="1" applyFont="1" applyBorder="1" applyAlignment="1" applyProtection="1">
      <alignment horizontal="left" vertical="center"/>
      <protection locked="0"/>
    </xf>
    <xf numFmtId="0" fontId="13" fillId="0" borderId="58" xfId="0" applyFont="1" applyBorder="1" applyAlignment="1">
      <alignment horizontal="right" vertical="center"/>
    </xf>
    <xf numFmtId="0" fontId="13" fillId="0" borderId="59" xfId="0" applyFont="1" applyBorder="1" applyAlignment="1">
      <alignment horizontal="right" vertical="center"/>
    </xf>
    <xf numFmtId="0" fontId="15" fillId="0" borderId="50" xfId="0" applyFont="1" applyBorder="1">
      <alignment vertical="center"/>
    </xf>
    <xf numFmtId="0" fontId="15" fillId="4" borderId="58" xfId="0" applyFont="1" applyFill="1" applyBorder="1" applyAlignment="1" applyProtection="1">
      <alignment horizontal="left" vertical="center"/>
      <protection locked="0"/>
    </xf>
    <xf numFmtId="0" fontId="15" fillId="4" borderId="50" xfId="0" applyFont="1" applyFill="1" applyBorder="1" applyAlignment="1" applyProtection="1">
      <alignment horizontal="left" vertical="center"/>
      <protection locked="0"/>
    </xf>
    <xf numFmtId="0" fontId="15" fillId="4" borderId="107" xfId="0" applyFont="1" applyFill="1" applyBorder="1" applyAlignment="1" applyProtection="1">
      <alignment horizontal="left" vertical="center"/>
      <protection locked="0"/>
    </xf>
    <xf numFmtId="0" fontId="15" fillId="0" borderId="76" xfId="0" applyFont="1" applyBorder="1" applyAlignment="1" applyProtection="1">
      <alignment horizontal="left" vertical="center"/>
      <protection locked="0"/>
    </xf>
    <xf numFmtId="0" fontId="15" fillId="0" borderId="50" xfId="0" applyFont="1" applyBorder="1" applyAlignment="1" applyProtection="1">
      <alignment horizontal="left" vertical="center"/>
      <protection locked="0"/>
    </xf>
    <xf numFmtId="0" fontId="15" fillId="0" borderId="59" xfId="0" applyFont="1" applyBorder="1" applyAlignment="1" applyProtection="1">
      <alignment horizontal="left" vertical="center"/>
      <protection locked="0"/>
    </xf>
    <xf numFmtId="190" fontId="80" fillId="5" borderId="0" xfId="0" applyNumberFormat="1" applyFont="1" applyFill="1" applyAlignment="1">
      <alignment horizontal="left" vertical="center"/>
    </xf>
    <xf numFmtId="0" fontId="15" fillId="0" borderId="58" xfId="0" applyFont="1" applyBorder="1" applyAlignment="1" applyProtection="1">
      <alignment horizontal="left" vertical="center"/>
      <protection locked="0"/>
    </xf>
    <xf numFmtId="0" fontId="15" fillId="0" borderId="58" xfId="0" applyFont="1" applyBorder="1" applyAlignment="1">
      <alignment horizontal="left" vertical="center" shrinkToFit="1"/>
    </xf>
    <xf numFmtId="0" fontId="15" fillId="0" borderId="59" xfId="0" applyFont="1" applyBorder="1" applyAlignment="1">
      <alignment horizontal="left" vertical="center" shrinkToFit="1"/>
    </xf>
    <xf numFmtId="180" fontId="80" fillId="0" borderId="58" xfId="0" applyNumberFormat="1" applyFont="1" applyBorder="1" applyAlignment="1" applyProtection="1">
      <alignment horizontal="left" vertical="center"/>
      <protection locked="0"/>
    </xf>
    <xf numFmtId="180" fontId="80" fillId="0" borderId="59" xfId="0" applyNumberFormat="1" applyFont="1" applyBorder="1" applyAlignment="1" applyProtection="1">
      <alignment horizontal="left" vertical="center"/>
      <protection locked="0"/>
    </xf>
    <xf numFmtId="0" fontId="15" fillId="0" borderId="58" xfId="0" applyFont="1" applyBorder="1" applyAlignment="1">
      <alignment horizontal="left" vertical="center"/>
    </xf>
    <xf numFmtId="0" fontId="15" fillId="0" borderId="59" xfId="0" applyFont="1" applyBorder="1" applyAlignment="1">
      <alignment horizontal="left" vertical="center"/>
    </xf>
    <xf numFmtId="179" fontId="80" fillId="0" borderId="50" xfId="0" applyNumberFormat="1" applyFont="1" applyBorder="1" applyAlignment="1" applyProtection="1">
      <alignment horizontal="left" vertical="center"/>
      <protection locked="0"/>
    </xf>
    <xf numFmtId="179" fontId="80" fillId="0" borderId="59" xfId="0" applyNumberFormat="1" applyFont="1" applyBorder="1" applyAlignment="1" applyProtection="1">
      <alignment horizontal="left" vertical="center"/>
      <protection locked="0"/>
    </xf>
    <xf numFmtId="0" fontId="13" fillId="5" borderId="0" xfId="0" applyFont="1" applyFill="1" applyAlignment="1">
      <alignment horizontal="left" vertical="center" wrapText="1"/>
    </xf>
    <xf numFmtId="0" fontId="12" fillId="0" borderId="0" xfId="0" applyFont="1" applyAlignment="1">
      <alignment horizontal="left" vertical="top" wrapText="1"/>
    </xf>
    <xf numFmtId="0" fontId="79" fillId="0" borderId="0" xfId="0" applyFont="1" applyAlignment="1">
      <alignment horizontal="distributed" vertical="center"/>
    </xf>
    <xf numFmtId="0" fontId="79" fillId="0" borderId="0" xfId="0" applyFont="1" applyAlignment="1">
      <alignment horizontal="distributed" vertical="center" wrapText="1"/>
    </xf>
    <xf numFmtId="0" fontId="79" fillId="0" borderId="0" xfId="0" applyFont="1" applyAlignment="1">
      <alignment horizontal="center" vertical="center" shrinkToFit="1"/>
    </xf>
    <xf numFmtId="0" fontId="13" fillId="0" borderId="0" xfId="0" applyFont="1" applyAlignment="1">
      <alignment horizontal="right" vertical="center"/>
    </xf>
    <xf numFmtId="181" fontId="13" fillId="5" borderId="0" xfId="0" applyNumberFormat="1" applyFont="1" applyFill="1" applyAlignment="1">
      <alignment horizontal="right" vertical="center"/>
    </xf>
    <xf numFmtId="0" fontId="13" fillId="0" borderId="0" xfId="0" applyFont="1" applyFill="1" applyAlignment="1">
      <alignment horizontal="left" vertical="center" wrapText="1"/>
    </xf>
    <xf numFmtId="0" fontId="13" fillId="0" borderId="0" xfId="0" applyFont="1" applyAlignment="1">
      <alignment horizontal="left" vertical="center" wrapText="1"/>
    </xf>
    <xf numFmtId="0" fontId="15" fillId="0" borderId="0" xfId="0" applyFont="1" applyAlignment="1">
      <alignment horizontal="center" vertical="center" wrapText="1"/>
    </xf>
    <xf numFmtId="0" fontId="81" fillId="0" borderId="0" xfId="0" applyFont="1" applyBorder="1" applyAlignment="1">
      <alignment horizontal="left" vertical="top" wrapText="1"/>
    </xf>
    <xf numFmtId="0" fontId="0" fillId="5" borderId="94" xfId="0" applyFill="1" applyBorder="1" applyAlignment="1" applyProtection="1">
      <alignment horizontal="left" vertical="center"/>
    </xf>
    <xf numFmtId="0" fontId="0" fillId="0" borderId="173" xfId="0" applyFill="1" applyBorder="1" applyAlignment="1" applyProtection="1">
      <alignment horizontal="left" vertical="center" wrapText="1"/>
      <protection locked="0"/>
    </xf>
    <xf numFmtId="0" fontId="0" fillId="0" borderId="174" xfId="0" applyFill="1" applyBorder="1" applyAlignment="1" applyProtection="1">
      <alignment horizontal="left" vertical="center" wrapText="1"/>
      <protection locked="0"/>
    </xf>
    <xf numFmtId="0" fontId="0" fillId="0" borderId="175" xfId="0" applyFill="1" applyBorder="1" applyAlignment="1" applyProtection="1">
      <alignment horizontal="left" vertical="center" wrapText="1"/>
      <protection locked="0"/>
    </xf>
    <xf numFmtId="0" fontId="0" fillId="0" borderId="176" xfId="0" applyFill="1" applyBorder="1" applyAlignment="1" applyProtection="1">
      <alignment horizontal="left" vertical="center" wrapText="1"/>
      <protection locked="0"/>
    </xf>
    <xf numFmtId="188" fontId="0" fillId="0" borderId="1" xfId="0" applyNumberFormat="1" applyBorder="1" applyAlignment="1" applyProtection="1">
      <alignment horizontal="left" vertical="top"/>
      <protection locked="0"/>
    </xf>
    <xf numFmtId="188" fontId="0" fillId="0" borderId="170" xfId="0" applyNumberFormat="1" applyBorder="1" applyAlignment="1" applyProtection="1">
      <alignment horizontal="left" vertical="top"/>
      <protection locked="0"/>
    </xf>
    <xf numFmtId="0" fontId="0" fillId="0" borderId="0" xfId="0" applyAlignment="1">
      <alignment horizontal="left" vertical="top" wrapText="1"/>
    </xf>
    <xf numFmtId="0" fontId="62" fillId="0" borderId="0" xfId="7" applyFont="1" applyBorder="1" applyAlignment="1">
      <alignment horizontal="center" vertical="center"/>
    </xf>
    <xf numFmtId="0" fontId="62" fillId="0" borderId="0" xfId="7" applyFont="1" applyAlignment="1">
      <alignment horizontal="center" vertical="center"/>
    </xf>
    <xf numFmtId="0" fontId="0" fillId="0" borderId="0" xfId="0" applyAlignment="1">
      <alignment horizontal="left" vertical="center"/>
    </xf>
    <xf numFmtId="0" fontId="0" fillId="5" borderId="80" xfId="0" applyFill="1" applyBorder="1" applyAlignment="1">
      <alignment horizontal="center" vertical="center" wrapText="1"/>
    </xf>
    <xf numFmtId="0" fontId="0" fillId="5" borderId="27" xfId="0" applyFill="1" applyBorder="1" applyAlignment="1">
      <alignment horizontal="center" vertical="center" wrapText="1"/>
    </xf>
    <xf numFmtId="0" fontId="0" fillId="5" borderId="122" xfId="0" applyFill="1" applyBorder="1" applyAlignment="1">
      <alignment horizontal="center" vertical="center" wrapText="1"/>
    </xf>
    <xf numFmtId="188" fontId="0" fillId="6" borderId="58" xfId="0" applyNumberFormat="1" applyFill="1" applyBorder="1" applyAlignment="1">
      <alignment horizontal="center" vertical="center"/>
    </xf>
    <xf numFmtId="188" fontId="0" fillId="6" borderId="50" xfId="0" applyNumberFormat="1" applyFill="1" applyBorder="1" applyAlignment="1">
      <alignment horizontal="center" vertical="center"/>
    </xf>
    <xf numFmtId="188" fontId="0" fillId="6" borderId="59" xfId="0" applyNumberFormat="1" applyFill="1" applyBorder="1" applyAlignment="1">
      <alignment horizontal="center" vertical="center"/>
    </xf>
    <xf numFmtId="188" fontId="0" fillId="6" borderId="61" xfId="0" applyNumberFormat="1" applyFill="1" applyBorder="1" applyAlignment="1">
      <alignment horizontal="center" vertical="center"/>
    </xf>
    <xf numFmtId="189" fontId="0" fillId="5" borderId="42" xfId="0" applyNumberFormat="1" applyFill="1" applyBorder="1" applyAlignment="1">
      <alignment horizontal="right" vertical="center"/>
    </xf>
    <xf numFmtId="189" fontId="0" fillId="5" borderId="72" xfId="0" applyNumberFormat="1" applyFill="1" applyBorder="1" applyAlignment="1">
      <alignment horizontal="right" vertical="center"/>
    </xf>
    <xf numFmtId="189" fontId="0" fillId="5" borderId="110" xfId="0" applyNumberFormat="1" applyFill="1" applyBorder="1" applyAlignment="1">
      <alignment horizontal="right" vertical="center"/>
    </xf>
    <xf numFmtId="189" fontId="0" fillId="5" borderId="126" xfId="0" applyNumberFormat="1" applyFill="1" applyBorder="1" applyAlignment="1">
      <alignment horizontal="right" vertical="center"/>
    </xf>
    <xf numFmtId="189" fontId="0" fillId="5" borderId="132" xfId="0" applyNumberFormat="1" applyFill="1" applyBorder="1" applyAlignment="1">
      <alignment horizontal="right" vertical="center"/>
    </xf>
    <xf numFmtId="189" fontId="0" fillId="5" borderId="44" xfId="0" applyNumberFormat="1" applyFill="1" applyBorder="1" applyAlignment="1">
      <alignment horizontal="right" vertical="center"/>
    </xf>
    <xf numFmtId="189" fontId="0" fillId="5" borderId="46" xfId="0" applyNumberFormat="1" applyFill="1" applyBorder="1" applyAlignment="1">
      <alignment horizontal="right" vertical="center"/>
    </xf>
    <xf numFmtId="189" fontId="0" fillId="5" borderId="164" xfId="0" applyNumberFormat="1" applyFill="1" applyBorder="1" applyAlignment="1">
      <alignment horizontal="right" vertical="center"/>
    </xf>
    <xf numFmtId="189" fontId="0" fillId="5" borderId="169" xfId="0" applyNumberFormat="1" applyFill="1" applyBorder="1" applyAlignment="1">
      <alignment horizontal="right" vertical="center"/>
    </xf>
    <xf numFmtId="189" fontId="0" fillId="5" borderId="118" xfId="0" applyNumberFormat="1" applyFill="1" applyBorder="1" applyAlignment="1">
      <alignment horizontal="right" vertical="center"/>
    </xf>
    <xf numFmtId="189" fontId="0" fillId="5" borderId="62" xfId="0" applyNumberFormat="1" applyFill="1" applyBorder="1" applyAlignment="1">
      <alignment horizontal="right" vertical="center"/>
    </xf>
    <xf numFmtId="189" fontId="0" fillId="5" borderId="41" xfId="0" applyNumberFormat="1" applyFill="1" applyBorder="1" applyAlignment="1">
      <alignment horizontal="right" vertical="center"/>
    </xf>
    <xf numFmtId="189" fontId="0" fillId="5" borderId="35" xfId="0" applyNumberFormat="1" applyFill="1" applyBorder="1" applyAlignment="1">
      <alignment horizontal="right" vertical="center"/>
    </xf>
    <xf numFmtId="189" fontId="0" fillId="5" borderId="127" xfId="0" applyNumberFormat="1" applyFill="1" applyBorder="1" applyAlignment="1">
      <alignment horizontal="right" vertical="center"/>
    </xf>
    <xf numFmtId="189" fontId="0" fillId="5" borderId="74" xfId="0" applyNumberFormat="1" applyFill="1" applyBorder="1" applyAlignment="1">
      <alignment horizontal="right" vertical="center"/>
    </xf>
    <xf numFmtId="38" fontId="11" fillId="2" borderId="124" xfId="4" applyFont="1" applyFill="1" applyBorder="1" applyAlignment="1" applyProtection="1">
      <alignment horizontal="right" vertical="center" shrinkToFit="1"/>
    </xf>
    <xf numFmtId="38" fontId="11" fillId="3" borderId="50" xfId="4" applyFont="1" applyFill="1" applyBorder="1" applyAlignment="1" applyProtection="1">
      <alignment horizontal="right" vertical="center" shrinkToFit="1"/>
    </xf>
    <xf numFmtId="38" fontId="11" fillId="3" borderId="59" xfId="4" applyFont="1" applyFill="1" applyBorder="1" applyAlignment="1" applyProtection="1">
      <alignment horizontal="right" vertical="center" shrinkToFit="1"/>
    </xf>
    <xf numFmtId="38" fontId="10" fillId="3" borderId="49" xfId="4" applyFont="1" applyFill="1" applyBorder="1" applyAlignment="1" applyProtection="1">
      <alignment horizontal="right" vertical="center" shrinkToFit="1"/>
    </xf>
    <xf numFmtId="38" fontId="11" fillId="2" borderId="3" xfId="4" applyFont="1" applyFill="1" applyBorder="1" applyAlignment="1" applyProtection="1">
      <alignment horizontal="right" vertical="center" shrinkToFit="1"/>
    </xf>
    <xf numFmtId="38" fontId="11" fillId="2" borderId="4" xfId="4" applyFont="1" applyFill="1" applyBorder="1" applyAlignment="1" applyProtection="1">
      <alignment horizontal="right" vertical="center" shrinkToFit="1"/>
    </xf>
    <xf numFmtId="38" fontId="10" fillId="2" borderId="137" xfId="4" applyFont="1" applyFill="1" applyBorder="1" applyAlignment="1" applyProtection="1">
      <alignment horizontal="right" vertical="center" shrinkToFit="1"/>
    </xf>
    <xf numFmtId="38" fontId="10" fillId="2" borderId="113" xfId="4" applyFont="1" applyFill="1" applyBorder="1" applyAlignment="1" applyProtection="1">
      <alignment horizontal="right" vertical="center" shrinkToFit="1"/>
    </xf>
    <xf numFmtId="0" fontId="10" fillId="0" borderId="8" xfId="3" applyFont="1" applyFill="1" applyBorder="1" applyAlignment="1" applyProtection="1">
      <alignment horizontal="left" vertical="center" wrapText="1"/>
      <protection locked="0"/>
    </xf>
    <xf numFmtId="0" fontId="10" fillId="0" borderId="72" xfId="3" applyFont="1" applyFill="1" applyBorder="1" applyAlignment="1" applyProtection="1">
      <alignment horizontal="left" vertical="center" wrapText="1"/>
      <protection locked="0"/>
    </xf>
    <xf numFmtId="0" fontId="10" fillId="0" borderId="43" xfId="3" applyFont="1" applyFill="1" applyBorder="1" applyAlignment="1" applyProtection="1">
      <alignment horizontal="left" vertical="center" wrapText="1"/>
      <protection locked="0"/>
    </xf>
    <xf numFmtId="0" fontId="0" fillId="0" borderId="45" xfId="3" applyFont="1" applyFill="1" applyBorder="1" applyAlignment="1" applyProtection="1">
      <alignment vertical="center" shrinkToFit="1"/>
      <protection locked="0"/>
    </xf>
    <xf numFmtId="0" fontId="0" fillId="0" borderId="69" xfId="3" applyFont="1" applyFill="1" applyBorder="1" applyAlignment="1" applyProtection="1">
      <alignment vertical="center" shrinkToFit="1"/>
      <protection locked="0"/>
    </xf>
    <xf numFmtId="0" fontId="0" fillId="0" borderId="91" xfId="3" applyFont="1" applyFill="1" applyBorder="1" applyAlignment="1" applyProtection="1">
      <alignment vertical="center" shrinkToFit="1"/>
      <protection locked="0"/>
    </xf>
    <xf numFmtId="0" fontId="0" fillId="0" borderId="121" xfId="3" applyFont="1" applyFill="1" applyBorder="1" applyAlignment="1" applyProtection="1">
      <alignment vertical="center" shrinkToFit="1"/>
      <protection locked="0"/>
    </xf>
    <xf numFmtId="0" fontId="10" fillId="5" borderId="50" xfId="3" applyFont="1" applyFill="1" applyBorder="1" applyAlignment="1" applyProtection="1">
      <alignment horizontal="center" vertical="center" shrinkToFit="1"/>
    </xf>
    <xf numFmtId="0" fontId="0" fillId="0" borderId="118" xfId="3" applyFont="1" applyFill="1" applyBorder="1" applyAlignment="1" applyProtection="1">
      <alignment horizontal="center" vertical="center" shrinkToFit="1"/>
    </xf>
    <xf numFmtId="0" fontId="10" fillId="0" borderId="118" xfId="3" applyFont="1" applyFill="1" applyBorder="1" applyAlignment="1" applyProtection="1">
      <alignment horizontal="center" vertical="center" shrinkToFit="1"/>
    </xf>
    <xf numFmtId="176" fontId="14" fillId="0" borderId="0" xfId="3" applyNumberFormat="1" applyFont="1" applyFill="1" applyBorder="1" applyAlignment="1" applyProtection="1">
      <alignment horizontal="center" vertical="center"/>
    </xf>
    <xf numFmtId="178" fontId="12" fillId="5" borderId="16" xfId="2" applyNumberFormat="1" applyFont="1" applyFill="1" applyBorder="1" applyAlignment="1" applyProtection="1">
      <alignment horizontal="right" vertical="center"/>
    </xf>
    <xf numFmtId="178" fontId="12" fillId="5" borderId="0" xfId="2" applyNumberFormat="1" applyFont="1" applyFill="1" applyBorder="1" applyAlignment="1" applyProtection="1">
      <alignment horizontal="right" vertical="center"/>
    </xf>
    <xf numFmtId="178" fontId="12" fillId="5" borderId="36" xfId="2" applyNumberFormat="1" applyFont="1" applyFill="1" applyBorder="1" applyAlignment="1" applyProtection="1">
      <alignment horizontal="right" vertical="center"/>
    </xf>
    <xf numFmtId="178" fontId="12" fillId="5" borderId="58" xfId="2" applyNumberFormat="1" applyFont="1" applyFill="1" applyBorder="1" applyAlignment="1" applyProtection="1">
      <alignment horizontal="center" vertical="center"/>
    </xf>
    <xf numFmtId="178" fontId="12" fillId="5" borderId="50" xfId="2" applyNumberFormat="1" applyFont="1" applyFill="1" applyBorder="1" applyAlignment="1" applyProtection="1">
      <alignment horizontal="center" vertical="center"/>
    </xf>
    <xf numFmtId="178" fontId="12" fillId="5" borderId="61" xfId="2" applyNumberFormat="1" applyFont="1" applyFill="1" applyBorder="1" applyAlignment="1" applyProtection="1">
      <alignment horizontal="center" vertical="center"/>
    </xf>
    <xf numFmtId="178" fontId="12" fillId="5" borderId="126" xfId="2" applyNumberFormat="1" applyFont="1" applyFill="1" applyBorder="1" applyAlignment="1" applyProtection="1">
      <alignment horizontal="right" vertical="center"/>
    </xf>
    <xf numFmtId="178" fontId="12" fillId="5" borderId="127" xfId="2" applyNumberFormat="1" applyFont="1" applyFill="1" applyBorder="1" applyAlignment="1" applyProtection="1">
      <alignment horizontal="right" vertical="center"/>
    </xf>
    <xf numFmtId="178" fontId="12" fillId="5" borderId="129" xfId="2" applyNumberFormat="1" applyFont="1" applyFill="1" applyBorder="1" applyAlignment="1" applyProtection="1">
      <alignment horizontal="right" vertical="center"/>
    </xf>
    <xf numFmtId="0" fontId="81" fillId="0" borderId="178" xfId="0" applyFont="1" applyBorder="1" applyAlignment="1">
      <alignment horizontal="left" vertical="center" wrapText="1"/>
    </xf>
    <xf numFmtId="0" fontId="81" fillId="0" borderId="0" xfId="0" applyFont="1" applyBorder="1" applyAlignment="1">
      <alignment horizontal="left" vertical="center" wrapText="1"/>
    </xf>
    <xf numFmtId="0" fontId="81" fillId="0" borderId="177" xfId="0" applyFont="1" applyBorder="1" applyAlignment="1">
      <alignment horizontal="left" vertical="center" wrapText="1"/>
    </xf>
    <xf numFmtId="0" fontId="81" fillId="0" borderId="0" xfId="0" applyFont="1" applyAlignment="1">
      <alignment horizontal="left" vertical="top" wrapText="1"/>
    </xf>
    <xf numFmtId="0" fontId="26" fillId="0" borderId="0" xfId="0" applyFont="1" applyAlignment="1">
      <alignment horizontal="left" vertical="center" wrapText="1"/>
    </xf>
    <xf numFmtId="0" fontId="25" fillId="0" borderId="0" xfId="0" applyFont="1" applyAlignment="1">
      <alignment horizontal="distributed" vertical="center"/>
    </xf>
    <xf numFmtId="0" fontId="25" fillId="0" borderId="0" xfId="0" applyFont="1" applyAlignment="1">
      <alignment horizontal="distributed" vertical="center" wrapText="1"/>
    </xf>
    <xf numFmtId="0" fontId="25" fillId="0" borderId="0" xfId="0" applyFont="1" applyAlignment="1">
      <alignment horizontal="center" vertical="center" shrinkToFit="1"/>
    </xf>
    <xf numFmtId="0" fontId="29" fillId="0" borderId="0" xfId="0" applyFont="1" applyAlignment="1">
      <alignment horizontal="right" vertical="center"/>
    </xf>
    <xf numFmtId="181" fontId="29" fillId="12" borderId="0" xfId="0" applyNumberFormat="1" applyFont="1" applyFill="1" applyAlignment="1" applyProtection="1">
      <alignment horizontal="right" vertical="center"/>
      <protection locked="0"/>
    </xf>
    <xf numFmtId="0" fontId="29" fillId="0" borderId="0" xfId="0" applyFont="1" applyAlignment="1">
      <alignment horizontal="left" vertical="center"/>
    </xf>
    <xf numFmtId="0" fontId="88" fillId="0" borderId="0" xfId="0" applyFont="1" applyAlignment="1">
      <alignment horizontal="left"/>
    </xf>
    <xf numFmtId="0" fontId="29" fillId="12" borderId="0" xfId="0" applyFont="1" applyFill="1" applyAlignment="1" applyProtection="1">
      <alignment horizontal="left" vertical="top" wrapText="1"/>
      <protection locked="0"/>
    </xf>
    <xf numFmtId="0" fontId="29" fillId="0" borderId="0" xfId="0" applyFont="1" applyAlignment="1">
      <alignment horizontal="left" vertical="center" wrapText="1"/>
    </xf>
    <xf numFmtId="181" fontId="29" fillId="12" borderId="0" xfId="0" applyNumberFormat="1" applyFont="1" applyFill="1" applyAlignment="1" applyProtection="1">
      <alignment horizontal="left" vertical="center"/>
      <protection locked="0"/>
    </xf>
    <xf numFmtId="0" fontId="29" fillId="0" borderId="0" xfId="0" applyFont="1" applyAlignment="1">
      <alignment horizontal="left" vertical="center" shrinkToFit="1"/>
    </xf>
    <xf numFmtId="0" fontId="30" fillId="0" borderId="0" xfId="0" applyFont="1" applyAlignment="1">
      <alignment horizontal="center" vertical="center" wrapText="1"/>
    </xf>
    <xf numFmtId="0" fontId="29" fillId="4" borderId="0" xfId="0" applyFont="1" applyFill="1" applyAlignment="1">
      <alignment horizontal="left" vertical="center"/>
    </xf>
    <xf numFmtId="0" fontId="29" fillId="12" borderId="0" xfId="0" applyFont="1" applyFill="1" applyAlignment="1" applyProtection="1">
      <alignment horizontal="left" vertical="top"/>
      <protection locked="0"/>
    </xf>
  </cellXfs>
  <cellStyles count="8">
    <cellStyle name="パーセント 2" xfId="1" xr:uid="{00000000-0005-0000-0000-000000000000}"/>
    <cellStyle name="桁区切り" xfId="4" builtinId="6"/>
    <cellStyle name="桁区切り 2" xfId="2" xr:uid="{00000000-0005-0000-0000-000002000000}"/>
    <cellStyle name="標準" xfId="0" builtinId="0"/>
    <cellStyle name="標準 2" xfId="3" xr:uid="{00000000-0005-0000-0000-000004000000}"/>
    <cellStyle name="標準 3" xfId="5" xr:uid="{00000000-0005-0000-0000-000005000000}"/>
    <cellStyle name="標準 3 2" xfId="6" xr:uid="{00000000-0005-0000-0000-000006000000}"/>
    <cellStyle name="標準 5 2" xfId="7" xr:uid="{00000000-0005-0000-0000-000007000000}"/>
  </cellStyles>
  <dxfs count="8">
    <dxf>
      <fill>
        <patternFill>
          <bgColor theme="0"/>
        </patternFill>
      </fill>
    </dxf>
    <dxf>
      <fill>
        <patternFill>
          <bgColor theme="5" tint="0.79998168889431442"/>
        </patternFill>
      </fill>
    </dxf>
    <dxf>
      <fill>
        <patternFill>
          <bgColor theme="0"/>
        </patternFill>
      </fill>
    </dxf>
    <dxf>
      <fill>
        <patternFill>
          <bgColor theme="5" tint="0.79998168889431442"/>
        </patternFill>
      </fill>
    </dxf>
    <dxf>
      <fill>
        <patternFill>
          <bgColor theme="0"/>
        </patternFill>
      </fill>
    </dxf>
    <dxf>
      <fill>
        <patternFill>
          <bgColor rgb="FF969696"/>
        </patternFill>
      </fill>
    </dxf>
    <dxf>
      <border>
        <left style="thin">
          <color auto="1"/>
        </left>
        <right style="thin">
          <color auto="1"/>
        </right>
        <top style="thin">
          <color auto="1"/>
        </top>
        <bottom style="thin">
          <color auto="1"/>
        </bottom>
        <vertical style="hair">
          <color auto="1"/>
        </vertical>
        <horizontal style="hair">
          <color auto="1"/>
        </horizontal>
      </border>
    </dxf>
    <dxf>
      <border>
        <left style="thin">
          <color auto="1"/>
        </left>
        <right style="thin">
          <color auto="1"/>
        </right>
        <top style="thin">
          <color auto="1"/>
        </top>
        <bottom style="thin">
          <color auto="1"/>
        </bottom>
        <vertical style="hair">
          <color auto="1"/>
        </vertical>
        <horizontal style="hair">
          <color auto="1"/>
        </horizontal>
      </border>
    </dxf>
  </dxfs>
  <tableStyles count="2" defaultTableStyle="TableStyleMedium2" defaultPivotStyle="PivotStyleLight16">
    <tableStyle name="テーブル スタイル 1" pivot="0" count="1" xr9:uid="{00000000-0011-0000-FFFF-FFFF00000000}">
      <tableStyleElement type="wholeTable" dxfId="7"/>
    </tableStyle>
    <tableStyle name="ピボットテーブル スタイル 1" table="0" count="2" xr9:uid="{00000000-0011-0000-FFFF-FFFF01000000}">
      <tableStyleElement type="wholeTable" dxfId="6"/>
      <tableStyleElement type="headerRow" dxfId="5"/>
    </tableStyle>
  </tableStyles>
  <colors>
    <mruColors>
      <color rgb="FF000066"/>
      <color rgb="FFCCFFFF"/>
      <color rgb="FFF7C1D4"/>
      <color rgb="FFEAEAEA"/>
      <color rgb="FFFF66FF"/>
      <color rgb="FFDDDDDD"/>
      <color rgb="FFC7F7C1"/>
      <color rgb="FFE8C1F7"/>
      <color rgb="FF969696"/>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278686</xdr:colOff>
      <xdr:row>16</xdr:row>
      <xdr:rowOff>33619</xdr:rowOff>
    </xdr:from>
    <xdr:to>
      <xdr:col>5</xdr:col>
      <xdr:colOff>81364</xdr:colOff>
      <xdr:row>20</xdr:row>
      <xdr:rowOff>158007</xdr:rowOff>
    </xdr:to>
    <xdr:pic>
      <xdr:nvPicPr>
        <xdr:cNvPr id="2" name="図 1">
          <a:extLst>
            <a:ext uri="{FF2B5EF4-FFF2-40B4-BE49-F238E27FC236}">
              <a16:creationId xmlns:a16="http://schemas.microsoft.com/office/drawing/2014/main" id="{65E2A31C-82D5-46EC-9308-755803B6C2A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8686" y="3866479"/>
          <a:ext cx="3117378" cy="1038788"/>
        </a:xfrm>
        <a:prstGeom prst="rect">
          <a:avLst/>
        </a:prstGeom>
      </xdr:spPr>
    </xdr:pic>
    <xdr:clientData/>
  </xdr:twoCellAnchor>
  <xdr:twoCellAnchor>
    <xdr:from>
      <xdr:col>3</xdr:col>
      <xdr:colOff>495773</xdr:colOff>
      <xdr:row>23</xdr:row>
      <xdr:rowOff>14411</xdr:rowOff>
    </xdr:from>
    <xdr:to>
      <xdr:col>4</xdr:col>
      <xdr:colOff>69756</xdr:colOff>
      <xdr:row>23</xdr:row>
      <xdr:rowOff>224182</xdr:rowOff>
    </xdr:to>
    <xdr:sp macro="" textlink="">
      <xdr:nvSpPr>
        <xdr:cNvPr id="3" name="テキスト ボックス 2">
          <a:extLst>
            <a:ext uri="{FF2B5EF4-FFF2-40B4-BE49-F238E27FC236}">
              <a16:creationId xmlns:a16="http://schemas.microsoft.com/office/drawing/2014/main" id="{929EF604-2B9C-4D3E-A56D-EBEA32E2ACF5}"/>
            </a:ext>
          </a:extLst>
        </xdr:cNvPr>
        <xdr:cNvSpPr txBox="1"/>
      </xdr:nvSpPr>
      <xdr:spPr>
        <a:xfrm>
          <a:off x="2484593" y="5455091"/>
          <a:ext cx="236923" cy="209771"/>
        </a:xfrm>
        <a:prstGeom prst="rect">
          <a:avLst/>
        </a:prstGeom>
        <a:no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a:t>
          </a:r>
        </a:p>
      </xdr:txBody>
    </xdr:sp>
    <xdr:clientData/>
  </xdr:twoCellAnchor>
  <xdr:twoCellAnchor editAs="oneCell">
    <xdr:from>
      <xdr:col>0</xdr:col>
      <xdr:colOff>512885</xdr:colOff>
      <xdr:row>26</xdr:row>
      <xdr:rowOff>63744</xdr:rowOff>
    </xdr:from>
    <xdr:to>
      <xdr:col>4</xdr:col>
      <xdr:colOff>380057</xdr:colOff>
      <xdr:row>31</xdr:row>
      <xdr:rowOff>168516</xdr:rowOff>
    </xdr:to>
    <xdr:pic>
      <xdr:nvPicPr>
        <xdr:cNvPr id="4" name="図 3">
          <a:extLst>
            <a:ext uri="{FF2B5EF4-FFF2-40B4-BE49-F238E27FC236}">
              <a16:creationId xmlns:a16="http://schemas.microsoft.com/office/drawing/2014/main" id="{6E566193-A332-47F3-B233-1B45AA3347BE}"/>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5359" b="17054"/>
        <a:stretch/>
      </xdr:blipFill>
      <xdr:spPr>
        <a:xfrm>
          <a:off x="512885" y="6190224"/>
          <a:ext cx="2518932" cy="1247772"/>
        </a:xfrm>
        <a:prstGeom prst="rect">
          <a:avLst/>
        </a:prstGeom>
      </xdr:spPr>
    </xdr:pic>
    <xdr:clientData/>
  </xdr:twoCellAnchor>
  <xdr:twoCellAnchor>
    <xdr:from>
      <xdr:col>1</xdr:col>
      <xdr:colOff>670799</xdr:colOff>
      <xdr:row>29</xdr:row>
      <xdr:rowOff>78283</xdr:rowOff>
    </xdr:from>
    <xdr:to>
      <xdr:col>4</xdr:col>
      <xdr:colOff>380229</xdr:colOff>
      <xdr:row>30</xdr:row>
      <xdr:rowOff>18125</xdr:rowOff>
    </xdr:to>
    <xdr:sp macro="" textlink="">
      <xdr:nvSpPr>
        <xdr:cNvPr id="5" name="正方形/長方形 4">
          <a:extLst>
            <a:ext uri="{FF2B5EF4-FFF2-40B4-BE49-F238E27FC236}">
              <a16:creationId xmlns:a16="http://schemas.microsoft.com/office/drawing/2014/main" id="{23A5A95A-F8C7-450E-B311-83C131F1AFD7}"/>
            </a:ext>
          </a:extLst>
        </xdr:cNvPr>
        <xdr:cNvSpPr/>
      </xdr:nvSpPr>
      <xdr:spPr>
        <a:xfrm>
          <a:off x="1326119" y="6890563"/>
          <a:ext cx="1705870" cy="168442"/>
        </a:xfrm>
        <a:prstGeom prst="rect">
          <a:avLst/>
        </a:prstGeom>
        <a:noFill/>
        <a:ln w="952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638214</xdr:colOff>
      <xdr:row>29</xdr:row>
      <xdr:rowOff>28151</xdr:rowOff>
    </xdr:from>
    <xdr:to>
      <xdr:col>2</xdr:col>
      <xdr:colOff>673306</xdr:colOff>
      <xdr:row>30</xdr:row>
      <xdr:rowOff>73269</xdr:rowOff>
    </xdr:to>
    <xdr:sp macro="" textlink="">
      <xdr:nvSpPr>
        <xdr:cNvPr id="6" name="テキスト ボックス 5">
          <a:extLst>
            <a:ext uri="{FF2B5EF4-FFF2-40B4-BE49-F238E27FC236}">
              <a16:creationId xmlns:a16="http://schemas.microsoft.com/office/drawing/2014/main" id="{441B6738-FE49-43B1-A3F4-8F037C1647A5}"/>
            </a:ext>
          </a:extLst>
        </xdr:cNvPr>
        <xdr:cNvSpPr txBox="1"/>
      </xdr:nvSpPr>
      <xdr:spPr>
        <a:xfrm>
          <a:off x="1301154" y="6840431"/>
          <a:ext cx="690412" cy="273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数式バー</a:t>
          </a:r>
        </a:p>
      </xdr:txBody>
    </xdr:sp>
    <xdr:clientData/>
  </xdr:twoCellAnchor>
  <xdr:twoCellAnchor editAs="oneCell">
    <xdr:from>
      <xdr:col>5</xdr:col>
      <xdr:colOff>190500</xdr:colOff>
      <xdr:row>26</xdr:row>
      <xdr:rowOff>73269</xdr:rowOff>
    </xdr:from>
    <xdr:to>
      <xdr:col>8</xdr:col>
      <xdr:colOff>7327</xdr:colOff>
      <xdr:row>31</xdr:row>
      <xdr:rowOff>193644</xdr:rowOff>
    </xdr:to>
    <xdr:pic>
      <xdr:nvPicPr>
        <xdr:cNvPr id="7" name="図 6">
          <a:extLst>
            <a:ext uri="{FF2B5EF4-FFF2-40B4-BE49-F238E27FC236}">
              <a16:creationId xmlns:a16="http://schemas.microsoft.com/office/drawing/2014/main" id="{1155C6C1-D3F5-441A-AF5C-E44223672F2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505200" y="6199749"/>
          <a:ext cx="1805647" cy="1263375"/>
        </a:xfrm>
        <a:prstGeom prst="rect">
          <a:avLst/>
        </a:prstGeom>
      </xdr:spPr>
    </xdr:pic>
    <xdr:clientData/>
  </xdr:twoCellAnchor>
  <xdr:twoCellAnchor>
    <xdr:from>
      <xdr:col>6</xdr:col>
      <xdr:colOff>217524</xdr:colOff>
      <xdr:row>30</xdr:row>
      <xdr:rowOff>176762</xdr:rowOff>
    </xdr:from>
    <xdr:to>
      <xdr:col>6</xdr:col>
      <xdr:colOff>310020</xdr:colOff>
      <xdr:row>31</xdr:row>
      <xdr:rowOff>185471</xdr:rowOff>
    </xdr:to>
    <xdr:sp macro="" textlink="">
      <xdr:nvSpPr>
        <xdr:cNvPr id="8" name="上下矢印 7">
          <a:extLst>
            <a:ext uri="{FF2B5EF4-FFF2-40B4-BE49-F238E27FC236}">
              <a16:creationId xmlns:a16="http://schemas.microsoft.com/office/drawing/2014/main" id="{A40B8850-695D-4DD3-B88A-EDE2E2826188}"/>
            </a:ext>
          </a:extLst>
        </xdr:cNvPr>
        <xdr:cNvSpPr/>
      </xdr:nvSpPr>
      <xdr:spPr>
        <a:xfrm>
          <a:off x="4195164" y="7217642"/>
          <a:ext cx="92496" cy="237309"/>
        </a:xfrm>
        <a:prstGeom prst="upDownArrow">
          <a:avLst/>
        </a:prstGeom>
        <a:solidFill>
          <a:srgbClr val="FF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315056</xdr:colOff>
      <xdr:row>28</xdr:row>
      <xdr:rowOff>198742</xdr:rowOff>
    </xdr:from>
    <xdr:to>
      <xdr:col>8</xdr:col>
      <xdr:colOff>494109</xdr:colOff>
      <xdr:row>31</xdr:row>
      <xdr:rowOff>147454</xdr:rowOff>
    </xdr:to>
    <xdr:sp macro="" textlink="">
      <xdr:nvSpPr>
        <xdr:cNvPr id="9" name="テキスト ボックス 8">
          <a:extLst>
            <a:ext uri="{FF2B5EF4-FFF2-40B4-BE49-F238E27FC236}">
              <a16:creationId xmlns:a16="http://schemas.microsoft.com/office/drawing/2014/main" id="{DDA1ED83-B09E-4834-9FE8-CAE8C8C87329}"/>
            </a:ext>
          </a:extLst>
        </xdr:cNvPr>
        <xdr:cNvSpPr txBox="1"/>
      </xdr:nvSpPr>
      <xdr:spPr>
        <a:xfrm>
          <a:off x="4292696" y="6782422"/>
          <a:ext cx="1504933" cy="6345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直接、文字の入力が可能</a:t>
          </a:r>
        </a:p>
      </xdr:txBody>
    </xdr:sp>
    <xdr:clientData/>
  </xdr:twoCellAnchor>
  <xdr:twoCellAnchor>
    <xdr:from>
      <xdr:col>6</xdr:col>
      <xdr:colOff>251312</xdr:colOff>
      <xdr:row>30</xdr:row>
      <xdr:rowOff>168887</xdr:rowOff>
    </xdr:from>
    <xdr:to>
      <xdr:col>8</xdr:col>
      <xdr:colOff>190500</xdr:colOff>
      <xdr:row>31</xdr:row>
      <xdr:rowOff>210341</xdr:rowOff>
    </xdr:to>
    <xdr:sp macro="" textlink="">
      <xdr:nvSpPr>
        <xdr:cNvPr id="10" name="テキスト ボックス 9">
          <a:extLst>
            <a:ext uri="{FF2B5EF4-FFF2-40B4-BE49-F238E27FC236}">
              <a16:creationId xmlns:a16="http://schemas.microsoft.com/office/drawing/2014/main" id="{B701D8CE-1473-496C-8C41-D42CE30609C7}"/>
            </a:ext>
          </a:extLst>
        </xdr:cNvPr>
        <xdr:cNvSpPr txBox="1"/>
      </xdr:nvSpPr>
      <xdr:spPr>
        <a:xfrm>
          <a:off x="4228952" y="7209767"/>
          <a:ext cx="1265068" cy="2700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幅を広げられます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8C1F7"/>
  </sheetPr>
  <dimension ref="A1:I37"/>
  <sheetViews>
    <sheetView showGridLines="0" tabSelected="1" view="pageBreakPreview" zoomScaleNormal="100" zoomScaleSheetLayoutView="100" workbookViewId="0">
      <selection activeCell="B25" sqref="B25:C29"/>
    </sheetView>
  </sheetViews>
  <sheetFormatPr defaultColWidth="8.83203125" defaultRowHeight="18"/>
  <cols>
    <col min="1" max="9" width="8.75" style="14" customWidth="1"/>
  </cols>
  <sheetData>
    <row r="1" spans="1:9" ht="39.75" customHeight="1">
      <c r="A1" s="588" t="s">
        <v>287</v>
      </c>
      <c r="B1" s="589"/>
      <c r="C1" s="589"/>
      <c r="D1" s="589"/>
      <c r="E1" s="589"/>
      <c r="F1" s="589"/>
      <c r="G1" s="589"/>
      <c r="H1" s="589"/>
      <c r="I1" s="589"/>
    </row>
    <row r="2" spans="1:9" ht="5.25" customHeight="1">
      <c r="A2" s="366"/>
      <c r="B2" s="366"/>
      <c r="C2" s="366"/>
      <c r="D2" s="366"/>
      <c r="E2" s="366"/>
      <c r="F2" s="366"/>
      <c r="G2" s="366"/>
      <c r="H2" s="367"/>
      <c r="I2" s="367"/>
    </row>
    <row r="3" spans="1:9" ht="18.75" customHeight="1">
      <c r="A3" s="368" t="s">
        <v>288</v>
      </c>
      <c r="B3" s="366"/>
      <c r="C3" s="366"/>
      <c r="D3" s="366"/>
      <c r="E3" s="366"/>
      <c r="F3" s="366"/>
      <c r="G3" s="366"/>
      <c r="H3" s="367"/>
      <c r="I3" s="367"/>
    </row>
    <row r="4" spans="1:9" ht="5.25" customHeight="1">
      <c r="A4" s="366"/>
      <c r="B4" s="366"/>
      <c r="C4" s="366"/>
      <c r="D4" s="366"/>
      <c r="E4" s="366"/>
      <c r="F4" s="366"/>
      <c r="G4" s="366"/>
      <c r="H4" s="366"/>
      <c r="I4" s="366"/>
    </row>
    <row r="5" spans="1:9">
      <c r="A5" s="369" t="s">
        <v>289</v>
      </c>
      <c r="B5" s="370"/>
      <c r="C5" s="370"/>
      <c r="D5" s="370"/>
      <c r="E5" s="370"/>
      <c r="F5" s="370"/>
      <c r="G5" s="370"/>
      <c r="H5" s="370"/>
      <c r="I5" s="371"/>
    </row>
    <row r="6" spans="1:9">
      <c r="A6" s="326" t="s">
        <v>290</v>
      </c>
      <c r="B6" s="332"/>
      <c r="C6" s="332"/>
      <c r="E6" s="332"/>
      <c r="F6" s="332"/>
      <c r="G6" s="332"/>
      <c r="H6" s="332"/>
      <c r="I6" s="333"/>
    </row>
    <row r="7" spans="1:9">
      <c r="A7" s="308" t="s">
        <v>284</v>
      </c>
      <c r="B7" s="309"/>
      <c r="C7" s="309"/>
      <c r="D7" s="309"/>
      <c r="E7" s="309"/>
      <c r="F7" s="309"/>
      <c r="G7" s="309"/>
      <c r="H7" s="309"/>
      <c r="I7" s="310"/>
    </row>
    <row r="8" spans="1:9">
      <c r="A8" s="308" t="s">
        <v>291</v>
      </c>
      <c r="B8" s="309"/>
      <c r="C8" s="309"/>
      <c r="D8" s="309"/>
      <c r="E8" s="309"/>
      <c r="F8" s="309"/>
      <c r="G8" s="309"/>
      <c r="H8" s="309"/>
      <c r="I8" s="310"/>
    </row>
    <row r="9" spans="1:9">
      <c r="A9" s="590" t="s">
        <v>292</v>
      </c>
      <c r="B9" s="591"/>
      <c r="C9" s="591"/>
      <c r="D9" s="591"/>
      <c r="E9" s="591"/>
      <c r="F9" s="591"/>
      <c r="G9" s="591"/>
      <c r="H9" s="591"/>
      <c r="I9" s="592"/>
    </row>
    <row r="10" spans="1:9" ht="35.5" customHeight="1">
      <c r="A10" s="593"/>
      <c r="B10" s="594"/>
      <c r="C10" s="594"/>
      <c r="D10" s="594"/>
      <c r="E10" s="594"/>
      <c r="F10" s="594"/>
      <c r="G10" s="594"/>
      <c r="H10" s="594"/>
      <c r="I10" s="595"/>
    </row>
    <row r="11" spans="1:9">
      <c r="A11" s="326" t="s">
        <v>125</v>
      </c>
      <c r="B11" s="332"/>
      <c r="C11" s="332"/>
      <c r="D11" s="332"/>
      <c r="E11" s="332"/>
      <c r="F11" s="332"/>
      <c r="G11" s="332"/>
      <c r="H11" s="332"/>
      <c r="I11" s="333"/>
    </row>
    <row r="12" spans="1:9">
      <c r="A12" s="372" t="s">
        <v>126</v>
      </c>
      <c r="B12" s="311"/>
      <c r="C12" s="311"/>
      <c r="D12" s="311"/>
      <c r="E12" s="311"/>
      <c r="F12" s="311"/>
      <c r="G12" s="311"/>
      <c r="H12" s="311"/>
      <c r="I12" s="312"/>
    </row>
    <row r="13" spans="1:9">
      <c r="A13" s="307" t="s">
        <v>127</v>
      </c>
      <c r="B13" s="18"/>
      <c r="C13" s="18"/>
      <c r="D13" s="18"/>
      <c r="E13" s="18"/>
      <c r="F13" s="18"/>
      <c r="G13" s="18"/>
      <c r="H13" s="18"/>
      <c r="I13" s="19"/>
    </row>
    <row r="14" spans="1:9" ht="18.75" customHeight="1">
      <c r="A14" s="326" t="s">
        <v>128</v>
      </c>
      <c r="B14" s="313"/>
      <c r="C14" s="313"/>
      <c r="D14" s="313"/>
      <c r="E14" s="313"/>
      <c r="F14" s="313"/>
      <c r="G14" s="313"/>
      <c r="H14" s="313"/>
      <c r="I14" s="314"/>
    </row>
    <row r="15" spans="1:9">
      <c r="A15" s="15" t="s">
        <v>129</v>
      </c>
      <c r="B15" s="373"/>
      <c r="C15" s="373"/>
      <c r="D15" s="373"/>
      <c r="E15" s="373"/>
      <c r="F15" s="373"/>
      <c r="G15" s="373"/>
      <c r="H15" s="373"/>
      <c r="I15" s="21"/>
    </row>
    <row r="16" spans="1:9">
      <c r="A16" s="15" t="s">
        <v>130</v>
      </c>
      <c r="I16" s="16"/>
    </row>
    <row r="17" spans="1:9">
      <c r="A17" s="15"/>
      <c r="I17" s="16"/>
    </row>
    <row r="18" spans="1:9">
      <c r="A18" s="15"/>
      <c r="I18" s="16"/>
    </row>
    <row r="19" spans="1:9">
      <c r="A19" s="15"/>
      <c r="I19" s="16"/>
    </row>
    <row r="20" spans="1:9">
      <c r="A20" s="15"/>
      <c r="I20" s="16"/>
    </row>
    <row r="21" spans="1:9">
      <c r="A21" s="308"/>
      <c r="B21" s="309"/>
      <c r="C21" s="309"/>
      <c r="D21" s="309"/>
      <c r="E21" s="309"/>
      <c r="F21" s="309"/>
      <c r="G21" s="309"/>
      <c r="H21" s="309"/>
      <c r="I21" s="310"/>
    </row>
    <row r="22" spans="1:9" ht="18.75" customHeight="1">
      <c r="A22" s="326" t="s">
        <v>278</v>
      </c>
      <c r="B22" s="313"/>
      <c r="C22" s="313"/>
      <c r="D22" s="313"/>
      <c r="E22" s="313"/>
      <c r="F22" s="313"/>
      <c r="G22" s="313"/>
      <c r="H22" s="313"/>
      <c r="I22" s="314"/>
    </row>
    <row r="23" spans="1:9">
      <c r="A23" s="308" t="s">
        <v>279</v>
      </c>
      <c r="B23" s="315"/>
      <c r="C23" s="315"/>
      <c r="D23" s="315"/>
      <c r="E23" s="315"/>
      <c r="F23" s="315"/>
      <c r="G23" s="315"/>
      <c r="H23" s="315"/>
      <c r="I23" s="316"/>
    </row>
    <row r="24" spans="1:9">
      <c r="A24" s="317" t="s">
        <v>280</v>
      </c>
      <c r="B24" s="318"/>
      <c r="C24" s="318"/>
      <c r="D24" s="318"/>
      <c r="E24" s="318" t="s">
        <v>281</v>
      </c>
      <c r="F24" s="318"/>
      <c r="G24" s="318"/>
      <c r="H24" s="318"/>
      <c r="I24" s="319"/>
    </row>
    <row r="25" spans="1:9">
      <c r="A25" s="374" t="s">
        <v>282</v>
      </c>
      <c r="B25" s="596" t="s">
        <v>283</v>
      </c>
      <c r="C25" s="597"/>
      <c r="D25" s="375"/>
      <c r="E25" s="375"/>
      <c r="F25" s="375"/>
      <c r="G25" s="375"/>
      <c r="H25" s="375"/>
      <c r="I25" s="321"/>
    </row>
    <row r="26" spans="1:9">
      <c r="A26" s="317" t="s">
        <v>131</v>
      </c>
      <c r="B26" s="318"/>
      <c r="C26" s="318"/>
      <c r="D26" s="318"/>
      <c r="E26" s="318"/>
      <c r="F26" s="318"/>
      <c r="G26" s="318"/>
      <c r="H26" s="318"/>
      <c r="I26" s="319"/>
    </row>
    <row r="27" spans="1:9">
      <c r="A27" s="320"/>
      <c r="B27" s="375"/>
      <c r="C27" s="375"/>
      <c r="D27" s="375"/>
      <c r="E27" s="375"/>
      <c r="F27" s="375"/>
      <c r="G27" s="375"/>
      <c r="H27" s="375"/>
      <c r="I27" s="321"/>
    </row>
    <row r="28" spans="1:9">
      <c r="A28" s="320"/>
      <c r="B28" s="375"/>
      <c r="C28" s="375"/>
      <c r="D28" s="375"/>
      <c r="E28" s="375"/>
      <c r="F28" s="375"/>
      <c r="G28" s="375"/>
      <c r="H28" s="375"/>
      <c r="I28" s="321"/>
    </row>
    <row r="29" spans="1:9">
      <c r="A29" s="320"/>
      <c r="B29" s="375"/>
      <c r="C29" s="375"/>
      <c r="D29" s="375"/>
      <c r="E29" s="375"/>
      <c r="F29" s="375"/>
      <c r="G29" s="375"/>
      <c r="H29" s="375"/>
      <c r="I29" s="321"/>
    </row>
    <row r="30" spans="1:9">
      <c r="A30" s="320"/>
      <c r="B30" s="375"/>
      <c r="C30" s="375"/>
      <c r="D30" s="375"/>
      <c r="E30" s="375"/>
      <c r="F30" s="375"/>
      <c r="G30" s="375"/>
      <c r="H30" s="375"/>
      <c r="I30" s="321"/>
    </row>
    <row r="31" spans="1:9">
      <c r="A31" s="320"/>
      <c r="B31" s="375"/>
      <c r="C31" s="375"/>
      <c r="D31" s="375"/>
      <c r="E31" s="375"/>
      <c r="F31" s="375"/>
      <c r="G31" s="375"/>
      <c r="H31" s="375"/>
      <c r="I31" s="321"/>
    </row>
    <row r="32" spans="1:9">
      <c r="A32" s="322"/>
      <c r="B32" s="323"/>
      <c r="C32" s="323"/>
      <c r="D32" s="323"/>
      <c r="E32" s="323"/>
      <c r="F32" s="323"/>
      <c r="G32" s="323"/>
      <c r="H32" s="323"/>
      <c r="I32" s="324"/>
    </row>
    <row r="33" spans="1:9">
      <c r="A33" s="376" t="s">
        <v>132</v>
      </c>
      <c r="B33" s="377"/>
      <c r="C33" s="377"/>
      <c r="D33" s="377"/>
      <c r="E33" s="377"/>
      <c r="F33" s="377"/>
      <c r="G33" s="377"/>
      <c r="H33" s="377"/>
      <c r="I33" s="378"/>
    </row>
    <row r="34" spans="1:9">
      <c r="A34" s="17" t="s">
        <v>133</v>
      </c>
      <c r="B34" s="325"/>
      <c r="C34" s="18" t="s">
        <v>134</v>
      </c>
      <c r="D34" s="18"/>
      <c r="E34" s="18"/>
      <c r="F34" s="18"/>
      <c r="G34" s="18"/>
      <c r="H34" s="18"/>
      <c r="I34" s="19"/>
    </row>
    <row r="35" spans="1:9">
      <c r="A35" s="326" t="s">
        <v>135</v>
      </c>
      <c r="B35" s="327"/>
      <c r="C35" s="328" t="s">
        <v>136</v>
      </c>
      <c r="D35" s="328"/>
      <c r="E35" s="328"/>
      <c r="F35" s="328"/>
      <c r="G35" s="328"/>
      <c r="H35" s="328"/>
      <c r="I35" s="329"/>
    </row>
    <row r="36" spans="1:9" ht="18.75" customHeight="1">
      <c r="A36" s="20"/>
      <c r="B36" s="330"/>
      <c r="C36" s="598" t="s">
        <v>137</v>
      </c>
      <c r="D36" s="598"/>
      <c r="E36" s="598"/>
      <c r="F36" s="598"/>
      <c r="G36" s="598"/>
      <c r="H36" s="598"/>
      <c r="I36" s="599"/>
    </row>
    <row r="37" spans="1:9">
      <c r="A37" s="22"/>
      <c r="B37" s="331"/>
      <c r="C37" s="600"/>
      <c r="D37" s="600"/>
      <c r="E37" s="600"/>
      <c r="F37" s="600"/>
      <c r="G37" s="600"/>
      <c r="H37" s="600"/>
      <c r="I37" s="601"/>
    </row>
  </sheetData>
  <mergeCells count="4">
    <mergeCell ref="A1:I1"/>
    <mergeCell ref="A9:I10"/>
    <mergeCell ref="B25:C25"/>
    <mergeCell ref="C36:I37"/>
  </mergeCells>
  <phoneticPr fontId="23"/>
  <dataValidations count="1">
    <dataValidation type="list" allowBlank="1" showInputMessage="1" showErrorMessage="1" sqref="B25:C25" xr:uid="{00000000-0002-0000-0000-000000000000}">
      <formula1>"　　,    ,"</formula1>
    </dataValidation>
  </dataValidations>
  <printOptions horizontalCentered="1"/>
  <pageMargins left="0.70866141732283472" right="0.70866141732283472" top="0.55118110236220474" bottom="0.55118110236220474" header="0.31496062992125984" footer="0.31496062992125984"/>
  <pageSetup paperSize="9" scale="9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7C1D4"/>
    <pageSetUpPr fitToPage="1"/>
  </sheetPr>
  <dimension ref="A1:T132"/>
  <sheetViews>
    <sheetView view="pageBreakPreview" zoomScale="55" zoomScaleNormal="100" zoomScaleSheetLayoutView="55" workbookViewId="0">
      <selection activeCell="D11" sqref="D11:I11"/>
    </sheetView>
  </sheetViews>
  <sheetFormatPr defaultColWidth="9" defaultRowHeight="18"/>
  <cols>
    <col min="1" max="2" width="6.83203125" style="186" customWidth="1"/>
    <col min="3" max="3" width="7.25" style="186" customWidth="1"/>
    <col min="4" max="4" width="39.5" style="274" customWidth="1"/>
    <col min="5" max="5" width="12" style="335" customWidth="1"/>
    <col min="6" max="6" width="3.5" style="335" bestFit="1" customWidth="1"/>
    <col min="7" max="7" width="11" style="335" customWidth="1"/>
    <col min="8" max="8" width="21.33203125" style="187" bestFit="1" customWidth="1"/>
    <col min="9" max="9" width="17.75" style="187" customWidth="1"/>
    <col min="10" max="10" width="1.08203125" style="39" customWidth="1"/>
    <col min="11" max="16384" width="9" style="39"/>
  </cols>
  <sheetData>
    <row r="1" spans="1:20">
      <c r="A1" s="100" t="s">
        <v>353</v>
      </c>
    </row>
    <row r="2" spans="1:20" s="25" customFormat="1">
      <c r="A2" s="776" t="s">
        <v>274</v>
      </c>
      <c r="B2" s="776"/>
      <c r="C2" s="777">
        <f>'5-1 総表'!C18</f>
        <v>0</v>
      </c>
      <c r="D2" s="777"/>
      <c r="E2" s="777"/>
      <c r="F2" s="777"/>
      <c r="G2" s="777"/>
      <c r="H2" s="777"/>
      <c r="I2" s="777"/>
      <c r="J2" s="88"/>
      <c r="K2" s="34"/>
    </row>
    <row r="3" spans="1:20" s="25" customFormat="1">
      <c r="A3" s="776" t="s">
        <v>148</v>
      </c>
      <c r="B3" s="776"/>
      <c r="C3" s="777">
        <f>'5-1 総表'!C30</f>
        <v>0</v>
      </c>
      <c r="D3" s="777"/>
      <c r="E3" s="777"/>
      <c r="F3" s="777"/>
      <c r="G3" s="777"/>
      <c r="H3" s="777"/>
      <c r="I3" s="777"/>
      <c r="J3" s="88"/>
      <c r="K3" s="34"/>
    </row>
    <row r="4" spans="1:20" ht="18.5" thickBot="1">
      <c r="G4" s="453" t="s">
        <v>355</v>
      </c>
      <c r="H4" s="489" t="str">
        <f>IF('4-1 総表'!C10="","申請時金額（円）","計画変更時金額（円）")</f>
        <v>申請時金額（円）</v>
      </c>
      <c r="K4" s="531"/>
      <c r="L4" s="531"/>
      <c r="M4" s="531"/>
      <c r="N4" s="531"/>
      <c r="O4" s="531"/>
      <c r="P4" s="531"/>
      <c r="Q4" s="531"/>
      <c r="R4" s="531"/>
      <c r="S4" s="531"/>
      <c r="T4" s="531"/>
    </row>
    <row r="5" spans="1:20" s="27" customFormat="1" ht="20">
      <c r="A5" s="188"/>
      <c r="B5" s="360" t="s">
        <v>354</v>
      </c>
      <c r="C5" s="455"/>
      <c r="D5" s="275"/>
      <c r="E5" s="1048">
        <f>E6+E7</f>
        <v>0</v>
      </c>
      <c r="F5" s="1048"/>
      <c r="G5" s="1049"/>
      <c r="H5" s="456">
        <f>IF('4-1 総表'!$C$10="",'1-3 収入'!E5*1000,ROUNDDOWN(E5,-3))</f>
        <v>0</v>
      </c>
      <c r="I5" s="190"/>
      <c r="K5" s="605" t="s">
        <v>437</v>
      </c>
      <c r="L5" s="608"/>
      <c r="M5" s="608"/>
      <c r="N5" s="608"/>
      <c r="O5" s="608"/>
      <c r="P5" s="608"/>
      <c r="Q5" s="608"/>
      <c r="R5" s="608"/>
      <c r="S5" s="608"/>
      <c r="T5" s="608"/>
    </row>
    <row r="6" spans="1:20" s="27" customFormat="1" ht="20">
      <c r="A6" s="188"/>
      <c r="B6" s="191"/>
      <c r="C6" s="1050" t="s">
        <v>104</v>
      </c>
      <c r="D6" s="903"/>
      <c r="E6" s="1051">
        <f>I17</f>
        <v>0</v>
      </c>
      <c r="F6" s="1051"/>
      <c r="G6" s="1052"/>
      <c r="H6" s="457">
        <f>IF('4-1 総表'!$C$10="",'1-3 収入'!E6*1000,ROUNDDOWN(E6,-3))</f>
        <v>0</v>
      </c>
      <c r="I6" s="192"/>
      <c r="K6" s="608"/>
      <c r="L6" s="608"/>
      <c r="M6" s="608"/>
      <c r="N6" s="608"/>
      <c r="O6" s="608"/>
      <c r="P6" s="608"/>
      <c r="Q6" s="608"/>
      <c r="R6" s="608"/>
      <c r="S6" s="608"/>
      <c r="T6" s="608"/>
    </row>
    <row r="7" spans="1:20" s="27" customFormat="1" ht="20">
      <c r="A7" s="188"/>
      <c r="B7" s="191"/>
      <c r="C7" s="458" t="s">
        <v>105</v>
      </c>
      <c r="D7" s="276"/>
      <c r="E7" s="1053">
        <f>SUM(E8:G13)</f>
        <v>0</v>
      </c>
      <c r="F7" s="1053"/>
      <c r="G7" s="1054"/>
      <c r="H7" s="459">
        <f>IF('4-1 総表'!$C$10="",'1-3 収入'!E7*1000,ROUNDDOWN(E7,-3))</f>
        <v>0</v>
      </c>
      <c r="I7" s="192"/>
      <c r="K7" s="608"/>
      <c r="L7" s="608"/>
      <c r="M7" s="608"/>
      <c r="N7" s="608"/>
      <c r="O7" s="608"/>
      <c r="P7" s="608"/>
      <c r="Q7" s="608"/>
      <c r="R7" s="608"/>
      <c r="S7" s="608"/>
      <c r="T7" s="608"/>
    </row>
    <row r="8" spans="1:20" s="27" customFormat="1" ht="20">
      <c r="A8" s="188"/>
      <c r="B8" s="191"/>
      <c r="C8" s="460"/>
      <c r="D8" s="454" t="s">
        <v>106</v>
      </c>
      <c r="E8" s="1055">
        <f>I65</f>
        <v>0</v>
      </c>
      <c r="F8" s="1056"/>
      <c r="G8" s="1057"/>
      <c r="H8" s="457">
        <f>IF('4-1 総表'!$C$10="",'1-3 収入'!E8*1000,ROUNDDOWN(E8,-3))</f>
        <v>0</v>
      </c>
      <c r="I8" s="192"/>
      <c r="K8" s="608"/>
      <c r="L8" s="608"/>
      <c r="M8" s="608"/>
      <c r="N8" s="608"/>
      <c r="O8" s="608"/>
      <c r="P8" s="608"/>
      <c r="Q8" s="608"/>
      <c r="R8" s="608"/>
      <c r="S8" s="608"/>
      <c r="T8" s="608"/>
    </row>
    <row r="9" spans="1:20" s="27" customFormat="1" ht="20">
      <c r="A9" s="188"/>
      <c r="B9" s="191"/>
      <c r="C9" s="460"/>
      <c r="D9" s="277" t="s">
        <v>107</v>
      </c>
      <c r="E9" s="896">
        <f>I74</f>
        <v>0</v>
      </c>
      <c r="F9" s="896"/>
      <c r="G9" s="1047"/>
      <c r="H9" s="459">
        <f>IF('4-1 総表'!$C$10="",'1-3 収入'!E9*1000,ROUNDDOWN(E9,-3))</f>
        <v>0</v>
      </c>
      <c r="I9" s="192"/>
      <c r="K9" s="608"/>
      <c r="L9" s="608"/>
      <c r="M9" s="608"/>
      <c r="N9" s="608"/>
      <c r="O9" s="608"/>
      <c r="P9" s="608"/>
      <c r="Q9" s="608"/>
      <c r="R9" s="608"/>
      <c r="S9" s="608"/>
      <c r="T9" s="608"/>
    </row>
    <row r="10" spans="1:20" s="27" customFormat="1" ht="20">
      <c r="A10" s="188"/>
      <c r="B10" s="191"/>
      <c r="C10" s="460"/>
      <c r="D10" s="277" t="s">
        <v>108</v>
      </c>
      <c r="E10" s="896">
        <f>I85</f>
        <v>0</v>
      </c>
      <c r="F10" s="896"/>
      <c r="G10" s="1047"/>
      <c r="H10" s="459">
        <f>IF('4-1 総表'!$C$10="",'1-3 収入'!E10*1000,ROUNDDOWN(E10,-3))</f>
        <v>0</v>
      </c>
      <c r="I10" s="192"/>
      <c r="K10" s="608"/>
      <c r="L10" s="608"/>
      <c r="M10" s="608"/>
      <c r="N10" s="608"/>
      <c r="O10" s="608"/>
      <c r="P10" s="608"/>
      <c r="Q10" s="608"/>
      <c r="R10" s="608"/>
      <c r="S10" s="608"/>
      <c r="T10" s="608"/>
    </row>
    <row r="11" spans="1:20" s="27" customFormat="1" ht="20">
      <c r="A11" s="188"/>
      <c r="B11" s="191"/>
      <c r="C11" s="460"/>
      <c r="D11" s="278" t="s">
        <v>109</v>
      </c>
      <c r="E11" s="896">
        <f>I96</f>
        <v>0</v>
      </c>
      <c r="F11" s="896"/>
      <c r="G11" s="1047"/>
      <c r="H11" s="459">
        <f>IF('4-1 総表'!$C$10="",'1-3 収入'!E11*1000,ROUNDDOWN(E11,-3))</f>
        <v>0</v>
      </c>
      <c r="I11" s="192"/>
      <c r="K11" s="608"/>
      <c r="L11" s="608"/>
      <c r="M11" s="608"/>
      <c r="N11" s="608"/>
      <c r="O11" s="608"/>
      <c r="P11" s="608"/>
      <c r="Q11" s="608"/>
      <c r="R11" s="608"/>
      <c r="S11" s="608"/>
      <c r="T11" s="608"/>
    </row>
    <row r="12" spans="1:20" s="27" customFormat="1" ht="19.5" customHeight="1">
      <c r="A12" s="188"/>
      <c r="B12" s="191"/>
      <c r="C12" s="460"/>
      <c r="D12" s="278" t="s">
        <v>110</v>
      </c>
      <c r="E12" s="896">
        <f>I111</f>
        <v>0</v>
      </c>
      <c r="F12" s="896"/>
      <c r="G12" s="1047"/>
      <c r="H12" s="457">
        <f>IF('4-1 総表'!$C$10="",'1-3 収入'!E12*1000,ROUNDDOWN(E12,-3))</f>
        <v>0</v>
      </c>
      <c r="I12" s="192"/>
      <c r="K12" s="608"/>
      <c r="L12" s="608"/>
      <c r="M12" s="608"/>
      <c r="N12" s="608"/>
      <c r="O12" s="608"/>
      <c r="P12" s="608"/>
      <c r="Q12" s="608"/>
      <c r="R12" s="608"/>
      <c r="S12" s="608"/>
      <c r="T12" s="608"/>
    </row>
    <row r="13" spans="1:20" s="27" customFormat="1" ht="20.25" customHeight="1" thickBot="1">
      <c r="A13" s="188"/>
      <c r="B13" s="195"/>
      <c r="C13" s="461"/>
      <c r="D13" s="279" t="s">
        <v>111</v>
      </c>
      <c r="E13" s="898">
        <f>I122</f>
        <v>0</v>
      </c>
      <c r="F13" s="898"/>
      <c r="G13" s="1058"/>
      <c r="H13" s="462">
        <f>IF('4-1 総表'!$C$10="",'1-3 収入'!E13*1000,ROUNDDOWN(E13,-3))</f>
        <v>0</v>
      </c>
      <c r="I13" s="192"/>
      <c r="K13" s="609"/>
      <c r="L13" s="609"/>
      <c r="M13" s="609"/>
      <c r="N13" s="609"/>
      <c r="O13" s="609"/>
      <c r="P13" s="609"/>
      <c r="Q13" s="609"/>
      <c r="R13" s="609"/>
      <c r="S13" s="609"/>
      <c r="T13" s="609"/>
    </row>
    <row r="14" spans="1:20" ht="19.5" customHeight="1" thickBot="1"/>
    <row r="15" spans="1:20" s="200" customFormat="1" ht="18.5" thickBot="1">
      <c r="A15" s="197" t="s">
        <v>14</v>
      </c>
      <c r="B15" s="257" t="s">
        <v>15</v>
      </c>
      <c r="C15" s="257" t="s">
        <v>16</v>
      </c>
      <c r="D15" s="280" t="s">
        <v>17</v>
      </c>
      <c r="E15" s="893" t="s">
        <v>18</v>
      </c>
      <c r="F15" s="893"/>
      <c r="G15" s="893"/>
      <c r="H15" s="198" t="s">
        <v>98</v>
      </c>
      <c r="I15" s="463" t="s">
        <v>356</v>
      </c>
    </row>
    <row r="16" spans="1:20" ht="29.5" thickBot="1">
      <c r="A16" s="915" t="s">
        <v>100</v>
      </c>
      <c r="B16" s="916"/>
      <c r="C16" s="916"/>
      <c r="D16" s="916"/>
      <c r="E16" s="336"/>
      <c r="F16" s="336"/>
      <c r="G16" s="336"/>
      <c r="H16" s="201"/>
      <c r="I16" s="202">
        <f>SUM(I17,I65,I74,I85,I96,I111,I122)</f>
        <v>0</v>
      </c>
    </row>
    <row r="17" spans="1:20" ht="29.5" thickBot="1">
      <c r="A17" s="203" t="s">
        <v>171</v>
      </c>
      <c r="B17" s="204" t="s">
        <v>20</v>
      </c>
      <c r="C17" s="205"/>
      <c r="D17" s="281"/>
      <c r="E17" s="337"/>
      <c r="F17" s="337"/>
      <c r="G17" s="337"/>
      <c r="H17" s="206"/>
      <c r="I17" s="207">
        <f>SUM(I26)</f>
        <v>0</v>
      </c>
    </row>
    <row r="18" spans="1:20" ht="22.5">
      <c r="A18" s="203" t="s">
        <v>171</v>
      </c>
      <c r="B18" s="208"/>
      <c r="C18" s="209" t="s">
        <v>21</v>
      </c>
      <c r="D18" s="282"/>
      <c r="E18" s="364"/>
      <c r="F18" s="364"/>
      <c r="G18" s="364"/>
      <c r="H18" s="210"/>
      <c r="I18" s="211"/>
    </row>
    <row r="19" spans="1:20">
      <c r="A19" s="203" t="s">
        <v>171</v>
      </c>
      <c r="B19" s="212"/>
      <c r="C19" s="213"/>
      <c r="D19" s="283" t="s">
        <v>258</v>
      </c>
      <c r="E19" s="922">
        <f>'1-1 総表'!C29</f>
        <v>0</v>
      </c>
      <c r="F19" s="923"/>
      <c r="G19" s="923"/>
      <c r="H19" s="923"/>
      <c r="I19" s="924"/>
    </row>
    <row r="20" spans="1:20">
      <c r="A20" s="203" t="s">
        <v>171</v>
      </c>
      <c r="B20" s="212"/>
      <c r="C20" s="213"/>
      <c r="D20" s="284" t="str">
        <f>IF('1-1 総表'!G29&gt;0,"ほか","")</f>
        <v/>
      </c>
      <c r="E20" s="339" t="str">
        <f>IF('1-1 総表'!G29&gt;0,'1-1 総表'!G29,"")</f>
        <v/>
      </c>
      <c r="F20" s="925" t="str">
        <f>IF('1-1 総表'!G29&gt;0,"個所","")</f>
        <v/>
      </c>
      <c r="G20" s="926"/>
      <c r="H20" s="270"/>
      <c r="I20" s="271"/>
    </row>
    <row r="21" spans="1:20" ht="18.5" thickBot="1">
      <c r="A21" s="203" t="s">
        <v>171</v>
      </c>
      <c r="B21" s="212"/>
      <c r="C21" s="213"/>
      <c r="D21" s="285" t="s">
        <v>259</v>
      </c>
      <c r="E21" s="258"/>
      <c r="F21" s="340" t="s">
        <v>118</v>
      </c>
      <c r="G21" s="927" t="s">
        <v>260</v>
      </c>
      <c r="H21" s="927"/>
      <c r="I21" s="928"/>
    </row>
    <row r="22" spans="1:20" ht="18.5" thickBot="1">
      <c r="A22" s="203" t="s">
        <v>171</v>
      </c>
      <c r="B22" s="212"/>
      <c r="C22" s="213"/>
      <c r="D22" s="286" t="s">
        <v>261</v>
      </c>
      <c r="E22" s="259"/>
      <c r="F22" s="272" t="s">
        <v>118</v>
      </c>
      <c r="G22" s="929"/>
      <c r="H22" s="930"/>
      <c r="I22" s="931"/>
      <c r="K22" s="531"/>
      <c r="L22" s="531"/>
      <c r="M22" s="531"/>
      <c r="N22" s="531"/>
      <c r="O22" s="531"/>
      <c r="P22" s="531"/>
      <c r="Q22" s="531"/>
      <c r="R22" s="531"/>
      <c r="S22" s="531"/>
      <c r="T22" s="531"/>
    </row>
    <row r="23" spans="1:20" ht="22.5">
      <c r="A23" s="203" t="s">
        <v>171</v>
      </c>
      <c r="B23" s="212"/>
      <c r="C23" s="213"/>
      <c r="D23" s="287" t="s">
        <v>262</v>
      </c>
      <c r="E23" s="341" t="e">
        <f>G47/E22</f>
        <v>#DIV/0!</v>
      </c>
      <c r="F23" s="342"/>
      <c r="G23" s="857" t="s">
        <v>433</v>
      </c>
      <c r="H23" s="858"/>
      <c r="I23" s="859"/>
      <c r="J23" s="301"/>
      <c r="K23" s="604" t="s">
        <v>438</v>
      </c>
      <c r="L23" s="604"/>
      <c r="M23" s="604"/>
      <c r="N23" s="604"/>
      <c r="O23" s="604"/>
      <c r="P23" s="604"/>
      <c r="Q23" s="604"/>
      <c r="R23" s="604"/>
      <c r="S23" s="604"/>
      <c r="T23" s="604"/>
    </row>
    <row r="24" spans="1:20" ht="22.5">
      <c r="A24" s="203" t="s">
        <v>171</v>
      </c>
      <c r="B24" s="212"/>
      <c r="C24" s="209" t="s">
        <v>20</v>
      </c>
      <c r="D24" s="288"/>
      <c r="E24" s="343"/>
      <c r="F24" s="343"/>
      <c r="G24" s="343"/>
      <c r="H24" s="215"/>
      <c r="I24" s="216"/>
      <c r="K24" s="606"/>
      <c r="L24" s="606"/>
      <c r="M24" s="606"/>
      <c r="N24" s="606"/>
      <c r="O24" s="606"/>
      <c r="P24" s="606"/>
      <c r="Q24" s="606"/>
      <c r="R24" s="606"/>
      <c r="S24" s="606"/>
      <c r="T24" s="606"/>
    </row>
    <row r="25" spans="1:20">
      <c r="A25" s="203" t="s">
        <v>171</v>
      </c>
      <c r="B25" s="212"/>
      <c r="C25" s="217"/>
      <c r="D25" s="289" t="s">
        <v>122</v>
      </c>
      <c r="E25" s="344" t="s">
        <v>22</v>
      </c>
      <c r="F25" s="344" t="s">
        <v>23</v>
      </c>
      <c r="G25" s="344" t="s">
        <v>24</v>
      </c>
      <c r="H25" s="218" t="s">
        <v>25</v>
      </c>
      <c r="I25" s="219"/>
    </row>
    <row r="26" spans="1:20">
      <c r="A26" s="203" t="s">
        <v>171</v>
      </c>
      <c r="B26" s="212"/>
      <c r="C26" s="217"/>
      <c r="D26" s="290"/>
      <c r="E26" s="345"/>
      <c r="F26" s="346" t="str">
        <f>IF(E26="","","×")</f>
        <v/>
      </c>
      <c r="G26" s="345"/>
      <c r="H26" s="220">
        <f>E26*G26</f>
        <v>0</v>
      </c>
      <c r="I26" s="221">
        <f>SUM(H26:H47)</f>
        <v>0</v>
      </c>
      <c r="J26" s="100"/>
      <c r="K26" s="100"/>
      <c r="L26" s="100"/>
      <c r="M26" s="100"/>
      <c r="N26" s="100"/>
    </row>
    <row r="27" spans="1:20">
      <c r="A27" s="203" t="str">
        <f>IF(AND(D27="",E27=""),"",".")</f>
        <v/>
      </c>
      <c r="B27" s="212"/>
      <c r="C27" s="217"/>
      <c r="D27" s="291"/>
      <c r="E27" s="347"/>
      <c r="F27" s="348" t="str">
        <f t="shared" ref="F27:F46" si="0">IF(E27="","","×")</f>
        <v/>
      </c>
      <c r="G27" s="347"/>
      <c r="H27" s="222">
        <f t="shared" ref="H27:H46" si="1">E27*G27</f>
        <v>0</v>
      </c>
      <c r="I27" s="223"/>
      <c r="J27" s="100"/>
      <c r="K27" s="100"/>
      <c r="L27" s="100"/>
      <c r="M27" s="100"/>
      <c r="N27" s="100"/>
    </row>
    <row r="28" spans="1:20">
      <c r="A28" s="203" t="str">
        <f t="shared" ref="A28:A45" si="2">IF(AND(D28="",E28=""),"",".")</f>
        <v/>
      </c>
      <c r="B28" s="212"/>
      <c r="C28" s="217"/>
      <c r="D28" s="291"/>
      <c r="E28" s="347"/>
      <c r="F28" s="348" t="str">
        <f t="shared" si="0"/>
        <v/>
      </c>
      <c r="G28" s="347"/>
      <c r="H28" s="222">
        <f t="shared" si="1"/>
        <v>0</v>
      </c>
      <c r="I28" s="223"/>
      <c r="J28" s="100"/>
      <c r="K28" s="100"/>
      <c r="L28" s="100"/>
      <c r="M28" s="100"/>
      <c r="N28" s="100"/>
    </row>
    <row r="29" spans="1:20">
      <c r="A29" s="203" t="str">
        <f t="shared" si="2"/>
        <v/>
      </c>
      <c r="B29" s="212"/>
      <c r="C29" s="217"/>
      <c r="D29" s="291"/>
      <c r="E29" s="347"/>
      <c r="F29" s="348" t="str">
        <f t="shared" si="0"/>
        <v/>
      </c>
      <c r="G29" s="347"/>
      <c r="H29" s="222">
        <f t="shared" si="1"/>
        <v>0</v>
      </c>
      <c r="I29" s="223"/>
      <c r="J29" s="100"/>
      <c r="K29" s="100"/>
      <c r="L29" s="100"/>
      <c r="M29" s="100"/>
      <c r="N29" s="100"/>
    </row>
    <row r="30" spans="1:20">
      <c r="A30" s="203" t="str">
        <f t="shared" si="2"/>
        <v/>
      </c>
      <c r="B30" s="212"/>
      <c r="C30" s="217"/>
      <c r="D30" s="291"/>
      <c r="E30" s="347"/>
      <c r="F30" s="348" t="str">
        <f t="shared" si="0"/>
        <v/>
      </c>
      <c r="G30" s="347"/>
      <c r="H30" s="222">
        <f t="shared" si="1"/>
        <v>0</v>
      </c>
      <c r="I30" s="223"/>
      <c r="J30" s="100"/>
      <c r="K30" s="100"/>
      <c r="L30" s="100"/>
      <c r="M30" s="100"/>
      <c r="N30" s="100"/>
    </row>
    <row r="31" spans="1:20">
      <c r="A31" s="203" t="str">
        <f t="shared" si="2"/>
        <v/>
      </c>
      <c r="B31" s="212"/>
      <c r="C31" s="217"/>
      <c r="D31" s="291"/>
      <c r="E31" s="347"/>
      <c r="F31" s="348" t="str">
        <f t="shared" si="0"/>
        <v/>
      </c>
      <c r="G31" s="347"/>
      <c r="H31" s="222">
        <f t="shared" si="1"/>
        <v>0</v>
      </c>
      <c r="I31" s="223"/>
      <c r="J31" s="100"/>
      <c r="K31" s="100"/>
      <c r="L31" s="100"/>
      <c r="M31" s="100"/>
      <c r="N31" s="100"/>
    </row>
    <row r="32" spans="1:20">
      <c r="A32" s="203" t="str">
        <f t="shared" si="2"/>
        <v/>
      </c>
      <c r="B32" s="212"/>
      <c r="C32" s="217"/>
      <c r="D32" s="291"/>
      <c r="E32" s="347"/>
      <c r="F32" s="348" t="str">
        <f t="shared" si="0"/>
        <v/>
      </c>
      <c r="G32" s="347"/>
      <c r="H32" s="222">
        <f t="shared" si="1"/>
        <v>0</v>
      </c>
      <c r="I32" s="223"/>
      <c r="J32" s="100"/>
      <c r="K32" s="100"/>
      <c r="L32" s="100"/>
      <c r="M32" s="100"/>
      <c r="N32" s="100"/>
    </row>
    <row r="33" spans="1:20">
      <c r="A33" s="203" t="str">
        <f t="shared" si="2"/>
        <v/>
      </c>
      <c r="B33" s="212"/>
      <c r="C33" s="217"/>
      <c r="D33" s="291"/>
      <c r="E33" s="347"/>
      <c r="F33" s="348" t="str">
        <f t="shared" si="0"/>
        <v/>
      </c>
      <c r="G33" s="347"/>
      <c r="H33" s="222">
        <f t="shared" si="1"/>
        <v>0</v>
      </c>
      <c r="I33" s="223"/>
    </row>
    <row r="34" spans="1:20">
      <c r="A34" s="203" t="str">
        <f t="shared" si="2"/>
        <v/>
      </c>
      <c r="B34" s="212"/>
      <c r="C34" s="217"/>
      <c r="D34" s="291"/>
      <c r="E34" s="347"/>
      <c r="F34" s="348" t="str">
        <f t="shared" si="0"/>
        <v/>
      </c>
      <c r="G34" s="347"/>
      <c r="H34" s="222">
        <f t="shared" si="1"/>
        <v>0</v>
      </c>
      <c r="I34" s="223"/>
    </row>
    <row r="35" spans="1:20">
      <c r="A35" s="203" t="str">
        <f t="shared" si="2"/>
        <v/>
      </c>
      <c r="B35" s="212"/>
      <c r="C35" s="217"/>
      <c r="D35" s="291"/>
      <c r="E35" s="347"/>
      <c r="F35" s="348" t="str">
        <f t="shared" si="0"/>
        <v/>
      </c>
      <c r="G35" s="347"/>
      <c r="H35" s="222">
        <f t="shared" si="1"/>
        <v>0</v>
      </c>
      <c r="I35" s="223"/>
    </row>
    <row r="36" spans="1:20">
      <c r="A36" s="203" t="str">
        <f t="shared" si="2"/>
        <v/>
      </c>
      <c r="B36" s="212"/>
      <c r="C36" s="217"/>
      <c r="D36" s="291"/>
      <c r="E36" s="347"/>
      <c r="F36" s="348" t="str">
        <f t="shared" si="0"/>
        <v/>
      </c>
      <c r="G36" s="347"/>
      <c r="H36" s="222">
        <f t="shared" si="1"/>
        <v>0</v>
      </c>
      <c r="I36" s="223"/>
    </row>
    <row r="37" spans="1:20">
      <c r="A37" s="203" t="str">
        <f t="shared" si="2"/>
        <v/>
      </c>
      <c r="B37" s="212"/>
      <c r="C37" s="217"/>
      <c r="D37" s="291"/>
      <c r="E37" s="347"/>
      <c r="F37" s="348" t="str">
        <f t="shared" si="0"/>
        <v/>
      </c>
      <c r="G37" s="347"/>
      <c r="H37" s="222">
        <f t="shared" si="1"/>
        <v>0</v>
      </c>
      <c r="I37" s="223"/>
    </row>
    <row r="38" spans="1:20">
      <c r="A38" s="203" t="str">
        <f t="shared" si="2"/>
        <v/>
      </c>
      <c r="B38" s="212"/>
      <c r="C38" s="217"/>
      <c r="D38" s="291"/>
      <c r="E38" s="347"/>
      <c r="F38" s="348" t="str">
        <f t="shared" si="0"/>
        <v/>
      </c>
      <c r="G38" s="347"/>
      <c r="H38" s="222">
        <f t="shared" si="1"/>
        <v>0</v>
      </c>
      <c r="I38" s="223"/>
    </row>
    <row r="39" spans="1:20">
      <c r="A39" s="203" t="str">
        <f t="shared" si="2"/>
        <v/>
      </c>
      <c r="B39" s="212"/>
      <c r="C39" s="217"/>
      <c r="D39" s="291"/>
      <c r="E39" s="347"/>
      <c r="F39" s="348" t="str">
        <f t="shared" si="0"/>
        <v/>
      </c>
      <c r="G39" s="347"/>
      <c r="H39" s="222">
        <f t="shared" si="1"/>
        <v>0</v>
      </c>
      <c r="I39" s="223"/>
    </row>
    <row r="40" spans="1:20">
      <c r="A40" s="203" t="str">
        <f t="shared" si="2"/>
        <v/>
      </c>
      <c r="B40" s="212"/>
      <c r="C40" s="217"/>
      <c r="D40" s="291"/>
      <c r="E40" s="347"/>
      <c r="F40" s="348" t="str">
        <f t="shared" si="0"/>
        <v/>
      </c>
      <c r="G40" s="347"/>
      <c r="H40" s="222">
        <f t="shared" si="1"/>
        <v>0</v>
      </c>
      <c r="I40" s="223"/>
    </row>
    <row r="41" spans="1:20">
      <c r="A41" s="203" t="str">
        <f t="shared" si="2"/>
        <v/>
      </c>
      <c r="B41" s="212"/>
      <c r="C41" s="217"/>
      <c r="D41" s="291"/>
      <c r="E41" s="347"/>
      <c r="F41" s="348" t="str">
        <f t="shared" si="0"/>
        <v/>
      </c>
      <c r="G41" s="347"/>
      <c r="H41" s="222">
        <f t="shared" si="1"/>
        <v>0</v>
      </c>
      <c r="I41" s="223"/>
    </row>
    <row r="42" spans="1:20">
      <c r="A42" s="203" t="str">
        <f t="shared" si="2"/>
        <v/>
      </c>
      <c r="B42" s="212"/>
      <c r="C42" s="217"/>
      <c r="D42" s="291"/>
      <c r="E42" s="347"/>
      <c r="F42" s="348" t="str">
        <f t="shared" si="0"/>
        <v/>
      </c>
      <c r="G42" s="347"/>
      <c r="H42" s="222">
        <f t="shared" si="1"/>
        <v>0</v>
      </c>
      <c r="I42" s="223"/>
    </row>
    <row r="43" spans="1:20">
      <c r="A43" s="203" t="str">
        <f t="shared" si="2"/>
        <v/>
      </c>
      <c r="B43" s="212"/>
      <c r="C43" s="217"/>
      <c r="D43" s="291"/>
      <c r="E43" s="347"/>
      <c r="F43" s="348" t="str">
        <f t="shared" si="0"/>
        <v/>
      </c>
      <c r="G43" s="347"/>
      <c r="H43" s="222">
        <f t="shared" si="1"/>
        <v>0</v>
      </c>
      <c r="I43" s="223"/>
    </row>
    <row r="44" spans="1:20">
      <c r="A44" s="203" t="str">
        <f t="shared" si="2"/>
        <v/>
      </c>
      <c r="B44" s="212"/>
      <c r="C44" s="217"/>
      <c r="D44" s="291"/>
      <c r="E44" s="347"/>
      <c r="F44" s="348" t="str">
        <f t="shared" si="0"/>
        <v/>
      </c>
      <c r="G44" s="347"/>
      <c r="H44" s="222">
        <f t="shared" si="1"/>
        <v>0</v>
      </c>
      <c r="I44" s="223"/>
    </row>
    <row r="45" spans="1:20">
      <c r="A45" s="203" t="str">
        <f t="shared" si="2"/>
        <v/>
      </c>
      <c r="B45" s="212"/>
      <c r="C45" s="217"/>
      <c r="D45" s="291"/>
      <c r="E45" s="347"/>
      <c r="F45" s="348" t="str">
        <f t="shared" si="0"/>
        <v/>
      </c>
      <c r="G45" s="347"/>
      <c r="H45" s="222">
        <f t="shared" si="1"/>
        <v>0</v>
      </c>
      <c r="I45" s="223"/>
    </row>
    <row r="46" spans="1:20">
      <c r="A46" s="203" t="str">
        <f>IF(AND(D46="",E46=""),"",".")</f>
        <v/>
      </c>
      <c r="B46" s="212"/>
      <c r="C46" s="217"/>
      <c r="D46" s="292"/>
      <c r="E46" s="349"/>
      <c r="F46" s="350" t="str">
        <f t="shared" si="0"/>
        <v/>
      </c>
      <c r="G46" s="349"/>
      <c r="H46" s="260">
        <f t="shared" si="1"/>
        <v>0</v>
      </c>
      <c r="I46" s="223"/>
    </row>
    <row r="47" spans="1:20">
      <c r="A47" s="203" t="s">
        <v>171</v>
      </c>
      <c r="B47" s="212"/>
      <c r="C47" s="224"/>
      <c r="D47" s="860" t="s">
        <v>432</v>
      </c>
      <c r="E47" s="861"/>
      <c r="F47" s="862"/>
      <c r="G47" s="351">
        <f>SUM(G26:G46)</f>
        <v>0</v>
      </c>
      <c r="H47" s="261"/>
      <c r="I47" s="225"/>
    </row>
    <row r="48" spans="1:20" ht="22.5">
      <c r="A48" s="203" t="s">
        <v>171</v>
      </c>
      <c r="B48" s="212"/>
      <c r="C48" s="226" t="s">
        <v>101</v>
      </c>
      <c r="D48" s="293"/>
      <c r="E48" s="352"/>
      <c r="F48" s="352"/>
      <c r="G48" s="352"/>
      <c r="H48" s="227"/>
      <c r="I48" s="216"/>
      <c r="K48" s="531"/>
      <c r="L48" s="531"/>
      <c r="M48" s="531"/>
      <c r="N48" s="531"/>
      <c r="O48" s="531"/>
      <c r="P48" s="531"/>
      <c r="Q48" s="531"/>
      <c r="R48" s="531"/>
      <c r="S48" s="531"/>
      <c r="T48" s="531"/>
    </row>
    <row r="49" spans="1:20">
      <c r="A49" s="203" t="s">
        <v>171</v>
      </c>
      <c r="B49" s="212"/>
      <c r="C49" s="217"/>
      <c r="D49" s="864"/>
      <c r="E49" s="865"/>
      <c r="F49" s="865"/>
      <c r="G49" s="865"/>
      <c r="H49" s="865"/>
      <c r="I49" s="867"/>
      <c r="K49" s="843" t="s">
        <v>412</v>
      </c>
      <c r="L49" s="848"/>
      <c r="M49" s="848"/>
      <c r="N49" s="848"/>
      <c r="O49" s="848"/>
      <c r="P49" s="848"/>
      <c r="Q49" s="848"/>
      <c r="R49" s="848"/>
      <c r="S49" s="848"/>
      <c r="T49" s="848"/>
    </row>
    <row r="50" spans="1:20">
      <c r="A50" s="203" t="s">
        <v>171</v>
      </c>
      <c r="B50" s="212"/>
      <c r="C50" s="217"/>
      <c r="D50" s="870"/>
      <c r="E50" s="866"/>
      <c r="F50" s="866"/>
      <c r="G50" s="866"/>
      <c r="H50" s="866"/>
      <c r="I50" s="869"/>
      <c r="K50" s="848"/>
      <c r="L50" s="848"/>
      <c r="M50" s="848"/>
      <c r="N50" s="848"/>
      <c r="O50" s="848"/>
      <c r="P50" s="848"/>
      <c r="Q50" s="848"/>
      <c r="R50" s="848"/>
      <c r="S50" s="848"/>
      <c r="T50" s="848"/>
    </row>
    <row r="51" spans="1:20">
      <c r="A51" s="203" t="s">
        <v>171</v>
      </c>
      <c r="B51" s="212"/>
      <c r="C51" s="217"/>
      <c r="D51" s="870"/>
      <c r="E51" s="866"/>
      <c r="F51" s="866"/>
      <c r="G51" s="866"/>
      <c r="H51" s="866"/>
      <c r="I51" s="869"/>
      <c r="K51" s="848"/>
      <c r="L51" s="848"/>
      <c r="M51" s="848"/>
      <c r="N51" s="848"/>
      <c r="O51" s="848"/>
      <c r="P51" s="848"/>
      <c r="Q51" s="848"/>
      <c r="R51" s="848"/>
      <c r="S51" s="848"/>
      <c r="T51" s="848"/>
    </row>
    <row r="52" spans="1:20">
      <c r="A52" s="203" t="s">
        <v>171</v>
      </c>
      <c r="B52" s="212"/>
      <c r="C52" s="217"/>
      <c r="D52" s="870"/>
      <c r="E52" s="866"/>
      <c r="F52" s="866"/>
      <c r="G52" s="866"/>
      <c r="H52" s="866"/>
      <c r="I52" s="869"/>
      <c r="K52" s="848"/>
      <c r="L52" s="848"/>
      <c r="M52" s="848"/>
      <c r="N52" s="848"/>
      <c r="O52" s="848"/>
      <c r="P52" s="848"/>
      <c r="Q52" s="848"/>
      <c r="R52" s="848"/>
      <c r="S52" s="848"/>
      <c r="T52" s="848"/>
    </row>
    <row r="53" spans="1:20">
      <c r="A53" s="203" t="s">
        <v>171</v>
      </c>
      <c r="B53" s="212"/>
      <c r="C53" s="217"/>
      <c r="D53" s="870"/>
      <c r="E53" s="866"/>
      <c r="F53" s="866"/>
      <c r="G53" s="866"/>
      <c r="H53" s="866"/>
      <c r="I53" s="869"/>
      <c r="K53" s="848"/>
      <c r="L53" s="848"/>
      <c r="M53" s="848"/>
      <c r="N53" s="848"/>
      <c r="O53" s="848"/>
      <c r="P53" s="848"/>
      <c r="Q53" s="848"/>
      <c r="R53" s="848"/>
      <c r="S53" s="848"/>
      <c r="T53" s="848"/>
    </row>
    <row r="54" spans="1:20" ht="18.5" thickBot="1">
      <c r="A54" s="203" t="s">
        <v>171</v>
      </c>
      <c r="B54" s="228"/>
      <c r="C54" s="229"/>
      <c r="D54" s="871"/>
      <c r="E54" s="872"/>
      <c r="F54" s="872"/>
      <c r="G54" s="866"/>
      <c r="H54" s="872"/>
      <c r="I54" s="873"/>
      <c r="K54" s="849"/>
      <c r="L54" s="849"/>
      <c r="M54" s="849"/>
      <c r="N54" s="849"/>
      <c r="O54" s="849"/>
      <c r="P54" s="849"/>
      <c r="Q54" s="849"/>
      <c r="R54" s="849"/>
      <c r="S54" s="849"/>
      <c r="T54" s="849"/>
    </row>
    <row r="55" spans="1:20" ht="23" thickBot="1">
      <c r="A55" s="203" t="s">
        <v>171</v>
      </c>
      <c r="B55" s="212"/>
      <c r="C55" s="226" t="s">
        <v>119</v>
      </c>
      <c r="D55" s="293"/>
      <c r="E55" s="863" t="s">
        <v>266</v>
      </c>
      <c r="F55" s="863"/>
      <c r="G55" s="544"/>
      <c r="H55" s="273" t="s">
        <v>267</v>
      </c>
      <c r="I55" s="216"/>
      <c r="K55" s="604" t="s">
        <v>429</v>
      </c>
      <c r="L55" s="607"/>
      <c r="M55" s="607"/>
      <c r="N55" s="607"/>
      <c r="O55" s="607"/>
      <c r="P55" s="607"/>
      <c r="Q55" s="607"/>
      <c r="R55" s="607"/>
      <c r="S55" s="607"/>
      <c r="T55" s="607"/>
    </row>
    <row r="56" spans="1:20">
      <c r="A56" s="203" t="s">
        <v>171</v>
      </c>
      <c r="B56" s="212"/>
      <c r="C56" s="217"/>
      <c r="D56" s="864"/>
      <c r="E56" s="865"/>
      <c r="F56" s="865"/>
      <c r="G56" s="866"/>
      <c r="H56" s="865"/>
      <c r="I56" s="867"/>
      <c r="K56" s="608"/>
      <c r="L56" s="608"/>
      <c r="M56" s="608"/>
      <c r="N56" s="608"/>
      <c r="O56" s="608"/>
      <c r="P56" s="608"/>
      <c r="Q56" s="608"/>
      <c r="R56" s="608"/>
      <c r="S56" s="608"/>
      <c r="T56" s="608"/>
    </row>
    <row r="57" spans="1:20">
      <c r="A57" s="203" t="s">
        <v>171</v>
      </c>
      <c r="B57" s="212"/>
      <c r="C57" s="217"/>
      <c r="D57" s="868"/>
      <c r="E57" s="866"/>
      <c r="F57" s="866"/>
      <c r="G57" s="866"/>
      <c r="H57" s="866"/>
      <c r="I57" s="869"/>
      <c r="K57" s="608"/>
      <c r="L57" s="608"/>
      <c r="M57" s="608"/>
      <c r="N57" s="608"/>
      <c r="O57" s="608"/>
      <c r="P57" s="608"/>
      <c r="Q57" s="608"/>
      <c r="R57" s="608"/>
      <c r="S57" s="608"/>
      <c r="T57" s="608"/>
    </row>
    <row r="58" spans="1:20">
      <c r="A58" s="203" t="s">
        <v>171</v>
      </c>
      <c r="B58" s="212"/>
      <c r="C58" s="217"/>
      <c r="D58" s="870"/>
      <c r="E58" s="866"/>
      <c r="F58" s="866"/>
      <c r="G58" s="866"/>
      <c r="H58" s="866"/>
      <c r="I58" s="869"/>
      <c r="K58" s="608"/>
      <c r="L58" s="608"/>
      <c r="M58" s="608"/>
      <c r="N58" s="608"/>
      <c r="O58" s="608"/>
      <c r="P58" s="608"/>
      <c r="Q58" s="608"/>
      <c r="R58" s="608"/>
      <c r="S58" s="608"/>
      <c r="T58" s="608"/>
    </row>
    <row r="59" spans="1:20">
      <c r="A59" s="203" t="s">
        <v>171</v>
      </c>
      <c r="B59" s="212"/>
      <c r="C59" s="217"/>
      <c r="D59" s="870"/>
      <c r="E59" s="866"/>
      <c r="F59" s="866"/>
      <c r="G59" s="866"/>
      <c r="H59" s="866"/>
      <c r="I59" s="869"/>
      <c r="K59" s="608"/>
      <c r="L59" s="608"/>
      <c r="M59" s="608"/>
      <c r="N59" s="608"/>
      <c r="O59" s="608"/>
      <c r="P59" s="608"/>
      <c r="Q59" s="608"/>
      <c r="R59" s="608"/>
      <c r="S59" s="608"/>
      <c r="T59" s="608"/>
    </row>
    <row r="60" spans="1:20">
      <c r="A60" s="203" t="s">
        <v>171</v>
      </c>
      <c r="B60" s="212"/>
      <c r="C60" s="217"/>
      <c r="D60" s="870"/>
      <c r="E60" s="866"/>
      <c r="F60" s="866"/>
      <c r="G60" s="866"/>
      <c r="H60" s="866"/>
      <c r="I60" s="869"/>
      <c r="K60" s="608"/>
      <c r="L60" s="608"/>
      <c r="M60" s="608"/>
      <c r="N60" s="608"/>
      <c r="O60" s="608"/>
      <c r="P60" s="608"/>
      <c r="Q60" s="608"/>
      <c r="R60" s="608"/>
      <c r="S60" s="608"/>
      <c r="T60" s="608"/>
    </row>
    <row r="61" spans="1:20">
      <c r="A61" s="203" t="s">
        <v>171</v>
      </c>
      <c r="B61" s="230"/>
      <c r="C61" s="229"/>
      <c r="D61" s="871"/>
      <c r="E61" s="872"/>
      <c r="F61" s="872"/>
      <c r="G61" s="872"/>
      <c r="H61" s="872"/>
      <c r="I61" s="873"/>
      <c r="K61" s="609"/>
      <c r="L61" s="609"/>
      <c r="M61" s="609"/>
      <c r="N61" s="609"/>
      <c r="O61" s="609"/>
      <c r="P61" s="609"/>
      <c r="Q61" s="609"/>
      <c r="R61" s="609"/>
      <c r="S61" s="609"/>
      <c r="T61" s="609"/>
    </row>
    <row r="62" spans="1:20" ht="30" customHeight="1">
      <c r="A62" s="203" t="s">
        <v>171</v>
      </c>
      <c r="B62" s="231" t="s">
        <v>26</v>
      </c>
      <c r="C62" s="232"/>
      <c r="D62" s="294"/>
      <c r="E62" s="353"/>
      <c r="F62" s="354"/>
      <c r="G62" s="353"/>
      <c r="H62" s="233"/>
      <c r="I62" s="234"/>
    </row>
    <row r="63" spans="1:20" s="240" customFormat="1" ht="12.75" customHeight="1">
      <c r="A63" s="235"/>
      <c r="B63" s="236"/>
      <c r="C63" s="237" t="s">
        <v>16</v>
      </c>
      <c r="D63" s="295" t="s">
        <v>17</v>
      </c>
      <c r="E63" s="874" t="s">
        <v>18</v>
      </c>
      <c r="F63" s="875"/>
      <c r="G63" s="876"/>
      <c r="H63" s="238" t="s">
        <v>98</v>
      </c>
      <c r="I63" s="239" t="s">
        <v>356</v>
      </c>
    </row>
    <row r="64" spans="1:20" ht="22.5">
      <c r="A64" s="203" t="s">
        <v>171</v>
      </c>
      <c r="B64" s="241"/>
      <c r="C64" s="209" t="s">
        <v>5</v>
      </c>
      <c r="D64" s="296"/>
      <c r="E64" s="355"/>
      <c r="F64" s="356"/>
      <c r="G64" s="355"/>
      <c r="H64" s="242"/>
      <c r="I64" s="243"/>
    </row>
    <row r="65" spans="1:9">
      <c r="A65" s="203" t="s">
        <v>171</v>
      </c>
      <c r="B65" s="212"/>
      <c r="C65" s="217"/>
      <c r="D65" s="290"/>
      <c r="E65" s="920"/>
      <c r="F65" s="921"/>
      <c r="G65" s="921"/>
      <c r="H65" s="6"/>
      <c r="I65" s="851">
        <f>SUM(H65:H72)</f>
        <v>0</v>
      </c>
    </row>
    <row r="66" spans="1:9">
      <c r="A66" s="203" t="str">
        <f>IF(AND(D66="",E66="",H66=""),"",".")</f>
        <v/>
      </c>
      <c r="B66" s="212"/>
      <c r="C66" s="217"/>
      <c r="D66" s="291"/>
      <c r="E66" s="877"/>
      <c r="F66" s="878"/>
      <c r="G66" s="879"/>
      <c r="H66" s="7"/>
      <c r="I66" s="852"/>
    </row>
    <row r="67" spans="1:9">
      <c r="A67" s="203" t="str">
        <f t="shared" ref="A67:A129" si="3">IF(AND(D67="",E67="",H67=""),"",".")</f>
        <v/>
      </c>
      <c r="B67" s="212"/>
      <c r="C67" s="217"/>
      <c r="D67" s="297"/>
      <c r="E67" s="877"/>
      <c r="F67" s="878"/>
      <c r="G67" s="879"/>
      <c r="H67" s="7"/>
      <c r="I67" s="852"/>
    </row>
    <row r="68" spans="1:9">
      <c r="A68" s="203" t="str">
        <f t="shared" si="3"/>
        <v/>
      </c>
      <c r="B68" s="212"/>
      <c r="C68" s="217"/>
      <c r="D68" s="297"/>
      <c r="E68" s="877"/>
      <c r="F68" s="878"/>
      <c r="G68" s="879"/>
      <c r="H68" s="7"/>
      <c r="I68" s="852"/>
    </row>
    <row r="69" spans="1:9">
      <c r="A69" s="203" t="str">
        <f t="shared" si="3"/>
        <v/>
      </c>
      <c r="B69" s="212"/>
      <c r="C69" s="217"/>
      <c r="D69" s="297"/>
      <c r="E69" s="877"/>
      <c r="F69" s="878"/>
      <c r="G69" s="879"/>
      <c r="H69" s="7"/>
      <c r="I69" s="852"/>
    </row>
    <row r="70" spans="1:9">
      <c r="A70" s="203" t="str">
        <f t="shared" si="3"/>
        <v/>
      </c>
      <c r="B70" s="212"/>
      <c r="C70" s="217"/>
      <c r="D70" s="297"/>
      <c r="E70" s="877"/>
      <c r="F70" s="878"/>
      <c r="G70" s="879"/>
      <c r="H70" s="7"/>
      <c r="I70" s="852"/>
    </row>
    <row r="71" spans="1:9">
      <c r="A71" s="203" t="str">
        <f t="shared" si="3"/>
        <v/>
      </c>
      <c r="B71" s="212"/>
      <c r="C71" s="217"/>
      <c r="D71" s="297"/>
      <c r="E71" s="877"/>
      <c r="F71" s="878"/>
      <c r="G71" s="879"/>
      <c r="H71" s="7"/>
      <c r="I71" s="852"/>
    </row>
    <row r="72" spans="1:9">
      <c r="A72" s="203" t="str">
        <f t="shared" si="3"/>
        <v/>
      </c>
      <c r="B72" s="212"/>
      <c r="C72" s="224"/>
      <c r="D72" s="298"/>
      <c r="E72" s="890"/>
      <c r="F72" s="891"/>
      <c r="G72" s="892"/>
      <c r="H72" s="8"/>
      <c r="I72" s="853"/>
    </row>
    <row r="73" spans="1:9" ht="22.5">
      <c r="A73" s="203" t="s">
        <v>171</v>
      </c>
      <c r="B73" s="932"/>
      <c r="C73" s="226" t="s">
        <v>27</v>
      </c>
      <c r="D73" s="288"/>
      <c r="E73" s="364"/>
      <c r="F73" s="364"/>
      <c r="G73" s="364"/>
      <c r="H73" s="244"/>
      <c r="I73" s="243"/>
    </row>
    <row r="74" spans="1:9">
      <c r="A74" s="203" t="s">
        <v>171</v>
      </c>
      <c r="B74" s="932"/>
      <c r="C74" s="213"/>
      <c r="D74" s="290"/>
      <c r="E74" s="887"/>
      <c r="F74" s="888"/>
      <c r="G74" s="888"/>
      <c r="H74" s="9"/>
      <c r="I74" s="851">
        <f>SUM(H74:H83)</f>
        <v>0</v>
      </c>
    </row>
    <row r="75" spans="1:9">
      <c r="A75" s="203" t="str">
        <f t="shared" si="3"/>
        <v/>
      </c>
      <c r="B75" s="932"/>
      <c r="C75" s="213"/>
      <c r="D75" s="297"/>
      <c r="E75" s="854"/>
      <c r="F75" s="855"/>
      <c r="G75" s="856"/>
      <c r="H75" s="10"/>
      <c r="I75" s="852"/>
    </row>
    <row r="76" spans="1:9">
      <c r="A76" s="203" t="str">
        <f t="shared" si="3"/>
        <v/>
      </c>
      <c r="B76" s="932"/>
      <c r="C76" s="213"/>
      <c r="D76" s="297"/>
      <c r="E76" s="854"/>
      <c r="F76" s="855"/>
      <c r="G76" s="856"/>
      <c r="H76" s="10"/>
      <c r="I76" s="852"/>
    </row>
    <row r="77" spans="1:9">
      <c r="A77" s="203" t="str">
        <f t="shared" si="3"/>
        <v/>
      </c>
      <c r="B77" s="932"/>
      <c r="C77" s="213"/>
      <c r="D77" s="297"/>
      <c r="E77" s="854"/>
      <c r="F77" s="855"/>
      <c r="G77" s="856"/>
      <c r="H77" s="10"/>
      <c r="I77" s="852"/>
    </row>
    <row r="78" spans="1:9">
      <c r="A78" s="203" t="str">
        <f t="shared" si="3"/>
        <v/>
      </c>
      <c r="B78" s="932"/>
      <c r="C78" s="213"/>
      <c r="D78" s="297"/>
      <c r="E78" s="854"/>
      <c r="F78" s="855"/>
      <c r="G78" s="856"/>
      <c r="H78" s="10"/>
      <c r="I78" s="852"/>
    </row>
    <row r="79" spans="1:9">
      <c r="A79" s="203" t="str">
        <f t="shared" si="3"/>
        <v/>
      </c>
      <c r="B79" s="932"/>
      <c r="C79" s="213"/>
      <c r="D79" s="297"/>
      <c r="E79" s="854"/>
      <c r="F79" s="855"/>
      <c r="G79" s="856"/>
      <c r="H79" s="10"/>
      <c r="I79" s="852"/>
    </row>
    <row r="80" spans="1:9">
      <c r="A80" s="203" t="str">
        <f t="shared" si="3"/>
        <v/>
      </c>
      <c r="B80" s="932"/>
      <c r="C80" s="213"/>
      <c r="D80" s="297"/>
      <c r="E80" s="854"/>
      <c r="F80" s="855"/>
      <c r="G80" s="856"/>
      <c r="H80" s="10"/>
      <c r="I80" s="852"/>
    </row>
    <row r="81" spans="1:20">
      <c r="A81" s="203" t="str">
        <f t="shared" si="3"/>
        <v/>
      </c>
      <c r="B81" s="932"/>
      <c r="C81" s="213"/>
      <c r="D81" s="297"/>
      <c r="E81" s="854"/>
      <c r="F81" s="855"/>
      <c r="G81" s="856"/>
      <c r="H81" s="10"/>
      <c r="I81" s="852"/>
    </row>
    <row r="82" spans="1:20">
      <c r="A82" s="203" t="str">
        <f t="shared" si="3"/>
        <v/>
      </c>
      <c r="B82" s="932"/>
      <c r="C82" s="213"/>
      <c r="D82" s="297"/>
      <c r="E82" s="854"/>
      <c r="F82" s="855"/>
      <c r="G82" s="856"/>
      <c r="H82" s="10"/>
      <c r="I82" s="852"/>
    </row>
    <row r="83" spans="1:20">
      <c r="A83" s="203" t="str">
        <f t="shared" si="3"/>
        <v/>
      </c>
      <c r="B83" s="932"/>
      <c r="C83" s="214"/>
      <c r="D83" s="298"/>
      <c r="E83" s="880"/>
      <c r="F83" s="881"/>
      <c r="G83" s="882"/>
      <c r="H83" s="11"/>
      <c r="I83" s="853"/>
    </row>
    <row r="84" spans="1:20" ht="22.5">
      <c r="A84" s="203" t="s">
        <v>171</v>
      </c>
      <c r="B84" s="212"/>
      <c r="C84" s="226" t="s">
        <v>28</v>
      </c>
      <c r="D84" s="288"/>
      <c r="E84" s="364"/>
      <c r="F84" s="364"/>
      <c r="G84" s="364"/>
      <c r="H84" s="244"/>
      <c r="I84" s="245"/>
      <c r="K84" s="531"/>
      <c r="L84" s="531"/>
      <c r="M84" s="531"/>
      <c r="N84" s="531"/>
      <c r="O84" s="531"/>
      <c r="P84" s="531"/>
      <c r="Q84" s="531"/>
      <c r="R84" s="531"/>
      <c r="S84" s="531"/>
      <c r="T84" s="531"/>
    </row>
    <row r="85" spans="1:20">
      <c r="A85" s="203" t="s">
        <v>171</v>
      </c>
      <c r="B85" s="212"/>
      <c r="C85" s="217"/>
      <c r="D85" s="290"/>
      <c r="E85" s="887"/>
      <c r="F85" s="888"/>
      <c r="G85" s="888"/>
      <c r="H85" s="9"/>
      <c r="I85" s="851">
        <f>SUM(H85:H94)</f>
        <v>0</v>
      </c>
      <c r="K85" s="843" t="s">
        <v>435</v>
      </c>
      <c r="L85" s="848"/>
      <c r="M85" s="848"/>
      <c r="N85" s="848"/>
      <c r="O85" s="848"/>
      <c r="P85" s="848"/>
      <c r="Q85" s="848"/>
      <c r="R85" s="848"/>
      <c r="S85" s="848"/>
      <c r="T85" s="848"/>
    </row>
    <row r="86" spans="1:20">
      <c r="A86" s="203" t="str">
        <f t="shared" si="3"/>
        <v/>
      </c>
      <c r="B86" s="212"/>
      <c r="C86" s="217"/>
      <c r="D86" s="297"/>
      <c r="E86" s="854"/>
      <c r="F86" s="855"/>
      <c r="G86" s="856"/>
      <c r="H86" s="10"/>
      <c r="I86" s="852"/>
      <c r="K86" s="848"/>
      <c r="L86" s="848"/>
      <c r="M86" s="848"/>
      <c r="N86" s="848"/>
      <c r="O86" s="848"/>
      <c r="P86" s="848"/>
      <c r="Q86" s="848"/>
      <c r="R86" s="848"/>
      <c r="S86" s="848"/>
      <c r="T86" s="848"/>
    </row>
    <row r="87" spans="1:20">
      <c r="A87" s="203" t="str">
        <f t="shared" si="3"/>
        <v/>
      </c>
      <c r="B87" s="212"/>
      <c r="C87" s="217"/>
      <c r="D87" s="297"/>
      <c r="E87" s="854"/>
      <c r="F87" s="855"/>
      <c r="G87" s="856"/>
      <c r="H87" s="10"/>
      <c r="I87" s="852"/>
      <c r="K87" s="848"/>
      <c r="L87" s="848"/>
      <c r="M87" s="848"/>
      <c r="N87" s="848"/>
      <c r="O87" s="848"/>
      <c r="P87" s="848"/>
      <c r="Q87" s="848"/>
      <c r="R87" s="848"/>
      <c r="S87" s="848"/>
      <c r="T87" s="848"/>
    </row>
    <row r="88" spans="1:20">
      <c r="A88" s="203" t="str">
        <f t="shared" si="3"/>
        <v/>
      </c>
      <c r="B88" s="212"/>
      <c r="C88" s="217"/>
      <c r="D88" s="297"/>
      <c r="E88" s="854"/>
      <c r="F88" s="855"/>
      <c r="G88" s="856"/>
      <c r="H88" s="10"/>
      <c r="I88" s="852"/>
      <c r="K88" s="848"/>
      <c r="L88" s="848"/>
      <c r="M88" s="848"/>
      <c r="N88" s="848"/>
      <c r="O88" s="848"/>
      <c r="P88" s="848"/>
      <c r="Q88" s="848"/>
      <c r="R88" s="848"/>
      <c r="S88" s="848"/>
      <c r="T88" s="848"/>
    </row>
    <row r="89" spans="1:20">
      <c r="A89" s="203" t="str">
        <f t="shared" si="3"/>
        <v/>
      </c>
      <c r="B89" s="212"/>
      <c r="C89" s="217"/>
      <c r="D89" s="297"/>
      <c r="E89" s="854"/>
      <c r="F89" s="855"/>
      <c r="G89" s="856"/>
      <c r="H89" s="10"/>
      <c r="I89" s="852"/>
      <c r="K89" s="848"/>
      <c r="L89" s="848"/>
      <c r="M89" s="848"/>
      <c r="N89" s="848"/>
      <c r="O89" s="848"/>
      <c r="P89" s="848"/>
      <c r="Q89" s="848"/>
      <c r="R89" s="848"/>
      <c r="S89" s="848"/>
      <c r="T89" s="848"/>
    </row>
    <row r="90" spans="1:20">
      <c r="A90" s="203" t="str">
        <f t="shared" si="3"/>
        <v/>
      </c>
      <c r="B90" s="212"/>
      <c r="C90" s="217"/>
      <c r="D90" s="297"/>
      <c r="E90" s="854"/>
      <c r="F90" s="855"/>
      <c r="G90" s="856"/>
      <c r="H90" s="10"/>
      <c r="I90" s="852"/>
      <c r="K90" s="848"/>
      <c r="L90" s="848"/>
      <c r="M90" s="848"/>
      <c r="N90" s="848"/>
      <c r="O90" s="848"/>
      <c r="P90" s="848"/>
      <c r="Q90" s="848"/>
      <c r="R90" s="848"/>
      <c r="S90" s="848"/>
      <c r="T90" s="848"/>
    </row>
    <row r="91" spans="1:20">
      <c r="A91" s="203" t="str">
        <f t="shared" si="3"/>
        <v/>
      </c>
      <c r="B91" s="212"/>
      <c r="C91" s="217"/>
      <c r="D91" s="297"/>
      <c r="E91" s="854"/>
      <c r="F91" s="855"/>
      <c r="G91" s="856"/>
      <c r="H91" s="10"/>
      <c r="I91" s="852"/>
      <c r="K91" s="848"/>
      <c r="L91" s="848"/>
      <c r="M91" s="848"/>
      <c r="N91" s="848"/>
      <c r="O91" s="848"/>
      <c r="P91" s="848"/>
      <c r="Q91" s="848"/>
      <c r="R91" s="848"/>
      <c r="S91" s="848"/>
      <c r="T91" s="848"/>
    </row>
    <row r="92" spans="1:20">
      <c r="A92" s="203" t="str">
        <f t="shared" si="3"/>
        <v/>
      </c>
      <c r="B92" s="212"/>
      <c r="C92" s="217"/>
      <c r="D92" s="297"/>
      <c r="E92" s="854"/>
      <c r="F92" s="855"/>
      <c r="G92" s="856"/>
      <c r="H92" s="10"/>
      <c r="I92" s="852"/>
      <c r="K92" s="848"/>
      <c r="L92" s="848"/>
      <c r="M92" s="848"/>
      <c r="N92" s="848"/>
      <c r="O92" s="848"/>
      <c r="P92" s="848"/>
      <c r="Q92" s="848"/>
      <c r="R92" s="848"/>
      <c r="S92" s="848"/>
      <c r="T92" s="848"/>
    </row>
    <row r="93" spans="1:20">
      <c r="A93" s="203" t="str">
        <f t="shared" si="3"/>
        <v/>
      </c>
      <c r="B93" s="212"/>
      <c r="C93" s="217"/>
      <c r="D93" s="297"/>
      <c r="E93" s="854"/>
      <c r="F93" s="855"/>
      <c r="G93" s="856"/>
      <c r="H93" s="10"/>
      <c r="I93" s="852"/>
      <c r="K93" s="848"/>
      <c r="L93" s="848"/>
      <c r="M93" s="848"/>
      <c r="N93" s="848"/>
      <c r="O93" s="848"/>
      <c r="P93" s="848"/>
      <c r="Q93" s="848"/>
      <c r="R93" s="848"/>
      <c r="S93" s="848"/>
      <c r="T93" s="848"/>
    </row>
    <row r="94" spans="1:20">
      <c r="A94" s="203" t="str">
        <f t="shared" si="3"/>
        <v/>
      </c>
      <c r="B94" s="212"/>
      <c r="C94" s="224"/>
      <c r="D94" s="298"/>
      <c r="E94" s="880"/>
      <c r="F94" s="881"/>
      <c r="G94" s="882"/>
      <c r="H94" s="10"/>
      <c r="I94" s="853"/>
      <c r="K94" s="849"/>
      <c r="L94" s="849"/>
      <c r="M94" s="849"/>
      <c r="N94" s="849"/>
      <c r="O94" s="849"/>
      <c r="P94" s="849"/>
      <c r="Q94" s="849"/>
      <c r="R94" s="849"/>
      <c r="S94" s="849"/>
      <c r="T94" s="849"/>
    </row>
    <row r="95" spans="1:20" ht="22.5">
      <c r="A95" s="203" t="s">
        <v>171</v>
      </c>
      <c r="B95" s="212"/>
      <c r="C95" s="226" t="s">
        <v>29</v>
      </c>
      <c r="D95" s="288"/>
      <c r="E95" s="919"/>
      <c r="F95" s="919"/>
      <c r="G95" s="919"/>
      <c r="H95" s="244"/>
      <c r="I95" s="216"/>
      <c r="K95" s="850" t="s">
        <v>431</v>
      </c>
      <c r="L95" s="850"/>
      <c r="M95" s="850"/>
      <c r="N95" s="850"/>
      <c r="O95" s="850"/>
      <c r="P95" s="850"/>
      <c r="Q95" s="850"/>
      <c r="R95" s="850"/>
      <c r="S95" s="850"/>
      <c r="T95" s="850"/>
    </row>
    <row r="96" spans="1:20">
      <c r="A96" s="203" t="s">
        <v>171</v>
      </c>
      <c r="B96" s="212"/>
      <c r="C96" s="213"/>
      <c r="D96" s="290"/>
      <c r="E96" s="912"/>
      <c r="F96" s="913"/>
      <c r="G96" s="914"/>
      <c r="H96" s="9"/>
      <c r="I96" s="851">
        <f>SUM(H96:H103)</f>
        <v>0</v>
      </c>
      <c r="K96" s="843"/>
      <c r="L96" s="843"/>
      <c r="M96" s="843"/>
      <c r="N96" s="843"/>
      <c r="O96" s="843"/>
      <c r="P96" s="843"/>
      <c r="Q96" s="843"/>
      <c r="R96" s="843"/>
      <c r="S96" s="843"/>
      <c r="T96" s="843"/>
    </row>
    <row r="97" spans="1:20">
      <c r="A97" s="203" t="str">
        <f t="shared" si="3"/>
        <v/>
      </c>
      <c r="B97" s="212"/>
      <c r="C97" s="213"/>
      <c r="D97" s="297"/>
      <c r="E97" s="854"/>
      <c r="F97" s="855"/>
      <c r="G97" s="856"/>
      <c r="H97" s="10"/>
      <c r="I97" s="852"/>
      <c r="K97" s="843"/>
      <c r="L97" s="843"/>
      <c r="M97" s="843"/>
      <c r="N97" s="843"/>
      <c r="O97" s="843"/>
      <c r="P97" s="843"/>
      <c r="Q97" s="843"/>
      <c r="R97" s="843"/>
      <c r="S97" s="843"/>
      <c r="T97" s="843"/>
    </row>
    <row r="98" spans="1:20">
      <c r="A98" s="203" t="str">
        <f t="shared" si="3"/>
        <v/>
      </c>
      <c r="B98" s="212"/>
      <c r="C98" s="213"/>
      <c r="D98" s="297"/>
      <c r="E98" s="854"/>
      <c r="F98" s="855"/>
      <c r="G98" s="856"/>
      <c r="H98" s="10"/>
      <c r="I98" s="852"/>
      <c r="K98" s="843"/>
      <c r="L98" s="843"/>
      <c r="M98" s="843"/>
      <c r="N98" s="843"/>
      <c r="O98" s="843"/>
      <c r="P98" s="843"/>
      <c r="Q98" s="843"/>
      <c r="R98" s="843"/>
      <c r="S98" s="843"/>
      <c r="T98" s="843"/>
    </row>
    <row r="99" spans="1:20">
      <c r="A99" s="203" t="str">
        <f t="shared" si="3"/>
        <v/>
      </c>
      <c r="B99" s="212"/>
      <c r="C99" s="213"/>
      <c r="D99" s="297"/>
      <c r="E99" s="854"/>
      <c r="F99" s="855"/>
      <c r="G99" s="856"/>
      <c r="H99" s="10"/>
      <c r="I99" s="852"/>
      <c r="K99" s="843"/>
      <c r="L99" s="843"/>
      <c r="M99" s="843"/>
      <c r="N99" s="843"/>
      <c r="O99" s="843"/>
      <c r="P99" s="843"/>
      <c r="Q99" s="843"/>
      <c r="R99" s="843"/>
      <c r="S99" s="843"/>
      <c r="T99" s="843"/>
    </row>
    <row r="100" spans="1:20">
      <c r="A100" s="203" t="str">
        <f t="shared" si="3"/>
        <v/>
      </c>
      <c r="B100" s="212"/>
      <c r="C100" s="213"/>
      <c r="D100" s="297"/>
      <c r="E100" s="854"/>
      <c r="F100" s="855"/>
      <c r="G100" s="856"/>
      <c r="H100" s="10"/>
      <c r="I100" s="852"/>
      <c r="K100" s="843"/>
      <c r="L100" s="843"/>
      <c r="M100" s="843"/>
      <c r="N100" s="843"/>
      <c r="O100" s="843"/>
      <c r="P100" s="843"/>
      <c r="Q100" s="843"/>
      <c r="R100" s="843"/>
      <c r="S100" s="843"/>
      <c r="T100" s="843"/>
    </row>
    <row r="101" spans="1:20">
      <c r="A101" s="203" t="str">
        <f t="shared" si="3"/>
        <v/>
      </c>
      <c r="B101" s="212"/>
      <c r="C101" s="213"/>
      <c r="D101" s="297"/>
      <c r="E101" s="854"/>
      <c r="F101" s="855"/>
      <c r="G101" s="856"/>
      <c r="H101" s="10"/>
      <c r="I101" s="852"/>
      <c r="K101" s="843"/>
      <c r="L101" s="843"/>
      <c r="M101" s="843"/>
      <c r="N101" s="843"/>
      <c r="O101" s="843"/>
      <c r="P101" s="843"/>
      <c r="Q101" s="843"/>
      <c r="R101" s="843"/>
      <c r="S101" s="843"/>
      <c r="T101" s="843"/>
    </row>
    <row r="102" spans="1:20">
      <c r="A102" s="203" t="str">
        <f t="shared" si="3"/>
        <v/>
      </c>
      <c r="B102" s="212"/>
      <c r="C102" s="213"/>
      <c r="D102" s="297"/>
      <c r="E102" s="854"/>
      <c r="F102" s="855"/>
      <c r="G102" s="856"/>
      <c r="H102" s="10"/>
      <c r="I102" s="852"/>
      <c r="K102" s="843"/>
      <c r="L102" s="843"/>
      <c r="M102" s="843"/>
      <c r="N102" s="843"/>
      <c r="O102" s="843"/>
      <c r="P102" s="843"/>
      <c r="Q102" s="843"/>
      <c r="R102" s="843"/>
      <c r="S102" s="843"/>
      <c r="T102" s="843"/>
    </row>
    <row r="103" spans="1:20">
      <c r="A103" s="203" t="str">
        <f t="shared" si="3"/>
        <v/>
      </c>
      <c r="B103" s="212"/>
      <c r="C103" s="246"/>
      <c r="D103" s="298"/>
      <c r="E103" s="880"/>
      <c r="F103" s="881"/>
      <c r="G103" s="882"/>
      <c r="H103" s="11"/>
      <c r="I103" s="853"/>
      <c r="K103" s="844"/>
      <c r="L103" s="844"/>
      <c r="M103" s="844"/>
      <c r="N103" s="844"/>
      <c r="O103" s="844"/>
      <c r="P103" s="844"/>
      <c r="Q103" s="844"/>
      <c r="R103" s="844"/>
      <c r="S103" s="844"/>
      <c r="T103" s="844"/>
    </row>
    <row r="104" spans="1:20" ht="22.5">
      <c r="A104" s="203" t="s">
        <v>171</v>
      </c>
      <c r="B104" s="212"/>
      <c r="C104" s="247" t="s">
        <v>241</v>
      </c>
      <c r="D104" s="293"/>
      <c r="E104" s="352"/>
      <c r="F104" s="352"/>
      <c r="G104" s="352"/>
      <c r="H104" s="227"/>
      <c r="I104" s="248"/>
    </row>
    <row r="105" spans="1:20">
      <c r="A105" s="203" t="s">
        <v>171</v>
      </c>
      <c r="B105" s="212"/>
      <c r="C105" s="217"/>
      <c r="D105" s="883"/>
      <c r="E105" s="865"/>
      <c r="F105" s="865"/>
      <c r="G105" s="865"/>
      <c r="H105" s="865"/>
      <c r="I105" s="867"/>
    </row>
    <row r="106" spans="1:20">
      <c r="A106" s="203" t="s">
        <v>171</v>
      </c>
      <c r="B106" s="212"/>
      <c r="C106" s="217"/>
      <c r="D106" s="870"/>
      <c r="E106" s="866"/>
      <c r="F106" s="866"/>
      <c r="G106" s="866"/>
      <c r="H106" s="866"/>
      <c r="I106" s="869"/>
    </row>
    <row r="107" spans="1:20">
      <c r="A107" s="203" t="s">
        <v>171</v>
      </c>
      <c r="B107" s="212"/>
      <c r="C107" s="217"/>
      <c r="D107" s="870"/>
      <c r="E107" s="866"/>
      <c r="F107" s="866"/>
      <c r="G107" s="866"/>
      <c r="H107" s="866"/>
      <c r="I107" s="869"/>
    </row>
    <row r="108" spans="1:20">
      <c r="A108" s="203" t="s">
        <v>171</v>
      </c>
      <c r="B108" s="212"/>
      <c r="C108" s="217"/>
      <c r="D108" s="870"/>
      <c r="E108" s="866"/>
      <c r="F108" s="866"/>
      <c r="G108" s="866"/>
      <c r="H108" s="866"/>
      <c r="I108" s="869"/>
    </row>
    <row r="109" spans="1:20">
      <c r="A109" s="203" t="s">
        <v>171</v>
      </c>
      <c r="B109" s="230"/>
      <c r="C109" s="229"/>
      <c r="D109" s="871"/>
      <c r="E109" s="872"/>
      <c r="F109" s="872"/>
      <c r="G109" s="872"/>
      <c r="H109" s="872"/>
      <c r="I109" s="873"/>
      <c r="K109" s="531"/>
      <c r="L109" s="531"/>
      <c r="M109" s="531"/>
      <c r="N109" s="531"/>
      <c r="O109" s="531"/>
      <c r="P109" s="531"/>
      <c r="Q109" s="531"/>
      <c r="R109" s="531"/>
      <c r="S109" s="531"/>
      <c r="T109" s="531"/>
    </row>
    <row r="110" spans="1:20" ht="24" customHeight="1">
      <c r="A110" s="203" t="s">
        <v>171</v>
      </c>
      <c r="B110" s="212"/>
      <c r="C110" s="226" t="s">
        <v>30</v>
      </c>
      <c r="D110" s="288"/>
      <c r="E110" s="364"/>
      <c r="F110" s="364"/>
      <c r="G110" s="364"/>
      <c r="H110" s="244"/>
      <c r="I110" s="245"/>
      <c r="K110" s="845" t="s">
        <v>416</v>
      </c>
      <c r="L110" s="845"/>
      <c r="M110" s="845"/>
      <c r="N110" s="845"/>
      <c r="O110" s="845"/>
      <c r="P110" s="845"/>
      <c r="Q110" s="845"/>
      <c r="R110" s="845"/>
      <c r="S110" s="845"/>
      <c r="T110" s="845"/>
    </row>
    <row r="111" spans="1:20" ht="18.75" customHeight="1">
      <c r="A111" s="203" t="s">
        <v>171</v>
      </c>
      <c r="B111" s="212"/>
      <c r="C111" s="917"/>
      <c r="D111" s="290"/>
      <c r="E111" s="912"/>
      <c r="F111" s="913"/>
      <c r="G111" s="914"/>
      <c r="H111" s="9"/>
      <c r="I111" s="851">
        <f>SUM(H111:H120)</f>
        <v>0</v>
      </c>
      <c r="K111" s="846"/>
      <c r="L111" s="846"/>
      <c r="M111" s="846"/>
      <c r="N111" s="846"/>
      <c r="O111" s="846"/>
      <c r="P111" s="846"/>
      <c r="Q111" s="846"/>
      <c r="R111" s="846"/>
      <c r="S111" s="846"/>
      <c r="T111" s="846"/>
    </row>
    <row r="112" spans="1:20" ht="18.75" customHeight="1">
      <c r="A112" s="203" t="str">
        <f t="shared" si="3"/>
        <v/>
      </c>
      <c r="B112" s="212"/>
      <c r="C112" s="917"/>
      <c r="D112" s="297"/>
      <c r="E112" s="854"/>
      <c r="F112" s="855"/>
      <c r="G112" s="856"/>
      <c r="H112" s="10"/>
      <c r="I112" s="852"/>
      <c r="K112" s="846"/>
      <c r="L112" s="846"/>
      <c r="M112" s="846"/>
      <c r="N112" s="846"/>
      <c r="O112" s="846"/>
      <c r="P112" s="846"/>
      <c r="Q112" s="846"/>
      <c r="R112" s="846"/>
      <c r="S112" s="846"/>
      <c r="T112" s="846"/>
    </row>
    <row r="113" spans="1:20" ht="18.75" customHeight="1">
      <c r="A113" s="203" t="str">
        <f t="shared" si="3"/>
        <v/>
      </c>
      <c r="B113" s="212"/>
      <c r="C113" s="917"/>
      <c r="D113" s="297"/>
      <c r="E113" s="854"/>
      <c r="F113" s="855"/>
      <c r="G113" s="856"/>
      <c r="H113" s="10"/>
      <c r="I113" s="852"/>
      <c r="K113" s="846"/>
      <c r="L113" s="846"/>
      <c r="M113" s="846"/>
      <c r="N113" s="846"/>
      <c r="O113" s="846"/>
      <c r="P113" s="846"/>
      <c r="Q113" s="846"/>
      <c r="R113" s="846"/>
      <c r="S113" s="846"/>
      <c r="T113" s="846"/>
    </row>
    <row r="114" spans="1:20" ht="18.75" customHeight="1">
      <c r="A114" s="203" t="str">
        <f t="shared" si="3"/>
        <v/>
      </c>
      <c r="B114" s="212"/>
      <c r="C114" s="917"/>
      <c r="D114" s="297"/>
      <c r="E114" s="854"/>
      <c r="F114" s="855"/>
      <c r="G114" s="856"/>
      <c r="H114" s="10"/>
      <c r="I114" s="852"/>
      <c r="K114" s="846"/>
      <c r="L114" s="846"/>
      <c r="M114" s="846"/>
      <c r="N114" s="846"/>
      <c r="O114" s="846"/>
      <c r="P114" s="846"/>
      <c r="Q114" s="846"/>
      <c r="R114" s="846"/>
      <c r="S114" s="846"/>
      <c r="T114" s="846"/>
    </row>
    <row r="115" spans="1:20" ht="18.75" customHeight="1">
      <c r="A115" s="203" t="str">
        <f t="shared" si="3"/>
        <v/>
      </c>
      <c r="B115" s="212"/>
      <c r="C115" s="917"/>
      <c r="D115" s="297"/>
      <c r="E115" s="854"/>
      <c r="F115" s="855"/>
      <c r="G115" s="856"/>
      <c r="H115" s="10"/>
      <c r="I115" s="852"/>
      <c r="K115" s="846"/>
      <c r="L115" s="846"/>
      <c r="M115" s="846"/>
      <c r="N115" s="846"/>
      <c r="O115" s="846"/>
      <c r="P115" s="846"/>
      <c r="Q115" s="846"/>
      <c r="R115" s="846"/>
      <c r="S115" s="846"/>
      <c r="T115" s="846"/>
    </row>
    <row r="116" spans="1:20" ht="18.75" customHeight="1">
      <c r="A116" s="203" t="str">
        <f t="shared" si="3"/>
        <v/>
      </c>
      <c r="B116" s="212"/>
      <c r="C116" s="917"/>
      <c r="D116" s="297"/>
      <c r="E116" s="854"/>
      <c r="F116" s="855"/>
      <c r="G116" s="856"/>
      <c r="H116" s="10"/>
      <c r="I116" s="852"/>
      <c r="K116" s="846"/>
      <c r="L116" s="846"/>
      <c r="M116" s="846"/>
      <c r="N116" s="846"/>
      <c r="O116" s="846"/>
      <c r="P116" s="846"/>
      <c r="Q116" s="846"/>
      <c r="R116" s="846"/>
      <c r="S116" s="846"/>
      <c r="T116" s="846"/>
    </row>
    <row r="117" spans="1:20" ht="18.75" customHeight="1">
      <c r="A117" s="203" t="str">
        <f t="shared" si="3"/>
        <v/>
      </c>
      <c r="B117" s="212"/>
      <c r="C117" s="917"/>
      <c r="D117" s="297"/>
      <c r="E117" s="854"/>
      <c r="F117" s="855"/>
      <c r="G117" s="856"/>
      <c r="H117" s="10"/>
      <c r="I117" s="852"/>
      <c r="K117" s="846"/>
      <c r="L117" s="846"/>
      <c r="M117" s="846"/>
      <c r="N117" s="846"/>
      <c r="O117" s="846"/>
      <c r="P117" s="846"/>
      <c r="Q117" s="846"/>
      <c r="R117" s="846"/>
      <c r="S117" s="846"/>
      <c r="T117" s="846"/>
    </row>
    <row r="118" spans="1:20" ht="18.75" customHeight="1">
      <c r="A118" s="203" t="str">
        <f t="shared" si="3"/>
        <v/>
      </c>
      <c r="B118" s="212"/>
      <c r="C118" s="917"/>
      <c r="D118" s="297"/>
      <c r="E118" s="854"/>
      <c r="F118" s="855"/>
      <c r="G118" s="856"/>
      <c r="H118" s="10"/>
      <c r="I118" s="852"/>
      <c r="K118" s="846"/>
      <c r="L118" s="846"/>
      <c r="M118" s="846"/>
      <c r="N118" s="846"/>
      <c r="O118" s="846"/>
      <c r="P118" s="846"/>
      <c r="Q118" s="846"/>
      <c r="R118" s="846"/>
      <c r="S118" s="846"/>
      <c r="T118" s="846"/>
    </row>
    <row r="119" spans="1:20" ht="18.75" customHeight="1">
      <c r="A119" s="203" t="str">
        <f t="shared" si="3"/>
        <v/>
      </c>
      <c r="B119" s="212"/>
      <c r="C119" s="917"/>
      <c r="D119" s="297"/>
      <c r="E119" s="854"/>
      <c r="F119" s="855"/>
      <c r="G119" s="856"/>
      <c r="H119" s="10"/>
      <c r="I119" s="852"/>
      <c r="K119" s="846"/>
      <c r="L119" s="846"/>
      <c r="M119" s="846"/>
      <c r="N119" s="846"/>
      <c r="O119" s="846"/>
      <c r="P119" s="846"/>
      <c r="Q119" s="846"/>
      <c r="R119" s="846"/>
      <c r="S119" s="846"/>
      <c r="T119" s="846"/>
    </row>
    <row r="120" spans="1:20" ht="18.75" customHeight="1">
      <c r="A120" s="203" t="str">
        <f t="shared" si="3"/>
        <v/>
      </c>
      <c r="B120" s="212"/>
      <c r="C120" s="918"/>
      <c r="D120" s="298"/>
      <c r="E120" s="880"/>
      <c r="F120" s="881"/>
      <c r="G120" s="882"/>
      <c r="H120" s="11"/>
      <c r="I120" s="853"/>
      <c r="K120" s="847"/>
      <c r="L120" s="847"/>
      <c r="M120" s="847"/>
      <c r="N120" s="847"/>
      <c r="O120" s="847"/>
      <c r="P120" s="847"/>
      <c r="Q120" s="847"/>
      <c r="R120" s="847"/>
      <c r="S120" s="847"/>
      <c r="T120" s="847"/>
    </row>
    <row r="121" spans="1:20" ht="22.5">
      <c r="A121" s="203" t="s">
        <v>171</v>
      </c>
      <c r="B121" s="212"/>
      <c r="C121" s="209" t="s">
        <v>31</v>
      </c>
      <c r="D121" s="288"/>
      <c r="E121" s="364"/>
      <c r="F121" s="364"/>
      <c r="G121" s="364"/>
      <c r="H121" s="244"/>
      <c r="I121" s="245"/>
      <c r="K121" s="549"/>
      <c r="L121" s="549"/>
      <c r="M121" s="549"/>
      <c r="N121" s="549"/>
      <c r="O121" s="549"/>
      <c r="P121" s="549"/>
      <c r="Q121" s="549"/>
      <c r="R121" s="549"/>
      <c r="S121" s="549"/>
      <c r="T121" s="549"/>
    </row>
    <row r="122" spans="1:20">
      <c r="A122" s="203" t="s">
        <v>171</v>
      </c>
      <c r="B122" s="212"/>
      <c r="C122" s="213"/>
      <c r="D122" s="290"/>
      <c r="E122" s="887"/>
      <c r="F122" s="888"/>
      <c r="G122" s="888"/>
      <c r="H122" s="9"/>
      <c r="I122" s="851">
        <f>SUM(H122:H131)</f>
        <v>0</v>
      </c>
    </row>
    <row r="123" spans="1:20">
      <c r="A123" s="203" t="str">
        <f t="shared" si="3"/>
        <v/>
      </c>
      <c r="B123" s="212"/>
      <c r="C123" s="213"/>
      <c r="D123" s="297"/>
      <c r="E123" s="854"/>
      <c r="F123" s="855"/>
      <c r="G123" s="856"/>
      <c r="H123" s="10"/>
      <c r="I123" s="852"/>
    </row>
    <row r="124" spans="1:20">
      <c r="A124" s="203" t="str">
        <f t="shared" si="3"/>
        <v/>
      </c>
      <c r="B124" s="212"/>
      <c r="C124" s="213"/>
      <c r="D124" s="297"/>
      <c r="E124" s="854"/>
      <c r="F124" s="855"/>
      <c r="G124" s="856"/>
      <c r="H124" s="10"/>
      <c r="I124" s="852"/>
    </row>
    <row r="125" spans="1:20">
      <c r="A125" s="203" t="str">
        <f t="shared" si="3"/>
        <v/>
      </c>
      <c r="B125" s="212"/>
      <c r="C125" s="213"/>
      <c r="D125" s="297"/>
      <c r="E125" s="854"/>
      <c r="F125" s="855"/>
      <c r="G125" s="856"/>
      <c r="H125" s="10"/>
      <c r="I125" s="852"/>
    </row>
    <row r="126" spans="1:20">
      <c r="A126" s="203" t="str">
        <f t="shared" si="3"/>
        <v/>
      </c>
      <c r="B126" s="212"/>
      <c r="C126" s="213"/>
      <c r="D126" s="297"/>
      <c r="E126" s="854"/>
      <c r="F126" s="855"/>
      <c r="G126" s="856"/>
      <c r="H126" s="10"/>
      <c r="I126" s="852"/>
    </row>
    <row r="127" spans="1:20">
      <c r="A127" s="203" t="str">
        <f t="shared" si="3"/>
        <v/>
      </c>
      <c r="B127" s="212"/>
      <c r="C127" s="213"/>
      <c r="D127" s="297"/>
      <c r="E127" s="854"/>
      <c r="F127" s="855"/>
      <c r="G127" s="856"/>
      <c r="H127" s="10"/>
      <c r="I127" s="852"/>
    </row>
    <row r="128" spans="1:20">
      <c r="A128" s="203" t="str">
        <f t="shared" si="3"/>
        <v/>
      </c>
      <c r="B128" s="212"/>
      <c r="C128" s="213"/>
      <c r="D128" s="297"/>
      <c r="E128" s="854"/>
      <c r="F128" s="855"/>
      <c r="G128" s="856"/>
      <c r="H128" s="10"/>
      <c r="I128" s="852"/>
    </row>
    <row r="129" spans="1:9">
      <c r="A129" s="203" t="str">
        <f t="shared" si="3"/>
        <v/>
      </c>
      <c r="B129" s="212"/>
      <c r="C129" s="213"/>
      <c r="D129" s="297"/>
      <c r="E129" s="854"/>
      <c r="F129" s="855"/>
      <c r="G129" s="856"/>
      <c r="H129" s="10"/>
      <c r="I129" s="852"/>
    </row>
    <row r="130" spans="1:9">
      <c r="A130" s="203" t="str">
        <f>IF(AND(D130="",E130="",H130=""),"",".")</f>
        <v/>
      </c>
      <c r="B130" s="212"/>
      <c r="C130" s="213"/>
      <c r="D130" s="297"/>
      <c r="E130" s="854"/>
      <c r="F130" s="855"/>
      <c r="G130" s="856"/>
      <c r="H130" s="10"/>
      <c r="I130" s="852"/>
    </row>
    <row r="131" spans="1:9" ht="18.5" thickBot="1">
      <c r="A131" s="203" t="s">
        <v>171</v>
      </c>
      <c r="B131" s="249"/>
      <c r="C131" s="250"/>
      <c r="D131" s="299"/>
      <c r="E131" s="884"/>
      <c r="F131" s="885"/>
      <c r="G131" s="886"/>
      <c r="H131" s="12"/>
      <c r="I131" s="889"/>
    </row>
    <row r="132" spans="1:9">
      <c r="A132" s="251"/>
    </row>
  </sheetData>
  <sheetProtection autoFilter="0"/>
  <autoFilter ref="A15:I131" xr:uid="{00000000-0009-0000-0000-000009000000}">
    <filterColumn colId="4" showButton="0"/>
    <filterColumn colId="5" showButton="0"/>
  </autoFilter>
  <mergeCells count="99">
    <mergeCell ref="E118:G118"/>
    <mergeCell ref="E119:G119"/>
    <mergeCell ref="E131:G131"/>
    <mergeCell ref="E122:G122"/>
    <mergeCell ref="I122:I131"/>
    <mergeCell ref="E123:G123"/>
    <mergeCell ref="E124:G124"/>
    <mergeCell ref="E125:G125"/>
    <mergeCell ref="E126:G126"/>
    <mergeCell ref="E127:G127"/>
    <mergeCell ref="E128:G128"/>
    <mergeCell ref="E129:G129"/>
    <mergeCell ref="E130:G130"/>
    <mergeCell ref="E99:G99"/>
    <mergeCell ref="E100:G100"/>
    <mergeCell ref="E115:G115"/>
    <mergeCell ref="E116:G116"/>
    <mergeCell ref="E117:G117"/>
    <mergeCell ref="E95:G95"/>
    <mergeCell ref="E96:G96"/>
    <mergeCell ref="C111:C120"/>
    <mergeCell ref="E111:G111"/>
    <mergeCell ref="I111:I120"/>
    <mergeCell ref="E112:G112"/>
    <mergeCell ref="E113:G113"/>
    <mergeCell ref="E114:G114"/>
    <mergeCell ref="E120:G120"/>
    <mergeCell ref="E101:G101"/>
    <mergeCell ref="E102:G102"/>
    <mergeCell ref="E103:G103"/>
    <mergeCell ref="D105:I109"/>
    <mergeCell ref="I96:I103"/>
    <mergeCell ref="E97:G97"/>
    <mergeCell ref="E98:G98"/>
    <mergeCell ref="E85:G85"/>
    <mergeCell ref="I85:I94"/>
    <mergeCell ref="E86:G86"/>
    <mergeCell ref="E87:G87"/>
    <mergeCell ref="E88:G88"/>
    <mergeCell ref="E89:G89"/>
    <mergeCell ref="E90:G90"/>
    <mergeCell ref="E91:G91"/>
    <mergeCell ref="E92:G92"/>
    <mergeCell ref="E93:G93"/>
    <mergeCell ref="E94:G94"/>
    <mergeCell ref="B73:B83"/>
    <mergeCell ref="E74:G74"/>
    <mergeCell ref="I74:I83"/>
    <mergeCell ref="E75:G75"/>
    <mergeCell ref="E76:G76"/>
    <mergeCell ref="E77:G77"/>
    <mergeCell ref="E78:G78"/>
    <mergeCell ref="E79:G79"/>
    <mergeCell ref="E80:G80"/>
    <mergeCell ref="E81:G81"/>
    <mergeCell ref="E82:G82"/>
    <mergeCell ref="E83:G83"/>
    <mergeCell ref="E63:G63"/>
    <mergeCell ref="E65:G65"/>
    <mergeCell ref="I65:I72"/>
    <mergeCell ref="E66:G66"/>
    <mergeCell ref="E67:G67"/>
    <mergeCell ref="E68:G68"/>
    <mergeCell ref="E69:G69"/>
    <mergeCell ref="E70:G70"/>
    <mergeCell ref="E71:G71"/>
    <mergeCell ref="E72:G72"/>
    <mergeCell ref="D56:I61"/>
    <mergeCell ref="E13:G13"/>
    <mergeCell ref="E15:G15"/>
    <mergeCell ref="A16:D16"/>
    <mergeCell ref="E19:I19"/>
    <mergeCell ref="F20:G20"/>
    <mergeCell ref="G21:I21"/>
    <mergeCell ref="G22:I22"/>
    <mergeCell ref="G23:I23"/>
    <mergeCell ref="D47:F47"/>
    <mergeCell ref="D49:I54"/>
    <mergeCell ref="E55:F55"/>
    <mergeCell ref="E12:G12"/>
    <mergeCell ref="A2:B2"/>
    <mergeCell ref="C2:I2"/>
    <mergeCell ref="A3:B3"/>
    <mergeCell ref="C3:I3"/>
    <mergeCell ref="E5:G5"/>
    <mergeCell ref="C6:D6"/>
    <mergeCell ref="E6:G6"/>
    <mergeCell ref="E7:G7"/>
    <mergeCell ref="E8:G8"/>
    <mergeCell ref="E9:G9"/>
    <mergeCell ref="E10:G10"/>
    <mergeCell ref="E11:G11"/>
    <mergeCell ref="K110:T120"/>
    <mergeCell ref="K23:T24"/>
    <mergeCell ref="K5:T13"/>
    <mergeCell ref="K49:T54"/>
    <mergeCell ref="K55:T61"/>
    <mergeCell ref="K85:T94"/>
    <mergeCell ref="K95:T103"/>
  </mergeCells>
  <phoneticPr fontId="23"/>
  <dataValidations count="3">
    <dataValidation type="whole" operator="greaterThanOrEqual" allowBlank="1" showInputMessage="1" showErrorMessage="1" sqref="H65:H103 H110:H131 E21:E22" xr:uid="{00000000-0002-0000-0900-000000000000}">
      <formula1>0</formula1>
    </dataValidation>
    <dataValidation type="whole" imeMode="off" operator="greaterThanOrEqual" allowBlank="1" showInputMessage="1" showErrorMessage="1" sqref="E26:E46" xr:uid="{00000000-0002-0000-0900-000001000000}">
      <formula1>0</formula1>
    </dataValidation>
    <dataValidation imeMode="halfAlpha" allowBlank="1" showInputMessage="1" showErrorMessage="1" sqref="I63 I132:I65553 I15:I18" xr:uid="{00000000-0002-0000-0900-000002000000}"/>
  </dataValidations>
  <printOptions horizontalCentered="1"/>
  <pageMargins left="0.70866141732283472" right="0.70866141732283472" top="0.35433070866141736" bottom="0.35433070866141736" header="0.31496062992125984" footer="0.31496062992125984"/>
  <pageSetup paperSize="9" scale="30" orientation="portrait" r:id="rId1"/>
  <rowBreaks count="2" manualBreakCount="2">
    <brk id="61" max="8" man="1"/>
    <brk id="94" max="8" man="1"/>
  </rowBreaks>
  <extLst>
    <ext xmlns:x14="http://schemas.microsoft.com/office/spreadsheetml/2009/9/main" uri="{78C0D931-6437-407d-A8EE-F0AAD7539E65}">
      <x14:conditionalFormattings>
        <x14:conditionalFormatting xmlns:xm="http://schemas.microsoft.com/office/excel/2006/main">
          <x14:cfRule type="expression" priority="1" id="{FDB1FAD6-2996-40C0-ACDB-6DC367E0A3CD}">
            <xm:f>'1-1 総表'!G29&gt;0</xm:f>
            <x14:dxf>
              <fill>
                <patternFill>
                  <bgColor theme="0"/>
                </patternFill>
              </fill>
            </x14:dxf>
          </x14:cfRule>
          <xm:sqref>E20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tabColor rgb="FFF7C1D4"/>
    <pageSetUpPr fitToPage="1"/>
  </sheetPr>
  <dimension ref="A1:W232"/>
  <sheetViews>
    <sheetView view="pageBreakPreview" zoomScale="55" zoomScaleNormal="85" zoomScaleSheetLayoutView="55" zoomScalePageLayoutView="55" workbookViewId="0">
      <selection activeCell="D11" sqref="D11:I11"/>
    </sheetView>
  </sheetViews>
  <sheetFormatPr defaultColWidth="9" defaultRowHeight="18"/>
  <cols>
    <col min="1" max="1" width="3.33203125" style="25" customWidth="1"/>
    <col min="2" max="2" width="3.33203125" style="32" customWidth="1"/>
    <col min="3" max="3" width="4.08203125" style="25" customWidth="1"/>
    <col min="4" max="4" width="18.83203125" style="116" customWidth="1"/>
    <col min="5" max="5" width="40.75" style="33" customWidth="1"/>
    <col min="6" max="6" width="10.08203125" style="25" customWidth="1"/>
    <col min="7" max="7" width="9.08203125" style="25" customWidth="1"/>
    <col min="8" max="8" width="4.75" style="29" customWidth="1"/>
    <col min="9" max="9" width="9.08203125" style="29" customWidth="1"/>
    <col min="10" max="10" width="4.75" style="30" customWidth="1"/>
    <col min="11" max="11" width="12.75" style="29" customWidth="1"/>
    <col min="12" max="12" width="15.75" style="34" customWidth="1"/>
    <col min="13" max="13" width="1" style="25" customWidth="1"/>
    <col min="14" max="16384" width="9" style="25"/>
  </cols>
  <sheetData>
    <row r="1" spans="1:23" ht="18.75" customHeight="1">
      <c r="B1" s="25" t="s">
        <v>358</v>
      </c>
      <c r="C1" s="32"/>
      <c r="E1" s="25"/>
      <c r="F1" s="33"/>
      <c r="H1" s="25"/>
      <c r="J1" s="29"/>
      <c r="K1" s="30"/>
      <c r="L1" s="29"/>
    </row>
    <row r="2" spans="1:23" ht="18.75" customHeight="1">
      <c r="B2" s="776" t="s">
        <v>274</v>
      </c>
      <c r="C2" s="776"/>
      <c r="D2" s="776"/>
      <c r="E2" s="777">
        <f>'5-1 総表'!C18</f>
        <v>0</v>
      </c>
      <c r="F2" s="777"/>
      <c r="G2" s="777"/>
      <c r="H2" s="777"/>
      <c r="I2" s="777"/>
      <c r="J2" s="777"/>
      <c r="K2" s="777"/>
      <c r="L2" s="777"/>
    </row>
    <row r="3" spans="1:23" ht="18.75" customHeight="1">
      <c r="B3" s="776" t="s">
        <v>148</v>
      </c>
      <c r="C3" s="776"/>
      <c r="D3" s="776"/>
      <c r="E3" s="777">
        <f>'5-1 総表'!C30</f>
        <v>0</v>
      </c>
      <c r="F3" s="777"/>
      <c r="G3" s="777"/>
      <c r="H3" s="777"/>
      <c r="I3" s="777"/>
      <c r="J3" s="777"/>
      <c r="K3" s="777"/>
      <c r="L3" s="777"/>
    </row>
    <row r="4" spans="1:23" s="26" customFormat="1" ht="19.5" customHeight="1" thickBot="1">
      <c r="A4" s="95"/>
      <c r="B4" s="100"/>
      <c r="C4" s="89"/>
      <c r="D4" s="117"/>
      <c r="E4" s="89"/>
      <c r="F4" s="938" t="s">
        <v>360</v>
      </c>
      <c r="G4" s="938"/>
      <c r="H4" s="1059" t="str">
        <f>IF('4-1 総表'!C10="","申請時金額（円）","計画変更時金額（円）")</f>
        <v>申請時金額（円）</v>
      </c>
      <c r="I4" s="1059"/>
      <c r="J4" s="1059"/>
      <c r="K4" s="97"/>
      <c r="L4" s="97"/>
      <c r="N4" s="550"/>
      <c r="O4" s="550"/>
      <c r="P4" s="550"/>
      <c r="Q4" s="550"/>
      <c r="R4" s="550"/>
      <c r="S4" s="550"/>
      <c r="T4" s="550"/>
      <c r="U4" s="550"/>
      <c r="V4" s="550"/>
      <c r="W4" s="550"/>
    </row>
    <row r="5" spans="1:23" s="27" customFormat="1" ht="25.5" customHeight="1">
      <c r="A5" s="90"/>
      <c r="B5" s="358" t="s">
        <v>248</v>
      </c>
      <c r="C5" s="91"/>
      <c r="D5" s="118"/>
      <c r="E5" s="92"/>
      <c r="F5" s="939">
        <f>SUM(L13,L35,L57,L79,L101,L123,L145,L167,L189,L211,)</f>
        <v>0</v>
      </c>
      <c r="G5" s="1063"/>
      <c r="H5" s="1064">
        <f>IF('4-1 総表'!$C$10="",'1-4 支出'!F5*1000,ROUNDDOWN(F5,-3))</f>
        <v>0</v>
      </c>
      <c r="I5" s="1065"/>
      <c r="J5" s="1066"/>
      <c r="N5" s="605" t="s">
        <v>466</v>
      </c>
      <c r="O5" s="605"/>
      <c r="P5" s="605"/>
      <c r="Q5" s="605"/>
      <c r="R5" s="605"/>
      <c r="S5" s="605"/>
      <c r="T5" s="605"/>
      <c r="U5" s="605"/>
      <c r="V5" s="605"/>
      <c r="W5" s="605"/>
    </row>
    <row r="6" spans="1:23" s="27" customFormat="1" ht="22.5">
      <c r="A6" s="90"/>
      <c r="B6" s="101"/>
      <c r="C6" s="49" t="s">
        <v>271</v>
      </c>
      <c r="D6" s="119"/>
      <c r="E6" s="50"/>
      <c r="F6" s="941">
        <f>SUM(F8:F10)</f>
        <v>0</v>
      </c>
      <c r="G6" s="1082"/>
      <c r="H6" s="1067">
        <f>IF('4-1 総表'!$C$10="",'1-4 支出'!F6*1000,ROUNDDOWN(F6,-3))</f>
        <v>0</v>
      </c>
      <c r="I6" s="1068"/>
      <c r="J6" s="1069"/>
      <c r="N6" s="605"/>
      <c r="O6" s="605"/>
      <c r="P6" s="605"/>
      <c r="Q6" s="605"/>
      <c r="R6" s="605"/>
      <c r="S6" s="605"/>
      <c r="T6" s="605"/>
      <c r="U6" s="605"/>
      <c r="V6" s="605"/>
      <c r="W6" s="605"/>
    </row>
    <row r="7" spans="1:23" s="27" customFormat="1" ht="24" customHeight="1">
      <c r="A7" s="90"/>
      <c r="B7" s="102"/>
      <c r="C7" s="52"/>
      <c r="D7" s="120"/>
      <c r="E7" s="93" t="s">
        <v>169</v>
      </c>
      <c r="F7" s="943" t="s">
        <v>146</v>
      </c>
      <c r="G7" s="1083"/>
      <c r="H7" s="1070" t="s">
        <v>361</v>
      </c>
      <c r="I7" s="1071"/>
      <c r="J7" s="1072"/>
      <c r="K7" s="53"/>
      <c r="L7" s="53"/>
      <c r="N7" s="605"/>
      <c r="O7" s="605"/>
      <c r="P7" s="605"/>
      <c r="Q7" s="605"/>
      <c r="R7" s="605"/>
      <c r="S7" s="605"/>
      <c r="T7" s="605"/>
      <c r="U7" s="605"/>
      <c r="V7" s="605"/>
      <c r="W7" s="605"/>
    </row>
    <row r="8" spans="1:23" ht="22.5">
      <c r="A8" s="90"/>
      <c r="B8" s="103"/>
      <c r="C8" s="54"/>
      <c r="D8" s="121" t="s">
        <v>149</v>
      </c>
      <c r="E8" s="467">
        <f>'1-4 支出'!E8</f>
        <v>0</v>
      </c>
      <c r="F8" s="945" t="str">
        <f>IF(E8="出演費・作品料",$L$13,IF(E8="音楽費",$L$35,IF(E8="文芸費",$L$57,IF(E8="会場費",$L$79,IF(E8="舞台・設営・運搬費",$L$101,IF(E8="謝金",$L$123,IF(E8="旅費",$L$145,IF(E8="宣伝・印刷費",$L$167,IF(E8="記録・配信費",$L$189,"0")))))))))</f>
        <v>0</v>
      </c>
      <c r="G8" s="1060"/>
      <c r="H8" s="1073">
        <f>IF('4-1 総表'!$C$10="",'1-4 支出'!F8*1000,ROUNDDOWN(F8,-3))</f>
        <v>0</v>
      </c>
      <c r="I8" s="1074"/>
      <c r="J8" s="1075"/>
      <c r="K8" s="55"/>
      <c r="L8" s="55"/>
      <c r="N8" s="605"/>
      <c r="O8" s="605"/>
      <c r="P8" s="605"/>
      <c r="Q8" s="605"/>
      <c r="R8" s="605"/>
      <c r="S8" s="605"/>
      <c r="T8" s="605"/>
      <c r="U8" s="605"/>
      <c r="V8" s="605"/>
      <c r="W8" s="605"/>
    </row>
    <row r="9" spans="1:23" s="27" customFormat="1" ht="22.5">
      <c r="A9" s="90"/>
      <c r="B9" s="103"/>
      <c r="C9" s="54"/>
      <c r="D9" s="122" t="s">
        <v>154</v>
      </c>
      <c r="E9" s="468">
        <f>'1-4 支出'!E9</f>
        <v>0</v>
      </c>
      <c r="F9" s="934" t="str">
        <f t="shared" ref="F9:F10" si="0">IF(E9="出演費・作品料",$L$13,IF(E9="音楽費",$L$35,IF(E9="文芸費",$L$57,IF(E9="会場費",$L$79,IF(E9="舞台・設営・運搬費",$L$101,IF(E9="謝金",$L$123,IF(E9="旅費",$L$145,IF(E9="宣伝・印刷費",$L$167,IF(E9="記録・配信費",$L$189,"0")))))))))</f>
        <v>0</v>
      </c>
      <c r="G9" s="1061"/>
      <c r="H9" s="1076">
        <f>IF('4-1 総表'!$C$10="",'1-4 支出'!F9*1000,ROUNDDOWN(F9,-3))</f>
        <v>0</v>
      </c>
      <c r="I9" s="1077"/>
      <c r="J9" s="1078"/>
      <c r="K9" s="55"/>
      <c r="L9" s="55"/>
      <c r="N9" s="605"/>
      <c r="O9" s="605"/>
      <c r="P9" s="605"/>
      <c r="Q9" s="605"/>
      <c r="R9" s="605"/>
      <c r="S9" s="605"/>
      <c r="T9" s="605"/>
      <c r="U9" s="605"/>
      <c r="V9" s="605"/>
      <c r="W9" s="605"/>
    </row>
    <row r="10" spans="1:23" s="27" customFormat="1" ht="23" thickBot="1">
      <c r="A10" s="90"/>
      <c r="B10" s="104"/>
      <c r="C10" s="94"/>
      <c r="D10" s="123" t="s">
        <v>150</v>
      </c>
      <c r="E10" s="469">
        <f>'1-4 支出'!E10</f>
        <v>0</v>
      </c>
      <c r="F10" s="936" t="str">
        <f t="shared" si="0"/>
        <v>0</v>
      </c>
      <c r="G10" s="1062"/>
      <c r="H10" s="1079">
        <f>IF('4-1 総表'!$C$10="",'1-4 支出'!F10*1000,ROUNDDOWN(F10,-3))</f>
        <v>0</v>
      </c>
      <c r="I10" s="1080"/>
      <c r="J10" s="1081"/>
      <c r="K10" s="57"/>
      <c r="L10" s="48"/>
      <c r="N10" s="606"/>
      <c r="O10" s="606"/>
      <c r="P10" s="606"/>
      <c r="Q10" s="606"/>
      <c r="R10" s="606"/>
      <c r="S10" s="606"/>
      <c r="T10" s="606"/>
      <c r="U10" s="606"/>
      <c r="V10" s="606"/>
      <c r="W10" s="606"/>
    </row>
    <row r="11" spans="1:23" s="27" customFormat="1" ht="18.5" thickBot="1">
      <c r="A11" s="39"/>
      <c r="B11" s="105"/>
      <c r="C11" s="39"/>
      <c r="D11" s="124"/>
      <c r="E11" s="41"/>
      <c r="F11" s="40"/>
      <c r="G11" s="40"/>
      <c r="H11" s="28"/>
      <c r="I11" s="45"/>
      <c r="J11" s="43"/>
      <c r="K11" s="42"/>
      <c r="L11" s="44"/>
    </row>
    <row r="12" spans="1:23" s="45" customFormat="1" ht="24.75" customHeight="1" thickBot="1">
      <c r="A12" s="58" t="s">
        <v>170</v>
      </c>
      <c r="B12" s="107"/>
      <c r="C12" s="115" t="s">
        <v>180</v>
      </c>
      <c r="D12" s="112" t="s">
        <v>172</v>
      </c>
      <c r="E12" s="63" t="s">
        <v>145</v>
      </c>
      <c r="F12" s="113" t="s">
        <v>124</v>
      </c>
      <c r="G12" s="114" t="s">
        <v>94</v>
      </c>
      <c r="H12" s="66" t="s">
        <v>120</v>
      </c>
      <c r="I12" s="65" t="s">
        <v>95</v>
      </c>
      <c r="J12" s="66" t="s">
        <v>121</v>
      </c>
      <c r="K12" s="64" t="s">
        <v>96</v>
      </c>
      <c r="L12" s="67" t="s">
        <v>356</v>
      </c>
      <c r="N12" s="933" t="s">
        <v>417</v>
      </c>
      <c r="O12" s="933"/>
      <c r="P12" s="933"/>
      <c r="Q12" s="933"/>
      <c r="R12" s="933"/>
      <c r="S12" s="933"/>
      <c r="T12" s="933"/>
      <c r="U12" s="933"/>
      <c r="V12" s="933"/>
      <c r="W12" s="933"/>
    </row>
    <row r="13" spans="1:23" s="31" customFormat="1" ht="29">
      <c r="A13" s="35"/>
      <c r="B13" s="60" t="str">
        <f>IF($E$8=C13,$D$8,IF($E$9=C13,$D$9,IF($E$10=C13,$D$10,"")))</f>
        <v/>
      </c>
      <c r="C13" s="61" t="s">
        <v>189</v>
      </c>
      <c r="D13" s="125"/>
      <c r="E13" s="69"/>
      <c r="F13" s="62"/>
      <c r="G13" s="62"/>
      <c r="H13" s="70"/>
      <c r="I13" s="70"/>
      <c r="J13" s="70"/>
      <c r="K13" s="73"/>
      <c r="L13" s="523">
        <f>SUM(K14:K33)</f>
        <v>0</v>
      </c>
      <c r="N13" s="933"/>
      <c r="O13" s="933"/>
      <c r="P13" s="933"/>
      <c r="Q13" s="933"/>
      <c r="R13" s="933"/>
      <c r="S13" s="933"/>
      <c r="T13" s="933"/>
      <c r="U13" s="933"/>
      <c r="V13" s="933"/>
      <c r="W13" s="933"/>
    </row>
    <row r="14" spans="1:23" ht="18" customHeight="1">
      <c r="A14" s="35">
        <v>1</v>
      </c>
      <c r="B14" s="108"/>
      <c r="C14" s="80" t="str">
        <f>IF(D14="","",".")</f>
        <v/>
      </c>
      <c r="D14" s="126"/>
      <c r="E14" s="129"/>
      <c r="F14" s="130"/>
      <c r="G14" s="130"/>
      <c r="H14" s="130"/>
      <c r="I14" s="130"/>
      <c r="J14" s="130"/>
      <c r="K14" s="135" t="str">
        <f t="shared" ref="K14:K32" si="1">IF(ISNUMBER(F14),(PRODUCT(F14,G14,I14)),"")</f>
        <v/>
      </c>
      <c r="L14" s="36"/>
      <c r="M14" s="357"/>
      <c r="N14" s="933"/>
      <c r="O14" s="933"/>
      <c r="P14" s="933"/>
      <c r="Q14" s="933"/>
      <c r="R14" s="933"/>
      <c r="S14" s="933"/>
      <c r="T14" s="933"/>
      <c r="U14" s="933"/>
      <c r="V14" s="933"/>
      <c r="W14" s="933"/>
    </row>
    <row r="15" spans="1:23" ht="18.75" customHeight="1">
      <c r="A15" s="35">
        <v>2</v>
      </c>
      <c r="B15" s="108"/>
      <c r="C15" s="80" t="str">
        <f t="shared" ref="C15:C33" si="2">IF(D15="","",".")</f>
        <v/>
      </c>
      <c r="D15" s="127"/>
      <c r="E15" s="131"/>
      <c r="F15" s="132"/>
      <c r="G15" s="132"/>
      <c r="H15" s="132"/>
      <c r="I15" s="132"/>
      <c r="J15" s="132"/>
      <c r="K15" s="136" t="str">
        <f t="shared" si="1"/>
        <v/>
      </c>
      <c r="L15" s="36"/>
      <c r="M15" s="357"/>
      <c r="N15" s="933"/>
      <c r="O15" s="933"/>
      <c r="P15" s="933"/>
      <c r="Q15" s="933"/>
      <c r="R15" s="933"/>
      <c r="S15" s="933"/>
      <c r="T15" s="933"/>
      <c r="U15" s="933"/>
      <c r="V15" s="933"/>
      <c r="W15" s="933"/>
    </row>
    <row r="16" spans="1:23" ht="18.75" customHeight="1">
      <c r="A16" s="35">
        <v>3</v>
      </c>
      <c r="B16" s="108"/>
      <c r="C16" s="80" t="str">
        <f t="shared" si="2"/>
        <v/>
      </c>
      <c r="D16" s="127"/>
      <c r="E16" s="131"/>
      <c r="F16" s="132"/>
      <c r="G16" s="132"/>
      <c r="H16" s="132"/>
      <c r="I16" s="132"/>
      <c r="J16" s="132"/>
      <c r="K16" s="136" t="str">
        <f t="shared" si="1"/>
        <v/>
      </c>
      <c r="L16" s="36"/>
      <c r="M16" s="357"/>
      <c r="N16" s="933"/>
      <c r="O16" s="933"/>
      <c r="P16" s="933"/>
      <c r="Q16" s="933"/>
      <c r="R16" s="933"/>
      <c r="S16" s="933"/>
      <c r="T16" s="933"/>
      <c r="U16" s="933"/>
      <c r="V16" s="933"/>
      <c r="W16" s="933"/>
    </row>
    <row r="17" spans="1:23" ht="18.75" customHeight="1">
      <c r="A17" s="35">
        <v>4</v>
      </c>
      <c r="B17" s="108"/>
      <c r="C17" s="80" t="str">
        <f t="shared" si="2"/>
        <v/>
      </c>
      <c r="D17" s="127"/>
      <c r="E17" s="131"/>
      <c r="F17" s="132"/>
      <c r="G17" s="132"/>
      <c r="H17" s="132"/>
      <c r="I17" s="132"/>
      <c r="J17" s="132"/>
      <c r="K17" s="136" t="str">
        <f t="shared" si="1"/>
        <v/>
      </c>
      <c r="L17" s="36"/>
      <c r="M17" s="357"/>
      <c r="N17" s="933"/>
      <c r="O17" s="933"/>
      <c r="P17" s="933"/>
      <c r="Q17" s="933"/>
      <c r="R17" s="933"/>
      <c r="S17" s="933"/>
      <c r="T17" s="933"/>
      <c r="U17" s="933"/>
      <c r="V17" s="933"/>
      <c r="W17" s="933"/>
    </row>
    <row r="18" spans="1:23" ht="18.75" customHeight="1">
      <c r="A18" s="35">
        <v>5</v>
      </c>
      <c r="B18" s="108"/>
      <c r="C18" s="80" t="str">
        <f t="shared" si="2"/>
        <v/>
      </c>
      <c r="D18" s="127"/>
      <c r="E18" s="131"/>
      <c r="F18" s="132"/>
      <c r="G18" s="132"/>
      <c r="H18" s="132"/>
      <c r="I18" s="132"/>
      <c r="J18" s="132"/>
      <c r="K18" s="136" t="str">
        <f t="shared" si="1"/>
        <v/>
      </c>
      <c r="L18" s="36"/>
      <c r="M18" s="357"/>
      <c r="N18" s="933"/>
      <c r="O18" s="933"/>
      <c r="P18" s="933"/>
      <c r="Q18" s="933"/>
      <c r="R18" s="933"/>
      <c r="S18" s="933"/>
      <c r="T18" s="933"/>
      <c r="U18" s="933"/>
      <c r="V18" s="933"/>
      <c r="W18" s="933"/>
    </row>
    <row r="19" spans="1:23" ht="18.75" customHeight="1">
      <c r="A19" s="35">
        <v>6</v>
      </c>
      <c r="B19" s="108"/>
      <c r="C19" s="80" t="str">
        <f t="shared" si="2"/>
        <v/>
      </c>
      <c r="D19" s="127"/>
      <c r="E19" s="131"/>
      <c r="F19" s="132"/>
      <c r="G19" s="132"/>
      <c r="H19" s="132"/>
      <c r="I19" s="132"/>
      <c r="J19" s="132"/>
      <c r="K19" s="136" t="str">
        <f t="shared" si="1"/>
        <v/>
      </c>
      <c r="L19" s="36"/>
      <c r="M19" s="357"/>
      <c r="N19" s="933"/>
      <c r="O19" s="933"/>
      <c r="P19" s="933"/>
      <c r="Q19" s="933"/>
      <c r="R19" s="933"/>
      <c r="S19" s="933"/>
      <c r="T19" s="933"/>
      <c r="U19" s="933"/>
      <c r="V19" s="933"/>
      <c r="W19" s="933"/>
    </row>
    <row r="20" spans="1:23" ht="18.75" customHeight="1">
      <c r="A20" s="35">
        <v>7</v>
      </c>
      <c r="B20" s="108"/>
      <c r="C20" s="80" t="str">
        <f t="shared" si="2"/>
        <v/>
      </c>
      <c r="D20" s="127"/>
      <c r="E20" s="131"/>
      <c r="F20" s="132"/>
      <c r="G20" s="132"/>
      <c r="H20" s="132"/>
      <c r="I20" s="132"/>
      <c r="J20" s="132"/>
      <c r="K20" s="136" t="str">
        <f t="shared" si="1"/>
        <v/>
      </c>
      <c r="L20" s="36"/>
      <c r="M20" s="357"/>
      <c r="N20" s="933"/>
      <c r="O20" s="933"/>
      <c r="P20" s="933"/>
      <c r="Q20" s="933"/>
      <c r="R20" s="933"/>
      <c r="S20" s="933"/>
      <c r="T20" s="933"/>
      <c r="U20" s="933"/>
      <c r="V20" s="933"/>
      <c r="W20" s="933"/>
    </row>
    <row r="21" spans="1:23">
      <c r="A21" s="35">
        <v>8</v>
      </c>
      <c r="B21" s="108"/>
      <c r="C21" s="80" t="str">
        <f t="shared" si="2"/>
        <v/>
      </c>
      <c r="D21" s="127"/>
      <c r="E21" s="131"/>
      <c r="F21" s="132"/>
      <c r="G21" s="132"/>
      <c r="H21" s="132"/>
      <c r="I21" s="132"/>
      <c r="J21" s="132"/>
      <c r="K21" s="136" t="str">
        <f t="shared" si="1"/>
        <v/>
      </c>
      <c r="L21" s="36"/>
      <c r="M21" s="357"/>
      <c r="N21" s="933"/>
      <c r="O21" s="933"/>
      <c r="P21" s="933"/>
      <c r="Q21" s="933"/>
      <c r="R21" s="933"/>
      <c r="S21" s="933"/>
      <c r="T21" s="933"/>
      <c r="U21" s="933"/>
      <c r="V21" s="933"/>
      <c r="W21" s="933"/>
    </row>
    <row r="22" spans="1:23">
      <c r="A22" s="35">
        <v>9</v>
      </c>
      <c r="B22" s="108"/>
      <c r="C22" s="80" t="str">
        <f t="shared" si="2"/>
        <v/>
      </c>
      <c r="D22" s="127"/>
      <c r="E22" s="131"/>
      <c r="F22" s="132"/>
      <c r="G22" s="132"/>
      <c r="H22" s="132"/>
      <c r="I22" s="132"/>
      <c r="J22" s="132"/>
      <c r="K22" s="136" t="str">
        <f t="shared" si="1"/>
        <v/>
      </c>
      <c r="L22" s="36"/>
      <c r="N22" s="933"/>
      <c r="O22" s="933"/>
      <c r="P22" s="933"/>
      <c r="Q22" s="933"/>
      <c r="R22" s="933"/>
      <c r="S22" s="933"/>
      <c r="T22" s="933"/>
      <c r="U22" s="933"/>
      <c r="V22" s="933"/>
      <c r="W22" s="933"/>
    </row>
    <row r="23" spans="1:23">
      <c r="A23" s="35">
        <v>10</v>
      </c>
      <c r="B23" s="108"/>
      <c r="C23" s="80" t="str">
        <f t="shared" si="2"/>
        <v/>
      </c>
      <c r="D23" s="127"/>
      <c r="E23" s="131"/>
      <c r="F23" s="132"/>
      <c r="G23" s="132"/>
      <c r="H23" s="132"/>
      <c r="I23" s="132"/>
      <c r="J23" s="132"/>
      <c r="K23" s="136" t="str">
        <f t="shared" si="1"/>
        <v/>
      </c>
      <c r="L23" s="36"/>
      <c r="N23" s="933"/>
      <c r="O23" s="933"/>
      <c r="P23" s="933"/>
      <c r="Q23" s="933"/>
      <c r="R23" s="933"/>
      <c r="S23" s="933"/>
      <c r="T23" s="933"/>
      <c r="U23" s="933"/>
      <c r="V23" s="933"/>
      <c r="W23" s="933"/>
    </row>
    <row r="24" spans="1:23">
      <c r="A24" s="35">
        <v>11</v>
      </c>
      <c r="B24" s="108"/>
      <c r="C24" s="80" t="str">
        <f t="shared" si="2"/>
        <v/>
      </c>
      <c r="D24" s="127"/>
      <c r="E24" s="131"/>
      <c r="F24" s="132"/>
      <c r="G24" s="132"/>
      <c r="H24" s="132"/>
      <c r="I24" s="132"/>
      <c r="J24" s="132"/>
      <c r="K24" s="136" t="str">
        <f t="shared" si="1"/>
        <v/>
      </c>
      <c r="L24" s="36"/>
      <c r="N24" s="933"/>
      <c r="O24" s="933"/>
      <c r="P24" s="933"/>
      <c r="Q24" s="933"/>
      <c r="R24" s="933"/>
      <c r="S24" s="933"/>
      <c r="T24" s="933"/>
      <c r="U24" s="933"/>
      <c r="V24" s="933"/>
      <c r="W24" s="933"/>
    </row>
    <row r="25" spans="1:23">
      <c r="A25" s="35">
        <v>12</v>
      </c>
      <c r="B25" s="108"/>
      <c r="C25" s="80" t="str">
        <f t="shared" si="2"/>
        <v/>
      </c>
      <c r="D25" s="127"/>
      <c r="E25" s="131"/>
      <c r="F25" s="132"/>
      <c r="G25" s="132"/>
      <c r="H25" s="132"/>
      <c r="I25" s="132"/>
      <c r="J25" s="132"/>
      <c r="K25" s="136" t="str">
        <f t="shared" si="1"/>
        <v/>
      </c>
      <c r="L25" s="36"/>
      <c r="N25" s="933"/>
      <c r="O25" s="933"/>
      <c r="P25" s="933"/>
      <c r="Q25" s="933"/>
      <c r="R25" s="933"/>
      <c r="S25" s="933"/>
      <c r="T25" s="933"/>
      <c r="U25" s="933"/>
      <c r="V25" s="933"/>
      <c r="W25" s="933"/>
    </row>
    <row r="26" spans="1:23">
      <c r="A26" s="35">
        <v>13</v>
      </c>
      <c r="B26" s="108"/>
      <c r="C26" s="80" t="str">
        <f t="shared" si="2"/>
        <v/>
      </c>
      <c r="D26" s="127"/>
      <c r="E26" s="131"/>
      <c r="F26" s="132"/>
      <c r="G26" s="132"/>
      <c r="H26" s="132"/>
      <c r="I26" s="132"/>
      <c r="J26" s="132"/>
      <c r="K26" s="136" t="str">
        <f t="shared" si="1"/>
        <v/>
      </c>
      <c r="L26" s="36"/>
      <c r="N26" s="933"/>
      <c r="O26" s="933"/>
      <c r="P26" s="933"/>
      <c r="Q26" s="933"/>
      <c r="R26" s="933"/>
      <c r="S26" s="933"/>
      <c r="T26" s="933"/>
      <c r="U26" s="933"/>
      <c r="V26" s="933"/>
      <c r="W26" s="933"/>
    </row>
    <row r="27" spans="1:23">
      <c r="A27" s="35">
        <v>14</v>
      </c>
      <c r="B27" s="108"/>
      <c r="C27" s="80" t="str">
        <f t="shared" si="2"/>
        <v/>
      </c>
      <c r="D27" s="127"/>
      <c r="E27" s="131"/>
      <c r="F27" s="132"/>
      <c r="G27" s="132"/>
      <c r="H27" s="132"/>
      <c r="I27" s="132"/>
      <c r="J27" s="132"/>
      <c r="K27" s="136" t="str">
        <f t="shared" si="1"/>
        <v/>
      </c>
      <c r="L27" s="36"/>
      <c r="N27" s="933"/>
      <c r="O27" s="933"/>
      <c r="P27" s="933"/>
      <c r="Q27" s="933"/>
      <c r="R27" s="933"/>
      <c r="S27" s="933"/>
      <c r="T27" s="933"/>
      <c r="U27" s="933"/>
      <c r="V27" s="933"/>
      <c r="W27" s="933"/>
    </row>
    <row r="28" spans="1:23">
      <c r="A28" s="35">
        <v>15</v>
      </c>
      <c r="B28" s="108"/>
      <c r="C28" s="80" t="str">
        <f t="shared" si="2"/>
        <v/>
      </c>
      <c r="D28" s="127"/>
      <c r="E28" s="131"/>
      <c r="F28" s="132"/>
      <c r="G28" s="132"/>
      <c r="H28" s="132"/>
      <c r="I28" s="132"/>
      <c r="J28" s="132"/>
      <c r="K28" s="136" t="str">
        <f t="shared" si="1"/>
        <v/>
      </c>
      <c r="L28" s="36"/>
      <c r="N28" s="933"/>
      <c r="O28" s="933"/>
      <c r="P28" s="933"/>
      <c r="Q28" s="933"/>
      <c r="R28" s="933"/>
      <c r="S28" s="933"/>
      <c r="T28" s="933"/>
      <c r="U28" s="933"/>
      <c r="V28" s="933"/>
      <c r="W28" s="933"/>
    </row>
    <row r="29" spans="1:23">
      <c r="A29" s="35">
        <v>16</v>
      </c>
      <c r="B29" s="108"/>
      <c r="C29" s="80" t="str">
        <f t="shared" si="2"/>
        <v/>
      </c>
      <c r="D29" s="127"/>
      <c r="E29" s="131"/>
      <c r="F29" s="132"/>
      <c r="G29" s="132"/>
      <c r="H29" s="132"/>
      <c r="I29" s="132"/>
      <c r="J29" s="132"/>
      <c r="K29" s="136" t="str">
        <f t="shared" si="1"/>
        <v/>
      </c>
      <c r="L29" s="36"/>
      <c r="N29" s="933"/>
      <c r="O29" s="933"/>
      <c r="P29" s="933"/>
      <c r="Q29" s="933"/>
      <c r="R29" s="933"/>
      <c r="S29" s="933"/>
      <c r="T29" s="933"/>
      <c r="U29" s="933"/>
      <c r="V29" s="933"/>
      <c r="W29" s="933"/>
    </row>
    <row r="30" spans="1:23">
      <c r="A30" s="35">
        <v>17</v>
      </c>
      <c r="B30" s="108"/>
      <c r="C30" s="80" t="str">
        <f t="shared" si="2"/>
        <v/>
      </c>
      <c r="D30" s="127"/>
      <c r="E30" s="131"/>
      <c r="F30" s="132"/>
      <c r="G30" s="132"/>
      <c r="H30" s="132"/>
      <c r="I30" s="132"/>
      <c r="J30" s="132"/>
      <c r="K30" s="136" t="str">
        <f t="shared" si="1"/>
        <v/>
      </c>
      <c r="L30" s="37"/>
      <c r="N30" s="933"/>
      <c r="O30" s="933"/>
      <c r="P30" s="933"/>
      <c r="Q30" s="933"/>
      <c r="R30" s="933"/>
      <c r="S30" s="933"/>
      <c r="T30" s="933"/>
      <c r="U30" s="933"/>
      <c r="V30" s="933"/>
      <c r="W30" s="933"/>
    </row>
    <row r="31" spans="1:23">
      <c r="A31" s="35">
        <v>18</v>
      </c>
      <c r="B31" s="108"/>
      <c r="C31" s="80" t="str">
        <f t="shared" si="2"/>
        <v/>
      </c>
      <c r="D31" s="127"/>
      <c r="E31" s="131"/>
      <c r="F31" s="132"/>
      <c r="G31" s="132"/>
      <c r="H31" s="132"/>
      <c r="I31" s="132"/>
      <c r="J31" s="132"/>
      <c r="K31" s="136" t="str">
        <f t="shared" si="1"/>
        <v/>
      </c>
      <c r="L31" s="37"/>
      <c r="N31" s="933"/>
      <c r="O31" s="933"/>
      <c r="P31" s="933"/>
      <c r="Q31" s="933"/>
      <c r="R31" s="933"/>
      <c r="S31" s="933"/>
      <c r="T31" s="933"/>
      <c r="U31" s="933"/>
      <c r="V31" s="933"/>
      <c r="W31" s="933"/>
    </row>
    <row r="32" spans="1:23">
      <c r="A32" s="35">
        <v>19</v>
      </c>
      <c r="B32" s="108"/>
      <c r="C32" s="80" t="str">
        <f t="shared" si="2"/>
        <v/>
      </c>
      <c r="D32" s="127"/>
      <c r="E32" s="131"/>
      <c r="F32" s="132"/>
      <c r="G32" s="132"/>
      <c r="H32" s="132"/>
      <c r="I32" s="132"/>
      <c r="J32" s="132"/>
      <c r="K32" s="136" t="str">
        <f t="shared" si="1"/>
        <v/>
      </c>
      <c r="L32" s="37"/>
      <c r="N32" s="933"/>
      <c r="O32" s="933"/>
      <c r="P32" s="933"/>
      <c r="Q32" s="933"/>
      <c r="R32" s="933"/>
      <c r="S32" s="933"/>
      <c r="T32" s="933"/>
      <c r="U32" s="933"/>
      <c r="V32" s="933"/>
      <c r="W32" s="933"/>
    </row>
    <row r="33" spans="1:23" ht="18.5" thickBot="1">
      <c r="A33" s="35">
        <v>20</v>
      </c>
      <c r="B33" s="109"/>
      <c r="C33" s="80" t="str">
        <f t="shared" si="2"/>
        <v/>
      </c>
      <c r="D33" s="128"/>
      <c r="E33" s="133"/>
      <c r="F33" s="132"/>
      <c r="G33" s="134"/>
      <c r="H33" s="134"/>
      <c r="I33" s="134"/>
      <c r="J33" s="134"/>
      <c r="K33" s="137" t="str">
        <f>IF(ISNUMBER(F33),(PRODUCT(F33,G33,I33)),"")</f>
        <v/>
      </c>
      <c r="L33" s="38"/>
      <c r="N33" s="933"/>
      <c r="O33" s="933"/>
      <c r="P33" s="933"/>
      <c r="Q33" s="933"/>
      <c r="R33" s="933"/>
      <c r="S33" s="933"/>
      <c r="T33" s="933"/>
      <c r="U33" s="933"/>
      <c r="V33" s="933"/>
      <c r="W33" s="933"/>
    </row>
    <row r="34" spans="1:23" ht="23" thickBot="1">
      <c r="A34" s="58"/>
      <c r="B34" s="106"/>
      <c r="C34" s="75" t="s">
        <v>177</v>
      </c>
      <c r="D34" s="59" t="s">
        <v>176</v>
      </c>
      <c r="E34" s="63" t="s">
        <v>145</v>
      </c>
      <c r="F34" s="64" t="s">
        <v>124</v>
      </c>
      <c r="G34" s="65" t="s">
        <v>94</v>
      </c>
      <c r="H34" s="66" t="s">
        <v>120</v>
      </c>
      <c r="I34" s="65" t="s">
        <v>95</v>
      </c>
      <c r="J34" s="66" t="s">
        <v>121</v>
      </c>
      <c r="K34" s="64" t="s">
        <v>96</v>
      </c>
      <c r="L34" s="67" t="s">
        <v>356</v>
      </c>
    </row>
    <row r="35" spans="1:23" s="31" customFormat="1" ht="26.5">
      <c r="A35" s="35"/>
      <c r="B35" s="60" t="str">
        <f>IF($E$8=C35,$D$8,IF($E$9=C35,$D$9,IF($E$10=C35,$D$10,"")))</f>
        <v/>
      </c>
      <c r="C35" s="78" t="s">
        <v>38</v>
      </c>
      <c r="D35" s="68"/>
      <c r="E35" s="69"/>
      <c r="F35" s="70"/>
      <c r="G35" s="70"/>
      <c r="H35" s="70"/>
      <c r="I35" s="70"/>
      <c r="J35" s="70"/>
      <c r="K35" s="71"/>
      <c r="L35" s="523">
        <f>SUM(K36:K55)</f>
        <v>0</v>
      </c>
    </row>
    <row r="36" spans="1:23">
      <c r="A36" s="35">
        <v>1</v>
      </c>
      <c r="B36" s="108"/>
      <c r="C36" s="80" t="str">
        <f>IF(D36="","",".")</f>
        <v/>
      </c>
      <c r="D36" s="126"/>
      <c r="E36" s="129"/>
      <c r="F36" s="130"/>
      <c r="G36" s="130"/>
      <c r="H36" s="130"/>
      <c r="I36" s="130"/>
      <c r="J36" s="130"/>
      <c r="K36" s="135" t="str">
        <f t="shared" ref="K36:K55" si="3">IF(ISNUMBER(F36),(PRODUCT(F36,G36,I36)),"")</f>
        <v/>
      </c>
      <c r="L36" s="36"/>
    </row>
    <row r="37" spans="1:23">
      <c r="A37" s="35">
        <v>2</v>
      </c>
      <c r="B37" s="108"/>
      <c r="C37" s="80" t="str">
        <f t="shared" ref="C37:C55" si="4">IF(D37="","",".")</f>
        <v/>
      </c>
      <c r="D37" s="127"/>
      <c r="E37" s="131"/>
      <c r="F37" s="132"/>
      <c r="G37" s="132"/>
      <c r="H37" s="132"/>
      <c r="I37" s="132"/>
      <c r="J37" s="132"/>
      <c r="K37" s="136" t="str">
        <f t="shared" si="3"/>
        <v/>
      </c>
      <c r="L37" s="36"/>
    </row>
    <row r="38" spans="1:23">
      <c r="A38" s="35">
        <v>3</v>
      </c>
      <c r="B38" s="108"/>
      <c r="C38" s="80" t="str">
        <f t="shared" si="4"/>
        <v/>
      </c>
      <c r="D38" s="127"/>
      <c r="E38" s="131"/>
      <c r="F38" s="132"/>
      <c r="G38" s="132"/>
      <c r="H38" s="132"/>
      <c r="I38" s="132"/>
      <c r="J38" s="132"/>
      <c r="K38" s="136" t="str">
        <f t="shared" si="3"/>
        <v/>
      </c>
      <c r="L38" s="36"/>
    </row>
    <row r="39" spans="1:23">
      <c r="A39" s="35">
        <v>4</v>
      </c>
      <c r="B39" s="108"/>
      <c r="C39" s="80" t="str">
        <f t="shared" si="4"/>
        <v/>
      </c>
      <c r="D39" s="127"/>
      <c r="E39" s="131"/>
      <c r="F39" s="132"/>
      <c r="G39" s="132"/>
      <c r="H39" s="132"/>
      <c r="I39" s="132"/>
      <c r="J39" s="132"/>
      <c r="K39" s="136" t="str">
        <f t="shared" si="3"/>
        <v/>
      </c>
      <c r="L39" s="36"/>
    </row>
    <row r="40" spans="1:23">
      <c r="A40" s="35">
        <v>5</v>
      </c>
      <c r="B40" s="108"/>
      <c r="C40" s="80" t="str">
        <f t="shared" si="4"/>
        <v/>
      </c>
      <c r="D40" s="127"/>
      <c r="E40" s="131"/>
      <c r="F40" s="132"/>
      <c r="G40" s="132"/>
      <c r="H40" s="132"/>
      <c r="I40" s="132"/>
      <c r="J40" s="132"/>
      <c r="K40" s="136" t="str">
        <f t="shared" si="3"/>
        <v/>
      </c>
      <c r="L40" s="36"/>
    </row>
    <row r="41" spans="1:23">
      <c r="A41" s="35">
        <v>6</v>
      </c>
      <c r="B41" s="108"/>
      <c r="C41" s="80" t="str">
        <f t="shared" si="4"/>
        <v/>
      </c>
      <c r="D41" s="127"/>
      <c r="E41" s="131"/>
      <c r="F41" s="132"/>
      <c r="G41" s="132"/>
      <c r="H41" s="132"/>
      <c r="I41" s="132"/>
      <c r="J41" s="132"/>
      <c r="K41" s="136" t="str">
        <f t="shared" si="3"/>
        <v/>
      </c>
      <c r="L41" s="36"/>
    </row>
    <row r="42" spans="1:23">
      <c r="A42" s="35">
        <v>7</v>
      </c>
      <c r="B42" s="108"/>
      <c r="C42" s="80" t="str">
        <f t="shared" si="4"/>
        <v/>
      </c>
      <c r="D42" s="127"/>
      <c r="E42" s="131"/>
      <c r="F42" s="132"/>
      <c r="G42" s="132"/>
      <c r="H42" s="132"/>
      <c r="I42" s="132"/>
      <c r="J42" s="132"/>
      <c r="K42" s="136" t="str">
        <f t="shared" si="3"/>
        <v/>
      </c>
      <c r="L42" s="36"/>
    </row>
    <row r="43" spans="1:23">
      <c r="A43" s="35">
        <v>8</v>
      </c>
      <c r="B43" s="108"/>
      <c r="C43" s="80" t="str">
        <f t="shared" si="4"/>
        <v/>
      </c>
      <c r="D43" s="127"/>
      <c r="E43" s="131"/>
      <c r="F43" s="132"/>
      <c r="G43" s="132"/>
      <c r="H43" s="132"/>
      <c r="I43" s="132"/>
      <c r="J43" s="132"/>
      <c r="K43" s="136" t="str">
        <f t="shared" si="3"/>
        <v/>
      </c>
      <c r="L43" s="36"/>
    </row>
    <row r="44" spans="1:23">
      <c r="A44" s="35">
        <v>9</v>
      </c>
      <c r="B44" s="108"/>
      <c r="C44" s="80" t="str">
        <f t="shared" si="4"/>
        <v/>
      </c>
      <c r="D44" s="127"/>
      <c r="E44" s="131"/>
      <c r="F44" s="132"/>
      <c r="G44" s="132"/>
      <c r="H44" s="132"/>
      <c r="I44" s="132"/>
      <c r="J44" s="132"/>
      <c r="K44" s="136" t="str">
        <f t="shared" si="3"/>
        <v/>
      </c>
      <c r="L44" s="36"/>
    </row>
    <row r="45" spans="1:23">
      <c r="A45" s="35">
        <v>10</v>
      </c>
      <c r="B45" s="108"/>
      <c r="C45" s="80" t="str">
        <f t="shared" si="4"/>
        <v/>
      </c>
      <c r="D45" s="127"/>
      <c r="E45" s="131"/>
      <c r="F45" s="132"/>
      <c r="G45" s="132"/>
      <c r="H45" s="132"/>
      <c r="I45" s="132"/>
      <c r="J45" s="132"/>
      <c r="K45" s="136" t="str">
        <f t="shared" si="3"/>
        <v/>
      </c>
      <c r="L45" s="36"/>
    </row>
    <row r="46" spans="1:23">
      <c r="A46" s="35">
        <v>11</v>
      </c>
      <c r="B46" s="108"/>
      <c r="C46" s="80" t="str">
        <f t="shared" si="4"/>
        <v/>
      </c>
      <c r="D46" s="127"/>
      <c r="E46" s="131"/>
      <c r="F46" s="132"/>
      <c r="G46" s="132"/>
      <c r="H46" s="132"/>
      <c r="I46" s="132"/>
      <c r="J46" s="132"/>
      <c r="K46" s="136" t="str">
        <f t="shared" si="3"/>
        <v/>
      </c>
      <c r="L46" s="36"/>
    </row>
    <row r="47" spans="1:23">
      <c r="A47" s="35">
        <v>12</v>
      </c>
      <c r="B47" s="108"/>
      <c r="C47" s="80" t="str">
        <f t="shared" si="4"/>
        <v/>
      </c>
      <c r="D47" s="127"/>
      <c r="E47" s="131"/>
      <c r="F47" s="132"/>
      <c r="G47" s="132"/>
      <c r="H47" s="132"/>
      <c r="I47" s="132"/>
      <c r="J47" s="132"/>
      <c r="K47" s="136" t="str">
        <f t="shared" si="3"/>
        <v/>
      </c>
      <c r="L47" s="36"/>
    </row>
    <row r="48" spans="1:23">
      <c r="A48" s="35">
        <v>13</v>
      </c>
      <c r="B48" s="108"/>
      <c r="C48" s="80" t="str">
        <f t="shared" si="4"/>
        <v/>
      </c>
      <c r="D48" s="127"/>
      <c r="E48" s="131"/>
      <c r="F48" s="132"/>
      <c r="G48" s="132"/>
      <c r="H48" s="132"/>
      <c r="I48" s="132"/>
      <c r="J48" s="132"/>
      <c r="K48" s="136" t="str">
        <f t="shared" si="3"/>
        <v/>
      </c>
      <c r="L48" s="36"/>
    </row>
    <row r="49" spans="1:12">
      <c r="A49" s="35">
        <v>14</v>
      </c>
      <c r="B49" s="108"/>
      <c r="C49" s="80" t="str">
        <f t="shared" si="4"/>
        <v/>
      </c>
      <c r="D49" s="127"/>
      <c r="E49" s="131"/>
      <c r="F49" s="132"/>
      <c r="G49" s="132"/>
      <c r="H49" s="132"/>
      <c r="I49" s="132"/>
      <c r="J49" s="132"/>
      <c r="K49" s="136" t="str">
        <f t="shared" si="3"/>
        <v/>
      </c>
      <c r="L49" s="36"/>
    </row>
    <row r="50" spans="1:12">
      <c r="A50" s="35">
        <v>15</v>
      </c>
      <c r="B50" s="108"/>
      <c r="C50" s="80" t="str">
        <f t="shared" si="4"/>
        <v/>
      </c>
      <c r="D50" s="127"/>
      <c r="E50" s="131"/>
      <c r="F50" s="132"/>
      <c r="G50" s="132"/>
      <c r="H50" s="132"/>
      <c r="I50" s="132"/>
      <c r="J50" s="132"/>
      <c r="K50" s="136" t="str">
        <f t="shared" si="3"/>
        <v/>
      </c>
      <c r="L50" s="36"/>
    </row>
    <row r="51" spans="1:12">
      <c r="A51" s="35">
        <v>16</v>
      </c>
      <c r="B51" s="108"/>
      <c r="C51" s="80" t="str">
        <f t="shared" si="4"/>
        <v/>
      </c>
      <c r="D51" s="127"/>
      <c r="E51" s="131"/>
      <c r="F51" s="132"/>
      <c r="G51" s="132"/>
      <c r="H51" s="132"/>
      <c r="I51" s="132"/>
      <c r="J51" s="132"/>
      <c r="K51" s="136" t="str">
        <f t="shared" si="3"/>
        <v/>
      </c>
      <c r="L51" s="36"/>
    </row>
    <row r="52" spans="1:12">
      <c r="A52" s="35">
        <v>17</v>
      </c>
      <c r="B52" s="108"/>
      <c r="C52" s="80" t="str">
        <f t="shared" si="4"/>
        <v/>
      </c>
      <c r="D52" s="127"/>
      <c r="E52" s="131"/>
      <c r="F52" s="132"/>
      <c r="G52" s="132"/>
      <c r="H52" s="132"/>
      <c r="I52" s="132"/>
      <c r="J52" s="132"/>
      <c r="K52" s="136" t="str">
        <f t="shared" si="3"/>
        <v/>
      </c>
      <c r="L52" s="37"/>
    </row>
    <row r="53" spans="1:12">
      <c r="A53" s="35">
        <v>18</v>
      </c>
      <c r="B53" s="108"/>
      <c r="C53" s="80" t="str">
        <f t="shared" si="4"/>
        <v/>
      </c>
      <c r="D53" s="127"/>
      <c r="E53" s="131"/>
      <c r="F53" s="132"/>
      <c r="G53" s="132"/>
      <c r="H53" s="132"/>
      <c r="I53" s="132"/>
      <c r="J53" s="132"/>
      <c r="K53" s="136" t="str">
        <f t="shared" si="3"/>
        <v/>
      </c>
      <c r="L53" s="37"/>
    </row>
    <row r="54" spans="1:12">
      <c r="A54" s="35">
        <v>19</v>
      </c>
      <c r="B54" s="108"/>
      <c r="C54" s="80" t="str">
        <f t="shared" si="4"/>
        <v/>
      </c>
      <c r="D54" s="127"/>
      <c r="E54" s="131"/>
      <c r="F54" s="132"/>
      <c r="G54" s="132"/>
      <c r="H54" s="132"/>
      <c r="I54" s="132"/>
      <c r="J54" s="132"/>
      <c r="K54" s="136" t="str">
        <f t="shared" si="3"/>
        <v/>
      </c>
      <c r="L54" s="37"/>
    </row>
    <row r="55" spans="1:12" ht="18.5" thickBot="1">
      <c r="A55" s="35">
        <v>20</v>
      </c>
      <c r="B55" s="109"/>
      <c r="C55" s="81" t="str">
        <f t="shared" si="4"/>
        <v/>
      </c>
      <c r="D55" s="128"/>
      <c r="E55" s="133"/>
      <c r="F55" s="134"/>
      <c r="G55" s="134"/>
      <c r="H55" s="134"/>
      <c r="I55" s="134"/>
      <c r="J55" s="134"/>
      <c r="K55" s="137" t="str">
        <f t="shared" si="3"/>
        <v/>
      </c>
      <c r="L55" s="38"/>
    </row>
    <row r="56" spans="1:12" ht="23" thickBot="1">
      <c r="A56" s="58"/>
      <c r="B56" s="106"/>
      <c r="C56" s="75" t="s">
        <v>177</v>
      </c>
      <c r="D56" s="59" t="s">
        <v>176</v>
      </c>
      <c r="E56" s="63" t="s">
        <v>145</v>
      </c>
      <c r="F56" s="64" t="s">
        <v>124</v>
      </c>
      <c r="G56" s="65" t="s">
        <v>94</v>
      </c>
      <c r="H56" s="66" t="s">
        <v>120</v>
      </c>
      <c r="I56" s="65" t="s">
        <v>95</v>
      </c>
      <c r="J56" s="66" t="s">
        <v>121</v>
      </c>
      <c r="K56" s="64" t="s">
        <v>96</v>
      </c>
      <c r="L56" s="67" t="s">
        <v>356</v>
      </c>
    </row>
    <row r="57" spans="1:12" s="31" customFormat="1" ht="26.5">
      <c r="A57" s="35"/>
      <c r="B57" s="60" t="str">
        <f t="shared" ref="B57" si="5">IF($E$8=C57,$D$8,IF($E$9=C57,$D$9,IF($E$10=C57,$D$10,"")))</f>
        <v/>
      </c>
      <c r="C57" s="79" t="s">
        <v>48</v>
      </c>
      <c r="D57" s="72"/>
      <c r="E57" s="69"/>
      <c r="F57" s="70"/>
      <c r="G57" s="70"/>
      <c r="H57" s="70"/>
      <c r="I57" s="70"/>
      <c r="J57" s="70"/>
      <c r="K57" s="71"/>
      <c r="L57" s="523">
        <f>SUM(K58:K77)</f>
        <v>0</v>
      </c>
    </row>
    <row r="58" spans="1:12">
      <c r="A58" s="35">
        <v>1</v>
      </c>
      <c r="B58" s="108"/>
      <c r="C58" s="80" t="str">
        <f>IF(D58="","",".")</f>
        <v/>
      </c>
      <c r="D58" s="126"/>
      <c r="E58" s="129"/>
      <c r="F58" s="130"/>
      <c r="G58" s="130"/>
      <c r="H58" s="130"/>
      <c r="I58" s="130"/>
      <c r="J58" s="130"/>
      <c r="K58" s="135" t="str">
        <f>IF(ISNUMBER(F58),(PRODUCT(F58,G58,I58)),"")</f>
        <v/>
      </c>
      <c r="L58" s="36"/>
    </row>
    <row r="59" spans="1:12">
      <c r="A59" s="35">
        <v>2</v>
      </c>
      <c r="B59" s="108"/>
      <c r="C59" s="80" t="str">
        <f t="shared" ref="C59:C77" si="6">IF(D59="","",".")</f>
        <v/>
      </c>
      <c r="D59" s="127"/>
      <c r="E59" s="131"/>
      <c r="F59" s="132"/>
      <c r="G59" s="132"/>
      <c r="H59" s="132"/>
      <c r="I59" s="132"/>
      <c r="J59" s="132"/>
      <c r="K59" s="136" t="str">
        <f t="shared" ref="K59:K77" si="7">IF(ISNUMBER(F59),(PRODUCT(F59,G59,I59)),"")</f>
        <v/>
      </c>
      <c r="L59" s="36"/>
    </row>
    <row r="60" spans="1:12">
      <c r="A60" s="35">
        <v>3</v>
      </c>
      <c r="B60" s="108"/>
      <c r="C60" s="80" t="str">
        <f t="shared" si="6"/>
        <v/>
      </c>
      <c r="D60" s="127"/>
      <c r="E60" s="131"/>
      <c r="F60" s="132"/>
      <c r="G60" s="132"/>
      <c r="H60" s="132"/>
      <c r="I60" s="132"/>
      <c r="J60" s="132"/>
      <c r="K60" s="136" t="str">
        <f t="shared" si="7"/>
        <v/>
      </c>
      <c r="L60" s="36"/>
    </row>
    <row r="61" spans="1:12">
      <c r="A61" s="35">
        <v>4</v>
      </c>
      <c r="B61" s="108"/>
      <c r="C61" s="80" t="str">
        <f t="shared" si="6"/>
        <v/>
      </c>
      <c r="D61" s="127"/>
      <c r="E61" s="131"/>
      <c r="F61" s="132"/>
      <c r="G61" s="132"/>
      <c r="H61" s="132"/>
      <c r="I61" s="132"/>
      <c r="J61" s="132"/>
      <c r="K61" s="136" t="str">
        <f t="shared" si="7"/>
        <v/>
      </c>
      <c r="L61" s="36"/>
    </row>
    <row r="62" spans="1:12">
      <c r="A62" s="35">
        <v>5</v>
      </c>
      <c r="B62" s="108"/>
      <c r="C62" s="80" t="str">
        <f t="shared" si="6"/>
        <v/>
      </c>
      <c r="D62" s="127"/>
      <c r="E62" s="131"/>
      <c r="F62" s="132"/>
      <c r="G62" s="132"/>
      <c r="H62" s="132"/>
      <c r="I62" s="132"/>
      <c r="J62" s="132"/>
      <c r="K62" s="136" t="str">
        <f t="shared" si="7"/>
        <v/>
      </c>
      <c r="L62" s="36"/>
    </row>
    <row r="63" spans="1:12">
      <c r="A63" s="35">
        <v>6</v>
      </c>
      <c r="B63" s="108"/>
      <c r="C63" s="80" t="str">
        <f t="shared" si="6"/>
        <v/>
      </c>
      <c r="D63" s="127"/>
      <c r="E63" s="131"/>
      <c r="F63" s="132"/>
      <c r="G63" s="132"/>
      <c r="H63" s="132"/>
      <c r="I63" s="132"/>
      <c r="J63" s="132"/>
      <c r="K63" s="136" t="str">
        <f t="shared" si="7"/>
        <v/>
      </c>
      <c r="L63" s="36"/>
    </row>
    <row r="64" spans="1:12">
      <c r="A64" s="35">
        <v>7</v>
      </c>
      <c r="B64" s="108"/>
      <c r="C64" s="80" t="str">
        <f t="shared" si="6"/>
        <v/>
      </c>
      <c r="D64" s="127"/>
      <c r="E64" s="131"/>
      <c r="F64" s="132"/>
      <c r="G64" s="132"/>
      <c r="H64" s="132"/>
      <c r="I64" s="132"/>
      <c r="J64" s="132"/>
      <c r="K64" s="136" t="str">
        <f t="shared" si="7"/>
        <v/>
      </c>
      <c r="L64" s="36"/>
    </row>
    <row r="65" spans="1:12">
      <c r="A65" s="35">
        <v>8</v>
      </c>
      <c r="B65" s="108"/>
      <c r="C65" s="80" t="str">
        <f t="shared" si="6"/>
        <v/>
      </c>
      <c r="D65" s="127"/>
      <c r="E65" s="131"/>
      <c r="F65" s="132"/>
      <c r="G65" s="132"/>
      <c r="H65" s="132"/>
      <c r="I65" s="132"/>
      <c r="J65" s="132"/>
      <c r="K65" s="136" t="str">
        <f t="shared" si="7"/>
        <v/>
      </c>
      <c r="L65" s="36"/>
    </row>
    <row r="66" spans="1:12">
      <c r="A66" s="35">
        <v>9</v>
      </c>
      <c r="B66" s="108"/>
      <c r="C66" s="80" t="str">
        <f t="shared" si="6"/>
        <v/>
      </c>
      <c r="D66" s="127"/>
      <c r="E66" s="131"/>
      <c r="F66" s="132"/>
      <c r="G66" s="132"/>
      <c r="H66" s="132"/>
      <c r="I66" s="132"/>
      <c r="J66" s="132"/>
      <c r="K66" s="136" t="str">
        <f t="shared" si="7"/>
        <v/>
      </c>
      <c r="L66" s="36"/>
    </row>
    <row r="67" spans="1:12">
      <c r="A67" s="35">
        <v>10</v>
      </c>
      <c r="B67" s="108"/>
      <c r="C67" s="80" t="str">
        <f t="shared" si="6"/>
        <v/>
      </c>
      <c r="D67" s="127"/>
      <c r="E67" s="131"/>
      <c r="F67" s="132"/>
      <c r="G67" s="132"/>
      <c r="H67" s="132"/>
      <c r="I67" s="132"/>
      <c r="J67" s="132"/>
      <c r="K67" s="136" t="str">
        <f t="shared" si="7"/>
        <v/>
      </c>
      <c r="L67" s="36"/>
    </row>
    <row r="68" spans="1:12">
      <c r="A68" s="35">
        <v>11</v>
      </c>
      <c r="B68" s="108"/>
      <c r="C68" s="80" t="str">
        <f t="shared" si="6"/>
        <v/>
      </c>
      <c r="D68" s="127"/>
      <c r="E68" s="131"/>
      <c r="F68" s="132"/>
      <c r="G68" s="132"/>
      <c r="H68" s="132"/>
      <c r="I68" s="132"/>
      <c r="J68" s="132"/>
      <c r="K68" s="136" t="str">
        <f t="shared" si="7"/>
        <v/>
      </c>
      <c r="L68" s="36"/>
    </row>
    <row r="69" spans="1:12">
      <c r="A69" s="35">
        <v>12</v>
      </c>
      <c r="B69" s="108"/>
      <c r="C69" s="80" t="str">
        <f t="shared" si="6"/>
        <v/>
      </c>
      <c r="D69" s="127"/>
      <c r="E69" s="131"/>
      <c r="F69" s="132"/>
      <c r="G69" s="132"/>
      <c r="H69" s="132"/>
      <c r="I69" s="132"/>
      <c r="J69" s="132"/>
      <c r="K69" s="136" t="str">
        <f t="shared" si="7"/>
        <v/>
      </c>
      <c r="L69" s="37"/>
    </row>
    <row r="70" spans="1:12">
      <c r="A70" s="35">
        <v>13</v>
      </c>
      <c r="B70" s="108"/>
      <c r="C70" s="80" t="str">
        <f t="shared" si="6"/>
        <v/>
      </c>
      <c r="D70" s="127"/>
      <c r="E70" s="131"/>
      <c r="F70" s="132"/>
      <c r="G70" s="132"/>
      <c r="H70" s="132"/>
      <c r="I70" s="132"/>
      <c r="J70" s="132"/>
      <c r="K70" s="136" t="str">
        <f t="shared" si="7"/>
        <v/>
      </c>
      <c r="L70" s="37"/>
    </row>
    <row r="71" spans="1:12">
      <c r="A71" s="35">
        <v>14</v>
      </c>
      <c r="B71" s="108"/>
      <c r="C71" s="80" t="str">
        <f t="shared" si="6"/>
        <v/>
      </c>
      <c r="D71" s="127"/>
      <c r="E71" s="131"/>
      <c r="F71" s="132"/>
      <c r="G71" s="132"/>
      <c r="H71" s="132"/>
      <c r="I71" s="132"/>
      <c r="J71" s="132"/>
      <c r="K71" s="136" t="str">
        <f t="shared" si="7"/>
        <v/>
      </c>
      <c r="L71" s="36"/>
    </row>
    <row r="72" spans="1:12">
      <c r="A72" s="35">
        <v>15</v>
      </c>
      <c r="B72" s="108"/>
      <c r="C72" s="80" t="str">
        <f t="shared" si="6"/>
        <v/>
      </c>
      <c r="D72" s="127"/>
      <c r="E72" s="131"/>
      <c r="F72" s="132"/>
      <c r="G72" s="132"/>
      <c r="H72" s="132"/>
      <c r="I72" s="132"/>
      <c r="J72" s="132"/>
      <c r="K72" s="136" t="str">
        <f t="shared" si="7"/>
        <v/>
      </c>
      <c r="L72" s="36"/>
    </row>
    <row r="73" spans="1:12">
      <c r="A73" s="35">
        <v>16</v>
      </c>
      <c r="B73" s="108"/>
      <c r="C73" s="80" t="str">
        <f t="shared" si="6"/>
        <v/>
      </c>
      <c r="D73" s="127"/>
      <c r="E73" s="131"/>
      <c r="F73" s="132"/>
      <c r="G73" s="132"/>
      <c r="H73" s="132"/>
      <c r="I73" s="132"/>
      <c r="J73" s="132"/>
      <c r="K73" s="136" t="str">
        <f t="shared" si="7"/>
        <v/>
      </c>
      <c r="L73" s="36"/>
    </row>
    <row r="74" spans="1:12">
      <c r="A74" s="35">
        <v>17</v>
      </c>
      <c r="B74" s="108"/>
      <c r="C74" s="80" t="str">
        <f t="shared" si="6"/>
        <v/>
      </c>
      <c r="D74" s="127"/>
      <c r="E74" s="131"/>
      <c r="F74" s="132"/>
      <c r="G74" s="132"/>
      <c r="H74" s="132"/>
      <c r="I74" s="132"/>
      <c r="J74" s="132"/>
      <c r="K74" s="136" t="str">
        <f t="shared" si="7"/>
        <v/>
      </c>
      <c r="L74" s="36"/>
    </row>
    <row r="75" spans="1:12">
      <c r="A75" s="35">
        <v>18</v>
      </c>
      <c r="B75" s="108"/>
      <c r="C75" s="80" t="str">
        <f t="shared" si="6"/>
        <v/>
      </c>
      <c r="D75" s="127"/>
      <c r="E75" s="131"/>
      <c r="F75" s="132"/>
      <c r="G75" s="132"/>
      <c r="H75" s="132"/>
      <c r="I75" s="132"/>
      <c r="J75" s="132"/>
      <c r="K75" s="136" t="str">
        <f t="shared" si="7"/>
        <v/>
      </c>
      <c r="L75" s="36"/>
    </row>
    <row r="76" spans="1:12">
      <c r="A76" s="35">
        <v>19</v>
      </c>
      <c r="B76" s="108"/>
      <c r="C76" s="80" t="str">
        <f t="shared" si="6"/>
        <v/>
      </c>
      <c r="D76" s="127"/>
      <c r="E76" s="131"/>
      <c r="F76" s="132"/>
      <c r="G76" s="132"/>
      <c r="H76" s="132"/>
      <c r="I76" s="132"/>
      <c r="J76" s="132"/>
      <c r="K76" s="136" t="str">
        <f t="shared" si="7"/>
        <v/>
      </c>
      <c r="L76" s="37"/>
    </row>
    <row r="77" spans="1:12" ht="18.5" thickBot="1">
      <c r="A77" s="35">
        <v>20</v>
      </c>
      <c r="B77" s="109"/>
      <c r="C77" s="81" t="str">
        <f t="shared" si="6"/>
        <v/>
      </c>
      <c r="D77" s="128"/>
      <c r="E77" s="133"/>
      <c r="F77" s="134"/>
      <c r="G77" s="134"/>
      <c r="H77" s="134"/>
      <c r="I77" s="134"/>
      <c r="J77" s="134"/>
      <c r="K77" s="137" t="str">
        <f t="shared" si="7"/>
        <v/>
      </c>
      <c r="L77" s="38"/>
    </row>
    <row r="78" spans="1:12" ht="23" thickBot="1">
      <c r="A78" s="58"/>
      <c r="B78" s="106"/>
      <c r="C78" s="75" t="s">
        <v>177</v>
      </c>
      <c r="D78" s="59" t="s">
        <v>176</v>
      </c>
      <c r="E78" s="63" t="s">
        <v>145</v>
      </c>
      <c r="F78" s="64" t="s">
        <v>124</v>
      </c>
      <c r="G78" s="65" t="s">
        <v>94</v>
      </c>
      <c r="H78" s="66" t="s">
        <v>120</v>
      </c>
      <c r="I78" s="65" t="s">
        <v>95</v>
      </c>
      <c r="J78" s="66" t="s">
        <v>121</v>
      </c>
      <c r="K78" s="64" t="s">
        <v>96</v>
      </c>
      <c r="L78" s="67" t="s">
        <v>356</v>
      </c>
    </row>
    <row r="79" spans="1:12" s="31" customFormat="1" ht="26.5">
      <c r="A79" s="35"/>
      <c r="B79" s="60" t="str">
        <f t="shared" ref="B79" si="8">IF($E$8=C79,$D$8,IF($E$9=C79,$D$9,IF($E$10=C79,$D$10,"")))</f>
        <v/>
      </c>
      <c r="C79" s="78" t="s">
        <v>242</v>
      </c>
      <c r="D79" s="68"/>
      <c r="E79" s="69"/>
      <c r="F79" s="70"/>
      <c r="G79" s="70"/>
      <c r="H79" s="70"/>
      <c r="I79" s="70"/>
      <c r="J79" s="70"/>
      <c r="K79" s="71"/>
      <c r="L79" s="523">
        <f>SUM(K80:K99)</f>
        <v>0</v>
      </c>
    </row>
    <row r="80" spans="1:12">
      <c r="A80" s="35">
        <v>1</v>
      </c>
      <c r="B80" s="108"/>
      <c r="C80" s="80" t="str">
        <f>IF(D80="","",".")</f>
        <v/>
      </c>
      <c r="D80" s="126"/>
      <c r="E80" s="129"/>
      <c r="F80" s="130"/>
      <c r="G80" s="130"/>
      <c r="H80" s="130"/>
      <c r="I80" s="130"/>
      <c r="J80" s="130"/>
      <c r="K80" s="135" t="str">
        <f>IF(ISNUMBER(F80),(PRODUCT(F80,G80,I80)),"")</f>
        <v/>
      </c>
      <c r="L80" s="36"/>
    </row>
    <row r="81" spans="1:12">
      <c r="A81" s="35">
        <v>2</v>
      </c>
      <c r="B81" s="108"/>
      <c r="C81" s="80" t="str">
        <f t="shared" ref="C81:C99" si="9">IF(D81="","",".")</f>
        <v/>
      </c>
      <c r="D81" s="127"/>
      <c r="E81" s="131"/>
      <c r="F81" s="132"/>
      <c r="G81" s="132"/>
      <c r="H81" s="132"/>
      <c r="I81" s="132"/>
      <c r="J81" s="132"/>
      <c r="K81" s="136" t="str">
        <f t="shared" ref="K81:K99" si="10">IF(ISNUMBER(F81),(PRODUCT(F81,G81,I81)),"")</f>
        <v/>
      </c>
      <c r="L81" s="36"/>
    </row>
    <row r="82" spans="1:12">
      <c r="A82" s="35">
        <v>3</v>
      </c>
      <c r="B82" s="108"/>
      <c r="C82" s="80" t="str">
        <f t="shared" si="9"/>
        <v/>
      </c>
      <c r="D82" s="127"/>
      <c r="E82" s="131"/>
      <c r="F82" s="132"/>
      <c r="G82" s="132"/>
      <c r="H82" s="132"/>
      <c r="I82" s="132"/>
      <c r="J82" s="132"/>
      <c r="K82" s="136" t="str">
        <f t="shared" si="10"/>
        <v/>
      </c>
      <c r="L82" s="36"/>
    </row>
    <row r="83" spans="1:12">
      <c r="A83" s="35">
        <v>4</v>
      </c>
      <c r="B83" s="108"/>
      <c r="C83" s="80" t="str">
        <f t="shared" si="9"/>
        <v/>
      </c>
      <c r="D83" s="127"/>
      <c r="E83" s="131"/>
      <c r="F83" s="132"/>
      <c r="G83" s="132"/>
      <c r="H83" s="132"/>
      <c r="I83" s="132"/>
      <c r="J83" s="132"/>
      <c r="K83" s="136" t="str">
        <f t="shared" si="10"/>
        <v/>
      </c>
      <c r="L83" s="36"/>
    </row>
    <row r="84" spans="1:12">
      <c r="A84" s="35">
        <v>5</v>
      </c>
      <c r="B84" s="108"/>
      <c r="C84" s="80" t="str">
        <f t="shared" si="9"/>
        <v/>
      </c>
      <c r="D84" s="127"/>
      <c r="E84" s="131"/>
      <c r="F84" s="132"/>
      <c r="G84" s="132"/>
      <c r="H84" s="132"/>
      <c r="I84" s="132"/>
      <c r="J84" s="132"/>
      <c r="K84" s="136" t="str">
        <f t="shared" si="10"/>
        <v/>
      </c>
      <c r="L84" s="36"/>
    </row>
    <row r="85" spans="1:12">
      <c r="A85" s="35">
        <v>6</v>
      </c>
      <c r="B85" s="108"/>
      <c r="C85" s="80" t="str">
        <f t="shared" si="9"/>
        <v/>
      </c>
      <c r="D85" s="127"/>
      <c r="E85" s="131"/>
      <c r="F85" s="132"/>
      <c r="G85" s="132"/>
      <c r="H85" s="132"/>
      <c r="I85" s="132"/>
      <c r="J85" s="132"/>
      <c r="K85" s="136" t="str">
        <f t="shared" si="10"/>
        <v/>
      </c>
      <c r="L85" s="36"/>
    </row>
    <row r="86" spans="1:12">
      <c r="A86" s="35">
        <v>7</v>
      </c>
      <c r="B86" s="108"/>
      <c r="C86" s="80" t="str">
        <f t="shared" si="9"/>
        <v/>
      </c>
      <c r="D86" s="127"/>
      <c r="E86" s="131"/>
      <c r="F86" s="132"/>
      <c r="G86" s="132"/>
      <c r="H86" s="132"/>
      <c r="I86" s="132"/>
      <c r="J86" s="132"/>
      <c r="K86" s="136" t="str">
        <f t="shared" si="10"/>
        <v/>
      </c>
      <c r="L86" s="36"/>
    </row>
    <row r="87" spans="1:12">
      <c r="A87" s="35">
        <v>8</v>
      </c>
      <c r="B87" s="108"/>
      <c r="C87" s="80" t="str">
        <f t="shared" si="9"/>
        <v/>
      </c>
      <c r="D87" s="127"/>
      <c r="E87" s="131"/>
      <c r="F87" s="132"/>
      <c r="G87" s="132"/>
      <c r="H87" s="132"/>
      <c r="I87" s="132"/>
      <c r="J87" s="132"/>
      <c r="K87" s="136" t="str">
        <f t="shared" si="10"/>
        <v/>
      </c>
      <c r="L87" s="36"/>
    </row>
    <row r="88" spans="1:12">
      <c r="A88" s="35">
        <v>9</v>
      </c>
      <c r="B88" s="108"/>
      <c r="C88" s="80" t="str">
        <f t="shared" si="9"/>
        <v/>
      </c>
      <c r="D88" s="127"/>
      <c r="E88" s="131"/>
      <c r="F88" s="132"/>
      <c r="G88" s="132"/>
      <c r="H88" s="132"/>
      <c r="I88" s="132"/>
      <c r="J88" s="132"/>
      <c r="K88" s="136" t="str">
        <f t="shared" si="10"/>
        <v/>
      </c>
      <c r="L88" s="36"/>
    </row>
    <row r="89" spans="1:12">
      <c r="A89" s="35">
        <v>10</v>
      </c>
      <c r="B89" s="108"/>
      <c r="C89" s="80" t="str">
        <f t="shared" si="9"/>
        <v/>
      </c>
      <c r="D89" s="127"/>
      <c r="E89" s="131"/>
      <c r="F89" s="132"/>
      <c r="G89" s="132"/>
      <c r="H89" s="132"/>
      <c r="I89" s="132"/>
      <c r="J89" s="132"/>
      <c r="K89" s="136" t="str">
        <f t="shared" si="10"/>
        <v/>
      </c>
      <c r="L89" s="36"/>
    </row>
    <row r="90" spans="1:12">
      <c r="A90" s="35">
        <v>11</v>
      </c>
      <c r="B90" s="108"/>
      <c r="C90" s="80" t="str">
        <f t="shared" si="9"/>
        <v/>
      </c>
      <c r="D90" s="127"/>
      <c r="E90" s="131"/>
      <c r="F90" s="132"/>
      <c r="G90" s="132"/>
      <c r="H90" s="132"/>
      <c r="I90" s="132"/>
      <c r="J90" s="132"/>
      <c r="K90" s="136" t="str">
        <f t="shared" si="10"/>
        <v/>
      </c>
      <c r="L90" s="36"/>
    </row>
    <row r="91" spans="1:12">
      <c r="A91" s="35">
        <v>12</v>
      </c>
      <c r="B91" s="108"/>
      <c r="C91" s="80" t="str">
        <f t="shared" si="9"/>
        <v/>
      </c>
      <c r="D91" s="127"/>
      <c r="E91" s="131"/>
      <c r="F91" s="132"/>
      <c r="G91" s="132"/>
      <c r="H91" s="132"/>
      <c r="I91" s="132"/>
      <c r="J91" s="132"/>
      <c r="K91" s="136" t="str">
        <f t="shared" si="10"/>
        <v/>
      </c>
      <c r="L91" s="37"/>
    </row>
    <row r="92" spans="1:12">
      <c r="A92" s="35">
        <v>13</v>
      </c>
      <c r="B92" s="108"/>
      <c r="C92" s="80" t="str">
        <f t="shared" si="9"/>
        <v/>
      </c>
      <c r="D92" s="127"/>
      <c r="E92" s="131"/>
      <c r="F92" s="132"/>
      <c r="G92" s="132"/>
      <c r="H92" s="132"/>
      <c r="I92" s="132"/>
      <c r="J92" s="132"/>
      <c r="K92" s="136" t="str">
        <f t="shared" si="10"/>
        <v/>
      </c>
      <c r="L92" s="37"/>
    </row>
    <row r="93" spans="1:12">
      <c r="A93" s="35">
        <v>14</v>
      </c>
      <c r="B93" s="108"/>
      <c r="C93" s="80" t="str">
        <f t="shared" si="9"/>
        <v/>
      </c>
      <c r="D93" s="127"/>
      <c r="E93" s="131"/>
      <c r="F93" s="132"/>
      <c r="G93" s="132"/>
      <c r="H93" s="132"/>
      <c r="I93" s="132"/>
      <c r="J93" s="132"/>
      <c r="K93" s="136" t="str">
        <f t="shared" si="10"/>
        <v/>
      </c>
      <c r="L93" s="36"/>
    </row>
    <row r="94" spans="1:12">
      <c r="A94" s="35">
        <v>15</v>
      </c>
      <c r="B94" s="108"/>
      <c r="C94" s="80" t="str">
        <f t="shared" si="9"/>
        <v/>
      </c>
      <c r="D94" s="127"/>
      <c r="E94" s="131"/>
      <c r="F94" s="132"/>
      <c r="G94" s="132"/>
      <c r="H94" s="132"/>
      <c r="I94" s="132"/>
      <c r="J94" s="132"/>
      <c r="K94" s="136" t="str">
        <f t="shared" si="10"/>
        <v/>
      </c>
      <c r="L94" s="36"/>
    </row>
    <row r="95" spans="1:12">
      <c r="A95" s="35">
        <v>16</v>
      </c>
      <c r="B95" s="108"/>
      <c r="C95" s="80" t="str">
        <f t="shared" si="9"/>
        <v/>
      </c>
      <c r="D95" s="127"/>
      <c r="E95" s="131"/>
      <c r="F95" s="132"/>
      <c r="G95" s="132"/>
      <c r="H95" s="132"/>
      <c r="I95" s="132"/>
      <c r="J95" s="132"/>
      <c r="K95" s="136" t="str">
        <f t="shared" si="10"/>
        <v/>
      </c>
      <c r="L95" s="36"/>
    </row>
    <row r="96" spans="1:12">
      <c r="A96" s="35">
        <v>17</v>
      </c>
      <c r="B96" s="108"/>
      <c r="C96" s="80" t="str">
        <f t="shared" si="9"/>
        <v/>
      </c>
      <c r="D96" s="127"/>
      <c r="E96" s="131"/>
      <c r="F96" s="132"/>
      <c r="G96" s="132"/>
      <c r="H96" s="132"/>
      <c r="I96" s="132"/>
      <c r="J96" s="132"/>
      <c r="K96" s="136" t="str">
        <f t="shared" si="10"/>
        <v/>
      </c>
      <c r="L96" s="36"/>
    </row>
    <row r="97" spans="1:12">
      <c r="A97" s="35">
        <v>18</v>
      </c>
      <c r="B97" s="108"/>
      <c r="C97" s="80" t="str">
        <f t="shared" si="9"/>
        <v/>
      </c>
      <c r="D97" s="127"/>
      <c r="E97" s="131"/>
      <c r="F97" s="132"/>
      <c r="G97" s="132"/>
      <c r="H97" s="132"/>
      <c r="I97" s="132"/>
      <c r="J97" s="132"/>
      <c r="K97" s="136" t="str">
        <f t="shared" si="10"/>
        <v/>
      </c>
      <c r="L97" s="36"/>
    </row>
    <row r="98" spans="1:12">
      <c r="A98" s="35">
        <v>19</v>
      </c>
      <c r="B98" s="108"/>
      <c r="C98" s="80" t="str">
        <f t="shared" si="9"/>
        <v/>
      </c>
      <c r="D98" s="127"/>
      <c r="E98" s="131"/>
      <c r="F98" s="132"/>
      <c r="G98" s="132"/>
      <c r="H98" s="132"/>
      <c r="I98" s="132"/>
      <c r="J98" s="132"/>
      <c r="K98" s="136" t="str">
        <f t="shared" si="10"/>
        <v/>
      </c>
      <c r="L98" s="37"/>
    </row>
    <row r="99" spans="1:12" ht="18.5" thickBot="1">
      <c r="A99" s="35">
        <v>20</v>
      </c>
      <c r="B99" s="109"/>
      <c r="C99" s="81" t="str">
        <f t="shared" si="9"/>
        <v/>
      </c>
      <c r="D99" s="128"/>
      <c r="E99" s="133"/>
      <c r="F99" s="134"/>
      <c r="G99" s="134"/>
      <c r="H99" s="134"/>
      <c r="I99" s="134"/>
      <c r="J99" s="134"/>
      <c r="K99" s="137" t="str">
        <f t="shared" si="10"/>
        <v/>
      </c>
      <c r="L99" s="38"/>
    </row>
    <row r="100" spans="1:12" ht="23" thickBot="1">
      <c r="A100" s="58"/>
      <c r="B100" s="106"/>
      <c r="C100" s="75" t="s">
        <v>177</v>
      </c>
      <c r="D100" s="59" t="s">
        <v>176</v>
      </c>
      <c r="E100" s="63" t="s">
        <v>145</v>
      </c>
      <c r="F100" s="64" t="s">
        <v>124</v>
      </c>
      <c r="G100" s="65" t="s">
        <v>94</v>
      </c>
      <c r="H100" s="66" t="s">
        <v>120</v>
      </c>
      <c r="I100" s="65" t="s">
        <v>95</v>
      </c>
      <c r="J100" s="66" t="s">
        <v>121</v>
      </c>
      <c r="K100" s="64" t="s">
        <v>96</v>
      </c>
      <c r="L100" s="67" t="s">
        <v>356</v>
      </c>
    </row>
    <row r="101" spans="1:12" s="31" customFormat="1" ht="26.5">
      <c r="A101" s="35"/>
      <c r="B101" s="60" t="str">
        <f t="shared" ref="B101" si="11">IF($E$8=C101,$D$8,IF($E$9=C101,$D$9,IF($E$10=C101,$D$10,"")))</f>
        <v/>
      </c>
      <c r="C101" s="78" t="s">
        <v>243</v>
      </c>
      <c r="D101" s="68"/>
      <c r="E101" s="69"/>
      <c r="F101" s="70"/>
      <c r="G101" s="70"/>
      <c r="H101" s="70"/>
      <c r="I101" s="70"/>
      <c r="J101" s="70"/>
      <c r="K101" s="73"/>
      <c r="L101" s="523">
        <f>SUM(K102:K121)</f>
        <v>0</v>
      </c>
    </row>
    <row r="102" spans="1:12">
      <c r="A102" s="35">
        <v>1</v>
      </c>
      <c r="B102" s="108"/>
      <c r="C102" s="82" t="str">
        <f>IF(D102="","",".")</f>
        <v/>
      </c>
      <c r="D102" s="126"/>
      <c r="E102" s="129"/>
      <c r="F102" s="130"/>
      <c r="G102" s="130"/>
      <c r="H102" s="130"/>
      <c r="I102" s="130"/>
      <c r="J102" s="130"/>
      <c r="K102" s="135" t="str">
        <f>IF(ISNUMBER(F102),(PRODUCT(F102,G102,I102)),"")</f>
        <v/>
      </c>
      <c r="L102" s="36"/>
    </row>
    <row r="103" spans="1:12">
      <c r="A103" s="35">
        <v>2</v>
      </c>
      <c r="B103" s="108"/>
      <c r="C103" s="82" t="str">
        <f t="shared" ref="C103:C121" si="12">IF(D103="","",".")</f>
        <v/>
      </c>
      <c r="D103" s="127"/>
      <c r="E103" s="131"/>
      <c r="F103" s="132"/>
      <c r="G103" s="132"/>
      <c r="H103" s="132"/>
      <c r="I103" s="132"/>
      <c r="J103" s="132"/>
      <c r="K103" s="136" t="str">
        <f t="shared" ref="K103:K121" si="13">IF(ISNUMBER(F103),(PRODUCT(F103,G103,I103)),"")</f>
        <v/>
      </c>
      <c r="L103" s="36"/>
    </row>
    <row r="104" spans="1:12">
      <c r="A104" s="35">
        <v>3</v>
      </c>
      <c r="B104" s="108"/>
      <c r="C104" s="82" t="str">
        <f t="shared" si="12"/>
        <v/>
      </c>
      <c r="D104" s="127"/>
      <c r="E104" s="131"/>
      <c r="F104" s="132"/>
      <c r="G104" s="132"/>
      <c r="H104" s="132"/>
      <c r="I104" s="132"/>
      <c r="J104" s="132"/>
      <c r="K104" s="136" t="str">
        <f t="shared" si="13"/>
        <v/>
      </c>
      <c r="L104" s="36"/>
    </row>
    <row r="105" spans="1:12">
      <c r="A105" s="35">
        <v>4</v>
      </c>
      <c r="B105" s="108"/>
      <c r="C105" s="82" t="str">
        <f t="shared" si="12"/>
        <v/>
      </c>
      <c r="D105" s="127"/>
      <c r="E105" s="131"/>
      <c r="F105" s="132"/>
      <c r="G105" s="132"/>
      <c r="H105" s="132"/>
      <c r="I105" s="132"/>
      <c r="J105" s="132"/>
      <c r="K105" s="136" t="str">
        <f t="shared" si="13"/>
        <v/>
      </c>
      <c r="L105" s="36"/>
    </row>
    <row r="106" spans="1:12">
      <c r="A106" s="35">
        <v>5</v>
      </c>
      <c r="B106" s="108"/>
      <c r="C106" s="82" t="str">
        <f t="shared" si="12"/>
        <v/>
      </c>
      <c r="D106" s="127"/>
      <c r="E106" s="131"/>
      <c r="F106" s="132"/>
      <c r="G106" s="132"/>
      <c r="H106" s="132"/>
      <c r="I106" s="132"/>
      <c r="J106" s="132"/>
      <c r="K106" s="136" t="str">
        <f t="shared" si="13"/>
        <v/>
      </c>
      <c r="L106" s="36"/>
    </row>
    <row r="107" spans="1:12">
      <c r="A107" s="35">
        <v>6</v>
      </c>
      <c r="B107" s="108"/>
      <c r="C107" s="82" t="str">
        <f t="shared" si="12"/>
        <v/>
      </c>
      <c r="D107" s="127"/>
      <c r="E107" s="131"/>
      <c r="F107" s="132"/>
      <c r="G107" s="132"/>
      <c r="H107" s="132"/>
      <c r="I107" s="132"/>
      <c r="J107" s="132"/>
      <c r="K107" s="136" t="str">
        <f t="shared" si="13"/>
        <v/>
      </c>
      <c r="L107" s="36"/>
    </row>
    <row r="108" spans="1:12">
      <c r="A108" s="35">
        <v>7</v>
      </c>
      <c r="B108" s="108"/>
      <c r="C108" s="82" t="str">
        <f t="shared" si="12"/>
        <v/>
      </c>
      <c r="D108" s="127"/>
      <c r="E108" s="131"/>
      <c r="F108" s="132"/>
      <c r="G108" s="132"/>
      <c r="H108" s="132"/>
      <c r="I108" s="132"/>
      <c r="J108" s="132"/>
      <c r="K108" s="136" t="str">
        <f t="shared" si="13"/>
        <v/>
      </c>
      <c r="L108" s="36"/>
    </row>
    <row r="109" spans="1:12">
      <c r="A109" s="35">
        <v>8</v>
      </c>
      <c r="B109" s="108"/>
      <c r="C109" s="82" t="str">
        <f t="shared" si="12"/>
        <v/>
      </c>
      <c r="D109" s="127"/>
      <c r="E109" s="131"/>
      <c r="F109" s="132"/>
      <c r="G109" s="132"/>
      <c r="H109" s="132"/>
      <c r="I109" s="132"/>
      <c r="J109" s="132"/>
      <c r="K109" s="136" t="str">
        <f t="shared" si="13"/>
        <v/>
      </c>
      <c r="L109" s="36"/>
    </row>
    <row r="110" spans="1:12">
      <c r="A110" s="35">
        <v>9</v>
      </c>
      <c r="B110" s="108"/>
      <c r="C110" s="82" t="str">
        <f t="shared" si="12"/>
        <v/>
      </c>
      <c r="D110" s="127"/>
      <c r="E110" s="131"/>
      <c r="F110" s="132"/>
      <c r="G110" s="132"/>
      <c r="H110" s="132"/>
      <c r="I110" s="132"/>
      <c r="J110" s="132"/>
      <c r="K110" s="136" t="str">
        <f t="shared" si="13"/>
        <v/>
      </c>
      <c r="L110" s="36"/>
    </row>
    <row r="111" spans="1:12">
      <c r="A111" s="35">
        <v>10</v>
      </c>
      <c r="B111" s="108"/>
      <c r="C111" s="82" t="str">
        <f t="shared" si="12"/>
        <v/>
      </c>
      <c r="D111" s="127"/>
      <c r="E111" s="131"/>
      <c r="F111" s="132"/>
      <c r="G111" s="132"/>
      <c r="H111" s="132"/>
      <c r="I111" s="132"/>
      <c r="J111" s="132"/>
      <c r="K111" s="136" t="str">
        <f t="shared" si="13"/>
        <v/>
      </c>
      <c r="L111" s="36"/>
    </row>
    <row r="112" spans="1:12">
      <c r="A112" s="35">
        <v>11</v>
      </c>
      <c r="B112" s="108"/>
      <c r="C112" s="82" t="str">
        <f t="shared" si="12"/>
        <v/>
      </c>
      <c r="D112" s="127"/>
      <c r="E112" s="131"/>
      <c r="F112" s="132"/>
      <c r="G112" s="132"/>
      <c r="H112" s="132"/>
      <c r="I112" s="132"/>
      <c r="J112" s="132"/>
      <c r="K112" s="136" t="str">
        <f t="shared" si="13"/>
        <v/>
      </c>
      <c r="L112" s="36"/>
    </row>
    <row r="113" spans="1:12">
      <c r="A113" s="35">
        <v>12</v>
      </c>
      <c r="B113" s="108"/>
      <c r="C113" s="82" t="str">
        <f t="shared" si="12"/>
        <v/>
      </c>
      <c r="D113" s="127"/>
      <c r="E113" s="131"/>
      <c r="F113" s="132"/>
      <c r="G113" s="132"/>
      <c r="H113" s="132"/>
      <c r="I113" s="132"/>
      <c r="J113" s="132"/>
      <c r="K113" s="136" t="str">
        <f t="shared" si="13"/>
        <v/>
      </c>
      <c r="L113" s="37"/>
    </row>
    <row r="114" spans="1:12">
      <c r="A114" s="35">
        <v>13</v>
      </c>
      <c r="B114" s="108"/>
      <c r="C114" s="82" t="str">
        <f t="shared" si="12"/>
        <v/>
      </c>
      <c r="D114" s="127"/>
      <c r="E114" s="131"/>
      <c r="F114" s="132"/>
      <c r="G114" s="132"/>
      <c r="H114" s="132"/>
      <c r="I114" s="132"/>
      <c r="J114" s="132"/>
      <c r="K114" s="136" t="str">
        <f t="shared" si="13"/>
        <v/>
      </c>
      <c r="L114" s="37"/>
    </row>
    <row r="115" spans="1:12">
      <c r="A115" s="35">
        <v>14</v>
      </c>
      <c r="B115" s="108"/>
      <c r="C115" s="82" t="str">
        <f t="shared" si="12"/>
        <v/>
      </c>
      <c r="D115" s="127"/>
      <c r="E115" s="131"/>
      <c r="F115" s="132"/>
      <c r="G115" s="132"/>
      <c r="H115" s="132"/>
      <c r="I115" s="132"/>
      <c r="J115" s="132"/>
      <c r="K115" s="136" t="str">
        <f t="shared" si="13"/>
        <v/>
      </c>
      <c r="L115" s="36"/>
    </row>
    <row r="116" spans="1:12">
      <c r="A116" s="35">
        <v>15</v>
      </c>
      <c r="B116" s="108"/>
      <c r="C116" s="82" t="str">
        <f t="shared" si="12"/>
        <v/>
      </c>
      <c r="D116" s="127"/>
      <c r="E116" s="131"/>
      <c r="F116" s="132"/>
      <c r="G116" s="132"/>
      <c r="H116" s="132"/>
      <c r="I116" s="132"/>
      <c r="J116" s="132"/>
      <c r="K116" s="136" t="str">
        <f t="shared" si="13"/>
        <v/>
      </c>
      <c r="L116" s="36"/>
    </row>
    <row r="117" spans="1:12">
      <c r="A117" s="35">
        <v>16</v>
      </c>
      <c r="B117" s="108"/>
      <c r="C117" s="82" t="str">
        <f t="shared" si="12"/>
        <v/>
      </c>
      <c r="D117" s="127"/>
      <c r="E117" s="131"/>
      <c r="F117" s="132"/>
      <c r="G117" s="132"/>
      <c r="H117" s="132"/>
      <c r="I117" s="132"/>
      <c r="J117" s="132"/>
      <c r="K117" s="136" t="str">
        <f t="shared" si="13"/>
        <v/>
      </c>
      <c r="L117" s="36"/>
    </row>
    <row r="118" spans="1:12">
      <c r="A118" s="35">
        <v>17</v>
      </c>
      <c r="B118" s="108"/>
      <c r="C118" s="82" t="str">
        <f t="shared" si="12"/>
        <v/>
      </c>
      <c r="D118" s="127"/>
      <c r="E118" s="131"/>
      <c r="F118" s="132"/>
      <c r="G118" s="132"/>
      <c r="H118" s="132"/>
      <c r="I118" s="132"/>
      <c r="J118" s="132"/>
      <c r="K118" s="136" t="str">
        <f t="shared" si="13"/>
        <v/>
      </c>
      <c r="L118" s="37"/>
    </row>
    <row r="119" spans="1:12">
      <c r="A119" s="35">
        <v>18</v>
      </c>
      <c r="B119" s="108"/>
      <c r="C119" s="82" t="str">
        <f t="shared" si="12"/>
        <v/>
      </c>
      <c r="D119" s="127"/>
      <c r="E119" s="131"/>
      <c r="F119" s="132"/>
      <c r="G119" s="132"/>
      <c r="H119" s="132"/>
      <c r="I119" s="132"/>
      <c r="J119" s="132"/>
      <c r="K119" s="136" t="str">
        <f t="shared" si="13"/>
        <v/>
      </c>
      <c r="L119" s="37"/>
    </row>
    <row r="120" spans="1:12">
      <c r="A120" s="35">
        <v>19</v>
      </c>
      <c r="B120" s="108"/>
      <c r="C120" s="82" t="str">
        <f t="shared" si="12"/>
        <v/>
      </c>
      <c r="D120" s="127"/>
      <c r="E120" s="131"/>
      <c r="F120" s="132"/>
      <c r="G120" s="132"/>
      <c r="H120" s="132"/>
      <c r="I120" s="132"/>
      <c r="J120" s="132"/>
      <c r="K120" s="136" t="str">
        <f t="shared" si="13"/>
        <v/>
      </c>
      <c r="L120" s="37"/>
    </row>
    <row r="121" spans="1:12" ht="18.5" thickBot="1">
      <c r="A121" s="35">
        <v>20</v>
      </c>
      <c r="B121" s="109"/>
      <c r="C121" s="83" t="str">
        <f t="shared" si="12"/>
        <v/>
      </c>
      <c r="D121" s="128"/>
      <c r="E121" s="133"/>
      <c r="F121" s="134"/>
      <c r="G121" s="134"/>
      <c r="H121" s="134"/>
      <c r="I121" s="134"/>
      <c r="J121" s="134"/>
      <c r="K121" s="137" t="str">
        <f t="shared" si="13"/>
        <v/>
      </c>
      <c r="L121" s="38"/>
    </row>
    <row r="122" spans="1:12" ht="23" thickBot="1">
      <c r="A122" s="58"/>
      <c r="B122" s="106"/>
      <c r="C122" s="75" t="s">
        <v>177</v>
      </c>
      <c r="D122" s="59" t="s">
        <v>176</v>
      </c>
      <c r="E122" s="63" t="s">
        <v>145</v>
      </c>
      <c r="F122" s="64" t="s">
        <v>124</v>
      </c>
      <c r="G122" s="65" t="s">
        <v>94</v>
      </c>
      <c r="H122" s="66" t="s">
        <v>120</v>
      </c>
      <c r="I122" s="65" t="s">
        <v>95</v>
      </c>
      <c r="J122" s="66" t="s">
        <v>121</v>
      </c>
      <c r="K122" s="64" t="s">
        <v>96</v>
      </c>
      <c r="L122" s="67" t="s">
        <v>356</v>
      </c>
    </row>
    <row r="123" spans="1:12" s="31" customFormat="1" ht="26.5">
      <c r="A123" s="35"/>
      <c r="B123" s="60" t="str">
        <f t="shared" ref="B123" si="14">IF($E$8=C123,$D$8,IF($E$9=C123,$D$9,IF($E$10=C123,$D$10,"")))</f>
        <v/>
      </c>
      <c r="C123" s="78" t="s">
        <v>70</v>
      </c>
      <c r="D123" s="68"/>
      <c r="E123" s="69"/>
      <c r="F123" s="70"/>
      <c r="G123" s="70"/>
      <c r="H123" s="70"/>
      <c r="I123" s="70"/>
      <c r="J123" s="70"/>
      <c r="K123" s="73"/>
      <c r="L123" s="523">
        <f>SUM(K124:K143)</f>
        <v>0</v>
      </c>
    </row>
    <row r="124" spans="1:12">
      <c r="A124" s="35">
        <v>1</v>
      </c>
      <c r="B124" s="108"/>
      <c r="C124" s="82" t="str">
        <f>IF(D124="","",".")</f>
        <v/>
      </c>
      <c r="D124" s="126"/>
      <c r="E124" s="129"/>
      <c r="F124" s="130"/>
      <c r="G124" s="130"/>
      <c r="H124" s="130"/>
      <c r="I124" s="130"/>
      <c r="J124" s="130"/>
      <c r="K124" s="135" t="str">
        <f>IF(ISNUMBER(F124),(PRODUCT(F124,G124,I124)),"")</f>
        <v/>
      </c>
      <c r="L124" s="36"/>
    </row>
    <row r="125" spans="1:12">
      <c r="A125" s="35">
        <v>2</v>
      </c>
      <c r="B125" s="108"/>
      <c r="C125" s="82" t="str">
        <f t="shared" ref="C125:C143" si="15">IF(D125="","",".")</f>
        <v/>
      </c>
      <c r="D125" s="127"/>
      <c r="E125" s="131"/>
      <c r="F125" s="132"/>
      <c r="G125" s="132"/>
      <c r="H125" s="132"/>
      <c r="I125" s="132"/>
      <c r="J125" s="132"/>
      <c r="K125" s="136" t="str">
        <f t="shared" ref="K125:K143" si="16">IF(ISNUMBER(F125),(PRODUCT(F125,G125,I125)),"")</f>
        <v/>
      </c>
      <c r="L125" s="36"/>
    </row>
    <row r="126" spans="1:12">
      <c r="A126" s="35">
        <v>3</v>
      </c>
      <c r="B126" s="108"/>
      <c r="C126" s="82" t="str">
        <f t="shared" si="15"/>
        <v/>
      </c>
      <c r="D126" s="127"/>
      <c r="E126" s="131"/>
      <c r="F126" s="132"/>
      <c r="G126" s="132"/>
      <c r="H126" s="132"/>
      <c r="I126" s="132"/>
      <c r="J126" s="132"/>
      <c r="K126" s="136" t="str">
        <f t="shared" si="16"/>
        <v/>
      </c>
      <c r="L126" s="36"/>
    </row>
    <row r="127" spans="1:12">
      <c r="A127" s="35">
        <v>4</v>
      </c>
      <c r="B127" s="108"/>
      <c r="C127" s="82" t="str">
        <f t="shared" si="15"/>
        <v/>
      </c>
      <c r="D127" s="127"/>
      <c r="E127" s="131"/>
      <c r="F127" s="132"/>
      <c r="G127" s="132"/>
      <c r="H127" s="132"/>
      <c r="I127" s="132"/>
      <c r="J127" s="132"/>
      <c r="K127" s="136" t="str">
        <f t="shared" si="16"/>
        <v/>
      </c>
      <c r="L127" s="36"/>
    </row>
    <row r="128" spans="1:12">
      <c r="A128" s="35">
        <v>5</v>
      </c>
      <c r="B128" s="108"/>
      <c r="C128" s="82" t="str">
        <f t="shared" si="15"/>
        <v/>
      </c>
      <c r="D128" s="127"/>
      <c r="E128" s="131"/>
      <c r="F128" s="132"/>
      <c r="G128" s="132"/>
      <c r="H128" s="132"/>
      <c r="I128" s="132"/>
      <c r="J128" s="132"/>
      <c r="K128" s="136" t="str">
        <f t="shared" si="16"/>
        <v/>
      </c>
      <c r="L128" s="36"/>
    </row>
    <row r="129" spans="1:12">
      <c r="A129" s="35">
        <v>6</v>
      </c>
      <c r="B129" s="108"/>
      <c r="C129" s="82" t="str">
        <f t="shared" si="15"/>
        <v/>
      </c>
      <c r="D129" s="127"/>
      <c r="E129" s="131"/>
      <c r="F129" s="132"/>
      <c r="G129" s="132"/>
      <c r="H129" s="132"/>
      <c r="I129" s="132"/>
      <c r="J129" s="132"/>
      <c r="K129" s="136" t="str">
        <f t="shared" si="16"/>
        <v/>
      </c>
      <c r="L129" s="36"/>
    </row>
    <row r="130" spans="1:12">
      <c r="A130" s="35">
        <v>7</v>
      </c>
      <c r="B130" s="108"/>
      <c r="C130" s="82" t="str">
        <f t="shared" si="15"/>
        <v/>
      </c>
      <c r="D130" s="127"/>
      <c r="E130" s="131"/>
      <c r="F130" s="132"/>
      <c r="G130" s="132"/>
      <c r="H130" s="132"/>
      <c r="I130" s="132"/>
      <c r="J130" s="132"/>
      <c r="K130" s="136" t="str">
        <f t="shared" si="16"/>
        <v/>
      </c>
      <c r="L130" s="36"/>
    </row>
    <row r="131" spans="1:12">
      <c r="A131" s="35">
        <v>8</v>
      </c>
      <c r="B131" s="108"/>
      <c r="C131" s="82" t="str">
        <f t="shared" si="15"/>
        <v/>
      </c>
      <c r="D131" s="127"/>
      <c r="E131" s="131"/>
      <c r="F131" s="132"/>
      <c r="G131" s="132"/>
      <c r="H131" s="132"/>
      <c r="I131" s="132"/>
      <c r="J131" s="132"/>
      <c r="K131" s="136" t="str">
        <f t="shared" si="16"/>
        <v/>
      </c>
      <c r="L131" s="36"/>
    </row>
    <row r="132" spans="1:12">
      <c r="A132" s="35">
        <v>9</v>
      </c>
      <c r="B132" s="108"/>
      <c r="C132" s="82" t="str">
        <f t="shared" si="15"/>
        <v/>
      </c>
      <c r="D132" s="127"/>
      <c r="E132" s="131"/>
      <c r="F132" s="132"/>
      <c r="G132" s="132"/>
      <c r="H132" s="132"/>
      <c r="I132" s="132"/>
      <c r="J132" s="132"/>
      <c r="K132" s="136" t="str">
        <f t="shared" si="16"/>
        <v/>
      </c>
      <c r="L132" s="36"/>
    </row>
    <row r="133" spans="1:12">
      <c r="A133" s="35">
        <v>10</v>
      </c>
      <c r="B133" s="108"/>
      <c r="C133" s="82" t="str">
        <f t="shared" si="15"/>
        <v/>
      </c>
      <c r="D133" s="127"/>
      <c r="E133" s="131"/>
      <c r="F133" s="132"/>
      <c r="G133" s="132"/>
      <c r="H133" s="132"/>
      <c r="I133" s="132"/>
      <c r="J133" s="132"/>
      <c r="K133" s="136" t="str">
        <f t="shared" si="16"/>
        <v/>
      </c>
      <c r="L133" s="36"/>
    </row>
    <row r="134" spans="1:12">
      <c r="A134" s="35">
        <v>11</v>
      </c>
      <c r="B134" s="108"/>
      <c r="C134" s="82" t="str">
        <f t="shared" si="15"/>
        <v/>
      </c>
      <c r="D134" s="127"/>
      <c r="E134" s="131"/>
      <c r="F134" s="132"/>
      <c r="G134" s="132"/>
      <c r="H134" s="132"/>
      <c r="I134" s="132"/>
      <c r="J134" s="132"/>
      <c r="K134" s="136" t="str">
        <f t="shared" si="16"/>
        <v/>
      </c>
      <c r="L134" s="36"/>
    </row>
    <row r="135" spans="1:12">
      <c r="A135" s="35">
        <v>12</v>
      </c>
      <c r="B135" s="108"/>
      <c r="C135" s="82" t="str">
        <f t="shared" si="15"/>
        <v/>
      </c>
      <c r="D135" s="127"/>
      <c r="E135" s="131"/>
      <c r="F135" s="132"/>
      <c r="G135" s="132"/>
      <c r="H135" s="132"/>
      <c r="I135" s="132"/>
      <c r="J135" s="132"/>
      <c r="K135" s="136" t="str">
        <f t="shared" si="16"/>
        <v/>
      </c>
      <c r="L135" s="36"/>
    </row>
    <row r="136" spans="1:12">
      <c r="A136" s="35">
        <v>13</v>
      </c>
      <c r="B136" s="108"/>
      <c r="C136" s="82" t="str">
        <f t="shared" si="15"/>
        <v/>
      </c>
      <c r="D136" s="127"/>
      <c r="E136" s="131"/>
      <c r="F136" s="132"/>
      <c r="G136" s="132"/>
      <c r="H136" s="132"/>
      <c r="I136" s="132"/>
      <c r="J136" s="132"/>
      <c r="K136" s="136" t="str">
        <f t="shared" si="16"/>
        <v/>
      </c>
      <c r="L136" s="36"/>
    </row>
    <row r="137" spans="1:12">
      <c r="A137" s="35">
        <v>14</v>
      </c>
      <c r="B137" s="108"/>
      <c r="C137" s="82" t="str">
        <f t="shared" si="15"/>
        <v/>
      </c>
      <c r="D137" s="127"/>
      <c r="E137" s="131"/>
      <c r="F137" s="132"/>
      <c r="G137" s="132"/>
      <c r="H137" s="132"/>
      <c r="I137" s="132"/>
      <c r="J137" s="132"/>
      <c r="K137" s="136" t="str">
        <f t="shared" si="16"/>
        <v/>
      </c>
      <c r="L137" s="36"/>
    </row>
    <row r="138" spans="1:12">
      <c r="A138" s="35">
        <v>15</v>
      </c>
      <c r="B138" s="108"/>
      <c r="C138" s="82" t="str">
        <f t="shared" si="15"/>
        <v/>
      </c>
      <c r="D138" s="127"/>
      <c r="E138" s="131"/>
      <c r="F138" s="132"/>
      <c r="G138" s="132"/>
      <c r="H138" s="132"/>
      <c r="I138" s="132"/>
      <c r="J138" s="132"/>
      <c r="K138" s="136" t="str">
        <f t="shared" si="16"/>
        <v/>
      </c>
      <c r="L138" s="36"/>
    </row>
    <row r="139" spans="1:12">
      <c r="A139" s="35">
        <v>16</v>
      </c>
      <c r="B139" s="108"/>
      <c r="C139" s="82" t="str">
        <f t="shared" si="15"/>
        <v/>
      </c>
      <c r="D139" s="127"/>
      <c r="E139" s="131"/>
      <c r="F139" s="132"/>
      <c r="G139" s="132"/>
      <c r="H139" s="132"/>
      <c r="I139" s="132"/>
      <c r="J139" s="132"/>
      <c r="K139" s="136" t="str">
        <f t="shared" si="16"/>
        <v/>
      </c>
      <c r="L139" s="36"/>
    </row>
    <row r="140" spans="1:12">
      <c r="A140" s="35">
        <v>17</v>
      </c>
      <c r="B140" s="108"/>
      <c r="C140" s="82" t="str">
        <f t="shared" si="15"/>
        <v/>
      </c>
      <c r="D140" s="127"/>
      <c r="E140" s="131"/>
      <c r="F140" s="132"/>
      <c r="G140" s="132"/>
      <c r="H140" s="132"/>
      <c r="I140" s="132"/>
      <c r="J140" s="132"/>
      <c r="K140" s="136" t="str">
        <f t="shared" si="16"/>
        <v/>
      </c>
      <c r="L140" s="37"/>
    </row>
    <row r="141" spans="1:12">
      <c r="A141" s="35">
        <v>18</v>
      </c>
      <c r="B141" s="108"/>
      <c r="C141" s="82" t="str">
        <f t="shared" si="15"/>
        <v/>
      </c>
      <c r="D141" s="127"/>
      <c r="E141" s="131"/>
      <c r="F141" s="132"/>
      <c r="G141" s="132"/>
      <c r="H141" s="132"/>
      <c r="I141" s="132"/>
      <c r="J141" s="132"/>
      <c r="K141" s="136" t="str">
        <f t="shared" si="16"/>
        <v/>
      </c>
      <c r="L141" s="37"/>
    </row>
    <row r="142" spans="1:12">
      <c r="A142" s="35">
        <v>19</v>
      </c>
      <c r="B142" s="108"/>
      <c r="C142" s="82" t="str">
        <f t="shared" si="15"/>
        <v/>
      </c>
      <c r="D142" s="127"/>
      <c r="E142" s="131"/>
      <c r="F142" s="132"/>
      <c r="G142" s="132"/>
      <c r="H142" s="132"/>
      <c r="I142" s="132"/>
      <c r="J142" s="132"/>
      <c r="K142" s="136" t="str">
        <f t="shared" si="16"/>
        <v/>
      </c>
      <c r="L142" s="37"/>
    </row>
    <row r="143" spans="1:12" ht="18.5" thickBot="1">
      <c r="A143" s="35">
        <v>20</v>
      </c>
      <c r="B143" s="109"/>
      <c r="C143" s="83" t="str">
        <f t="shared" si="15"/>
        <v/>
      </c>
      <c r="D143" s="128"/>
      <c r="E143" s="133"/>
      <c r="F143" s="134"/>
      <c r="G143" s="134"/>
      <c r="H143" s="134"/>
      <c r="I143" s="134"/>
      <c r="J143" s="134"/>
      <c r="K143" s="137" t="str">
        <f t="shared" si="16"/>
        <v/>
      </c>
      <c r="L143" s="38"/>
    </row>
    <row r="144" spans="1:12" ht="23" thickBot="1">
      <c r="A144" s="58"/>
      <c r="B144" s="106"/>
      <c r="C144" s="75" t="s">
        <v>177</v>
      </c>
      <c r="D144" s="59" t="s">
        <v>176</v>
      </c>
      <c r="E144" s="63" t="s">
        <v>145</v>
      </c>
      <c r="F144" s="64" t="s">
        <v>124</v>
      </c>
      <c r="G144" s="65" t="s">
        <v>94</v>
      </c>
      <c r="H144" s="66" t="s">
        <v>120</v>
      </c>
      <c r="I144" s="65" t="s">
        <v>95</v>
      </c>
      <c r="J144" s="66" t="s">
        <v>121</v>
      </c>
      <c r="K144" s="64" t="s">
        <v>96</v>
      </c>
      <c r="L144" s="67" t="s">
        <v>356</v>
      </c>
    </row>
    <row r="145" spans="1:12" s="31" customFormat="1" ht="26.5">
      <c r="A145" s="35"/>
      <c r="B145" s="60" t="str">
        <f t="shared" ref="B145" si="17">IF($E$8=C145,$D$8,IF($E$9=C145,$D$9,IF($E$10=C145,$D$10,"")))</f>
        <v/>
      </c>
      <c r="C145" s="77" t="s">
        <v>78</v>
      </c>
      <c r="D145" s="68"/>
      <c r="E145" s="69"/>
      <c r="F145" s="70"/>
      <c r="G145" s="70"/>
      <c r="H145" s="70"/>
      <c r="I145" s="70"/>
      <c r="J145" s="70"/>
      <c r="K145" s="71"/>
      <c r="L145" s="523">
        <f>SUM(K146:K165)</f>
        <v>0</v>
      </c>
    </row>
    <row r="146" spans="1:12">
      <c r="A146" s="35">
        <v>1</v>
      </c>
      <c r="B146" s="108"/>
      <c r="C146" s="84" t="str">
        <f>IF(D146="","",".")</f>
        <v/>
      </c>
      <c r="D146" s="126"/>
      <c r="E146" s="129"/>
      <c r="F146" s="130"/>
      <c r="G146" s="130"/>
      <c r="H146" s="130"/>
      <c r="I146" s="130"/>
      <c r="J146" s="130"/>
      <c r="K146" s="135" t="str">
        <f>IF(ISNUMBER(F146),(PRODUCT(F146,G146,I146)),"")</f>
        <v/>
      </c>
      <c r="L146" s="36"/>
    </row>
    <row r="147" spans="1:12">
      <c r="A147" s="35">
        <v>2</v>
      </c>
      <c r="B147" s="108"/>
      <c r="C147" s="84" t="str">
        <f t="shared" ref="C147:C165" si="18">IF(D147="","",".")</f>
        <v/>
      </c>
      <c r="D147" s="127"/>
      <c r="E147" s="131"/>
      <c r="F147" s="132"/>
      <c r="G147" s="132"/>
      <c r="H147" s="132"/>
      <c r="I147" s="132"/>
      <c r="J147" s="132"/>
      <c r="K147" s="136" t="str">
        <f t="shared" ref="K147:K165" si="19">IF(ISNUMBER(F147),(PRODUCT(F147,G147,I147)),"")</f>
        <v/>
      </c>
      <c r="L147" s="36"/>
    </row>
    <row r="148" spans="1:12">
      <c r="A148" s="35">
        <v>3</v>
      </c>
      <c r="B148" s="108"/>
      <c r="C148" s="84" t="str">
        <f t="shared" si="18"/>
        <v/>
      </c>
      <c r="D148" s="127"/>
      <c r="E148" s="131"/>
      <c r="F148" s="132"/>
      <c r="G148" s="132"/>
      <c r="H148" s="132"/>
      <c r="I148" s="132"/>
      <c r="J148" s="132"/>
      <c r="K148" s="136" t="str">
        <f t="shared" si="19"/>
        <v/>
      </c>
      <c r="L148" s="36"/>
    </row>
    <row r="149" spans="1:12">
      <c r="A149" s="35">
        <v>4</v>
      </c>
      <c r="B149" s="108"/>
      <c r="C149" s="84" t="str">
        <f t="shared" si="18"/>
        <v/>
      </c>
      <c r="D149" s="127"/>
      <c r="E149" s="131"/>
      <c r="F149" s="132"/>
      <c r="G149" s="132"/>
      <c r="H149" s="132"/>
      <c r="I149" s="132"/>
      <c r="J149" s="132"/>
      <c r="K149" s="136" t="str">
        <f t="shared" si="19"/>
        <v/>
      </c>
      <c r="L149" s="36"/>
    </row>
    <row r="150" spans="1:12">
      <c r="A150" s="35">
        <v>5</v>
      </c>
      <c r="B150" s="108"/>
      <c r="C150" s="84" t="str">
        <f t="shared" si="18"/>
        <v/>
      </c>
      <c r="D150" s="127"/>
      <c r="E150" s="131"/>
      <c r="F150" s="132"/>
      <c r="G150" s="132"/>
      <c r="H150" s="132"/>
      <c r="I150" s="132"/>
      <c r="J150" s="132"/>
      <c r="K150" s="136" t="str">
        <f t="shared" si="19"/>
        <v/>
      </c>
      <c r="L150" s="36"/>
    </row>
    <row r="151" spans="1:12">
      <c r="A151" s="35">
        <v>6</v>
      </c>
      <c r="B151" s="108"/>
      <c r="C151" s="84" t="str">
        <f t="shared" si="18"/>
        <v/>
      </c>
      <c r="D151" s="127"/>
      <c r="E151" s="131"/>
      <c r="F151" s="132"/>
      <c r="G151" s="132"/>
      <c r="H151" s="132"/>
      <c r="I151" s="132"/>
      <c r="J151" s="132"/>
      <c r="K151" s="136" t="str">
        <f t="shared" si="19"/>
        <v/>
      </c>
      <c r="L151" s="36"/>
    </row>
    <row r="152" spans="1:12">
      <c r="A152" s="35">
        <v>7</v>
      </c>
      <c r="B152" s="108"/>
      <c r="C152" s="84" t="str">
        <f t="shared" si="18"/>
        <v/>
      </c>
      <c r="D152" s="127"/>
      <c r="E152" s="131"/>
      <c r="F152" s="132"/>
      <c r="G152" s="132"/>
      <c r="H152" s="132"/>
      <c r="I152" s="132"/>
      <c r="J152" s="132"/>
      <c r="K152" s="136" t="str">
        <f t="shared" si="19"/>
        <v/>
      </c>
      <c r="L152" s="36"/>
    </row>
    <row r="153" spans="1:12">
      <c r="A153" s="35">
        <v>8</v>
      </c>
      <c r="B153" s="108"/>
      <c r="C153" s="84" t="str">
        <f t="shared" si="18"/>
        <v/>
      </c>
      <c r="D153" s="127"/>
      <c r="E153" s="131"/>
      <c r="F153" s="132"/>
      <c r="G153" s="132"/>
      <c r="H153" s="132"/>
      <c r="I153" s="132"/>
      <c r="J153" s="132"/>
      <c r="K153" s="136" t="str">
        <f t="shared" si="19"/>
        <v/>
      </c>
      <c r="L153" s="36"/>
    </row>
    <row r="154" spans="1:12">
      <c r="A154" s="35">
        <v>9</v>
      </c>
      <c r="B154" s="108"/>
      <c r="C154" s="84" t="str">
        <f t="shared" si="18"/>
        <v/>
      </c>
      <c r="D154" s="127"/>
      <c r="E154" s="131"/>
      <c r="F154" s="132"/>
      <c r="G154" s="132"/>
      <c r="H154" s="132"/>
      <c r="I154" s="132"/>
      <c r="J154" s="132"/>
      <c r="K154" s="136" t="str">
        <f t="shared" si="19"/>
        <v/>
      </c>
      <c r="L154" s="36"/>
    </row>
    <row r="155" spans="1:12">
      <c r="A155" s="35">
        <v>10</v>
      </c>
      <c r="B155" s="108"/>
      <c r="C155" s="84" t="str">
        <f t="shared" si="18"/>
        <v/>
      </c>
      <c r="D155" s="127"/>
      <c r="E155" s="131"/>
      <c r="F155" s="132"/>
      <c r="G155" s="132"/>
      <c r="H155" s="132"/>
      <c r="I155" s="132"/>
      <c r="J155" s="132"/>
      <c r="K155" s="136" t="str">
        <f t="shared" si="19"/>
        <v/>
      </c>
      <c r="L155" s="36"/>
    </row>
    <row r="156" spans="1:12">
      <c r="A156" s="35">
        <v>11</v>
      </c>
      <c r="B156" s="108"/>
      <c r="C156" s="84" t="str">
        <f t="shared" si="18"/>
        <v/>
      </c>
      <c r="D156" s="127"/>
      <c r="E156" s="131"/>
      <c r="F156" s="132"/>
      <c r="G156" s="132"/>
      <c r="H156" s="132"/>
      <c r="I156" s="132"/>
      <c r="J156" s="132"/>
      <c r="K156" s="136" t="str">
        <f t="shared" si="19"/>
        <v/>
      </c>
      <c r="L156" s="36"/>
    </row>
    <row r="157" spans="1:12">
      <c r="A157" s="35">
        <v>12</v>
      </c>
      <c r="B157" s="108"/>
      <c r="C157" s="84" t="str">
        <f t="shared" si="18"/>
        <v/>
      </c>
      <c r="D157" s="127"/>
      <c r="E157" s="131"/>
      <c r="F157" s="132"/>
      <c r="G157" s="132"/>
      <c r="H157" s="132"/>
      <c r="I157" s="132"/>
      <c r="J157" s="132"/>
      <c r="K157" s="136" t="str">
        <f t="shared" si="19"/>
        <v/>
      </c>
      <c r="L157" s="37"/>
    </row>
    <row r="158" spans="1:12">
      <c r="A158" s="35">
        <v>13</v>
      </c>
      <c r="B158" s="108"/>
      <c r="C158" s="84" t="str">
        <f t="shared" si="18"/>
        <v/>
      </c>
      <c r="D158" s="127"/>
      <c r="E158" s="131"/>
      <c r="F158" s="132"/>
      <c r="G158" s="132"/>
      <c r="H158" s="132"/>
      <c r="I158" s="132"/>
      <c r="J158" s="132"/>
      <c r="K158" s="136" t="str">
        <f t="shared" si="19"/>
        <v/>
      </c>
      <c r="L158" s="37"/>
    </row>
    <row r="159" spans="1:12">
      <c r="A159" s="35">
        <v>14</v>
      </c>
      <c r="B159" s="108"/>
      <c r="C159" s="84" t="str">
        <f t="shared" si="18"/>
        <v/>
      </c>
      <c r="D159" s="127"/>
      <c r="E159" s="131"/>
      <c r="F159" s="132"/>
      <c r="G159" s="132"/>
      <c r="H159" s="132"/>
      <c r="I159" s="132"/>
      <c r="J159" s="132"/>
      <c r="K159" s="136" t="str">
        <f t="shared" si="19"/>
        <v/>
      </c>
      <c r="L159" s="37"/>
    </row>
    <row r="160" spans="1:12">
      <c r="A160" s="35">
        <v>15</v>
      </c>
      <c r="B160" s="108"/>
      <c r="C160" s="84" t="str">
        <f t="shared" si="18"/>
        <v/>
      </c>
      <c r="D160" s="127"/>
      <c r="E160" s="131"/>
      <c r="F160" s="132"/>
      <c r="G160" s="132"/>
      <c r="H160" s="132"/>
      <c r="I160" s="132"/>
      <c r="J160" s="132"/>
      <c r="K160" s="136" t="str">
        <f t="shared" si="19"/>
        <v/>
      </c>
      <c r="L160" s="36"/>
    </row>
    <row r="161" spans="1:12">
      <c r="A161" s="35">
        <v>16</v>
      </c>
      <c r="B161" s="108"/>
      <c r="C161" s="84" t="str">
        <f t="shared" si="18"/>
        <v/>
      </c>
      <c r="D161" s="127"/>
      <c r="E161" s="131"/>
      <c r="F161" s="132"/>
      <c r="G161" s="132"/>
      <c r="H161" s="132"/>
      <c r="I161" s="132"/>
      <c r="J161" s="132"/>
      <c r="K161" s="136" t="str">
        <f t="shared" si="19"/>
        <v/>
      </c>
      <c r="L161" s="36"/>
    </row>
    <row r="162" spans="1:12">
      <c r="A162" s="35">
        <v>17</v>
      </c>
      <c r="B162" s="108"/>
      <c r="C162" s="84" t="str">
        <f t="shared" si="18"/>
        <v/>
      </c>
      <c r="D162" s="127"/>
      <c r="E162" s="131"/>
      <c r="F162" s="132"/>
      <c r="G162" s="132"/>
      <c r="H162" s="132"/>
      <c r="I162" s="132"/>
      <c r="J162" s="132"/>
      <c r="K162" s="136" t="str">
        <f t="shared" si="19"/>
        <v/>
      </c>
      <c r="L162" s="37"/>
    </row>
    <row r="163" spans="1:12">
      <c r="A163" s="35">
        <v>18</v>
      </c>
      <c r="B163" s="108"/>
      <c r="C163" s="84" t="str">
        <f t="shared" si="18"/>
        <v/>
      </c>
      <c r="D163" s="127"/>
      <c r="E163" s="131"/>
      <c r="F163" s="132"/>
      <c r="G163" s="132"/>
      <c r="H163" s="132"/>
      <c r="I163" s="132"/>
      <c r="J163" s="132"/>
      <c r="K163" s="136" t="str">
        <f t="shared" si="19"/>
        <v/>
      </c>
      <c r="L163" s="37"/>
    </row>
    <row r="164" spans="1:12">
      <c r="A164" s="35">
        <v>19</v>
      </c>
      <c r="B164" s="108"/>
      <c r="C164" s="84" t="str">
        <f t="shared" si="18"/>
        <v/>
      </c>
      <c r="D164" s="127"/>
      <c r="E164" s="131"/>
      <c r="F164" s="132"/>
      <c r="G164" s="132"/>
      <c r="H164" s="132"/>
      <c r="I164" s="132"/>
      <c r="J164" s="132"/>
      <c r="K164" s="136" t="str">
        <f t="shared" si="19"/>
        <v/>
      </c>
      <c r="L164" s="37"/>
    </row>
    <row r="165" spans="1:12" ht="18.5" thickBot="1">
      <c r="A165" s="35">
        <v>20</v>
      </c>
      <c r="B165" s="109"/>
      <c r="C165" s="85" t="str">
        <f t="shared" si="18"/>
        <v/>
      </c>
      <c r="D165" s="128"/>
      <c r="E165" s="131"/>
      <c r="F165" s="132"/>
      <c r="G165" s="134"/>
      <c r="H165" s="134"/>
      <c r="I165" s="134"/>
      <c r="J165" s="134"/>
      <c r="K165" s="137" t="str">
        <f t="shared" si="19"/>
        <v/>
      </c>
      <c r="L165" s="38"/>
    </row>
    <row r="166" spans="1:12" ht="23" thickBot="1">
      <c r="A166" s="58"/>
      <c r="B166" s="106"/>
      <c r="C166" s="75" t="s">
        <v>177</v>
      </c>
      <c r="D166" s="59" t="s">
        <v>176</v>
      </c>
      <c r="E166" s="63" t="s">
        <v>145</v>
      </c>
      <c r="F166" s="64" t="s">
        <v>124</v>
      </c>
      <c r="G166" s="65" t="s">
        <v>94</v>
      </c>
      <c r="H166" s="66" t="s">
        <v>120</v>
      </c>
      <c r="I166" s="65" t="s">
        <v>95</v>
      </c>
      <c r="J166" s="66" t="s">
        <v>121</v>
      </c>
      <c r="K166" s="64" t="s">
        <v>96</v>
      </c>
      <c r="L166" s="67" t="s">
        <v>356</v>
      </c>
    </row>
    <row r="167" spans="1:12" s="31" customFormat="1" ht="26.5">
      <c r="A167" s="35"/>
      <c r="B167" s="60" t="str">
        <f t="shared" ref="B167" si="20">IF($E$8=C167,$D$8,IF($E$9=C167,$D$9,IF($E$10=C167,$D$10,"")))</f>
        <v/>
      </c>
      <c r="C167" s="77" t="s">
        <v>244</v>
      </c>
      <c r="D167" s="68"/>
      <c r="E167" s="69"/>
      <c r="F167" s="70"/>
      <c r="G167" s="70"/>
      <c r="H167" s="70"/>
      <c r="I167" s="70"/>
      <c r="J167" s="70"/>
      <c r="K167" s="71"/>
      <c r="L167" s="523">
        <f>SUM(K168:K187)</f>
        <v>0</v>
      </c>
    </row>
    <row r="168" spans="1:12">
      <c r="A168" s="35">
        <v>1</v>
      </c>
      <c r="B168" s="108"/>
      <c r="C168" s="84" t="str">
        <f>IF(D168="","",".")</f>
        <v/>
      </c>
      <c r="D168" s="126"/>
      <c r="E168" s="129"/>
      <c r="F168" s="130"/>
      <c r="G168" s="130"/>
      <c r="H168" s="130"/>
      <c r="I168" s="130"/>
      <c r="J168" s="130"/>
      <c r="K168" s="135" t="str">
        <f>IF(ISNUMBER(F168),(PRODUCT(F168,G168,I168)),"")</f>
        <v/>
      </c>
      <c r="L168" s="36"/>
    </row>
    <row r="169" spans="1:12">
      <c r="A169" s="35">
        <v>2</v>
      </c>
      <c r="B169" s="108"/>
      <c r="C169" s="84" t="str">
        <f t="shared" ref="C169:C187" si="21">IF(D169="","",".")</f>
        <v/>
      </c>
      <c r="D169" s="127"/>
      <c r="E169" s="131"/>
      <c r="F169" s="132"/>
      <c r="G169" s="132"/>
      <c r="H169" s="132"/>
      <c r="I169" s="132"/>
      <c r="J169" s="132"/>
      <c r="K169" s="136" t="str">
        <f t="shared" ref="K169:K186" si="22">IF(ISNUMBER(F169),(PRODUCT(F169,G169,I169)),"")</f>
        <v/>
      </c>
      <c r="L169" s="36"/>
    </row>
    <row r="170" spans="1:12">
      <c r="A170" s="35">
        <v>3</v>
      </c>
      <c r="B170" s="108"/>
      <c r="C170" s="84" t="str">
        <f t="shared" si="21"/>
        <v/>
      </c>
      <c r="D170" s="127"/>
      <c r="E170" s="131"/>
      <c r="F170" s="132"/>
      <c r="G170" s="132"/>
      <c r="H170" s="132"/>
      <c r="I170" s="132"/>
      <c r="J170" s="132"/>
      <c r="K170" s="136" t="str">
        <f t="shared" si="22"/>
        <v/>
      </c>
      <c r="L170" s="36"/>
    </row>
    <row r="171" spans="1:12">
      <c r="A171" s="35">
        <v>4</v>
      </c>
      <c r="B171" s="108"/>
      <c r="C171" s="84" t="str">
        <f t="shared" si="21"/>
        <v/>
      </c>
      <c r="D171" s="127"/>
      <c r="E171" s="131"/>
      <c r="F171" s="132"/>
      <c r="G171" s="132"/>
      <c r="H171" s="132"/>
      <c r="I171" s="132"/>
      <c r="J171" s="132"/>
      <c r="K171" s="136" t="str">
        <f t="shared" si="22"/>
        <v/>
      </c>
      <c r="L171" s="36"/>
    </row>
    <row r="172" spans="1:12">
      <c r="A172" s="35">
        <v>5</v>
      </c>
      <c r="B172" s="108"/>
      <c r="C172" s="84" t="str">
        <f t="shared" si="21"/>
        <v/>
      </c>
      <c r="D172" s="127"/>
      <c r="E172" s="131"/>
      <c r="F172" s="132"/>
      <c r="G172" s="132"/>
      <c r="H172" s="132"/>
      <c r="I172" s="132"/>
      <c r="J172" s="132"/>
      <c r="K172" s="136" t="str">
        <f t="shared" si="22"/>
        <v/>
      </c>
      <c r="L172" s="36"/>
    </row>
    <row r="173" spans="1:12">
      <c r="A173" s="35">
        <v>6</v>
      </c>
      <c r="B173" s="108"/>
      <c r="C173" s="84" t="str">
        <f t="shared" si="21"/>
        <v/>
      </c>
      <c r="D173" s="127"/>
      <c r="E173" s="131"/>
      <c r="F173" s="132"/>
      <c r="G173" s="132"/>
      <c r="H173" s="132"/>
      <c r="I173" s="132"/>
      <c r="J173" s="132"/>
      <c r="K173" s="136" t="str">
        <f t="shared" si="22"/>
        <v/>
      </c>
      <c r="L173" s="36"/>
    </row>
    <row r="174" spans="1:12">
      <c r="A174" s="35">
        <v>7</v>
      </c>
      <c r="B174" s="108"/>
      <c r="C174" s="84" t="str">
        <f t="shared" si="21"/>
        <v/>
      </c>
      <c r="D174" s="127"/>
      <c r="E174" s="131"/>
      <c r="F174" s="132"/>
      <c r="G174" s="132"/>
      <c r="H174" s="132"/>
      <c r="I174" s="132"/>
      <c r="J174" s="132"/>
      <c r="K174" s="136" t="str">
        <f t="shared" si="22"/>
        <v/>
      </c>
      <c r="L174" s="36"/>
    </row>
    <row r="175" spans="1:12">
      <c r="A175" s="35">
        <v>8</v>
      </c>
      <c r="B175" s="108"/>
      <c r="C175" s="84" t="str">
        <f t="shared" si="21"/>
        <v/>
      </c>
      <c r="D175" s="127"/>
      <c r="E175" s="131"/>
      <c r="F175" s="132"/>
      <c r="G175" s="132"/>
      <c r="H175" s="132"/>
      <c r="I175" s="132"/>
      <c r="J175" s="132"/>
      <c r="K175" s="136" t="str">
        <f t="shared" si="22"/>
        <v/>
      </c>
      <c r="L175" s="36"/>
    </row>
    <row r="176" spans="1:12">
      <c r="A176" s="35">
        <v>9</v>
      </c>
      <c r="B176" s="108"/>
      <c r="C176" s="84" t="str">
        <f t="shared" si="21"/>
        <v/>
      </c>
      <c r="D176" s="127"/>
      <c r="E176" s="131"/>
      <c r="F176" s="132"/>
      <c r="G176" s="132"/>
      <c r="H176" s="132"/>
      <c r="I176" s="132"/>
      <c r="J176" s="132"/>
      <c r="K176" s="136" t="str">
        <f t="shared" si="22"/>
        <v/>
      </c>
      <c r="L176" s="36"/>
    </row>
    <row r="177" spans="1:12">
      <c r="A177" s="35">
        <v>10</v>
      </c>
      <c r="B177" s="108"/>
      <c r="C177" s="84" t="str">
        <f t="shared" si="21"/>
        <v/>
      </c>
      <c r="D177" s="127"/>
      <c r="E177" s="131"/>
      <c r="F177" s="132"/>
      <c r="G177" s="132"/>
      <c r="H177" s="132"/>
      <c r="I177" s="132"/>
      <c r="J177" s="132"/>
      <c r="K177" s="136" t="str">
        <f t="shared" si="22"/>
        <v/>
      </c>
      <c r="L177" s="36"/>
    </row>
    <row r="178" spans="1:12">
      <c r="A178" s="35">
        <v>11</v>
      </c>
      <c r="B178" s="108"/>
      <c r="C178" s="84" t="str">
        <f t="shared" si="21"/>
        <v/>
      </c>
      <c r="D178" s="127"/>
      <c r="E178" s="131"/>
      <c r="F178" s="132"/>
      <c r="G178" s="132"/>
      <c r="H178" s="132"/>
      <c r="I178" s="132"/>
      <c r="J178" s="132"/>
      <c r="K178" s="136" t="str">
        <f t="shared" si="22"/>
        <v/>
      </c>
      <c r="L178" s="36"/>
    </row>
    <row r="179" spans="1:12">
      <c r="A179" s="35">
        <v>12</v>
      </c>
      <c r="B179" s="108"/>
      <c r="C179" s="84" t="str">
        <f t="shared" si="21"/>
        <v/>
      </c>
      <c r="D179" s="127"/>
      <c r="E179" s="131"/>
      <c r="F179" s="132"/>
      <c r="G179" s="132"/>
      <c r="H179" s="132"/>
      <c r="I179" s="132"/>
      <c r="J179" s="132"/>
      <c r="K179" s="136" t="str">
        <f t="shared" si="22"/>
        <v/>
      </c>
      <c r="L179" s="36"/>
    </row>
    <row r="180" spans="1:12">
      <c r="A180" s="35">
        <v>13</v>
      </c>
      <c r="B180" s="108"/>
      <c r="C180" s="84" t="str">
        <f t="shared" si="21"/>
        <v/>
      </c>
      <c r="D180" s="127"/>
      <c r="E180" s="131"/>
      <c r="F180" s="132"/>
      <c r="G180" s="132"/>
      <c r="H180" s="132"/>
      <c r="I180" s="132"/>
      <c r="J180" s="132"/>
      <c r="K180" s="136" t="str">
        <f t="shared" si="22"/>
        <v/>
      </c>
      <c r="L180" s="36"/>
    </row>
    <row r="181" spans="1:12">
      <c r="A181" s="35">
        <v>14</v>
      </c>
      <c r="B181" s="108"/>
      <c r="C181" s="84" t="str">
        <f t="shared" si="21"/>
        <v/>
      </c>
      <c r="D181" s="127"/>
      <c r="E181" s="131"/>
      <c r="F181" s="132"/>
      <c r="G181" s="132"/>
      <c r="H181" s="132"/>
      <c r="I181" s="132"/>
      <c r="J181" s="132"/>
      <c r="K181" s="136" t="str">
        <f t="shared" si="22"/>
        <v/>
      </c>
      <c r="L181" s="36"/>
    </row>
    <row r="182" spans="1:12">
      <c r="A182" s="35">
        <v>15</v>
      </c>
      <c r="B182" s="108"/>
      <c r="C182" s="84" t="str">
        <f t="shared" si="21"/>
        <v/>
      </c>
      <c r="D182" s="127"/>
      <c r="E182" s="131"/>
      <c r="F182" s="132"/>
      <c r="G182" s="132"/>
      <c r="H182" s="132"/>
      <c r="I182" s="132"/>
      <c r="J182" s="132"/>
      <c r="K182" s="136" t="str">
        <f t="shared" si="22"/>
        <v/>
      </c>
      <c r="L182" s="36"/>
    </row>
    <row r="183" spans="1:12">
      <c r="A183" s="35">
        <v>16</v>
      </c>
      <c r="B183" s="108"/>
      <c r="C183" s="84" t="str">
        <f t="shared" si="21"/>
        <v/>
      </c>
      <c r="D183" s="127"/>
      <c r="E183" s="131"/>
      <c r="F183" s="132"/>
      <c r="G183" s="132"/>
      <c r="H183" s="132"/>
      <c r="I183" s="132"/>
      <c r="J183" s="132"/>
      <c r="K183" s="136" t="str">
        <f t="shared" si="22"/>
        <v/>
      </c>
      <c r="L183" s="36"/>
    </row>
    <row r="184" spans="1:12">
      <c r="A184" s="35">
        <v>17</v>
      </c>
      <c r="B184" s="108"/>
      <c r="C184" s="84" t="str">
        <f t="shared" si="21"/>
        <v/>
      </c>
      <c r="D184" s="127"/>
      <c r="E184" s="131"/>
      <c r="F184" s="132"/>
      <c r="G184" s="132"/>
      <c r="H184" s="132"/>
      <c r="I184" s="132"/>
      <c r="J184" s="132"/>
      <c r="K184" s="136" t="str">
        <f t="shared" si="22"/>
        <v/>
      </c>
      <c r="L184" s="37"/>
    </row>
    <row r="185" spans="1:12">
      <c r="A185" s="35">
        <v>18</v>
      </c>
      <c r="B185" s="108"/>
      <c r="C185" s="84" t="str">
        <f t="shared" si="21"/>
        <v/>
      </c>
      <c r="D185" s="127"/>
      <c r="E185" s="131"/>
      <c r="F185" s="132"/>
      <c r="G185" s="132"/>
      <c r="H185" s="132"/>
      <c r="I185" s="132"/>
      <c r="J185" s="132"/>
      <c r="K185" s="136" t="str">
        <f t="shared" si="22"/>
        <v/>
      </c>
      <c r="L185" s="37"/>
    </row>
    <row r="186" spans="1:12">
      <c r="A186" s="35">
        <v>19</v>
      </c>
      <c r="B186" s="108"/>
      <c r="C186" s="84" t="str">
        <f t="shared" si="21"/>
        <v/>
      </c>
      <c r="D186" s="127"/>
      <c r="E186" s="131"/>
      <c r="F186" s="132"/>
      <c r="G186" s="132"/>
      <c r="H186" s="132"/>
      <c r="I186" s="132"/>
      <c r="J186" s="132"/>
      <c r="K186" s="136" t="str">
        <f t="shared" si="22"/>
        <v/>
      </c>
      <c r="L186" s="37"/>
    </row>
    <row r="187" spans="1:12" ht="18.5" thickBot="1">
      <c r="A187" s="35">
        <v>20</v>
      </c>
      <c r="B187" s="109"/>
      <c r="C187" s="85" t="str">
        <f t="shared" si="21"/>
        <v/>
      </c>
      <c r="D187" s="128"/>
      <c r="E187" s="133"/>
      <c r="F187" s="132"/>
      <c r="G187" s="134"/>
      <c r="H187" s="134"/>
      <c r="I187" s="134"/>
      <c r="J187" s="134"/>
      <c r="K187" s="137" t="str">
        <f>IF(ISNUMBER(F187),(PRODUCT(F187,G187,I187)),"")</f>
        <v/>
      </c>
      <c r="L187" s="38"/>
    </row>
    <row r="188" spans="1:12" ht="23" thickBot="1">
      <c r="A188" s="58"/>
      <c r="B188" s="106"/>
      <c r="C188" s="75" t="s">
        <v>177</v>
      </c>
      <c r="D188" s="59" t="s">
        <v>176</v>
      </c>
      <c r="E188" s="63" t="s">
        <v>145</v>
      </c>
      <c r="F188" s="64" t="s">
        <v>124</v>
      </c>
      <c r="G188" s="65" t="s">
        <v>94</v>
      </c>
      <c r="H188" s="66" t="s">
        <v>120</v>
      </c>
      <c r="I188" s="65" t="s">
        <v>95</v>
      </c>
      <c r="J188" s="66" t="s">
        <v>121</v>
      </c>
      <c r="K188" s="64" t="s">
        <v>96</v>
      </c>
      <c r="L188" s="67" t="s">
        <v>356</v>
      </c>
    </row>
    <row r="189" spans="1:12" s="31" customFormat="1" ht="26.5">
      <c r="A189" s="35"/>
      <c r="B189" s="60" t="str">
        <f t="shared" ref="B189" si="23">IF($E$8=C189,$D$8,IF($E$9=C189,$D$9,IF($E$10=C189,$D$10,"")))</f>
        <v/>
      </c>
      <c r="C189" s="77" t="s">
        <v>245</v>
      </c>
      <c r="D189" s="68"/>
      <c r="E189" s="69"/>
      <c r="F189" s="70"/>
      <c r="G189" s="70"/>
      <c r="H189" s="70"/>
      <c r="I189" s="70"/>
      <c r="J189" s="70"/>
      <c r="K189" s="71"/>
      <c r="L189" s="523">
        <f>SUM(K190:K209)</f>
        <v>0</v>
      </c>
    </row>
    <row r="190" spans="1:12">
      <c r="A190" s="35">
        <v>1</v>
      </c>
      <c r="B190" s="108"/>
      <c r="C190" s="84" t="str">
        <f>IF(D190="","",".")</f>
        <v/>
      </c>
      <c r="D190" s="126"/>
      <c r="E190" s="129"/>
      <c r="F190" s="130"/>
      <c r="G190" s="130"/>
      <c r="H190" s="130"/>
      <c r="I190" s="130"/>
      <c r="J190" s="130"/>
      <c r="K190" s="135" t="str">
        <f>IF(ISNUMBER(F190),(PRODUCT(F190,G190,I190)),"")</f>
        <v/>
      </c>
      <c r="L190" s="36"/>
    </row>
    <row r="191" spans="1:12">
      <c r="A191" s="35">
        <v>2</v>
      </c>
      <c r="B191" s="108"/>
      <c r="C191" s="84" t="str">
        <f t="shared" ref="C191:C209" si="24">IF(D191="","",".")</f>
        <v/>
      </c>
      <c r="D191" s="127"/>
      <c r="E191" s="131"/>
      <c r="F191" s="132"/>
      <c r="G191" s="132"/>
      <c r="H191" s="132"/>
      <c r="I191" s="132"/>
      <c r="J191" s="132"/>
      <c r="K191" s="136" t="str">
        <f t="shared" ref="K191:K209" si="25">IF(ISNUMBER(F191),(PRODUCT(F191,G191,I191)),"")</f>
        <v/>
      </c>
      <c r="L191" s="36"/>
    </row>
    <row r="192" spans="1:12">
      <c r="A192" s="35">
        <v>3</v>
      </c>
      <c r="B192" s="108"/>
      <c r="C192" s="84" t="str">
        <f t="shared" si="24"/>
        <v/>
      </c>
      <c r="D192" s="127"/>
      <c r="E192" s="131"/>
      <c r="F192" s="132"/>
      <c r="G192" s="132"/>
      <c r="H192" s="132"/>
      <c r="I192" s="132"/>
      <c r="J192" s="132"/>
      <c r="K192" s="136" t="str">
        <f t="shared" si="25"/>
        <v/>
      </c>
      <c r="L192" s="36"/>
    </row>
    <row r="193" spans="1:12">
      <c r="A193" s="35">
        <v>4</v>
      </c>
      <c r="B193" s="108"/>
      <c r="C193" s="84" t="str">
        <f t="shared" si="24"/>
        <v/>
      </c>
      <c r="D193" s="127"/>
      <c r="E193" s="131"/>
      <c r="F193" s="132"/>
      <c r="G193" s="132"/>
      <c r="H193" s="132"/>
      <c r="I193" s="132"/>
      <c r="J193" s="132"/>
      <c r="K193" s="136" t="str">
        <f t="shared" si="25"/>
        <v/>
      </c>
      <c r="L193" s="36"/>
    </row>
    <row r="194" spans="1:12">
      <c r="A194" s="35">
        <v>5</v>
      </c>
      <c r="B194" s="108"/>
      <c r="C194" s="84" t="str">
        <f t="shared" si="24"/>
        <v/>
      </c>
      <c r="D194" s="127"/>
      <c r="E194" s="131"/>
      <c r="F194" s="132"/>
      <c r="G194" s="132"/>
      <c r="H194" s="132"/>
      <c r="I194" s="132"/>
      <c r="J194" s="132"/>
      <c r="K194" s="136" t="str">
        <f t="shared" si="25"/>
        <v/>
      </c>
      <c r="L194" s="36"/>
    </row>
    <row r="195" spans="1:12">
      <c r="A195" s="35">
        <v>6</v>
      </c>
      <c r="B195" s="108"/>
      <c r="C195" s="84" t="str">
        <f t="shared" si="24"/>
        <v/>
      </c>
      <c r="D195" s="127"/>
      <c r="E195" s="131"/>
      <c r="F195" s="132"/>
      <c r="G195" s="132"/>
      <c r="H195" s="132"/>
      <c r="I195" s="132"/>
      <c r="J195" s="132"/>
      <c r="K195" s="136" t="str">
        <f t="shared" si="25"/>
        <v/>
      </c>
      <c r="L195" s="36"/>
    </row>
    <row r="196" spans="1:12">
      <c r="A196" s="35">
        <v>7</v>
      </c>
      <c r="B196" s="108"/>
      <c r="C196" s="84" t="str">
        <f t="shared" si="24"/>
        <v/>
      </c>
      <c r="D196" s="127"/>
      <c r="E196" s="131"/>
      <c r="F196" s="132"/>
      <c r="G196" s="132"/>
      <c r="H196" s="132"/>
      <c r="I196" s="132"/>
      <c r="J196" s="132"/>
      <c r="K196" s="136" t="str">
        <f t="shared" si="25"/>
        <v/>
      </c>
      <c r="L196" s="36"/>
    </row>
    <row r="197" spans="1:12">
      <c r="A197" s="35">
        <v>8</v>
      </c>
      <c r="B197" s="108"/>
      <c r="C197" s="84" t="str">
        <f t="shared" si="24"/>
        <v/>
      </c>
      <c r="D197" s="127"/>
      <c r="E197" s="131"/>
      <c r="F197" s="132"/>
      <c r="G197" s="132"/>
      <c r="H197" s="132"/>
      <c r="I197" s="132"/>
      <c r="J197" s="132"/>
      <c r="K197" s="136" t="str">
        <f t="shared" si="25"/>
        <v/>
      </c>
      <c r="L197" s="36"/>
    </row>
    <row r="198" spans="1:12">
      <c r="A198" s="35">
        <v>9</v>
      </c>
      <c r="B198" s="108"/>
      <c r="C198" s="84" t="str">
        <f t="shared" si="24"/>
        <v/>
      </c>
      <c r="D198" s="127"/>
      <c r="E198" s="131"/>
      <c r="F198" s="132"/>
      <c r="G198" s="132"/>
      <c r="H198" s="132"/>
      <c r="I198" s="132"/>
      <c r="J198" s="132"/>
      <c r="K198" s="136" t="str">
        <f t="shared" si="25"/>
        <v/>
      </c>
      <c r="L198" s="36"/>
    </row>
    <row r="199" spans="1:12">
      <c r="A199" s="35">
        <v>10</v>
      </c>
      <c r="B199" s="108"/>
      <c r="C199" s="84" t="str">
        <f t="shared" si="24"/>
        <v/>
      </c>
      <c r="D199" s="127"/>
      <c r="E199" s="131"/>
      <c r="F199" s="132"/>
      <c r="G199" s="132"/>
      <c r="H199" s="132"/>
      <c r="I199" s="132"/>
      <c r="J199" s="132"/>
      <c r="K199" s="136" t="str">
        <f t="shared" si="25"/>
        <v/>
      </c>
      <c r="L199" s="36"/>
    </row>
    <row r="200" spans="1:12">
      <c r="A200" s="35">
        <v>11</v>
      </c>
      <c r="B200" s="108"/>
      <c r="C200" s="84" t="str">
        <f t="shared" si="24"/>
        <v/>
      </c>
      <c r="D200" s="127"/>
      <c r="E200" s="131"/>
      <c r="F200" s="132"/>
      <c r="G200" s="132"/>
      <c r="H200" s="132"/>
      <c r="I200" s="132"/>
      <c r="J200" s="132"/>
      <c r="K200" s="136" t="str">
        <f t="shared" si="25"/>
        <v/>
      </c>
      <c r="L200" s="36"/>
    </row>
    <row r="201" spans="1:12">
      <c r="A201" s="35">
        <v>12</v>
      </c>
      <c r="B201" s="108"/>
      <c r="C201" s="84" t="str">
        <f t="shared" si="24"/>
        <v/>
      </c>
      <c r="D201" s="127"/>
      <c r="E201" s="131"/>
      <c r="F201" s="132"/>
      <c r="G201" s="132"/>
      <c r="H201" s="132"/>
      <c r="I201" s="132"/>
      <c r="J201" s="132"/>
      <c r="K201" s="136" t="str">
        <f t="shared" si="25"/>
        <v/>
      </c>
      <c r="L201" s="36"/>
    </row>
    <row r="202" spans="1:12">
      <c r="A202" s="35">
        <v>13</v>
      </c>
      <c r="B202" s="108"/>
      <c r="C202" s="84" t="str">
        <f t="shared" si="24"/>
        <v/>
      </c>
      <c r="D202" s="127"/>
      <c r="E202" s="131"/>
      <c r="F202" s="132"/>
      <c r="G202" s="132"/>
      <c r="H202" s="132"/>
      <c r="I202" s="132"/>
      <c r="J202" s="132"/>
      <c r="K202" s="136" t="str">
        <f t="shared" si="25"/>
        <v/>
      </c>
      <c r="L202" s="36"/>
    </row>
    <row r="203" spans="1:12">
      <c r="A203" s="35">
        <v>14</v>
      </c>
      <c r="B203" s="108"/>
      <c r="C203" s="84" t="str">
        <f t="shared" si="24"/>
        <v/>
      </c>
      <c r="D203" s="127"/>
      <c r="E203" s="131"/>
      <c r="F203" s="132"/>
      <c r="G203" s="132"/>
      <c r="H203" s="132"/>
      <c r="I203" s="132"/>
      <c r="J203" s="132"/>
      <c r="K203" s="136" t="str">
        <f t="shared" si="25"/>
        <v/>
      </c>
      <c r="L203" s="36"/>
    </row>
    <row r="204" spans="1:12">
      <c r="A204" s="35">
        <v>15</v>
      </c>
      <c r="B204" s="108"/>
      <c r="C204" s="84" t="str">
        <f t="shared" si="24"/>
        <v/>
      </c>
      <c r="D204" s="127"/>
      <c r="E204" s="131"/>
      <c r="F204" s="132"/>
      <c r="G204" s="132"/>
      <c r="H204" s="132"/>
      <c r="I204" s="132"/>
      <c r="J204" s="132"/>
      <c r="K204" s="136" t="str">
        <f t="shared" si="25"/>
        <v/>
      </c>
      <c r="L204" s="36"/>
    </row>
    <row r="205" spans="1:12">
      <c r="A205" s="35">
        <v>16</v>
      </c>
      <c r="B205" s="108"/>
      <c r="C205" s="84" t="str">
        <f t="shared" si="24"/>
        <v/>
      </c>
      <c r="D205" s="127"/>
      <c r="E205" s="131"/>
      <c r="F205" s="132"/>
      <c r="G205" s="132"/>
      <c r="H205" s="132"/>
      <c r="I205" s="132"/>
      <c r="J205" s="132"/>
      <c r="K205" s="136" t="str">
        <f t="shared" si="25"/>
        <v/>
      </c>
      <c r="L205" s="36"/>
    </row>
    <row r="206" spans="1:12">
      <c r="A206" s="35">
        <v>17</v>
      </c>
      <c r="B206" s="108"/>
      <c r="C206" s="84" t="str">
        <f t="shared" si="24"/>
        <v/>
      </c>
      <c r="D206" s="127"/>
      <c r="E206" s="131"/>
      <c r="F206" s="132"/>
      <c r="G206" s="132"/>
      <c r="H206" s="132"/>
      <c r="I206" s="132"/>
      <c r="J206" s="132"/>
      <c r="K206" s="136" t="str">
        <f t="shared" si="25"/>
        <v/>
      </c>
      <c r="L206" s="37"/>
    </row>
    <row r="207" spans="1:12">
      <c r="A207" s="35">
        <v>18</v>
      </c>
      <c r="B207" s="108"/>
      <c r="C207" s="84" t="str">
        <f t="shared" si="24"/>
        <v/>
      </c>
      <c r="D207" s="127"/>
      <c r="E207" s="131"/>
      <c r="F207" s="132"/>
      <c r="G207" s="132"/>
      <c r="H207" s="132"/>
      <c r="I207" s="132"/>
      <c r="J207" s="132"/>
      <c r="K207" s="136" t="str">
        <f t="shared" si="25"/>
        <v/>
      </c>
      <c r="L207" s="37"/>
    </row>
    <row r="208" spans="1:12">
      <c r="A208" s="35">
        <v>19</v>
      </c>
      <c r="B208" s="108"/>
      <c r="C208" s="84" t="str">
        <f t="shared" si="24"/>
        <v/>
      </c>
      <c r="D208" s="127"/>
      <c r="E208" s="131"/>
      <c r="F208" s="132"/>
      <c r="G208" s="132"/>
      <c r="H208" s="132"/>
      <c r="I208" s="132"/>
      <c r="J208" s="132"/>
      <c r="K208" s="136" t="str">
        <f t="shared" si="25"/>
        <v/>
      </c>
      <c r="L208" s="37"/>
    </row>
    <row r="209" spans="1:12" ht="18.5" thickBot="1">
      <c r="A209" s="35">
        <v>20</v>
      </c>
      <c r="B209" s="109"/>
      <c r="C209" s="85" t="str">
        <f t="shared" si="24"/>
        <v/>
      </c>
      <c r="D209" s="128"/>
      <c r="E209" s="133"/>
      <c r="F209" s="134"/>
      <c r="G209" s="134"/>
      <c r="H209" s="134"/>
      <c r="I209" s="132"/>
      <c r="J209" s="132"/>
      <c r="K209" s="137" t="str">
        <f t="shared" si="25"/>
        <v/>
      </c>
      <c r="L209" s="38"/>
    </row>
    <row r="210" spans="1:12" ht="23" thickBot="1">
      <c r="A210" s="58"/>
      <c r="B210" s="110"/>
      <c r="C210" s="75" t="s">
        <v>177</v>
      </c>
      <c r="D210" s="59" t="s">
        <v>176</v>
      </c>
      <c r="E210" s="63" t="s">
        <v>145</v>
      </c>
      <c r="F210" s="64" t="s">
        <v>124</v>
      </c>
      <c r="G210" s="65" t="s">
        <v>94</v>
      </c>
      <c r="H210" s="66" t="s">
        <v>120</v>
      </c>
      <c r="I210" s="65" t="s">
        <v>95</v>
      </c>
      <c r="J210" s="66" t="s">
        <v>121</v>
      </c>
      <c r="K210" s="64" t="s">
        <v>96</v>
      </c>
      <c r="L210" s="67" t="s">
        <v>356</v>
      </c>
    </row>
    <row r="211" spans="1:12" s="31" customFormat="1" ht="30" customHeight="1">
      <c r="A211" s="35"/>
      <c r="B211" s="111"/>
      <c r="C211" s="74" t="s">
        <v>308</v>
      </c>
      <c r="D211" s="68"/>
      <c r="E211" s="69"/>
      <c r="F211" s="70"/>
      <c r="G211" s="70"/>
      <c r="H211" s="70"/>
      <c r="I211" s="70"/>
      <c r="J211" s="70"/>
      <c r="K211" s="73"/>
      <c r="L211" s="523">
        <f>SUM(K212:K231)</f>
        <v>0</v>
      </c>
    </row>
    <row r="212" spans="1:12">
      <c r="A212" s="35">
        <v>1</v>
      </c>
      <c r="B212" s="98"/>
      <c r="C212" s="86" t="s">
        <v>179</v>
      </c>
      <c r="D212" s="126"/>
      <c r="E212" s="129"/>
      <c r="F212" s="130"/>
      <c r="G212" s="130"/>
      <c r="H212" s="130"/>
      <c r="I212" s="130"/>
      <c r="J212" s="130"/>
      <c r="K212" s="135" t="str">
        <f>IF(ISNUMBER(F212),(PRODUCT(F212,G212,I212)),"")</f>
        <v/>
      </c>
      <c r="L212" s="395"/>
    </row>
    <row r="213" spans="1:12">
      <c r="A213" s="35">
        <v>2</v>
      </c>
      <c r="B213" s="98"/>
      <c r="C213" s="86" t="s">
        <v>179</v>
      </c>
      <c r="D213" s="127"/>
      <c r="E213" s="131"/>
      <c r="F213" s="132"/>
      <c r="G213" s="132"/>
      <c r="H213" s="132"/>
      <c r="I213" s="132"/>
      <c r="J213" s="132"/>
      <c r="K213" s="136" t="str">
        <f t="shared" ref="K213:K231" si="26">IF(ISNUMBER(F213),(PRODUCT(F213,G213,I213)),"")</f>
        <v/>
      </c>
      <c r="L213" s="36"/>
    </row>
    <row r="214" spans="1:12">
      <c r="A214" s="35">
        <v>3</v>
      </c>
      <c r="B214" s="98"/>
      <c r="C214" s="86" t="s">
        <v>179</v>
      </c>
      <c r="D214" s="127"/>
      <c r="E214" s="131"/>
      <c r="F214" s="132"/>
      <c r="G214" s="132"/>
      <c r="H214" s="132"/>
      <c r="I214" s="132"/>
      <c r="J214" s="132"/>
      <c r="K214" s="136" t="str">
        <f t="shared" si="26"/>
        <v/>
      </c>
      <c r="L214" s="306"/>
    </row>
    <row r="215" spans="1:12">
      <c r="A215" s="35">
        <v>4</v>
      </c>
      <c r="B215" s="98"/>
      <c r="C215" s="86" t="s">
        <v>179</v>
      </c>
      <c r="D215" s="127"/>
      <c r="E215" s="131"/>
      <c r="F215" s="132"/>
      <c r="G215" s="132"/>
      <c r="H215" s="132"/>
      <c r="I215" s="132"/>
      <c r="J215" s="132"/>
      <c r="K215" s="136" t="str">
        <f t="shared" si="26"/>
        <v/>
      </c>
      <c r="L215" s="306"/>
    </row>
    <row r="216" spans="1:12">
      <c r="A216" s="35">
        <v>5</v>
      </c>
      <c r="B216" s="98"/>
      <c r="C216" s="86" t="str">
        <f t="shared" ref="C216:C230" si="27">IF(D216="","",".")</f>
        <v/>
      </c>
      <c r="D216" s="127"/>
      <c r="E216" s="131"/>
      <c r="F216" s="132"/>
      <c r="G216" s="132"/>
      <c r="H216" s="132"/>
      <c r="I216" s="132"/>
      <c r="J216" s="132"/>
      <c r="K216" s="136" t="str">
        <f t="shared" si="26"/>
        <v/>
      </c>
      <c r="L216" s="36"/>
    </row>
    <row r="217" spans="1:12">
      <c r="A217" s="35">
        <v>6</v>
      </c>
      <c r="B217" s="98"/>
      <c r="C217" s="87" t="str">
        <f t="shared" si="27"/>
        <v/>
      </c>
      <c r="D217" s="127"/>
      <c r="E217" s="131"/>
      <c r="F217" s="132"/>
      <c r="G217" s="132"/>
      <c r="H217" s="132"/>
      <c r="I217" s="132"/>
      <c r="J217" s="132"/>
      <c r="K217" s="136" t="str">
        <f t="shared" si="26"/>
        <v/>
      </c>
      <c r="L217" s="36"/>
    </row>
    <row r="218" spans="1:12">
      <c r="A218" s="35">
        <v>7</v>
      </c>
      <c r="B218" s="98"/>
      <c r="C218" s="87" t="str">
        <f t="shared" si="27"/>
        <v/>
      </c>
      <c r="D218" s="127"/>
      <c r="E218" s="131"/>
      <c r="F218" s="132"/>
      <c r="G218" s="132"/>
      <c r="H218" s="132"/>
      <c r="I218" s="132"/>
      <c r="J218" s="132"/>
      <c r="K218" s="136" t="str">
        <f t="shared" si="26"/>
        <v/>
      </c>
      <c r="L218" s="36"/>
    </row>
    <row r="219" spans="1:12">
      <c r="A219" s="35">
        <v>8</v>
      </c>
      <c r="B219" s="98"/>
      <c r="C219" s="87" t="str">
        <f t="shared" si="27"/>
        <v/>
      </c>
      <c r="D219" s="127"/>
      <c r="E219" s="131"/>
      <c r="F219" s="132"/>
      <c r="G219" s="132"/>
      <c r="H219" s="132"/>
      <c r="I219" s="132"/>
      <c r="J219" s="132"/>
      <c r="K219" s="136" t="str">
        <f t="shared" si="26"/>
        <v/>
      </c>
      <c r="L219" s="36"/>
    </row>
    <row r="220" spans="1:12">
      <c r="A220" s="35">
        <v>9</v>
      </c>
      <c r="B220" s="98"/>
      <c r="C220" s="87" t="str">
        <f t="shared" si="27"/>
        <v/>
      </c>
      <c r="D220" s="127"/>
      <c r="E220" s="131"/>
      <c r="F220" s="132"/>
      <c r="G220" s="132"/>
      <c r="H220" s="132"/>
      <c r="I220" s="132"/>
      <c r="J220" s="132"/>
      <c r="K220" s="136" t="str">
        <f t="shared" si="26"/>
        <v/>
      </c>
      <c r="L220" s="36"/>
    </row>
    <row r="221" spans="1:12">
      <c r="A221" s="35">
        <v>10</v>
      </c>
      <c r="B221" s="98"/>
      <c r="C221" s="87" t="str">
        <f t="shared" si="27"/>
        <v/>
      </c>
      <c r="D221" s="127"/>
      <c r="E221" s="131"/>
      <c r="F221" s="132"/>
      <c r="G221" s="132"/>
      <c r="H221" s="132"/>
      <c r="I221" s="132"/>
      <c r="J221" s="132"/>
      <c r="K221" s="136" t="str">
        <f t="shared" si="26"/>
        <v/>
      </c>
      <c r="L221" s="36"/>
    </row>
    <row r="222" spans="1:12">
      <c r="A222" s="35">
        <v>11</v>
      </c>
      <c r="B222" s="98"/>
      <c r="C222" s="87" t="str">
        <f t="shared" si="27"/>
        <v/>
      </c>
      <c r="D222" s="127"/>
      <c r="E222" s="131"/>
      <c r="F222" s="132"/>
      <c r="G222" s="132"/>
      <c r="H222" s="132"/>
      <c r="I222" s="132"/>
      <c r="J222" s="132"/>
      <c r="K222" s="136" t="str">
        <f t="shared" si="26"/>
        <v/>
      </c>
      <c r="L222" s="36"/>
    </row>
    <row r="223" spans="1:12">
      <c r="A223" s="35">
        <v>12</v>
      </c>
      <c r="B223" s="98"/>
      <c r="C223" s="87" t="str">
        <f t="shared" si="27"/>
        <v/>
      </c>
      <c r="D223" s="127"/>
      <c r="E223" s="131"/>
      <c r="F223" s="132"/>
      <c r="G223" s="132"/>
      <c r="H223" s="132"/>
      <c r="I223" s="132"/>
      <c r="J223" s="132"/>
      <c r="K223" s="136" t="str">
        <f t="shared" si="26"/>
        <v/>
      </c>
      <c r="L223" s="36"/>
    </row>
    <row r="224" spans="1:12">
      <c r="A224" s="35">
        <v>13</v>
      </c>
      <c r="B224" s="98"/>
      <c r="C224" s="87" t="str">
        <f t="shared" si="27"/>
        <v/>
      </c>
      <c r="D224" s="127"/>
      <c r="E224" s="131"/>
      <c r="F224" s="132"/>
      <c r="G224" s="132"/>
      <c r="H224" s="132"/>
      <c r="I224" s="132"/>
      <c r="J224" s="132"/>
      <c r="K224" s="136" t="str">
        <f t="shared" si="26"/>
        <v/>
      </c>
      <c r="L224" s="36"/>
    </row>
    <row r="225" spans="1:12">
      <c r="A225" s="35">
        <v>14</v>
      </c>
      <c r="B225" s="98"/>
      <c r="C225" s="87" t="str">
        <f t="shared" si="27"/>
        <v/>
      </c>
      <c r="D225" s="127"/>
      <c r="E225" s="131"/>
      <c r="F225" s="132"/>
      <c r="G225" s="132"/>
      <c r="H225" s="132"/>
      <c r="I225" s="132"/>
      <c r="J225" s="132"/>
      <c r="K225" s="136" t="str">
        <f t="shared" si="26"/>
        <v/>
      </c>
      <c r="L225" s="36"/>
    </row>
    <row r="226" spans="1:12">
      <c r="A226" s="35">
        <v>15</v>
      </c>
      <c r="B226" s="98"/>
      <c r="C226" s="87" t="str">
        <f t="shared" si="27"/>
        <v/>
      </c>
      <c r="D226" s="127"/>
      <c r="E226" s="131"/>
      <c r="F226" s="132"/>
      <c r="G226" s="132"/>
      <c r="H226" s="132"/>
      <c r="I226" s="132"/>
      <c r="J226" s="132"/>
      <c r="K226" s="136" t="str">
        <f t="shared" si="26"/>
        <v/>
      </c>
      <c r="L226" s="36"/>
    </row>
    <row r="227" spans="1:12">
      <c r="A227" s="35">
        <v>16</v>
      </c>
      <c r="B227" s="98"/>
      <c r="C227" s="87" t="str">
        <f t="shared" si="27"/>
        <v/>
      </c>
      <c r="D227" s="127"/>
      <c r="E227" s="131"/>
      <c r="F227" s="132"/>
      <c r="G227" s="132"/>
      <c r="H227" s="132"/>
      <c r="I227" s="132"/>
      <c r="J227" s="132"/>
      <c r="K227" s="136" t="str">
        <f t="shared" si="26"/>
        <v/>
      </c>
      <c r="L227" s="36"/>
    </row>
    <row r="228" spans="1:12">
      <c r="A228" s="35">
        <v>17</v>
      </c>
      <c r="B228" s="98"/>
      <c r="C228" s="87" t="str">
        <f t="shared" si="27"/>
        <v/>
      </c>
      <c r="D228" s="127"/>
      <c r="E228" s="131"/>
      <c r="F228" s="132"/>
      <c r="G228" s="132"/>
      <c r="H228" s="132"/>
      <c r="I228" s="132"/>
      <c r="J228" s="132"/>
      <c r="K228" s="136" t="str">
        <f>IF(ISNUMBER(F228),(PRODUCT(F228,G228,I228)),"")</f>
        <v/>
      </c>
      <c r="L228" s="37"/>
    </row>
    <row r="229" spans="1:12">
      <c r="A229" s="35">
        <v>18</v>
      </c>
      <c r="B229" s="98"/>
      <c r="C229" s="87" t="str">
        <f t="shared" si="27"/>
        <v/>
      </c>
      <c r="D229" s="127"/>
      <c r="E229" s="131"/>
      <c r="F229" s="132"/>
      <c r="G229" s="132"/>
      <c r="H229" s="132"/>
      <c r="I229" s="132"/>
      <c r="J229" s="132"/>
      <c r="K229" s="136" t="str">
        <f t="shared" si="26"/>
        <v/>
      </c>
      <c r="L229" s="37"/>
    </row>
    <row r="230" spans="1:12">
      <c r="A230" s="35">
        <v>19</v>
      </c>
      <c r="B230" s="98"/>
      <c r="C230" s="87" t="str">
        <f t="shared" si="27"/>
        <v/>
      </c>
      <c r="D230" s="127"/>
      <c r="E230" s="131"/>
      <c r="F230" s="132"/>
      <c r="G230" s="132"/>
      <c r="H230" s="132"/>
      <c r="I230" s="132"/>
      <c r="J230" s="132"/>
      <c r="K230" s="136" t="str">
        <f t="shared" si="26"/>
        <v/>
      </c>
      <c r="L230" s="37"/>
    </row>
    <row r="231" spans="1:12" ht="18.5" thickBot="1">
      <c r="A231" s="35">
        <v>20</v>
      </c>
      <c r="B231" s="99"/>
      <c r="C231" s="85" t="s">
        <v>179</v>
      </c>
      <c r="D231" s="128"/>
      <c r="E231" s="133"/>
      <c r="F231" s="134"/>
      <c r="G231" s="134"/>
      <c r="H231" s="134"/>
      <c r="I231" s="134"/>
      <c r="J231" s="134"/>
      <c r="K231" s="137" t="str">
        <f t="shared" si="26"/>
        <v/>
      </c>
      <c r="L231" s="38"/>
    </row>
    <row r="232" spans="1:12" ht="9.75" customHeight="1">
      <c r="A232" s="35"/>
    </row>
  </sheetData>
  <sheetProtection algorithmName="SHA-512" hashValue="iob2I6Icm/Caz3SDN57dSI+yQA0HFNyk4xUkmQbOZLS4r+goXDSwTXfPIg64Bwb23U1wC7F5b7F38oDaZtaCRw==" saltValue="7FILePf29s300wBfs0hAhg==" spinCount="100000" sheet="1" formatRows="0" autoFilter="0"/>
  <autoFilter ref="B12:L231" xr:uid="{00000000-0009-0000-0000-00000A000000}"/>
  <mergeCells count="20">
    <mergeCell ref="F8:G8"/>
    <mergeCell ref="F9:G9"/>
    <mergeCell ref="F10:G10"/>
    <mergeCell ref="N5:W10"/>
    <mergeCell ref="N12:W33"/>
    <mergeCell ref="F5:G5"/>
    <mergeCell ref="H5:J5"/>
    <mergeCell ref="H6:J6"/>
    <mergeCell ref="H7:J7"/>
    <mergeCell ref="H8:J8"/>
    <mergeCell ref="H9:J9"/>
    <mergeCell ref="H10:J10"/>
    <mergeCell ref="F6:G6"/>
    <mergeCell ref="F7:G7"/>
    <mergeCell ref="B2:D2"/>
    <mergeCell ref="E2:L2"/>
    <mergeCell ref="B3:D3"/>
    <mergeCell ref="E3:L3"/>
    <mergeCell ref="F4:G4"/>
    <mergeCell ref="H4:J4"/>
  </mergeCells>
  <phoneticPr fontId="23"/>
  <dataValidations count="16">
    <dataValidation type="list" allowBlank="1" showInputMessage="1" showErrorMessage="1" sqref="D168:D187" xr:uid="{00000000-0002-0000-0A00-000000000000}">
      <formula1>"宣伝物送付料,広告宣伝費,立看板費,ウェブサイト作成料,入場券販売手数料,各種デザイン料,チラシ印刷費,ポスター印刷費,プログラム印刷費,図録印刷費,台本印刷費,楽譜印刷費,入場券印刷費,アンケート用紙印刷費"</formula1>
    </dataValidation>
    <dataValidation type="list" allowBlank="1" showInputMessage="1" showErrorMessage="1" sqref="D124:D143" xr:uid="{00000000-0002-0000-0A00-000001000000}">
      <formula1>"プログラム・図録編集謝金,プログラム・図録原稿執筆謝金,会場整理謝金,場内案内謝金,駐車場整理謝金,会場監視員謝金,託児謝金,医師・看護師謝金,手話通訳謝金,要約筆記謝金,関連行事・ワークショップ講師謝金"</formula1>
    </dataValidation>
    <dataValidation type="list" allowBlank="1" showInputMessage="1" showErrorMessage="1" sqref="D102:D121" xr:uid="{00000000-0002-0000-0A00-000002000000}">
      <formula1>"大道具費,小道具費,舞台美術費,舞台スタッフ費,衣裳費,床山・かつら費,履物費,メイク費,照明費,照明スタッフ費,音響費,音響スタッフ費,映像費,映像スタッフ費,機材借料,字幕費・音声ガイド製作費,会場設営費,会場撤去費,美術作品運搬費,道具運搬費,楽器運搬費"</formula1>
    </dataValidation>
    <dataValidation type="list" allowBlank="1" showInputMessage="1" showErrorMessage="1" sqref="D58:D77" xr:uid="{00000000-0002-0000-0A00-000003000000}">
      <formula1>"演出料,監修料,振付料,舞台監督料,各種助手料,音響プラン料,照明プラン料,映像プラン料,舞台美術デザイン料,衣裳デザイン料,台本料,翻訳料,各種指導料,著作権使用料"</formula1>
    </dataValidation>
    <dataValidation type="list" allowBlank="1" showInputMessage="1" showErrorMessage="1" sqref="D36:D55" xr:uid="{00000000-0002-0000-0A00-000004000000}">
      <formula1>"作曲料,編曲料,作詞料,副指揮料,楽器借料,楽譜借料,写譜料,楽譜製作料,調律料,コレペティ料"</formula1>
    </dataValidation>
    <dataValidation type="list" allowBlank="1" showInputMessage="1" showErrorMessage="1" sqref="D14:D33" xr:uid="{00000000-0002-0000-0A00-000005000000}">
      <formula1>"指揮料,演奏料,ソリスト料,合唱料,出演料,作品借料,作品保険料,インスタレーション作品制作謝金,インスタレーション作品制作材料費"</formula1>
    </dataValidation>
    <dataValidation type="custom" imeMode="halfAlpha" operator="greaterThanOrEqual" showInputMessage="1" showErrorMessage="1" errorTitle="単価未入力。" error="単価を入力してから記入してください。" sqref="I102:I122 I13:I34 I36:I56 I58:I78 I212:I231 I168:I188 I190:I210 I146:I166 I124:I144 I80:I100" xr:uid="{00000000-0002-0000-0A00-000006000000}">
      <formula1>F13&lt;&gt;""</formula1>
    </dataValidation>
    <dataValidation type="custom" imeMode="halfAlpha" operator="greaterThanOrEqual" showInputMessage="1" showErrorMessage="1" errorTitle="単価未入力。" error="単価を入力してから記入してください。" sqref="G102:G122 G13:G34 G36:G56 G58:G78 G212:G231 G168:G188 G190:G210 G146:G166 G124:G144 G80:G100" xr:uid="{00000000-0002-0000-0A00-000007000000}">
      <formula1>F13&lt;&gt;""</formula1>
    </dataValidation>
    <dataValidation type="custom" imeMode="halfAlpha" operator="greaterThanOrEqual" showInputMessage="1" showErrorMessage="1" errorTitle="細目未選択" error="細目を選択し入力してください。" sqref="F102:F122 F13:F34 F36:F56 F58:F78 F212:F231 F168:F188 F190:F210 F146:F166 F124:F144 F80:F100" xr:uid="{00000000-0002-0000-0A00-000008000000}">
      <formula1>D13&lt;&gt;""</formula1>
    </dataValidation>
    <dataValidation type="custom" showInputMessage="1" showErrorMessage="1" errorTitle="細目未選択" error="細目を選択し入力してください。" sqref="E102:E122 E13:E34 E36:E56 E58:E78 E80:E100 E168:E188 E190:E210 E146:E166 E124:E144 E212:E231" xr:uid="{00000000-0002-0000-0A00-000009000000}">
      <formula1>D13&lt;&gt;""</formula1>
    </dataValidation>
    <dataValidation type="textLength" operator="lessThanOrEqual" allowBlank="1" showInputMessage="1" showErrorMessage="1" errorTitle="文字数超過" error="30字以下で入力してください。" sqref="F232:G65646" xr:uid="{00000000-0002-0000-0A00-00000A000000}">
      <formula1>30</formula1>
    </dataValidation>
    <dataValidation imeMode="halfAlpha" allowBlank="1" showInputMessage="1" showErrorMessage="1" sqref="K232:K65646 H232:I65646" xr:uid="{00000000-0002-0000-0A00-00000B000000}"/>
    <dataValidation type="list" allowBlank="1" showInputMessage="1" showErrorMessage="1" sqref="D212:D231" xr:uid="{00000000-0002-0000-0A00-00000C000000}">
      <formula1>"感染症予防用品購入費,消毒関係消耗品購入費,消毒作業費,感染症対策機材購入・借用費,検査費"</formula1>
    </dataValidation>
    <dataValidation type="list" allowBlank="1" showInputMessage="1" showErrorMessage="1" sqref="D190:D209" xr:uid="{00000000-0002-0000-0A00-00000D000000}">
      <formula1>"録画費,録音費,写真費,配信用録音録画・編集費,配信用機材借料,配信用サイト作成・利用料"</formula1>
    </dataValidation>
    <dataValidation type="list" allowBlank="1" showInputMessage="1" showErrorMessage="1" sqref="D146:D165" xr:uid="{00000000-0002-0000-0A00-00000E000000}">
      <formula1>"交通費,宿泊費"</formula1>
    </dataValidation>
    <dataValidation type="list" allowBlank="1" showInputMessage="1" showErrorMessage="1" sqref="D80:D99" xr:uid="{00000000-0002-0000-0A00-00000F000000}">
      <formula1>"会場使用料,会場付帯設備使用料"</formula1>
    </dataValidation>
  </dataValidations>
  <printOptions horizontalCentered="1"/>
  <pageMargins left="0.70866141732283472" right="0.70866141732283472" top="0.35433070866141736" bottom="0.35433070866141736" header="0.31496062992125984" footer="0.31496062992125984"/>
  <pageSetup paperSize="9" scale="17" orientation="portrait" r:id="rId1"/>
  <rowBreaks count="1" manualBreakCount="1">
    <brk id="77" min="1" max="1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7C1D4"/>
    <pageSetUpPr fitToPage="1"/>
  </sheetPr>
  <dimension ref="B1:V166"/>
  <sheetViews>
    <sheetView view="pageBreakPreview" zoomScale="70" zoomScaleNormal="70" zoomScaleSheetLayoutView="70" workbookViewId="0">
      <selection activeCell="D11" sqref="D11:I11"/>
    </sheetView>
  </sheetViews>
  <sheetFormatPr defaultColWidth="9" defaultRowHeight="26.5"/>
  <cols>
    <col min="1" max="1" width="2.83203125" style="406" customWidth="1"/>
    <col min="2" max="2" width="5.25" style="413" customWidth="1"/>
    <col min="3" max="3" width="12.08203125" style="406" customWidth="1"/>
    <col min="4" max="4" width="18.75" style="406" customWidth="1"/>
    <col min="5" max="6" width="20" style="406" customWidth="1"/>
    <col min="7" max="7" width="12.08203125" style="406" customWidth="1"/>
    <col min="8" max="8" width="17.58203125" style="406" customWidth="1"/>
    <col min="9" max="9" width="2.83203125" style="406" customWidth="1"/>
    <col min="10" max="10" width="1" style="406" customWidth="1"/>
    <col min="11" max="16384" width="9" style="406"/>
  </cols>
  <sheetData>
    <row r="1" spans="2:21" s="384" customFormat="1">
      <c r="B1" s="716" t="s">
        <v>294</v>
      </c>
      <c r="C1" s="716"/>
      <c r="D1" s="716"/>
      <c r="E1" s="716"/>
      <c r="F1" s="716"/>
      <c r="G1" s="716"/>
      <c r="H1" s="716"/>
      <c r="I1" s="386"/>
      <c r="J1" s="396"/>
      <c r="K1" s="949" t="s">
        <v>458</v>
      </c>
      <c r="L1" s="949"/>
      <c r="M1" s="949"/>
      <c r="N1" s="949"/>
      <c r="O1" s="949"/>
      <c r="P1" s="949"/>
      <c r="Q1" s="949"/>
      <c r="R1" s="949"/>
      <c r="S1" s="949"/>
      <c r="T1" s="949"/>
    </row>
    <row r="2" spans="2:21" s="384" customFormat="1" ht="26.25" customHeight="1">
      <c r="B2" s="716" t="s">
        <v>309</v>
      </c>
      <c r="C2" s="716"/>
      <c r="D2" s="716"/>
      <c r="E2" s="716"/>
      <c r="F2" s="716"/>
      <c r="G2" s="716"/>
      <c r="H2" s="716"/>
      <c r="I2" s="386"/>
      <c r="J2" s="397"/>
      <c r="K2" s="949"/>
      <c r="L2" s="949"/>
      <c r="M2" s="949"/>
      <c r="N2" s="949"/>
      <c r="O2" s="949"/>
      <c r="P2" s="949"/>
      <c r="Q2" s="949"/>
      <c r="R2" s="949"/>
      <c r="S2" s="949"/>
      <c r="T2" s="949"/>
    </row>
    <row r="3" spans="2:21" s="384" customFormat="1" ht="6" customHeight="1">
      <c r="E3" s="398"/>
      <c r="F3" s="399"/>
      <c r="I3" s="386"/>
      <c r="K3" s="949"/>
      <c r="L3" s="949"/>
      <c r="M3" s="949"/>
      <c r="N3" s="949"/>
      <c r="O3" s="949"/>
      <c r="P3" s="949"/>
      <c r="Q3" s="949"/>
      <c r="R3" s="949"/>
      <c r="S3" s="949"/>
      <c r="T3" s="949"/>
    </row>
    <row r="4" spans="2:21" s="384" customFormat="1" ht="15" customHeight="1">
      <c r="H4" s="1084">
        <v>44713</v>
      </c>
      <c r="I4" s="1084"/>
      <c r="J4" s="400"/>
      <c r="K4" s="949"/>
      <c r="L4" s="949"/>
      <c r="M4" s="949"/>
      <c r="N4" s="949"/>
      <c r="O4" s="949"/>
      <c r="P4" s="949"/>
      <c r="Q4" s="949"/>
      <c r="R4" s="949"/>
      <c r="S4" s="949"/>
      <c r="T4" s="949"/>
    </row>
    <row r="5" spans="2:21" s="384" customFormat="1" ht="15" customHeight="1">
      <c r="B5" s="401" t="s">
        <v>482</v>
      </c>
      <c r="K5" s="949"/>
      <c r="L5" s="949"/>
      <c r="M5" s="949"/>
      <c r="N5" s="949"/>
      <c r="O5" s="949"/>
      <c r="P5" s="949"/>
      <c r="Q5" s="949"/>
      <c r="R5" s="949"/>
      <c r="S5" s="949"/>
      <c r="T5" s="949"/>
    </row>
    <row r="6" spans="2:21" s="384" customFormat="1" ht="15" customHeight="1">
      <c r="K6" s="950"/>
      <c r="L6" s="950"/>
      <c r="M6" s="950"/>
      <c r="N6" s="950"/>
      <c r="O6" s="950"/>
      <c r="P6" s="950"/>
      <c r="Q6" s="950"/>
      <c r="R6" s="950"/>
      <c r="S6" s="950"/>
      <c r="T6" s="950"/>
    </row>
    <row r="7" spans="2:21" s="401" customFormat="1" ht="18" customHeight="1">
      <c r="E7" s="402" t="s">
        <v>311</v>
      </c>
      <c r="F7" s="953">
        <f>'5-1 総表'!C18</f>
        <v>0</v>
      </c>
      <c r="G7" s="953"/>
      <c r="H7" s="953"/>
      <c r="I7" s="953"/>
      <c r="J7" s="400"/>
      <c r="K7" s="949" t="s">
        <v>468</v>
      </c>
      <c r="L7" s="949"/>
      <c r="M7" s="949"/>
      <c r="N7" s="949"/>
      <c r="O7" s="949"/>
      <c r="P7" s="949"/>
      <c r="Q7" s="949"/>
      <c r="R7" s="949"/>
      <c r="S7" s="949"/>
      <c r="T7" s="949"/>
    </row>
    <row r="8" spans="2:21" s="401" customFormat="1" ht="31.15" customHeight="1">
      <c r="E8" s="402" t="s">
        <v>312</v>
      </c>
      <c r="F8" s="953">
        <f>'5-1 総表'!C19</f>
        <v>0</v>
      </c>
      <c r="G8" s="953"/>
      <c r="H8" s="953"/>
      <c r="I8" s="953"/>
      <c r="J8" s="400"/>
      <c r="K8" s="949"/>
      <c r="L8" s="949"/>
      <c r="M8" s="949"/>
      <c r="N8" s="949"/>
      <c r="O8" s="949"/>
      <c r="P8" s="949"/>
      <c r="Q8" s="949"/>
      <c r="R8" s="949"/>
      <c r="S8" s="949"/>
      <c r="T8" s="949"/>
    </row>
    <row r="9" spans="2:21" s="401" customFormat="1" ht="18" customHeight="1">
      <c r="E9" s="402" t="s">
        <v>313</v>
      </c>
      <c r="F9" s="953">
        <f>'5-1 総表'!C20</f>
        <v>0</v>
      </c>
      <c r="G9" s="953"/>
      <c r="H9" s="953"/>
      <c r="I9" s="953"/>
      <c r="J9" s="400"/>
      <c r="K9" s="949"/>
      <c r="L9" s="949"/>
      <c r="M9" s="949"/>
      <c r="N9" s="949"/>
      <c r="O9" s="949"/>
      <c r="P9" s="949"/>
      <c r="Q9" s="949"/>
      <c r="R9" s="949"/>
      <c r="S9" s="949"/>
      <c r="T9" s="949"/>
    </row>
    <row r="10" spans="2:21" ht="7.15" customHeight="1">
      <c r="B10" s="403"/>
      <c r="C10" s="404"/>
      <c r="D10" s="404"/>
      <c r="E10" s="404"/>
      <c r="F10" s="404"/>
      <c r="G10" s="404"/>
      <c r="H10" s="405"/>
      <c r="K10" s="949"/>
      <c r="L10" s="949"/>
      <c r="M10" s="949"/>
      <c r="N10" s="949"/>
      <c r="O10" s="949"/>
      <c r="P10" s="949"/>
      <c r="Q10" s="949"/>
      <c r="R10" s="949"/>
      <c r="S10" s="949"/>
      <c r="T10" s="949"/>
    </row>
    <row r="11" spans="2:21" ht="27" customHeight="1">
      <c r="B11" s="955" t="s">
        <v>314</v>
      </c>
      <c r="C11" s="955"/>
      <c r="D11" s="1085">
        <f>'5-1 総表'!C30</f>
        <v>0</v>
      </c>
      <c r="E11" s="1085"/>
      <c r="F11" s="1085"/>
      <c r="G11" s="1085"/>
      <c r="H11" s="1085"/>
      <c r="I11" s="1085"/>
      <c r="J11" s="400"/>
      <c r="K11" s="950"/>
      <c r="L11" s="950"/>
      <c r="M11" s="950"/>
      <c r="N11" s="950"/>
      <c r="O11" s="950"/>
      <c r="P11" s="950"/>
      <c r="Q11" s="950"/>
      <c r="R11" s="950"/>
      <c r="S11" s="950"/>
      <c r="T11" s="950"/>
    </row>
    <row r="12" spans="2:21" ht="7.15" customHeight="1">
      <c r="B12" s="956"/>
      <c r="C12" s="956"/>
      <c r="D12" s="957"/>
      <c r="E12" s="957"/>
      <c r="F12" s="957"/>
      <c r="G12" s="957"/>
      <c r="H12" s="957"/>
      <c r="J12" s="400"/>
      <c r="K12" s="952" t="s">
        <v>442</v>
      </c>
      <c r="L12" s="952"/>
      <c r="M12" s="952"/>
      <c r="N12" s="952"/>
      <c r="O12" s="952"/>
      <c r="P12" s="952"/>
      <c r="Q12" s="952"/>
      <c r="R12" s="952"/>
      <c r="S12" s="952"/>
      <c r="T12" s="952"/>
      <c r="U12" s="952"/>
    </row>
    <row r="13" spans="2:21" ht="6.65" customHeight="1">
      <c r="B13" s="403"/>
      <c r="C13" s="404"/>
      <c r="D13" s="404"/>
      <c r="E13" s="404"/>
      <c r="F13" s="404"/>
      <c r="G13" s="407"/>
      <c r="H13" s="404"/>
      <c r="K13" s="952"/>
      <c r="L13" s="952"/>
      <c r="M13" s="952"/>
      <c r="N13" s="952"/>
      <c r="O13" s="952"/>
      <c r="P13" s="952"/>
      <c r="Q13" s="952"/>
      <c r="R13" s="952"/>
      <c r="S13" s="952"/>
      <c r="T13" s="952"/>
      <c r="U13" s="952"/>
    </row>
    <row r="14" spans="2:21" ht="27" customHeight="1">
      <c r="B14" s="958">
        <v>1</v>
      </c>
      <c r="C14" s="408" t="s">
        <v>315</v>
      </c>
      <c r="D14" s="959"/>
      <c r="E14" s="959"/>
      <c r="F14" s="959"/>
      <c r="G14" s="959"/>
      <c r="H14" s="959"/>
      <c r="J14" s="409"/>
      <c r="K14" s="952"/>
      <c r="L14" s="952"/>
      <c r="M14" s="952"/>
      <c r="N14" s="952"/>
      <c r="O14" s="952"/>
      <c r="P14" s="952"/>
      <c r="Q14" s="952"/>
      <c r="R14" s="952"/>
      <c r="S14" s="952"/>
      <c r="T14" s="952"/>
      <c r="U14" s="952"/>
    </row>
    <row r="15" spans="2:21" ht="14.25" customHeight="1">
      <c r="B15" s="958"/>
      <c r="C15" s="960" t="s">
        <v>316</v>
      </c>
      <c r="D15" s="959"/>
      <c r="E15" s="959"/>
      <c r="F15" s="959"/>
      <c r="G15" s="959"/>
      <c r="H15" s="959"/>
      <c r="J15" s="409"/>
      <c r="K15" s="952"/>
      <c r="L15" s="952"/>
      <c r="M15" s="952"/>
      <c r="N15" s="952"/>
      <c r="O15" s="952"/>
      <c r="P15" s="952"/>
      <c r="Q15" s="952"/>
      <c r="R15" s="952"/>
      <c r="S15" s="952"/>
      <c r="T15" s="952"/>
      <c r="U15" s="952"/>
    </row>
    <row r="16" spans="2:21" ht="14.25" customHeight="1">
      <c r="B16" s="958"/>
      <c r="C16" s="960"/>
      <c r="D16" s="959"/>
      <c r="E16" s="959"/>
      <c r="F16" s="959"/>
      <c r="G16" s="959"/>
      <c r="H16" s="959"/>
      <c r="J16" s="409"/>
      <c r="K16" s="952"/>
      <c r="L16" s="952"/>
      <c r="M16" s="952"/>
      <c r="N16" s="952"/>
      <c r="O16" s="952"/>
      <c r="P16" s="952"/>
      <c r="Q16" s="952"/>
      <c r="R16" s="952"/>
      <c r="S16" s="952"/>
      <c r="T16" s="952"/>
      <c r="U16" s="952"/>
    </row>
    <row r="17" spans="2:21" ht="14.25" customHeight="1">
      <c r="B17" s="958"/>
      <c r="C17" s="960"/>
      <c r="D17" s="959"/>
      <c r="E17" s="959"/>
      <c r="F17" s="959"/>
      <c r="G17" s="959"/>
      <c r="H17" s="959"/>
      <c r="J17" s="409"/>
      <c r="K17" s="952"/>
      <c r="L17" s="952"/>
      <c r="M17" s="952"/>
      <c r="N17" s="952"/>
      <c r="O17" s="952"/>
      <c r="P17" s="952"/>
      <c r="Q17" s="952"/>
      <c r="R17" s="952"/>
      <c r="S17" s="952"/>
      <c r="T17" s="952"/>
      <c r="U17" s="952"/>
    </row>
    <row r="18" spans="2:21" ht="14.25" customHeight="1">
      <c r="B18" s="958"/>
      <c r="C18" s="960"/>
      <c r="D18" s="959"/>
      <c r="E18" s="959"/>
      <c r="F18" s="959"/>
      <c r="G18" s="959"/>
      <c r="H18" s="959"/>
      <c r="J18" s="409"/>
      <c r="K18" s="952"/>
      <c r="L18" s="952"/>
      <c r="M18" s="952"/>
      <c r="N18" s="952"/>
      <c r="O18" s="952"/>
      <c r="P18" s="952"/>
      <c r="Q18" s="952"/>
      <c r="R18" s="952"/>
      <c r="S18" s="952"/>
      <c r="T18" s="952"/>
      <c r="U18" s="952"/>
    </row>
    <row r="19" spans="2:21" ht="14.25" customHeight="1">
      <c r="B19" s="958"/>
      <c r="C19" s="960"/>
      <c r="D19" s="959"/>
      <c r="E19" s="959"/>
      <c r="F19" s="959"/>
      <c r="G19" s="959"/>
      <c r="H19" s="959"/>
      <c r="J19" s="409"/>
      <c r="K19" s="952"/>
      <c r="L19" s="952"/>
      <c r="M19" s="952"/>
      <c r="N19" s="952"/>
      <c r="O19" s="952"/>
      <c r="P19" s="952"/>
      <c r="Q19" s="952"/>
      <c r="R19" s="952"/>
      <c r="S19" s="952"/>
      <c r="T19" s="952"/>
      <c r="U19" s="952"/>
    </row>
    <row r="20" spans="2:21" ht="14.25" customHeight="1">
      <c r="B20" s="958"/>
      <c r="C20" s="960" t="s">
        <v>317</v>
      </c>
      <c r="D20" s="959"/>
      <c r="E20" s="959"/>
      <c r="F20" s="959"/>
      <c r="G20" s="959"/>
      <c r="H20" s="959"/>
      <c r="J20" s="409"/>
      <c r="K20" s="952"/>
      <c r="L20" s="952"/>
      <c r="M20" s="952"/>
      <c r="N20" s="952"/>
      <c r="O20" s="952"/>
      <c r="P20" s="952"/>
      <c r="Q20" s="952"/>
      <c r="R20" s="952"/>
      <c r="S20" s="952"/>
      <c r="T20" s="952"/>
      <c r="U20" s="952"/>
    </row>
    <row r="21" spans="2:21" ht="14.25" customHeight="1">
      <c r="B21" s="958"/>
      <c r="C21" s="960"/>
      <c r="D21" s="959"/>
      <c r="E21" s="959"/>
      <c r="F21" s="959"/>
      <c r="G21" s="959"/>
      <c r="H21" s="959"/>
      <c r="J21" s="409"/>
      <c r="K21" s="952"/>
      <c r="L21" s="952"/>
      <c r="M21" s="952"/>
      <c r="N21" s="952"/>
      <c r="O21" s="952"/>
      <c r="P21" s="952"/>
      <c r="Q21" s="952"/>
      <c r="R21" s="952"/>
      <c r="S21" s="952"/>
      <c r="T21" s="952"/>
      <c r="U21" s="952"/>
    </row>
    <row r="22" spans="2:21" ht="14.25" customHeight="1">
      <c r="B22" s="958"/>
      <c r="C22" s="960"/>
      <c r="D22" s="959"/>
      <c r="E22" s="959"/>
      <c r="F22" s="959"/>
      <c r="G22" s="959"/>
      <c r="H22" s="959"/>
      <c r="J22" s="409"/>
      <c r="K22" s="952"/>
      <c r="L22" s="952"/>
      <c r="M22" s="952"/>
      <c r="N22" s="952"/>
      <c r="O22" s="952"/>
      <c r="P22" s="952"/>
      <c r="Q22" s="952"/>
      <c r="R22" s="952"/>
      <c r="S22" s="952"/>
      <c r="T22" s="952"/>
      <c r="U22" s="952"/>
    </row>
    <row r="23" spans="2:21" ht="14.25" customHeight="1">
      <c r="B23" s="958"/>
      <c r="C23" s="960"/>
      <c r="D23" s="959"/>
      <c r="E23" s="959"/>
      <c r="F23" s="959"/>
      <c r="G23" s="959"/>
      <c r="H23" s="959"/>
      <c r="J23" s="409"/>
      <c r="K23" s="952"/>
      <c r="L23" s="952"/>
      <c r="M23" s="952"/>
      <c r="N23" s="952"/>
      <c r="O23" s="952"/>
      <c r="P23" s="952"/>
      <c r="Q23" s="952"/>
      <c r="R23" s="952"/>
      <c r="S23" s="952"/>
      <c r="T23" s="952"/>
      <c r="U23" s="952"/>
    </row>
    <row r="24" spans="2:21" ht="14.25" customHeight="1">
      <c r="B24" s="958"/>
      <c r="C24" s="960"/>
      <c r="D24" s="959"/>
      <c r="E24" s="959"/>
      <c r="F24" s="959"/>
      <c r="G24" s="959"/>
      <c r="H24" s="959"/>
      <c r="J24" s="409"/>
      <c r="K24" s="952"/>
      <c r="L24" s="952"/>
      <c r="M24" s="952"/>
      <c r="N24" s="952"/>
      <c r="O24" s="952"/>
      <c r="P24" s="952"/>
      <c r="Q24" s="952"/>
      <c r="R24" s="952"/>
      <c r="S24" s="952"/>
      <c r="T24" s="952"/>
      <c r="U24" s="952"/>
    </row>
    <row r="25" spans="2:21" ht="14.25" customHeight="1">
      <c r="B25" s="958"/>
      <c r="C25" s="960" t="s">
        <v>318</v>
      </c>
      <c r="D25" s="959"/>
      <c r="E25" s="959"/>
      <c r="F25" s="959"/>
      <c r="G25" s="959"/>
      <c r="H25" s="959"/>
      <c r="J25" s="409"/>
      <c r="K25" s="952"/>
      <c r="L25" s="952"/>
      <c r="M25" s="952"/>
      <c r="N25" s="952"/>
      <c r="O25" s="952"/>
      <c r="P25" s="952"/>
      <c r="Q25" s="952"/>
      <c r="R25" s="952"/>
      <c r="S25" s="952"/>
      <c r="T25" s="952"/>
      <c r="U25" s="952"/>
    </row>
    <row r="26" spans="2:21" ht="14.25" customHeight="1">
      <c r="B26" s="958"/>
      <c r="C26" s="960"/>
      <c r="D26" s="959"/>
      <c r="E26" s="959"/>
      <c r="F26" s="959"/>
      <c r="G26" s="959"/>
      <c r="H26" s="959"/>
      <c r="J26" s="409"/>
      <c r="K26" s="952"/>
      <c r="L26" s="952"/>
      <c r="M26" s="952"/>
      <c r="N26" s="952"/>
      <c r="O26" s="952"/>
      <c r="P26" s="952"/>
      <c r="Q26" s="952"/>
      <c r="R26" s="952"/>
      <c r="S26" s="952"/>
      <c r="T26" s="952"/>
      <c r="U26" s="952"/>
    </row>
    <row r="27" spans="2:21" ht="14.25" customHeight="1">
      <c r="B27" s="958"/>
      <c r="C27" s="960"/>
      <c r="D27" s="959"/>
      <c r="E27" s="959"/>
      <c r="F27" s="959"/>
      <c r="G27" s="959"/>
      <c r="H27" s="959"/>
      <c r="J27" s="409"/>
      <c r="K27" s="952"/>
      <c r="L27" s="952"/>
      <c r="M27" s="952"/>
      <c r="N27" s="952"/>
      <c r="O27" s="952"/>
      <c r="P27" s="952"/>
      <c r="Q27" s="952"/>
      <c r="R27" s="952"/>
      <c r="S27" s="952"/>
      <c r="T27" s="952"/>
      <c r="U27" s="952"/>
    </row>
    <row r="28" spans="2:21" ht="14.25" customHeight="1">
      <c r="B28" s="958"/>
      <c r="C28" s="960"/>
      <c r="D28" s="959"/>
      <c r="E28" s="959"/>
      <c r="F28" s="959"/>
      <c r="G28" s="959"/>
      <c r="H28" s="959"/>
      <c r="J28" s="409"/>
      <c r="K28" s="952"/>
      <c r="L28" s="952"/>
      <c r="M28" s="952"/>
      <c r="N28" s="952"/>
      <c r="O28" s="952"/>
      <c r="P28" s="952"/>
      <c r="Q28" s="952"/>
      <c r="R28" s="952"/>
      <c r="S28" s="952"/>
      <c r="T28" s="952"/>
      <c r="U28" s="952"/>
    </row>
    <row r="29" spans="2:21" ht="14.25" customHeight="1">
      <c r="B29" s="958"/>
      <c r="C29" s="960"/>
      <c r="D29" s="959"/>
      <c r="E29" s="959"/>
      <c r="F29" s="959"/>
      <c r="G29" s="959"/>
      <c r="H29" s="959"/>
      <c r="J29" s="409"/>
      <c r="K29" s="952"/>
      <c r="L29" s="952"/>
      <c r="M29" s="952"/>
      <c r="N29" s="952"/>
      <c r="O29" s="952"/>
      <c r="P29" s="952"/>
      <c r="Q29" s="952"/>
      <c r="R29" s="952"/>
      <c r="S29" s="952"/>
      <c r="T29" s="952"/>
      <c r="U29" s="952"/>
    </row>
    <row r="30" spans="2:21" ht="4.1500000000000004" customHeight="1">
      <c r="B30" s="410"/>
      <c r="C30" s="411"/>
      <c r="D30" s="522"/>
      <c r="E30" s="522"/>
      <c r="F30" s="522"/>
      <c r="G30" s="522"/>
      <c r="H30" s="522"/>
      <c r="K30" s="952"/>
      <c r="L30" s="952"/>
      <c r="M30" s="952"/>
      <c r="N30" s="952"/>
      <c r="O30" s="952"/>
      <c r="P30" s="952"/>
      <c r="Q30" s="952"/>
      <c r="R30" s="952"/>
      <c r="S30" s="952"/>
      <c r="T30" s="952"/>
      <c r="U30" s="952"/>
    </row>
    <row r="31" spans="2:21" ht="27" customHeight="1">
      <c r="B31" s="958">
        <v>2</v>
      </c>
      <c r="C31" s="408" t="s">
        <v>315</v>
      </c>
      <c r="D31" s="959"/>
      <c r="E31" s="959"/>
      <c r="F31" s="959"/>
      <c r="G31" s="959"/>
      <c r="H31" s="959"/>
      <c r="K31" s="952"/>
      <c r="L31" s="952"/>
      <c r="M31" s="952"/>
      <c r="N31" s="952"/>
      <c r="O31" s="952"/>
      <c r="P31" s="952"/>
      <c r="Q31" s="952"/>
      <c r="R31" s="952"/>
      <c r="S31" s="952"/>
      <c r="T31" s="952"/>
      <c r="U31" s="952"/>
    </row>
    <row r="32" spans="2:21" ht="14.25" customHeight="1">
      <c r="B32" s="958"/>
      <c r="C32" s="960" t="s">
        <v>316</v>
      </c>
      <c r="D32" s="959"/>
      <c r="E32" s="959"/>
      <c r="F32" s="959"/>
      <c r="G32" s="959"/>
      <c r="H32" s="959"/>
      <c r="K32" s="952"/>
      <c r="L32" s="952"/>
      <c r="M32" s="952"/>
      <c r="N32" s="952"/>
      <c r="O32" s="952"/>
      <c r="P32" s="952"/>
      <c r="Q32" s="952"/>
      <c r="R32" s="952"/>
      <c r="S32" s="952"/>
      <c r="T32" s="952"/>
      <c r="U32" s="952"/>
    </row>
    <row r="33" spans="2:22" ht="14.25" customHeight="1">
      <c r="B33" s="958"/>
      <c r="C33" s="960"/>
      <c r="D33" s="959"/>
      <c r="E33" s="959"/>
      <c r="F33" s="959"/>
      <c r="G33" s="959"/>
      <c r="H33" s="959"/>
      <c r="K33" s="952"/>
      <c r="L33" s="952"/>
      <c r="M33" s="952"/>
      <c r="N33" s="952"/>
      <c r="O33" s="952"/>
      <c r="P33" s="952"/>
      <c r="Q33" s="952"/>
      <c r="R33" s="952"/>
      <c r="S33" s="952"/>
      <c r="T33" s="952"/>
      <c r="U33" s="952"/>
    </row>
    <row r="34" spans="2:22" ht="14.25" customHeight="1">
      <c r="B34" s="958"/>
      <c r="C34" s="960"/>
      <c r="D34" s="959"/>
      <c r="E34" s="959"/>
      <c r="F34" s="959"/>
      <c r="G34" s="959"/>
      <c r="H34" s="959"/>
      <c r="K34" s="952"/>
      <c r="L34" s="952"/>
      <c r="M34" s="952"/>
      <c r="N34" s="952"/>
      <c r="O34" s="952"/>
      <c r="P34" s="952"/>
      <c r="Q34" s="952"/>
      <c r="R34" s="952"/>
      <c r="S34" s="952"/>
      <c r="T34" s="952"/>
      <c r="U34" s="952"/>
    </row>
    <row r="35" spans="2:22" ht="14.25" customHeight="1">
      <c r="B35" s="958"/>
      <c r="C35" s="960"/>
      <c r="D35" s="959"/>
      <c r="E35" s="959"/>
      <c r="F35" s="959"/>
      <c r="G35" s="959"/>
      <c r="H35" s="959"/>
      <c r="K35" s="952"/>
      <c r="L35" s="952"/>
      <c r="M35" s="952"/>
      <c r="N35" s="952"/>
      <c r="O35" s="952"/>
      <c r="P35" s="952"/>
      <c r="Q35" s="952"/>
      <c r="R35" s="952"/>
      <c r="S35" s="952"/>
      <c r="T35" s="952"/>
      <c r="U35" s="952"/>
    </row>
    <row r="36" spans="2:22" ht="14.25" customHeight="1">
      <c r="B36" s="958"/>
      <c r="C36" s="960"/>
      <c r="D36" s="959"/>
      <c r="E36" s="959"/>
      <c r="F36" s="959"/>
      <c r="G36" s="959"/>
      <c r="H36" s="959"/>
      <c r="K36" s="952"/>
      <c r="L36" s="952"/>
      <c r="M36" s="952"/>
      <c r="N36" s="952"/>
      <c r="O36" s="952"/>
      <c r="P36" s="952"/>
      <c r="Q36" s="952"/>
      <c r="R36" s="952"/>
      <c r="S36" s="952"/>
      <c r="T36" s="952"/>
      <c r="U36" s="952"/>
    </row>
    <row r="37" spans="2:22" ht="14.25" customHeight="1">
      <c r="B37" s="958"/>
      <c r="C37" s="960" t="s">
        <v>317</v>
      </c>
      <c r="D37" s="959"/>
      <c r="E37" s="959"/>
      <c r="F37" s="959"/>
      <c r="G37" s="959"/>
      <c r="H37" s="959"/>
      <c r="K37" s="952"/>
      <c r="L37" s="952"/>
      <c r="M37" s="952"/>
      <c r="N37" s="952"/>
      <c r="O37" s="952"/>
      <c r="P37" s="952"/>
      <c r="Q37" s="952"/>
      <c r="R37" s="952"/>
      <c r="S37" s="952"/>
      <c r="T37" s="952"/>
      <c r="U37" s="952"/>
    </row>
    <row r="38" spans="2:22" ht="14.25" customHeight="1">
      <c r="B38" s="958"/>
      <c r="C38" s="960"/>
      <c r="D38" s="959"/>
      <c r="E38" s="959"/>
      <c r="F38" s="959"/>
      <c r="G38" s="959"/>
      <c r="H38" s="959"/>
      <c r="K38" s="952"/>
      <c r="L38" s="952"/>
      <c r="M38" s="952"/>
      <c r="N38" s="952"/>
      <c r="O38" s="952"/>
      <c r="P38" s="952"/>
      <c r="Q38" s="952"/>
      <c r="R38" s="952"/>
      <c r="S38" s="952"/>
      <c r="T38" s="952"/>
      <c r="U38" s="952"/>
    </row>
    <row r="39" spans="2:22" ht="14.25" customHeight="1">
      <c r="B39" s="958"/>
      <c r="C39" s="960"/>
      <c r="D39" s="959"/>
      <c r="E39" s="959"/>
      <c r="F39" s="959"/>
      <c r="G39" s="959"/>
      <c r="H39" s="959"/>
      <c r="K39" s="952"/>
      <c r="L39" s="952"/>
      <c r="M39" s="952"/>
      <c r="N39" s="952"/>
      <c r="O39" s="952"/>
      <c r="P39" s="952"/>
      <c r="Q39" s="952"/>
      <c r="R39" s="952"/>
      <c r="S39" s="952"/>
      <c r="T39" s="952"/>
      <c r="U39" s="952"/>
    </row>
    <row r="40" spans="2:22" ht="14.25" customHeight="1">
      <c r="B40" s="958"/>
      <c r="C40" s="960"/>
      <c r="D40" s="959"/>
      <c r="E40" s="959"/>
      <c r="F40" s="959"/>
      <c r="G40" s="959"/>
      <c r="H40" s="959"/>
      <c r="K40" s="952"/>
      <c r="L40" s="952"/>
      <c r="M40" s="952"/>
      <c r="N40" s="952"/>
      <c r="O40" s="952"/>
      <c r="P40" s="952"/>
      <c r="Q40" s="952"/>
      <c r="R40" s="952"/>
      <c r="S40" s="952"/>
      <c r="T40" s="952"/>
      <c r="U40" s="952"/>
    </row>
    <row r="41" spans="2:22" ht="14.25" customHeight="1">
      <c r="B41" s="958"/>
      <c r="C41" s="960"/>
      <c r="D41" s="959"/>
      <c r="E41" s="959"/>
      <c r="F41" s="959"/>
      <c r="G41" s="959"/>
      <c r="H41" s="959"/>
      <c r="K41" s="952"/>
      <c r="L41" s="952"/>
      <c r="M41" s="952"/>
      <c r="N41" s="952"/>
      <c r="O41" s="952"/>
      <c r="P41" s="952"/>
      <c r="Q41" s="952"/>
      <c r="R41" s="952"/>
      <c r="S41" s="952"/>
      <c r="T41" s="952"/>
      <c r="U41" s="952"/>
    </row>
    <row r="42" spans="2:22" ht="14.25" customHeight="1">
      <c r="B42" s="958"/>
      <c r="C42" s="960" t="s">
        <v>318</v>
      </c>
      <c r="D42" s="959"/>
      <c r="E42" s="959"/>
      <c r="F42" s="959"/>
      <c r="G42" s="959"/>
      <c r="H42" s="959"/>
      <c r="K42" s="551"/>
      <c r="L42" s="551"/>
      <c r="M42" s="551"/>
      <c r="N42" s="551"/>
      <c r="O42" s="551"/>
      <c r="P42" s="551"/>
      <c r="Q42" s="551"/>
      <c r="R42" s="551"/>
      <c r="S42" s="551"/>
      <c r="T42" s="551"/>
      <c r="U42" s="551"/>
      <c r="V42" s="551"/>
    </row>
    <row r="43" spans="2:22" ht="14.25" customHeight="1">
      <c r="B43" s="958"/>
      <c r="C43" s="960"/>
      <c r="D43" s="959"/>
      <c r="E43" s="959"/>
      <c r="F43" s="959"/>
      <c r="G43" s="959"/>
      <c r="H43" s="959"/>
    </row>
    <row r="44" spans="2:22" ht="14.25" customHeight="1">
      <c r="B44" s="958"/>
      <c r="C44" s="960"/>
      <c r="D44" s="959"/>
      <c r="E44" s="959"/>
      <c r="F44" s="959"/>
      <c r="G44" s="959"/>
      <c r="H44" s="959"/>
    </row>
    <row r="45" spans="2:22" ht="14.25" customHeight="1">
      <c r="B45" s="958"/>
      <c r="C45" s="960"/>
      <c r="D45" s="959"/>
      <c r="E45" s="959"/>
      <c r="F45" s="959"/>
      <c r="G45" s="959"/>
      <c r="H45" s="959"/>
    </row>
    <row r="46" spans="2:22" ht="14.25" customHeight="1">
      <c r="B46" s="958"/>
      <c r="C46" s="960"/>
      <c r="D46" s="959"/>
      <c r="E46" s="959"/>
      <c r="F46" s="959"/>
      <c r="G46" s="959"/>
      <c r="H46" s="959"/>
    </row>
    <row r="47" spans="2:22" ht="4.1500000000000004" customHeight="1">
      <c r="B47" s="410"/>
      <c r="C47" s="411"/>
      <c r="D47" s="522"/>
      <c r="E47" s="522"/>
      <c r="F47" s="522"/>
      <c r="G47" s="522"/>
      <c r="H47" s="522"/>
    </row>
    <row r="48" spans="2:22" ht="27" customHeight="1">
      <c r="B48" s="958">
        <v>3</v>
      </c>
      <c r="C48" s="408" t="s">
        <v>315</v>
      </c>
      <c r="D48" s="959"/>
      <c r="E48" s="959"/>
      <c r="F48" s="959"/>
      <c r="G48" s="959"/>
      <c r="H48" s="959"/>
    </row>
    <row r="49" spans="2:8" ht="14.25" customHeight="1">
      <c r="B49" s="958"/>
      <c r="C49" s="960" t="s">
        <v>316</v>
      </c>
      <c r="D49" s="959"/>
      <c r="E49" s="959"/>
      <c r="F49" s="959"/>
      <c r="G49" s="959"/>
      <c r="H49" s="959"/>
    </row>
    <row r="50" spans="2:8" ht="14.25" customHeight="1">
      <c r="B50" s="958"/>
      <c r="C50" s="960"/>
      <c r="D50" s="959"/>
      <c r="E50" s="959"/>
      <c r="F50" s="959"/>
      <c r="G50" s="959"/>
      <c r="H50" s="959"/>
    </row>
    <row r="51" spans="2:8" ht="14.25" customHeight="1">
      <c r="B51" s="958"/>
      <c r="C51" s="960"/>
      <c r="D51" s="959"/>
      <c r="E51" s="959"/>
      <c r="F51" s="959"/>
      <c r="G51" s="959"/>
      <c r="H51" s="959"/>
    </row>
    <row r="52" spans="2:8" ht="14.25" customHeight="1">
      <c r="B52" s="958"/>
      <c r="C52" s="960"/>
      <c r="D52" s="959"/>
      <c r="E52" s="959"/>
      <c r="F52" s="959"/>
      <c r="G52" s="959"/>
      <c r="H52" s="959"/>
    </row>
    <row r="53" spans="2:8" ht="14.25" customHeight="1">
      <c r="B53" s="958"/>
      <c r="C53" s="960"/>
      <c r="D53" s="959"/>
      <c r="E53" s="959"/>
      <c r="F53" s="959"/>
      <c r="G53" s="959"/>
      <c r="H53" s="959"/>
    </row>
    <row r="54" spans="2:8" ht="14.25" customHeight="1">
      <c r="B54" s="958"/>
      <c r="C54" s="960" t="s">
        <v>317</v>
      </c>
      <c r="D54" s="959"/>
      <c r="E54" s="959"/>
      <c r="F54" s="959"/>
      <c r="G54" s="959"/>
      <c r="H54" s="959"/>
    </row>
    <row r="55" spans="2:8" ht="14.25" customHeight="1">
      <c r="B55" s="958"/>
      <c r="C55" s="960"/>
      <c r="D55" s="959"/>
      <c r="E55" s="959"/>
      <c r="F55" s="959"/>
      <c r="G55" s="959"/>
      <c r="H55" s="959"/>
    </row>
    <row r="56" spans="2:8" ht="14.25" customHeight="1">
      <c r="B56" s="958"/>
      <c r="C56" s="960"/>
      <c r="D56" s="959"/>
      <c r="E56" s="959"/>
      <c r="F56" s="959"/>
      <c r="G56" s="959"/>
      <c r="H56" s="959"/>
    </row>
    <row r="57" spans="2:8" ht="14.25" customHeight="1">
      <c r="B57" s="958"/>
      <c r="C57" s="960"/>
      <c r="D57" s="959"/>
      <c r="E57" s="959"/>
      <c r="F57" s="959"/>
      <c r="G57" s="959"/>
      <c r="H57" s="959"/>
    </row>
    <row r="58" spans="2:8" ht="14.25" customHeight="1">
      <c r="B58" s="958"/>
      <c r="C58" s="960"/>
      <c r="D58" s="959"/>
      <c r="E58" s="959"/>
      <c r="F58" s="959"/>
      <c r="G58" s="959"/>
      <c r="H58" s="959"/>
    </row>
    <row r="59" spans="2:8" ht="14.25" customHeight="1">
      <c r="B59" s="958"/>
      <c r="C59" s="960" t="s">
        <v>318</v>
      </c>
      <c r="D59" s="959"/>
      <c r="E59" s="959"/>
      <c r="F59" s="959"/>
      <c r="G59" s="959"/>
      <c r="H59" s="959"/>
    </row>
    <row r="60" spans="2:8" ht="14.25" customHeight="1">
      <c r="B60" s="958"/>
      <c r="C60" s="960"/>
      <c r="D60" s="959"/>
      <c r="E60" s="959"/>
      <c r="F60" s="959"/>
      <c r="G60" s="959"/>
      <c r="H60" s="959"/>
    </row>
    <row r="61" spans="2:8" ht="14.25" customHeight="1">
      <c r="B61" s="958"/>
      <c r="C61" s="960"/>
      <c r="D61" s="959"/>
      <c r="E61" s="959"/>
      <c r="F61" s="959"/>
      <c r="G61" s="959"/>
      <c r="H61" s="959"/>
    </row>
    <row r="62" spans="2:8" ht="14.25" customHeight="1">
      <c r="B62" s="958"/>
      <c r="C62" s="960"/>
      <c r="D62" s="959"/>
      <c r="E62" s="959"/>
      <c r="F62" s="959"/>
      <c r="G62" s="959"/>
      <c r="H62" s="959"/>
    </row>
    <row r="63" spans="2:8" ht="14.25" customHeight="1">
      <c r="B63" s="958"/>
      <c r="C63" s="960"/>
      <c r="D63" s="959"/>
      <c r="E63" s="959"/>
      <c r="F63" s="959"/>
      <c r="G63" s="959"/>
      <c r="H63" s="959"/>
    </row>
    <row r="64" spans="2:8" ht="4.1500000000000004" customHeight="1">
      <c r="B64" s="410"/>
      <c r="C64" s="411"/>
      <c r="D64" s="522"/>
      <c r="E64" s="522"/>
      <c r="F64" s="522"/>
      <c r="G64" s="522"/>
      <c r="H64" s="522"/>
    </row>
    <row r="65" spans="2:8" ht="27" customHeight="1">
      <c r="B65" s="958">
        <v>4</v>
      </c>
      <c r="C65" s="408" t="s">
        <v>315</v>
      </c>
      <c r="D65" s="959"/>
      <c r="E65" s="959"/>
      <c r="F65" s="959"/>
      <c r="G65" s="959"/>
      <c r="H65" s="959"/>
    </row>
    <row r="66" spans="2:8" ht="14.25" customHeight="1">
      <c r="B66" s="958"/>
      <c r="C66" s="960" t="s">
        <v>316</v>
      </c>
      <c r="D66" s="959"/>
      <c r="E66" s="959"/>
      <c r="F66" s="959"/>
      <c r="G66" s="959"/>
      <c r="H66" s="959"/>
    </row>
    <row r="67" spans="2:8" ht="14.25" customHeight="1">
      <c r="B67" s="958"/>
      <c r="C67" s="960"/>
      <c r="D67" s="959"/>
      <c r="E67" s="959"/>
      <c r="F67" s="959"/>
      <c r="G67" s="959"/>
      <c r="H67" s="959"/>
    </row>
    <row r="68" spans="2:8" ht="14.25" customHeight="1">
      <c r="B68" s="958"/>
      <c r="C68" s="960"/>
      <c r="D68" s="959"/>
      <c r="E68" s="959"/>
      <c r="F68" s="959"/>
      <c r="G68" s="959"/>
      <c r="H68" s="959"/>
    </row>
    <row r="69" spans="2:8" ht="14.25" customHeight="1">
      <c r="B69" s="958"/>
      <c r="C69" s="960"/>
      <c r="D69" s="959"/>
      <c r="E69" s="959"/>
      <c r="F69" s="959"/>
      <c r="G69" s="959"/>
      <c r="H69" s="959"/>
    </row>
    <row r="70" spans="2:8" ht="14.25" customHeight="1">
      <c r="B70" s="958"/>
      <c r="C70" s="960"/>
      <c r="D70" s="959"/>
      <c r="E70" s="959"/>
      <c r="F70" s="959"/>
      <c r="G70" s="959"/>
      <c r="H70" s="959"/>
    </row>
    <row r="71" spans="2:8" ht="14.25" customHeight="1">
      <c r="B71" s="958"/>
      <c r="C71" s="960" t="s">
        <v>317</v>
      </c>
      <c r="D71" s="959"/>
      <c r="E71" s="959"/>
      <c r="F71" s="959"/>
      <c r="G71" s="959"/>
      <c r="H71" s="959"/>
    </row>
    <row r="72" spans="2:8" ht="14.25" customHeight="1">
      <c r="B72" s="958"/>
      <c r="C72" s="960"/>
      <c r="D72" s="959"/>
      <c r="E72" s="959"/>
      <c r="F72" s="959"/>
      <c r="G72" s="959"/>
      <c r="H72" s="959"/>
    </row>
    <row r="73" spans="2:8" ht="14.25" customHeight="1">
      <c r="B73" s="958"/>
      <c r="C73" s="960"/>
      <c r="D73" s="959"/>
      <c r="E73" s="959"/>
      <c r="F73" s="959"/>
      <c r="G73" s="959"/>
      <c r="H73" s="959"/>
    </row>
    <row r="74" spans="2:8" ht="14.25" customHeight="1">
      <c r="B74" s="958"/>
      <c r="C74" s="960"/>
      <c r="D74" s="959"/>
      <c r="E74" s="959"/>
      <c r="F74" s="959"/>
      <c r="G74" s="959"/>
      <c r="H74" s="959"/>
    </row>
    <row r="75" spans="2:8" ht="14.25" customHeight="1">
      <c r="B75" s="958"/>
      <c r="C75" s="960"/>
      <c r="D75" s="959"/>
      <c r="E75" s="959"/>
      <c r="F75" s="959"/>
      <c r="G75" s="959"/>
      <c r="H75" s="959"/>
    </row>
    <row r="76" spans="2:8" ht="14.25" customHeight="1">
      <c r="B76" s="958"/>
      <c r="C76" s="960" t="s">
        <v>318</v>
      </c>
      <c r="D76" s="959"/>
      <c r="E76" s="959"/>
      <c r="F76" s="959"/>
      <c r="G76" s="959"/>
      <c r="H76" s="959"/>
    </row>
    <row r="77" spans="2:8" ht="14.25" customHeight="1">
      <c r="B77" s="958"/>
      <c r="C77" s="960"/>
      <c r="D77" s="959"/>
      <c r="E77" s="959"/>
      <c r="F77" s="959"/>
      <c r="G77" s="959"/>
      <c r="H77" s="959"/>
    </row>
    <row r="78" spans="2:8" ht="14.25" customHeight="1">
      <c r="B78" s="958"/>
      <c r="C78" s="960"/>
      <c r="D78" s="959"/>
      <c r="E78" s="959"/>
      <c r="F78" s="959"/>
      <c r="G78" s="959"/>
      <c r="H78" s="959"/>
    </row>
    <row r="79" spans="2:8" ht="14.25" customHeight="1">
      <c r="B79" s="958"/>
      <c r="C79" s="960"/>
      <c r="D79" s="959"/>
      <c r="E79" s="959"/>
      <c r="F79" s="959"/>
      <c r="G79" s="959"/>
      <c r="H79" s="959"/>
    </row>
    <row r="80" spans="2:8" ht="13.9" customHeight="1">
      <c r="B80" s="958"/>
      <c r="C80" s="960"/>
      <c r="D80" s="959"/>
      <c r="E80" s="959"/>
      <c r="F80" s="959"/>
      <c r="G80" s="959"/>
      <c r="H80" s="959"/>
    </row>
    <row r="81" spans="2:8" ht="4.1500000000000004" customHeight="1">
      <c r="B81" s="410"/>
      <c r="C81" s="411"/>
      <c r="D81" s="522"/>
      <c r="E81" s="522"/>
      <c r="F81" s="522"/>
      <c r="G81" s="522"/>
      <c r="H81" s="522"/>
    </row>
    <row r="82" spans="2:8" ht="27" customHeight="1">
      <c r="B82" s="958">
        <v>5</v>
      </c>
      <c r="C82" s="408" t="s">
        <v>315</v>
      </c>
      <c r="D82" s="959"/>
      <c r="E82" s="959"/>
      <c r="F82" s="959"/>
      <c r="G82" s="959"/>
      <c r="H82" s="959"/>
    </row>
    <row r="83" spans="2:8" ht="14.25" customHeight="1">
      <c r="B83" s="958"/>
      <c r="C83" s="960" t="s">
        <v>316</v>
      </c>
      <c r="D83" s="959"/>
      <c r="E83" s="959"/>
      <c r="F83" s="959"/>
      <c r="G83" s="959"/>
      <c r="H83" s="959"/>
    </row>
    <row r="84" spans="2:8" ht="14.25" customHeight="1">
      <c r="B84" s="958"/>
      <c r="C84" s="960"/>
      <c r="D84" s="959"/>
      <c r="E84" s="959"/>
      <c r="F84" s="959"/>
      <c r="G84" s="959"/>
      <c r="H84" s="959"/>
    </row>
    <row r="85" spans="2:8" ht="14.25" customHeight="1">
      <c r="B85" s="958"/>
      <c r="C85" s="960"/>
      <c r="D85" s="959"/>
      <c r="E85" s="959"/>
      <c r="F85" s="959"/>
      <c r="G85" s="959"/>
      <c r="H85" s="959"/>
    </row>
    <row r="86" spans="2:8" ht="14.25" customHeight="1">
      <c r="B86" s="958"/>
      <c r="C86" s="960"/>
      <c r="D86" s="959"/>
      <c r="E86" s="959"/>
      <c r="F86" s="959"/>
      <c r="G86" s="959"/>
      <c r="H86" s="959"/>
    </row>
    <row r="87" spans="2:8" ht="14.25" customHeight="1">
      <c r="B87" s="958"/>
      <c r="C87" s="960"/>
      <c r="D87" s="959"/>
      <c r="E87" s="959"/>
      <c r="F87" s="959"/>
      <c r="G87" s="959"/>
      <c r="H87" s="959"/>
    </row>
    <row r="88" spans="2:8" ht="14.25" customHeight="1">
      <c r="B88" s="958"/>
      <c r="C88" s="960" t="s">
        <v>317</v>
      </c>
      <c r="D88" s="959"/>
      <c r="E88" s="959"/>
      <c r="F88" s="959"/>
      <c r="G88" s="959"/>
      <c r="H88" s="959"/>
    </row>
    <row r="89" spans="2:8" ht="14.25" customHeight="1">
      <c r="B89" s="958"/>
      <c r="C89" s="960"/>
      <c r="D89" s="959"/>
      <c r="E89" s="959"/>
      <c r="F89" s="959"/>
      <c r="G89" s="959"/>
      <c r="H89" s="959"/>
    </row>
    <row r="90" spans="2:8" ht="14.25" customHeight="1">
      <c r="B90" s="958"/>
      <c r="C90" s="960"/>
      <c r="D90" s="959"/>
      <c r="E90" s="959"/>
      <c r="F90" s="959"/>
      <c r="G90" s="959"/>
      <c r="H90" s="959"/>
    </row>
    <row r="91" spans="2:8" ht="14.25" customHeight="1">
      <c r="B91" s="958"/>
      <c r="C91" s="960"/>
      <c r="D91" s="959"/>
      <c r="E91" s="959"/>
      <c r="F91" s="959"/>
      <c r="G91" s="959"/>
      <c r="H91" s="959"/>
    </row>
    <row r="92" spans="2:8" ht="14.25" customHeight="1">
      <c r="B92" s="958"/>
      <c r="C92" s="960"/>
      <c r="D92" s="959"/>
      <c r="E92" s="959"/>
      <c r="F92" s="959"/>
      <c r="G92" s="959"/>
      <c r="H92" s="959"/>
    </row>
    <row r="93" spans="2:8" ht="14.25" customHeight="1">
      <c r="B93" s="958"/>
      <c r="C93" s="960" t="s">
        <v>318</v>
      </c>
      <c r="D93" s="959"/>
      <c r="E93" s="959"/>
      <c r="F93" s="959"/>
      <c r="G93" s="959"/>
      <c r="H93" s="959"/>
    </row>
    <row r="94" spans="2:8" ht="14.25" customHeight="1">
      <c r="B94" s="958"/>
      <c r="C94" s="960"/>
      <c r="D94" s="959"/>
      <c r="E94" s="959"/>
      <c r="F94" s="959"/>
      <c r="G94" s="959"/>
      <c r="H94" s="959"/>
    </row>
    <row r="95" spans="2:8" ht="14.25" customHeight="1">
      <c r="B95" s="958"/>
      <c r="C95" s="960"/>
      <c r="D95" s="959"/>
      <c r="E95" s="959"/>
      <c r="F95" s="959"/>
      <c r="G95" s="959"/>
      <c r="H95" s="959"/>
    </row>
    <row r="96" spans="2:8" ht="14.25" customHeight="1">
      <c r="B96" s="958"/>
      <c r="C96" s="960"/>
      <c r="D96" s="959"/>
      <c r="E96" s="959"/>
      <c r="F96" s="959"/>
      <c r="G96" s="959"/>
      <c r="H96" s="959"/>
    </row>
    <row r="97" spans="2:8" ht="6.65" customHeight="1">
      <c r="B97" s="403"/>
      <c r="C97" s="415"/>
      <c r="D97" s="521"/>
      <c r="E97" s="521"/>
      <c r="F97" s="521"/>
      <c r="G97" s="521"/>
      <c r="H97" s="521"/>
    </row>
    <row r="98" spans="2:8" ht="27" customHeight="1">
      <c r="B98" s="958">
        <v>6</v>
      </c>
      <c r="C98" s="408" t="s">
        <v>315</v>
      </c>
      <c r="D98" s="959"/>
      <c r="E98" s="959"/>
      <c r="F98" s="959"/>
      <c r="G98" s="959"/>
      <c r="H98" s="959"/>
    </row>
    <row r="99" spans="2:8" ht="14.25" customHeight="1">
      <c r="B99" s="958"/>
      <c r="C99" s="960" t="s">
        <v>316</v>
      </c>
      <c r="D99" s="959"/>
      <c r="E99" s="959"/>
      <c r="F99" s="959"/>
      <c r="G99" s="959"/>
      <c r="H99" s="959"/>
    </row>
    <row r="100" spans="2:8" ht="14.25" customHeight="1">
      <c r="B100" s="958"/>
      <c r="C100" s="960"/>
      <c r="D100" s="959"/>
      <c r="E100" s="959"/>
      <c r="F100" s="959"/>
      <c r="G100" s="959"/>
      <c r="H100" s="959"/>
    </row>
    <row r="101" spans="2:8" ht="14.25" customHeight="1">
      <c r="B101" s="958"/>
      <c r="C101" s="960"/>
      <c r="D101" s="959"/>
      <c r="E101" s="959"/>
      <c r="F101" s="959"/>
      <c r="G101" s="959"/>
      <c r="H101" s="959"/>
    </row>
    <row r="102" spans="2:8" ht="14.25" customHeight="1">
      <c r="B102" s="958"/>
      <c r="C102" s="960"/>
      <c r="D102" s="959"/>
      <c r="E102" s="959"/>
      <c r="F102" s="959"/>
      <c r="G102" s="959"/>
      <c r="H102" s="959"/>
    </row>
    <row r="103" spans="2:8" ht="14.25" customHeight="1">
      <c r="B103" s="958"/>
      <c r="C103" s="960"/>
      <c r="D103" s="959"/>
      <c r="E103" s="959"/>
      <c r="F103" s="959"/>
      <c r="G103" s="959"/>
      <c r="H103" s="959"/>
    </row>
    <row r="104" spans="2:8" ht="14.25" customHeight="1">
      <c r="B104" s="958"/>
      <c r="C104" s="960" t="s">
        <v>317</v>
      </c>
      <c r="D104" s="959"/>
      <c r="E104" s="959"/>
      <c r="F104" s="959"/>
      <c r="G104" s="959"/>
      <c r="H104" s="959"/>
    </row>
    <row r="105" spans="2:8" ht="14.25" customHeight="1">
      <c r="B105" s="958"/>
      <c r="C105" s="960"/>
      <c r="D105" s="959"/>
      <c r="E105" s="959"/>
      <c r="F105" s="959"/>
      <c r="G105" s="959"/>
      <c r="H105" s="959"/>
    </row>
    <row r="106" spans="2:8" ht="14.25" customHeight="1">
      <c r="B106" s="958"/>
      <c r="C106" s="960"/>
      <c r="D106" s="959"/>
      <c r="E106" s="959"/>
      <c r="F106" s="959"/>
      <c r="G106" s="959"/>
      <c r="H106" s="959"/>
    </row>
    <row r="107" spans="2:8" ht="14.25" customHeight="1">
      <c r="B107" s="958"/>
      <c r="C107" s="960"/>
      <c r="D107" s="959"/>
      <c r="E107" s="959"/>
      <c r="F107" s="959"/>
      <c r="G107" s="959"/>
      <c r="H107" s="959"/>
    </row>
    <row r="108" spans="2:8" ht="14.25" customHeight="1">
      <c r="B108" s="958"/>
      <c r="C108" s="960"/>
      <c r="D108" s="959"/>
      <c r="E108" s="959"/>
      <c r="F108" s="959"/>
      <c r="G108" s="959"/>
      <c r="H108" s="959"/>
    </row>
    <row r="109" spans="2:8" ht="14.25" customHeight="1">
      <c r="B109" s="958"/>
      <c r="C109" s="960" t="s">
        <v>318</v>
      </c>
      <c r="D109" s="959"/>
      <c r="E109" s="959"/>
      <c r="F109" s="959"/>
      <c r="G109" s="959"/>
      <c r="H109" s="959"/>
    </row>
    <row r="110" spans="2:8" ht="14.25" customHeight="1">
      <c r="B110" s="958"/>
      <c r="C110" s="960"/>
      <c r="D110" s="959"/>
      <c r="E110" s="959"/>
      <c r="F110" s="959"/>
      <c r="G110" s="959"/>
      <c r="H110" s="959"/>
    </row>
    <row r="111" spans="2:8" ht="14.25" customHeight="1">
      <c r="B111" s="958"/>
      <c r="C111" s="960"/>
      <c r="D111" s="959"/>
      <c r="E111" s="959"/>
      <c r="F111" s="959"/>
      <c r="G111" s="959"/>
      <c r="H111" s="959"/>
    </row>
    <row r="112" spans="2:8" ht="14.25" customHeight="1">
      <c r="B112" s="958"/>
      <c r="C112" s="960"/>
      <c r="D112" s="959"/>
      <c r="E112" s="959"/>
      <c r="F112" s="959"/>
      <c r="G112" s="959"/>
      <c r="H112" s="959"/>
    </row>
    <row r="113" spans="2:8" ht="14.25" customHeight="1">
      <c r="B113" s="958"/>
      <c r="C113" s="960"/>
      <c r="D113" s="959"/>
      <c r="E113" s="959"/>
      <c r="F113" s="959"/>
      <c r="G113" s="959"/>
      <c r="H113" s="959"/>
    </row>
    <row r="114" spans="2:8" ht="4.1500000000000004" customHeight="1">
      <c r="B114" s="410"/>
      <c r="C114" s="411"/>
      <c r="D114" s="522"/>
      <c r="E114" s="522"/>
      <c r="F114" s="522"/>
      <c r="G114" s="522"/>
      <c r="H114" s="522"/>
    </row>
    <row r="115" spans="2:8" ht="27" customHeight="1">
      <c r="B115" s="958">
        <v>7</v>
      </c>
      <c r="C115" s="408" t="s">
        <v>315</v>
      </c>
      <c r="D115" s="959"/>
      <c r="E115" s="959"/>
      <c r="F115" s="959"/>
      <c r="G115" s="959"/>
      <c r="H115" s="959"/>
    </row>
    <row r="116" spans="2:8" ht="14.25" customHeight="1">
      <c r="B116" s="958"/>
      <c r="C116" s="960" t="s">
        <v>316</v>
      </c>
      <c r="D116" s="959"/>
      <c r="E116" s="959"/>
      <c r="F116" s="959"/>
      <c r="G116" s="959"/>
      <c r="H116" s="959"/>
    </row>
    <row r="117" spans="2:8" ht="14.25" customHeight="1">
      <c r="B117" s="958"/>
      <c r="C117" s="960"/>
      <c r="D117" s="959"/>
      <c r="E117" s="959"/>
      <c r="F117" s="959"/>
      <c r="G117" s="959"/>
      <c r="H117" s="959"/>
    </row>
    <row r="118" spans="2:8" ht="14.25" customHeight="1">
      <c r="B118" s="958"/>
      <c r="C118" s="960"/>
      <c r="D118" s="959"/>
      <c r="E118" s="959"/>
      <c r="F118" s="959"/>
      <c r="G118" s="959"/>
      <c r="H118" s="959"/>
    </row>
    <row r="119" spans="2:8" ht="14.25" customHeight="1">
      <c r="B119" s="958"/>
      <c r="C119" s="960"/>
      <c r="D119" s="959"/>
      <c r="E119" s="959"/>
      <c r="F119" s="959"/>
      <c r="G119" s="959"/>
      <c r="H119" s="959"/>
    </row>
    <row r="120" spans="2:8" ht="14.25" customHeight="1">
      <c r="B120" s="958"/>
      <c r="C120" s="960"/>
      <c r="D120" s="959"/>
      <c r="E120" s="959"/>
      <c r="F120" s="959"/>
      <c r="G120" s="959"/>
      <c r="H120" s="959"/>
    </row>
    <row r="121" spans="2:8" ht="14.25" customHeight="1">
      <c r="B121" s="958"/>
      <c r="C121" s="960" t="s">
        <v>317</v>
      </c>
      <c r="D121" s="959"/>
      <c r="E121" s="959"/>
      <c r="F121" s="959"/>
      <c r="G121" s="959"/>
      <c r="H121" s="959"/>
    </row>
    <row r="122" spans="2:8" ht="14.25" customHeight="1">
      <c r="B122" s="958"/>
      <c r="C122" s="960"/>
      <c r="D122" s="959"/>
      <c r="E122" s="959"/>
      <c r="F122" s="959"/>
      <c r="G122" s="959"/>
      <c r="H122" s="959"/>
    </row>
    <row r="123" spans="2:8" ht="14.25" customHeight="1">
      <c r="B123" s="958"/>
      <c r="C123" s="960"/>
      <c r="D123" s="959"/>
      <c r="E123" s="959"/>
      <c r="F123" s="959"/>
      <c r="G123" s="959"/>
      <c r="H123" s="959"/>
    </row>
    <row r="124" spans="2:8" ht="14.25" customHeight="1">
      <c r="B124" s="958"/>
      <c r="C124" s="960"/>
      <c r="D124" s="959"/>
      <c r="E124" s="959"/>
      <c r="F124" s="959"/>
      <c r="G124" s="959"/>
      <c r="H124" s="959"/>
    </row>
    <row r="125" spans="2:8" ht="14.25" customHeight="1">
      <c r="B125" s="958"/>
      <c r="C125" s="960"/>
      <c r="D125" s="959"/>
      <c r="E125" s="959"/>
      <c r="F125" s="959"/>
      <c r="G125" s="959"/>
      <c r="H125" s="959"/>
    </row>
    <row r="126" spans="2:8" ht="14.25" customHeight="1">
      <c r="B126" s="958"/>
      <c r="C126" s="960" t="s">
        <v>318</v>
      </c>
      <c r="D126" s="959"/>
      <c r="E126" s="959"/>
      <c r="F126" s="959"/>
      <c r="G126" s="959"/>
      <c r="H126" s="959"/>
    </row>
    <row r="127" spans="2:8" ht="14.25" customHeight="1">
      <c r="B127" s="958"/>
      <c r="C127" s="960"/>
      <c r="D127" s="959"/>
      <c r="E127" s="959"/>
      <c r="F127" s="959"/>
      <c r="G127" s="959"/>
      <c r="H127" s="959"/>
    </row>
    <row r="128" spans="2:8" ht="14.25" customHeight="1">
      <c r="B128" s="958"/>
      <c r="C128" s="960"/>
      <c r="D128" s="959"/>
      <c r="E128" s="959"/>
      <c r="F128" s="959"/>
      <c r="G128" s="959"/>
      <c r="H128" s="959"/>
    </row>
    <row r="129" spans="2:8" ht="14.25" customHeight="1">
      <c r="B129" s="958"/>
      <c r="C129" s="960"/>
      <c r="D129" s="959"/>
      <c r="E129" s="959"/>
      <c r="F129" s="959"/>
      <c r="G129" s="959"/>
      <c r="H129" s="959"/>
    </row>
    <row r="130" spans="2:8" ht="14.25" customHeight="1">
      <c r="B130" s="958"/>
      <c r="C130" s="960"/>
      <c r="D130" s="959"/>
      <c r="E130" s="959"/>
      <c r="F130" s="959"/>
      <c r="G130" s="959"/>
      <c r="H130" s="959"/>
    </row>
    <row r="131" spans="2:8" ht="4.1500000000000004" customHeight="1">
      <c r="B131" s="410"/>
      <c r="C131" s="411"/>
      <c r="D131" s="412"/>
      <c r="E131" s="412"/>
      <c r="F131" s="412"/>
      <c r="G131" s="412"/>
      <c r="H131" s="412"/>
    </row>
    <row r="132" spans="2:8">
      <c r="C132" s="414"/>
    </row>
    <row r="133" spans="2:8">
      <c r="C133" s="414"/>
    </row>
    <row r="134" spans="2:8">
      <c r="C134" s="414"/>
    </row>
    <row r="135" spans="2:8">
      <c r="C135" s="414"/>
    </row>
    <row r="136" spans="2:8">
      <c r="C136" s="414"/>
    </row>
    <row r="137" spans="2:8">
      <c r="C137" s="414"/>
    </row>
    <row r="138" spans="2:8">
      <c r="C138" s="414"/>
    </row>
    <row r="139" spans="2:8">
      <c r="C139" s="414"/>
    </row>
    <row r="140" spans="2:8">
      <c r="C140" s="414"/>
    </row>
    <row r="141" spans="2:8">
      <c r="C141" s="414"/>
    </row>
    <row r="142" spans="2:8">
      <c r="C142" s="414"/>
    </row>
    <row r="143" spans="2:8">
      <c r="C143" s="414"/>
    </row>
    <row r="144" spans="2:8">
      <c r="C144" s="414"/>
    </row>
    <row r="145" spans="3:3">
      <c r="C145" s="414"/>
    </row>
    <row r="146" spans="3:3">
      <c r="C146" s="414"/>
    </row>
    <row r="147" spans="3:3">
      <c r="C147" s="414"/>
    </row>
    <row r="148" spans="3:3">
      <c r="C148" s="414"/>
    </row>
    <row r="149" spans="3:3">
      <c r="C149" s="414"/>
    </row>
    <row r="150" spans="3:3">
      <c r="C150" s="414"/>
    </row>
    <row r="151" spans="3:3">
      <c r="C151" s="414"/>
    </row>
    <row r="152" spans="3:3">
      <c r="C152" s="414"/>
    </row>
    <row r="153" spans="3:3">
      <c r="C153" s="414"/>
    </row>
    <row r="154" spans="3:3">
      <c r="C154" s="414"/>
    </row>
    <row r="155" spans="3:3">
      <c r="C155" s="414"/>
    </row>
    <row r="156" spans="3:3">
      <c r="C156" s="414"/>
    </row>
    <row r="157" spans="3:3">
      <c r="C157" s="414"/>
    </row>
    <row r="158" spans="3:3">
      <c r="C158" s="414"/>
    </row>
    <row r="159" spans="3:3">
      <c r="C159" s="414"/>
    </row>
    <row r="160" spans="3:3">
      <c r="C160" s="414"/>
    </row>
    <row r="161" spans="3:3">
      <c r="C161" s="414"/>
    </row>
    <row r="162" spans="3:3">
      <c r="C162" s="414"/>
    </row>
    <row r="163" spans="3:3">
      <c r="C163" s="414"/>
    </row>
    <row r="164" spans="3:3">
      <c r="C164" s="414"/>
    </row>
    <row r="165" spans="3:3">
      <c r="C165" s="414"/>
    </row>
    <row r="166" spans="3:3">
      <c r="C166" s="414"/>
    </row>
  </sheetData>
  <sheetProtection algorithmName="SHA-512" hashValue="CEVrUo37g9ny2M2KeJ7aq9CkoP4/pmPblbLLhJZza8zEw0Lx9W96qopxHi4reTjBAq9A8Of+cMvP83d5kzp5wg==" saltValue="Ld/yeX9IK8mk7wfuiwjBKA==" spinCount="100000" sheet="1" selectLockedCells="1"/>
  <mergeCells count="69">
    <mergeCell ref="K7:T11"/>
    <mergeCell ref="B115:B130"/>
    <mergeCell ref="D115:H115"/>
    <mergeCell ref="C116:C120"/>
    <mergeCell ref="D116:H120"/>
    <mergeCell ref="C121:C125"/>
    <mergeCell ref="D121:H125"/>
    <mergeCell ref="C126:C130"/>
    <mergeCell ref="D126:H130"/>
    <mergeCell ref="B98:B113"/>
    <mergeCell ref="D98:H98"/>
    <mergeCell ref="C99:C103"/>
    <mergeCell ref="D99:H103"/>
    <mergeCell ref="C104:C108"/>
    <mergeCell ref="D104:H108"/>
    <mergeCell ref="C109:C113"/>
    <mergeCell ref="D109:H113"/>
    <mergeCell ref="B82:B96"/>
    <mergeCell ref="D82:H82"/>
    <mergeCell ref="C83:C87"/>
    <mergeCell ref="D83:H87"/>
    <mergeCell ref="C88:C92"/>
    <mergeCell ref="D88:H92"/>
    <mergeCell ref="C93:C96"/>
    <mergeCell ref="D93:H96"/>
    <mergeCell ref="B65:B80"/>
    <mergeCell ref="D65:H65"/>
    <mergeCell ref="C66:C70"/>
    <mergeCell ref="D66:H70"/>
    <mergeCell ref="C71:C75"/>
    <mergeCell ref="D71:H75"/>
    <mergeCell ref="C76:C80"/>
    <mergeCell ref="D76:H80"/>
    <mergeCell ref="B48:B63"/>
    <mergeCell ref="D48:H48"/>
    <mergeCell ref="C49:C53"/>
    <mergeCell ref="D49:H53"/>
    <mergeCell ref="C54:C58"/>
    <mergeCell ref="D54:H58"/>
    <mergeCell ref="C59:C63"/>
    <mergeCell ref="D59:H63"/>
    <mergeCell ref="D20:H24"/>
    <mergeCell ref="C25:C29"/>
    <mergeCell ref="D25:H29"/>
    <mergeCell ref="D11:I11"/>
    <mergeCell ref="B31:B46"/>
    <mergeCell ref="D31:H31"/>
    <mergeCell ref="C32:C36"/>
    <mergeCell ref="D32:H36"/>
    <mergeCell ref="C37:C41"/>
    <mergeCell ref="D37:H41"/>
    <mergeCell ref="C42:C46"/>
    <mergeCell ref="D42:H46"/>
    <mergeCell ref="K12:U41"/>
    <mergeCell ref="F9:I9"/>
    <mergeCell ref="K1:T6"/>
    <mergeCell ref="B1:H1"/>
    <mergeCell ref="B2:H2"/>
    <mergeCell ref="H4:I4"/>
    <mergeCell ref="F7:I7"/>
    <mergeCell ref="F8:I8"/>
    <mergeCell ref="B11:C11"/>
    <mergeCell ref="B12:C12"/>
    <mergeCell ref="D12:H12"/>
    <mergeCell ref="B14:B29"/>
    <mergeCell ref="D14:H14"/>
    <mergeCell ref="C15:C19"/>
    <mergeCell ref="D15:H19"/>
    <mergeCell ref="C20:C24"/>
  </mergeCells>
  <phoneticPr fontId="23"/>
  <conditionalFormatting sqref="F3">
    <cfRule type="containsText" dxfId="1" priority="1" operator="containsText" text="要入力">
      <formula>NOT(ISERROR(SEARCH("要入力",F3)))</formula>
    </cfRule>
  </conditionalFormatting>
  <dataValidations count="1">
    <dataValidation type="list" allowBlank="1" showInputMessage="1" showErrorMessage="1" sqref="F3" xr:uid="{00000000-0002-0000-0B00-000000000000}">
      <formula1>"有,無"</formula1>
    </dataValidation>
  </dataValidations>
  <printOptions horizontalCentered="1"/>
  <pageMargins left="0.70866141732283472" right="0.70866141732283472" top="0.74803149606299213" bottom="0.74803149606299213" header="0.31496062992125984" footer="0.31496062992125984"/>
  <pageSetup paperSize="9" scale="72" fitToHeight="0" orientation="portrait" blackAndWhite="1" r:id="rId1"/>
  <headerFooter>
    <oddHeader>&amp;R【申請】</oddHeader>
  </headerFooter>
  <rowBreaks count="1" manualBreakCount="1">
    <brk id="64" max="8"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7C1D4"/>
  </sheetPr>
  <dimension ref="A1:AD37"/>
  <sheetViews>
    <sheetView view="pageBreakPreview" zoomScale="55" zoomScaleNormal="100" zoomScaleSheetLayoutView="55" workbookViewId="0">
      <selection activeCell="D11" sqref="D11:I11"/>
    </sheetView>
  </sheetViews>
  <sheetFormatPr defaultColWidth="9" defaultRowHeight="26.5"/>
  <cols>
    <col min="1" max="1" width="4.58203125" customWidth="1"/>
    <col min="2" max="2" width="17" customWidth="1"/>
    <col min="3" max="3" width="14.33203125" customWidth="1"/>
    <col min="4" max="4" width="5.5" customWidth="1"/>
    <col min="5" max="5" width="18.08203125" customWidth="1"/>
    <col min="6" max="6" width="5.5" customWidth="1"/>
    <col min="7" max="7" width="18.08203125" customWidth="1"/>
    <col min="8" max="8" width="5.5" customWidth="1"/>
    <col min="9" max="9" width="18.08203125" customWidth="1"/>
    <col min="10" max="10" width="5" customWidth="1"/>
    <col min="11" max="11" width="21.75" customWidth="1"/>
    <col min="12" max="12" width="5" customWidth="1"/>
    <col min="13" max="13" width="4" style="373" customWidth="1"/>
    <col min="14" max="14" width="8.75" style="497" customWidth="1"/>
  </cols>
  <sheetData>
    <row r="1" spans="1:27" ht="30" customHeight="1">
      <c r="A1" s="1123" t="s">
        <v>376</v>
      </c>
      <c r="B1" s="1123"/>
      <c r="C1" s="1123"/>
      <c r="D1" s="490"/>
      <c r="E1" s="491"/>
      <c r="F1" s="491"/>
      <c r="G1" s="491"/>
      <c r="H1" s="491"/>
      <c r="I1" s="491"/>
      <c r="J1" s="491"/>
      <c r="K1" s="491"/>
      <c r="L1" s="491"/>
      <c r="M1" s="555"/>
      <c r="N1" s="557"/>
      <c r="O1" s="557"/>
      <c r="P1" s="557"/>
      <c r="Q1" s="517"/>
      <c r="R1" s="517"/>
      <c r="S1" s="517"/>
      <c r="T1" s="517"/>
      <c r="U1" s="517"/>
      <c r="V1" s="517"/>
      <c r="W1" s="517"/>
      <c r="X1" s="517"/>
      <c r="Y1" s="517"/>
      <c r="Z1" s="517"/>
      <c r="AA1" s="517"/>
    </row>
    <row r="2" spans="1:27" ht="9.75" customHeight="1" thickBot="1">
      <c r="A2" s="490"/>
      <c r="B2" s="490"/>
      <c r="C2" s="490"/>
      <c r="D2" s="490"/>
      <c r="E2" s="491"/>
      <c r="F2" s="491"/>
      <c r="G2" s="491"/>
      <c r="H2" s="491"/>
      <c r="I2" s="491"/>
      <c r="J2" s="491"/>
      <c r="K2" s="491"/>
      <c r="L2" s="491"/>
      <c r="M2" s="555"/>
      <c r="N2" s="560"/>
      <c r="O2" s="560"/>
      <c r="P2" s="560"/>
      <c r="Q2" s="561"/>
      <c r="R2" s="561"/>
      <c r="S2" s="561"/>
      <c r="T2" s="561"/>
      <c r="U2" s="561"/>
      <c r="V2" s="561"/>
      <c r="W2" s="561"/>
      <c r="X2" s="561"/>
      <c r="Y2" s="561"/>
      <c r="Z2" s="561"/>
      <c r="AA2" s="561"/>
    </row>
    <row r="3" spans="1:27" ht="39.75" customHeight="1" thickTop="1">
      <c r="A3" s="492"/>
      <c r="B3" s="492"/>
      <c r="C3" s="1124" t="s">
        <v>175</v>
      </c>
      <c r="D3" s="1124"/>
      <c r="E3" s="1124"/>
      <c r="F3" s="1124"/>
      <c r="G3" s="1124"/>
      <c r="H3" s="1124"/>
      <c r="I3" s="1124"/>
      <c r="J3" s="1124"/>
      <c r="K3" s="492"/>
      <c r="L3" s="492"/>
      <c r="M3" s="557"/>
      <c r="N3" s="1086" t="s">
        <v>445</v>
      </c>
      <c r="O3" s="1086"/>
      <c r="P3" s="1086"/>
      <c r="Q3" s="1086"/>
      <c r="R3" s="1086"/>
      <c r="S3" s="1086"/>
      <c r="T3" s="1086"/>
      <c r="U3" s="1086"/>
      <c r="V3" s="1086"/>
      <c r="W3" s="1086"/>
      <c r="X3" s="1086"/>
      <c r="Y3" s="1086"/>
      <c r="Z3" s="1086"/>
      <c r="AA3" s="1086"/>
    </row>
    <row r="4" spans="1:27" ht="34.5" customHeight="1" thickBot="1">
      <c r="A4" s="493"/>
      <c r="B4" s="493"/>
      <c r="C4" s="1125" t="s">
        <v>377</v>
      </c>
      <c r="D4" s="1125"/>
      <c r="E4" s="1124"/>
      <c r="F4" s="1124"/>
      <c r="G4" s="1124"/>
      <c r="H4" s="1124"/>
      <c r="I4" s="1124"/>
      <c r="J4" s="1124"/>
      <c r="K4" s="493"/>
      <c r="L4" s="493"/>
      <c r="M4" s="557"/>
      <c r="N4" s="1087"/>
      <c r="O4" s="1087"/>
      <c r="P4" s="1087"/>
      <c r="Q4" s="1087"/>
      <c r="R4" s="1087"/>
      <c r="S4" s="1087"/>
      <c r="T4" s="1087"/>
      <c r="U4" s="1087"/>
      <c r="V4" s="1087"/>
      <c r="W4" s="1087"/>
      <c r="X4" s="1087"/>
      <c r="Y4" s="1087"/>
      <c r="Z4" s="1087"/>
      <c r="AA4" s="1087"/>
    </row>
    <row r="5" spans="1:27" ht="39.75" customHeight="1" thickTop="1">
      <c r="A5" s="493"/>
      <c r="B5" s="493"/>
      <c r="C5" s="1126" t="s">
        <v>340</v>
      </c>
      <c r="D5" s="1126"/>
      <c r="E5" s="1126"/>
      <c r="F5" s="1126"/>
      <c r="G5" s="1126"/>
      <c r="H5" s="1126"/>
      <c r="I5" s="1126"/>
      <c r="J5" s="1126"/>
      <c r="K5" s="493"/>
      <c r="L5" s="493"/>
      <c r="M5" s="555"/>
      <c r="N5" s="555"/>
      <c r="O5" s="555"/>
      <c r="P5" s="555"/>
    </row>
    <row r="6" spans="1:27" ht="11.25" customHeight="1">
      <c r="A6" s="493"/>
      <c r="B6" s="493"/>
      <c r="C6" s="493"/>
      <c r="D6" s="493"/>
      <c r="E6" s="493"/>
      <c r="F6" s="493"/>
      <c r="G6" s="493"/>
      <c r="H6" s="493"/>
      <c r="I6" s="1127" t="s">
        <v>378</v>
      </c>
      <c r="J6" s="1127"/>
      <c r="K6" s="1127"/>
      <c r="L6" s="493"/>
      <c r="M6" s="555"/>
      <c r="N6" s="555"/>
      <c r="O6" s="555"/>
      <c r="P6" s="555"/>
    </row>
    <row r="7" spans="1:27" ht="30.75" customHeight="1">
      <c r="A7" s="491"/>
      <c r="B7" s="494"/>
      <c r="C7" s="494"/>
      <c r="D7" s="494"/>
      <c r="E7" s="494"/>
      <c r="F7" s="494"/>
      <c r="G7" s="494"/>
      <c r="H7" s="494"/>
      <c r="I7" s="1128">
        <f>'5-1 総表'!C10</f>
        <v>0</v>
      </c>
      <c r="J7" s="1128"/>
      <c r="K7" s="1128"/>
      <c r="L7" s="494"/>
      <c r="M7" s="555"/>
      <c r="N7" s="1091" t="s">
        <v>444</v>
      </c>
      <c r="O7" s="1091"/>
      <c r="P7" s="1091"/>
      <c r="Q7" s="1091"/>
      <c r="R7" s="1091"/>
      <c r="S7" s="1091"/>
      <c r="T7" s="1091"/>
      <c r="U7" s="1091"/>
      <c r="V7" s="1091"/>
      <c r="W7" s="1091"/>
      <c r="X7" s="1091"/>
      <c r="Y7" s="1091"/>
      <c r="Z7" s="1091"/>
      <c r="AA7" s="1091"/>
    </row>
    <row r="8" spans="1:27" ht="21" customHeight="1">
      <c r="A8" s="491"/>
      <c r="B8" s="494"/>
      <c r="C8" s="494"/>
      <c r="D8" s="494"/>
      <c r="E8" s="494"/>
      <c r="F8" s="494"/>
      <c r="G8" s="494"/>
      <c r="H8" s="494"/>
      <c r="I8" s="495"/>
      <c r="J8" s="495"/>
      <c r="K8" s="495"/>
      <c r="L8" s="494"/>
      <c r="M8" s="555"/>
      <c r="N8" s="1092"/>
      <c r="O8" s="1092"/>
      <c r="P8" s="1092"/>
      <c r="Q8" s="1092"/>
      <c r="R8" s="1092"/>
      <c r="S8" s="1092"/>
      <c r="T8" s="1092"/>
      <c r="U8" s="1092"/>
      <c r="V8" s="1092"/>
      <c r="W8" s="1092"/>
      <c r="X8" s="1092"/>
      <c r="Y8" s="1092"/>
      <c r="Z8" s="1092"/>
      <c r="AA8" s="1092"/>
    </row>
    <row r="9" spans="1:27" ht="35.25" customHeight="1">
      <c r="A9" s="491"/>
      <c r="B9" s="1099" t="s">
        <v>321</v>
      </c>
      <c r="C9" s="1099"/>
      <c r="D9" s="1099"/>
      <c r="E9" s="1099"/>
      <c r="F9" s="1099"/>
      <c r="G9" s="1099"/>
      <c r="H9" s="1099"/>
      <c r="I9" s="1099"/>
      <c r="J9" s="1099"/>
      <c r="K9" s="1099"/>
      <c r="L9" s="494"/>
      <c r="M9" s="555"/>
      <c r="N9" s="1092"/>
      <c r="O9" s="1092"/>
      <c r="P9" s="1092"/>
      <c r="Q9" s="1092"/>
      <c r="R9" s="1092"/>
      <c r="S9" s="1092"/>
      <c r="T9" s="1092"/>
      <c r="U9" s="1092"/>
      <c r="V9" s="1092"/>
      <c r="W9" s="1092"/>
      <c r="X9" s="1092"/>
      <c r="Y9" s="1092"/>
      <c r="Z9" s="1092"/>
      <c r="AA9" s="1092"/>
    </row>
    <row r="10" spans="1:27" ht="17.25" customHeight="1">
      <c r="A10" s="491"/>
      <c r="B10" s="491"/>
      <c r="C10" s="491"/>
      <c r="D10" s="491"/>
      <c r="E10" s="491"/>
      <c r="F10" s="491"/>
      <c r="G10" s="491"/>
      <c r="H10" s="491"/>
      <c r="I10" s="491"/>
      <c r="J10" s="494"/>
      <c r="K10" s="494"/>
      <c r="L10" s="494"/>
      <c r="M10" s="555"/>
      <c r="N10" s="1093"/>
      <c r="O10" s="1093"/>
      <c r="P10" s="1093"/>
      <c r="Q10" s="1093"/>
      <c r="R10" s="1093"/>
      <c r="S10" s="1093"/>
      <c r="T10" s="1093"/>
      <c r="U10" s="1093"/>
      <c r="V10" s="1093"/>
      <c r="W10" s="1093"/>
      <c r="X10" s="1093"/>
      <c r="Y10" s="1093"/>
      <c r="Z10" s="1093"/>
      <c r="AA10" s="1093"/>
    </row>
    <row r="11" spans="1:27" ht="36.75" customHeight="1">
      <c r="A11" s="491"/>
      <c r="B11" s="491"/>
      <c r="C11" s="491"/>
      <c r="D11" s="491"/>
      <c r="E11" s="496" t="s">
        <v>322</v>
      </c>
      <c r="F11" s="497"/>
      <c r="G11" s="498">
        <f>'5-1 総表'!C14</f>
        <v>0</v>
      </c>
      <c r="H11" s="499" t="s">
        <v>166</v>
      </c>
      <c r="I11" s="498">
        <f>'5-1 総表'!E14</f>
        <v>0</v>
      </c>
      <c r="J11" s="499"/>
      <c r="K11" s="497"/>
      <c r="L11" s="499"/>
      <c r="M11" s="555"/>
      <c r="N11" s="1090" t="s">
        <v>443</v>
      </c>
      <c r="O11" s="1090"/>
      <c r="P11" s="1090"/>
      <c r="Q11" s="1090"/>
      <c r="R11" s="1090"/>
      <c r="S11" s="1090"/>
      <c r="T11" s="1090"/>
      <c r="U11" s="1090"/>
      <c r="V11" s="1090"/>
      <c r="W11" s="1090"/>
      <c r="X11" s="1090"/>
      <c r="Y11" s="1090"/>
      <c r="Z11" s="1090"/>
      <c r="AA11" s="1090"/>
    </row>
    <row r="12" spans="1:27" ht="54" customHeight="1">
      <c r="A12" s="491"/>
      <c r="B12" s="491"/>
      <c r="C12" s="491"/>
      <c r="D12" s="491"/>
      <c r="E12" s="500" t="s">
        <v>324</v>
      </c>
      <c r="F12" s="497"/>
      <c r="G12" s="1122" t="str">
        <f>'5-1 総表'!C16&amp;'5-1 総表'!D16&amp;'5-1 総表'!G16</f>
        <v>選択してください。0</v>
      </c>
      <c r="H12" s="1122"/>
      <c r="I12" s="1122"/>
      <c r="J12" s="1122"/>
      <c r="K12" s="1122"/>
      <c r="L12" s="1122"/>
      <c r="M12" s="555"/>
      <c r="N12" s="1088"/>
      <c r="O12" s="1088"/>
      <c r="P12" s="1088"/>
      <c r="Q12" s="1088"/>
      <c r="R12" s="1088"/>
      <c r="S12" s="1088"/>
      <c r="T12" s="1088"/>
      <c r="U12" s="1088"/>
      <c r="V12" s="1088"/>
      <c r="W12" s="1088"/>
      <c r="X12" s="1088"/>
      <c r="Y12" s="1088"/>
      <c r="Z12" s="1088"/>
      <c r="AA12" s="1088"/>
    </row>
    <row r="13" spans="1:27" ht="54" customHeight="1">
      <c r="A13" s="491"/>
      <c r="B13" s="491"/>
      <c r="C13" s="491"/>
      <c r="D13" s="491"/>
      <c r="E13" s="500" t="s">
        <v>325</v>
      </c>
      <c r="F13" s="497"/>
      <c r="G13" s="1122">
        <f>'5-1 総表'!C18</f>
        <v>0</v>
      </c>
      <c r="H13" s="1122"/>
      <c r="I13" s="1122"/>
      <c r="J13" s="1122"/>
      <c r="K13" s="1122"/>
      <c r="L13" s="1122"/>
      <c r="M13" s="555"/>
      <c r="N13" s="1088"/>
      <c r="O13" s="1088"/>
      <c r="P13" s="1088"/>
      <c r="Q13" s="1088"/>
      <c r="R13" s="1088"/>
      <c r="S13" s="1088"/>
      <c r="T13" s="1088"/>
      <c r="U13" s="1088"/>
      <c r="V13" s="1088"/>
      <c r="W13" s="1088"/>
      <c r="X13" s="1088"/>
      <c r="Y13" s="1088"/>
      <c r="Z13" s="1088"/>
      <c r="AA13" s="1088"/>
    </row>
    <row r="14" spans="1:27" ht="54" customHeight="1">
      <c r="A14" s="491"/>
      <c r="B14" s="491"/>
      <c r="C14" s="491"/>
      <c r="D14" s="491"/>
      <c r="E14" s="501" t="s">
        <v>182</v>
      </c>
      <c r="F14" s="497"/>
      <c r="G14" s="1122">
        <f>'5-1 総表'!C19</f>
        <v>0</v>
      </c>
      <c r="H14" s="1122"/>
      <c r="I14" s="1122"/>
      <c r="J14" s="1122"/>
      <c r="K14" s="1122"/>
      <c r="L14" s="1122"/>
      <c r="M14" s="555"/>
      <c r="N14" s="1088"/>
      <c r="O14" s="1088"/>
      <c r="P14" s="1088"/>
      <c r="Q14" s="1088"/>
      <c r="R14" s="1088"/>
      <c r="S14" s="1088"/>
      <c r="T14" s="1088"/>
      <c r="U14" s="1088"/>
      <c r="V14" s="1088"/>
      <c r="W14" s="1088"/>
      <c r="X14" s="1088"/>
      <c r="Y14" s="1088"/>
      <c r="Z14" s="1088"/>
      <c r="AA14" s="1088"/>
    </row>
    <row r="15" spans="1:27" ht="54" customHeight="1">
      <c r="A15" s="491"/>
      <c r="B15" s="491"/>
      <c r="C15" s="491"/>
      <c r="D15" s="491"/>
      <c r="E15" s="501" t="s">
        <v>326</v>
      </c>
      <c r="F15" s="497"/>
      <c r="G15" s="1122">
        <f>'5-1 総表'!C20</f>
        <v>0</v>
      </c>
      <c r="H15" s="1122"/>
      <c r="I15" s="1122"/>
      <c r="J15" s="502" t="s">
        <v>379</v>
      </c>
      <c r="K15" s="502"/>
      <c r="L15" s="502"/>
      <c r="M15" s="555"/>
      <c r="N15" s="1089"/>
      <c r="O15" s="1089"/>
      <c r="P15" s="1089"/>
      <c r="Q15" s="1089"/>
      <c r="R15" s="1089"/>
      <c r="S15" s="1089"/>
      <c r="T15" s="1089"/>
      <c r="U15" s="1089"/>
      <c r="V15" s="1089"/>
      <c r="W15" s="1089"/>
      <c r="X15" s="1089"/>
      <c r="Y15" s="1089"/>
      <c r="Z15" s="1089"/>
      <c r="AA15" s="1089"/>
    </row>
    <row r="16" spans="1:27" ht="21.65" customHeight="1">
      <c r="A16" s="491"/>
      <c r="B16" s="491"/>
      <c r="C16" s="491"/>
      <c r="D16" s="491"/>
      <c r="E16" s="509"/>
      <c r="F16" s="510"/>
      <c r="G16" s="1129"/>
      <c r="H16" s="1129"/>
      <c r="I16" s="1129"/>
      <c r="J16" s="1129"/>
      <c r="K16" s="1129"/>
      <c r="L16" s="1129"/>
      <c r="M16" s="555"/>
      <c r="N16" s="555"/>
      <c r="O16" s="555"/>
      <c r="P16" s="555"/>
    </row>
    <row r="17" spans="1:30" ht="9.75" customHeight="1">
      <c r="A17" s="491"/>
      <c r="B17" s="491"/>
      <c r="C17" s="491"/>
      <c r="D17" s="491"/>
      <c r="E17" s="491"/>
      <c r="F17" s="491"/>
      <c r="G17" s="491"/>
      <c r="H17" s="491"/>
      <c r="I17" s="491"/>
      <c r="J17" s="494"/>
      <c r="K17" s="494"/>
      <c r="L17" s="494"/>
      <c r="M17" s="555"/>
      <c r="N17" s="555"/>
      <c r="O17" s="555"/>
      <c r="P17" s="555"/>
    </row>
    <row r="18" spans="1:30" ht="69.75" customHeight="1">
      <c r="A18" s="491"/>
      <c r="B18" s="1130" t="s">
        <v>380</v>
      </c>
      <c r="C18" s="1130"/>
      <c r="D18" s="1130"/>
      <c r="E18" s="1130"/>
      <c r="F18" s="1130"/>
      <c r="G18" s="1130"/>
      <c r="H18" s="1130"/>
      <c r="I18" s="1130"/>
      <c r="J18" s="1130"/>
      <c r="K18" s="1130"/>
      <c r="L18" s="494"/>
      <c r="M18" s="555"/>
      <c r="N18" s="555"/>
      <c r="O18" s="555"/>
      <c r="P18" s="555"/>
    </row>
    <row r="19" spans="1:30" ht="4.5" customHeight="1">
      <c r="A19" s="491"/>
      <c r="B19" s="503"/>
      <c r="C19" s="503"/>
      <c r="D19" s="503"/>
      <c r="E19" s="503"/>
      <c r="F19" s="503"/>
      <c r="G19" s="503"/>
      <c r="H19" s="503"/>
      <c r="I19" s="503"/>
      <c r="J19" s="503"/>
      <c r="K19" s="503"/>
      <c r="L19" s="494"/>
      <c r="M19" s="555"/>
      <c r="N19" s="555"/>
      <c r="O19" s="555"/>
      <c r="P19" s="555"/>
    </row>
    <row r="20" spans="1:30" ht="30" customHeight="1">
      <c r="A20" s="491"/>
      <c r="B20" s="1131" t="s">
        <v>329</v>
      </c>
      <c r="C20" s="1131"/>
      <c r="D20" s="1131"/>
      <c r="E20" s="1131"/>
      <c r="F20" s="1131"/>
      <c r="G20" s="1131"/>
      <c r="H20" s="1131"/>
      <c r="I20" s="1131"/>
      <c r="J20" s="1131"/>
      <c r="K20" s="1131"/>
      <c r="L20" s="494"/>
      <c r="M20" s="555"/>
      <c r="N20" s="559"/>
      <c r="O20" s="559"/>
      <c r="P20" s="559"/>
      <c r="Q20" s="527"/>
      <c r="R20" s="527"/>
      <c r="S20" s="527"/>
      <c r="T20" s="527"/>
      <c r="U20" s="527"/>
      <c r="V20" s="527"/>
      <c r="W20" s="527"/>
      <c r="X20" s="527"/>
      <c r="Y20" s="527"/>
      <c r="Z20" s="527"/>
      <c r="AA20" s="527"/>
    </row>
    <row r="21" spans="1:30" ht="3.75" customHeight="1">
      <c r="A21" s="491"/>
      <c r="B21" s="504"/>
      <c r="C21" s="504"/>
      <c r="D21" s="504"/>
      <c r="E21" s="504"/>
      <c r="F21" s="504"/>
      <c r="G21" s="504"/>
      <c r="H21" s="504"/>
      <c r="I21" s="504"/>
      <c r="J21" s="504"/>
      <c r="K21" s="504"/>
      <c r="L21" s="494"/>
      <c r="M21" s="555"/>
      <c r="N21" s="555"/>
      <c r="O21" s="555"/>
      <c r="P21" s="555"/>
    </row>
    <row r="22" spans="1:30" ht="76.150000000000006" customHeight="1">
      <c r="A22" s="491"/>
      <c r="B22" s="1099" t="s">
        <v>381</v>
      </c>
      <c r="C22" s="1099"/>
      <c r="D22" s="505"/>
      <c r="E22" s="1122">
        <f>'5-1 総表'!C30</f>
        <v>0</v>
      </c>
      <c r="F22" s="1122"/>
      <c r="G22" s="1122"/>
      <c r="H22" s="1122"/>
      <c r="I22" s="1122"/>
      <c r="J22" s="1122"/>
      <c r="K22" s="1122"/>
      <c r="L22" s="491"/>
      <c r="M22" s="555"/>
      <c r="N22" s="1088" t="s">
        <v>443</v>
      </c>
      <c r="O22" s="1088"/>
      <c r="P22" s="1088"/>
      <c r="Q22" s="1088"/>
      <c r="R22" s="1088"/>
      <c r="S22" s="1088"/>
      <c r="T22" s="1088"/>
      <c r="U22" s="1088"/>
      <c r="V22" s="1088"/>
      <c r="W22" s="1088"/>
      <c r="X22" s="1088"/>
      <c r="Y22" s="1088"/>
      <c r="Z22" s="1088"/>
      <c r="AA22" s="1088"/>
    </row>
    <row r="23" spans="1:30" ht="64.5" customHeight="1">
      <c r="A23" s="497"/>
      <c r="B23" s="1099" t="s">
        <v>382</v>
      </c>
      <c r="C23" s="1099"/>
      <c r="D23" s="505"/>
      <c r="E23" s="1112">
        <f>'5-1 総表'!F45</f>
        <v>0</v>
      </c>
      <c r="F23" s="1112"/>
      <c r="G23" s="1112"/>
      <c r="H23" s="506"/>
      <c r="I23" s="497"/>
      <c r="J23" s="497"/>
      <c r="K23" s="497"/>
      <c r="L23" s="491"/>
      <c r="M23" s="555"/>
      <c r="N23" s="1089"/>
      <c r="O23" s="1089"/>
      <c r="P23" s="1089"/>
      <c r="Q23" s="1089"/>
      <c r="R23" s="1089"/>
      <c r="S23" s="1089"/>
      <c r="T23" s="1089"/>
      <c r="U23" s="1089"/>
      <c r="V23" s="1089"/>
      <c r="W23" s="1089"/>
      <c r="X23" s="1089"/>
      <c r="Y23" s="1089"/>
      <c r="Z23" s="1089"/>
      <c r="AA23" s="1089"/>
    </row>
    <row r="24" spans="1:30" ht="64.5" customHeight="1">
      <c r="A24" s="497"/>
      <c r="B24" s="1099" t="s">
        <v>383</v>
      </c>
      <c r="C24" s="1099"/>
      <c r="D24" s="505"/>
      <c r="E24" s="507"/>
      <c r="F24" s="507"/>
      <c r="G24" s="507"/>
      <c r="H24" s="507"/>
      <c r="I24" s="507"/>
      <c r="J24" s="507"/>
      <c r="K24" s="502"/>
      <c r="L24" s="491"/>
      <c r="M24" s="555"/>
      <c r="N24" s="1088" t="s">
        <v>469</v>
      </c>
      <c r="O24" s="1088"/>
      <c r="P24" s="1088"/>
      <c r="Q24" s="1088"/>
      <c r="R24" s="1088"/>
      <c r="S24" s="1088"/>
      <c r="T24" s="1088"/>
      <c r="U24" s="1088"/>
      <c r="V24" s="1088"/>
      <c r="W24" s="1088"/>
      <c r="X24" s="1088"/>
      <c r="Y24" s="1088"/>
      <c r="Z24" s="1088"/>
      <c r="AA24" s="1088"/>
      <c r="AB24" s="558"/>
      <c r="AC24" s="558"/>
      <c r="AD24" s="558"/>
    </row>
    <row r="25" spans="1:30" ht="55.5" customHeight="1">
      <c r="B25" s="1094" t="s">
        <v>384</v>
      </c>
      <c r="C25" s="1095"/>
      <c r="D25" s="1113"/>
      <c r="E25" s="1110"/>
      <c r="F25" s="1110"/>
      <c r="G25" s="1111"/>
      <c r="H25" s="1114" t="s">
        <v>385</v>
      </c>
      <c r="I25" s="1115"/>
      <c r="J25" s="1116"/>
      <c r="K25" s="1117"/>
      <c r="L25" s="497"/>
      <c r="M25" s="555"/>
      <c r="N25" s="1088"/>
      <c r="O25" s="1088"/>
      <c r="P25" s="1088"/>
      <c r="Q25" s="1088"/>
      <c r="R25" s="1088"/>
      <c r="S25" s="1088"/>
      <c r="T25" s="1088"/>
      <c r="U25" s="1088"/>
      <c r="V25" s="1088"/>
      <c r="W25" s="1088"/>
      <c r="X25" s="1088"/>
      <c r="Y25" s="1088"/>
      <c r="Z25" s="1088"/>
      <c r="AA25" s="1088"/>
      <c r="AB25" s="556"/>
      <c r="AC25" s="558"/>
      <c r="AD25" s="558"/>
    </row>
    <row r="26" spans="1:30" ht="55.5" customHeight="1">
      <c r="B26" s="1094" t="s">
        <v>386</v>
      </c>
      <c r="C26" s="1095"/>
      <c r="D26" s="1113"/>
      <c r="E26" s="1110"/>
      <c r="F26" s="1110"/>
      <c r="G26" s="1110"/>
      <c r="H26" s="1118" t="s">
        <v>387</v>
      </c>
      <c r="I26" s="1119"/>
      <c r="J26" s="1120"/>
      <c r="K26" s="1121"/>
      <c r="L26" s="497"/>
      <c r="M26" s="555"/>
      <c r="N26" s="1088"/>
      <c r="O26" s="1088"/>
      <c r="P26" s="1088"/>
      <c r="Q26" s="1088"/>
      <c r="R26" s="1088"/>
      <c r="S26" s="1088"/>
      <c r="T26" s="1088"/>
      <c r="U26" s="1088"/>
      <c r="V26" s="1088"/>
      <c r="W26" s="1088"/>
      <c r="X26" s="1088"/>
      <c r="Y26" s="1088"/>
      <c r="Z26" s="1088"/>
      <c r="AA26" s="1088"/>
      <c r="AB26" s="556"/>
      <c r="AC26" s="558"/>
      <c r="AD26" s="558"/>
    </row>
    <row r="27" spans="1:30" ht="55.5" customHeight="1">
      <c r="B27" s="1094" t="s">
        <v>388</v>
      </c>
      <c r="C27" s="1105"/>
      <c r="D27" s="1106" t="s">
        <v>331</v>
      </c>
      <c r="E27" s="1107"/>
      <c r="F27" s="1107"/>
      <c r="G27" s="1108"/>
      <c r="H27" s="1109"/>
      <c r="I27" s="1110"/>
      <c r="J27" s="1110"/>
      <c r="K27" s="1111"/>
      <c r="L27" s="497"/>
      <c r="M27" s="555"/>
      <c r="N27" s="1088"/>
      <c r="O27" s="1088"/>
      <c r="P27" s="1088"/>
      <c r="Q27" s="1088"/>
      <c r="R27" s="1088"/>
      <c r="S27" s="1088"/>
      <c r="T27" s="1088"/>
      <c r="U27" s="1088"/>
      <c r="V27" s="1088"/>
      <c r="W27" s="1088"/>
      <c r="X27" s="1088"/>
      <c r="Y27" s="1088"/>
      <c r="Z27" s="1088"/>
      <c r="AA27" s="1088"/>
      <c r="AB27" s="556"/>
      <c r="AC27" s="558"/>
      <c r="AD27" s="558"/>
    </row>
    <row r="28" spans="1:30" ht="55.5" customHeight="1">
      <c r="B28" s="1094" t="s">
        <v>389</v>
      </c>
      <c r="C28" s="1095"/>
      <c r="D28" s="1100"/>
      <c r="E28" s="1101"/>
      <c r="F28" s="1101"/>
      <c r="G28" s="1101"/>
      <c r="H28" s="1101"/>
      <c r="I28" s="1101"/>
      <c r="J28" s="1101"/>
      <c r="K28" s="1102"/>
      <c r="L28" s="497"/>
      <c r="M28" s="555"/>
      <c r="N28" s="1088"/>
      <c r="O28" s="1088"/>
      <c r="P28" s="1088"/>
      <c r="Q28" s="1088"/>
      <c r="R28" s="1088"/>
      <c r="S28" s="1088"/>
      <c r="T28" s="1088"/>
      <c r="U28" s="1088"/>
      <c r="V28" s="1088"/>
      <c r="W28" s="1088"/>
      <c r="X28" s="1088"/>
      <c r="Y28" s="1088"/>
      <c r="Z28" s="1088"/>
      <c r="AA28" s="1088"/>
      <c r="AB28" s="556"/>
      <c r="AC28" s="558"/>
      <c r="AD28" s="558"/>
    </row>
    <row r="29" spans="1:30" ht="73.5" customHeight="1">
      <c r="B29" s="1103" t="s">
        <v>390</v>
      </c>
      <c r="C29" s="1104"/>
      <c r="D29" s="1096"/>
      <c r="E29" s="1097"/>
      <c r="F29" s="1097"/>
      <c r="G29" s="1097"/>
      <c r="H29" s="1097"/>
      <c r="I29" s="1097"/>
      <c r="J29" s="1097"/>
      <c r="K29" s="1098"/>
      <c r="L29" s="497"/>
      <c r="M29" s="555"/>
      <c r="N29" s="1088"/>
      <c r="O29" s="1088"/>
      <c r="P29" s="1088"/>
      <c r="Q29" s="1088"/>
      <c r="R29" s="1088"/>
      <c r="S29" s="1088"/>
      <c r="T29" s="1088"/>
      <c r="U29" s="1088"/>
      <c r="V29" s="1088"/>
      <c r="W29" s="1088"/>
      <c r="X29" s="1088"/>
      <c r="Y29" s="1088"/>
      <c r="Z29" s="1088"/>
      <c r="AA29" s="1088"/>
      <c r="AB29" s="556"/>
      <c r="AC29" s="558"/>
      <c r="AD29" s="558"/>
    </row>
    <row r="30" spans="1:30" ht="73.5" customHeight="1">
      <c r="B30" s="1094" t="s">
        <v>391</v>
      </c>
      <c r="C30" s="1095"/>
      <c r="D30" s="1096"/>
      <c r="E30" s="1097"/>
      <c r="F30" s="1097"/>
      <c r="G30" s="1097"/>
      <c r="H30" s="1097"/>
      <c r="I30" s="1097"/>
      <c r="J30" s="1097"/>
      <c r="K30" s="1098"/>
      <c r="L30" s="497"/>
      <c r="M30" s="555"/>
      <c r="N30" s="1089"/>
      <c r="O30" s="1089"/>
      <c r="P30" s="1089"/>
      <c r="Q30" s="1089"/>
      <c r="R30" s="1089"/>
      <c r="S30" s="1089"/>
      <c r="T30" s="1089"/>
      <c r="U30" s="1089"/>
      <c r="V30" s="1089"/>
      <c r="W30" s="1089"/>
      <c r="X30" s="1089"/>
      <c r="Y30" s="1089"/>
      <c r="Z30" s="1089"/>
      <c r="AA30" s="1089"/>
      <c r="AB30" s="556"/>
      <c r="AC30" s="558"/>
      <c r="AD30" s="558"/>
    </row>
    <row r="31" spans="1:30" ht="53.5" customHeight="1">
      <c r="M31" s="508"/>
      <c r="N31" s="558"/>
      <c r="O31" s="558"/>
      <c r="P31" s="558"/>
      <c r="Q31" s="558"/>
      <c r="R31" s="558"/>
      <c r="S31" s="558"/>
      <c r="T31" s="558"/>
      <c r="U31" s="558"/>
      <c r="V31" s="558"/>
      <c r="W31" s="558"/>
      <c r="X31" s="558"/>
      <c r="Y31" s="558"/>
      <c r="Z31" s="558"/>
      <c r="AA31" s="558"/>
      <c r="AB31" s="558"/>
      <c r="AC31" s="558"/>
      <c r="AD31" s="558"/>
    </row>
    <row r="32" spans="1:30" ht="25.5" customHeight="1">
      <c r="M32" s="508"/>
      <c r="N32" s="558"/>
      <c r="O32" s="558"/>
      <c r="P32" s="558"/>
      <c r="Q32" s="558"/>
      <c r="R32" s="558"/>
      <c r="S32" s="558"/>
      <c r="T32" s="558"/>
      <c r="U32" s="558"/>
      <c r="V32" s="558"/>
      <c r="W32" s="558"/>
      <c r="X32" s="558"/>
      <c r="Y32" s="558"/>
      <c r="Z32" s="558"/>
      <c r="AA32" s="558"/>
      <c r="AB32" s="558"/>
      <c r="AC32" s="558"/>
      <c r="AD32" s="558"/>
    </row>
    <row r="33" spans="13:30" ht="19.149999999999999" customHeight="1">
      <c r="M33" s="508"/>
      <c r="N33" s="558"/>
      <c r="O33" s="558"/>
      <c r="P33" s="558"/>
      <c r="Q33" s="558"/>
      <c r="R33" s="558"/>
      <c r="S33" s="558"/>
      <c r="T33" s="558"/>
      <c r="U33" s="558"/>
      <c r="V33" s="558"/>
      <c r="W33" s="558"/>
      <c r="X33" s="558"/>
      <c r="Y33" s="558"/>
      <c r="Z33" s="558"/>
      <c r="AA33" s="558"/>
      <c r="AB33" s="558"/>
      <c r="AC33" s="558"/>
      <c r="AD33" s="558"/>
    </row>
    <row r="34" spans="13:30" ht="19.149999999999999" customHeight="1">
      <c r="M34" s="508"/>
      <c r="N34" s="558"/>
      <c r="O34" s="558"/>
      <c r="P34" s="558"/>
      <c r="Q34" s="558"/>
      <c r="R34" s="558"/>
      <c r="S34" s="558"/>
      <c r="T34" s="558"/>
      <c r="U34" s="558"/>
      <c r="V34" s="558"/>
      <c r="W34" s="558"/>
      <c r="X34" s="558"/>
      <c r="Y34" s="558"/>
      <c r="Z34" s="558"/>
      <c r="AA34" s="558"/>
      <c r="AB34" s="558"/>
      <c r="AC34" s="558"/>
      <c r="AD34" s="558"/>
    </row>
    <row r="35" spans="13:30" ht="19.149999999999999" customHeight="1">
      <c r="M35" s="508"/>
      <c r="N35" s="558"/>
      <c r="O35" s="558"/>
      <c r="P35" s="558"/>
      <c r="Q35" s="558"/>
      <c r="R35" s="558"/>
      <c r="S35" s="558"/>
      <c r="T35" s="558"/>
      <c r="U35" s="558"/>
      <c r="V35" s="558"/>
      <c r="W35" s="558"/>
      <c r="X35" s="558"/>
      <c r="Y35" s="558"/>
      <c r="Z35" s="558"/>
      <c r="AA35" s="558"/>
      <c r="AB35" s="558"/>
      <c r="AC35" s="558"/>
      <c r="AD35" s="558"/>
    </row>
    <row r="36" spans="13:30" ht="25.5" customHeight="1">
      <c r="M36" s="508"/>
      <c r="N36" s="558"/>
      <c r="O36" s="558"/>
      <c r="P36" s="558"/>
      <c r="Q36" s="558"/>
      <c r="R36" s="558"/>
      <c r="S36" s="558"/>
      <c r="T36" s="558"/>
      <c r="U36" s="558"/>
      <c r="V36" s="558"/>
      <c r="W36" s="558"/>
      <c r="X36" s="558"/>
      <c r="Y36" s="558"/>
      <c r="Z36" s="558"/>
      <c r="AA36" s="558"/>
      <c r="AB36" s="558"/>
      <c r="AC36" s="558"/>
      <c r="AD36" s="558"/>
    </row>
    <row r="37" spans="13:30" ht="25.5" customHeight="1">
      <c r="M37" s="508"/>
      <c r="N37" s="558"/>
      <c r="O37" s="558"/>
      <c r="P37" s="558"/>
      <c r="Q37" s="558"/>
      <c r="R37" s="558"/>
      <c r="S37" s="558"/>
      <c r="T37" s="558"/>
      <c r="U37" s="558"/>
      <c r="V37" s="558"/>
      <c r="W37" s="558"/>
      <c r="X37" s="558"/>
      <c r="Y37" s="558"/>
      <c r="Z37" s="558"/>
      <c r="AA37" s="558"/>
      <c r="AB37" s="558"/>
      <c r="AC37" s="558"/>
      <c r="AD37" s="558"/>
    </row>
  </sheetData>
  <sheetProtection selectLockedCells="1"/>
  <mergeCells count="41">
    <mergeCell ref="E22:K22"/>
    <mergeCell ref="A1:C1"/>
    <mergeCell ref="C3:J3"/>
    <mergeCell ref="C4:J4"/>
    <mergeCell ref="C5:J5"/>
    <mergeCell ref="I6:K6"/>
    <mergeCell ref="I7:K7"/>
    <mergeCell ref="B9:K9"/>
    <mergeCell ref="G12:L12"/>
    <mergeCell ref="G13:L13"/>
    <mergeCell ref="G14:L14"/>
    <mergeCell ref="G15:I15"/>
    <mergeCell ref="G16:L16"/>
    <mergeCell ref="B18:K18"/>
    <mergeCell ref="B20:K20"/>
    <mergeCell ref="J25:K25"/>
    <mergeCell ref="B26:C26"/>
    <mergeCell ref="D26:G26"/>
    <mergeCell ref="H26:I26"/>
    <mergeCell ref="J26:K26"/>
    <mergeCell ref="B30:C30"/>
    <mergeCell ref="D30:K30"/>
    <mergeCell ref="B22:C22"/>
    <mergeCell ref="B28:C28"/>
    <mergeCell ref="D28:K28"/>
    <mergeCell ref="B29:C29"/>
    <mergeCell ref="D29:K29"/>
    <mergeCell ref="B27:C27"/>
    <mergeCell ref="D27:G27"/>
    <mergeCell ref="H27:K27"/>
    <mergeCell ref="B23:C23"/>
    <mergeCell ref="E23:G23"/>
    <mergeCell ref="B24:C24"/>
    <mergeCell ref="B25:C25"/>
    <mergeCell ref="D25:G25"/>
    <mergeCell ref="H25:I25"/>
    <mergeCell ref="N3:AA4"/>
    <mergeCell ref="N24:AA30"/>
    <mergeCell ref="N22:AA23"/>
    <mergeCell ref="N11:AA15"/>
    <mergeCell ref="N7:AA10"/>
  </mergeCells>
  <phoneticPr fontId="23"/>
  <dataValidations count="1">
    <dataValidation type="list" allowBlank="1" showInputMessage="1" showErrorMessage="1" sqref="D27:G27" xr:uid="{00000000-0002-0000-0C00-000000000000}">
      <formula1>"選択してください。,普通,当座,その他,"</formula1>
    </dataValidation>
  </dataValidations>
  <printOptions horizontalCentered="1"/>
  <pageMargins left="0.70866141732283472" right="0.70866141732283472" top="0.74803149606299213" bottom="0.74803149606299213" header="0.31496062992125984" footer="0.31496062992125984"/>
  <pageSetup paperSize="9" scale="56" fitToHeight="0" orientation="portrait" blackAndWhite="1" r:id="rId1"/>
  <headerFooter>
    <oddHeader xml:space="preserve">&amp;L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rgb="FFFFC000"/>
    <pageSetUpPr fitToPage="1"/>
  </sheetPr>
  <dimension ref="A1:W41"/>
  <sheetViews>
    <sheetView view="pageBreakPreview" zoomScale="70" zoomScaleNormal="70" zoomScaleSheetLayoutView="70" workbookViewId="0">
      <selection activeCell="D11" sqref="D11:I11"/>
    </sheetView>
  </sheetViews>
  <sheetFormatPr defaultColWidth="9" defaultRowHeight="18"/>
  <cols>
    <col min="1" max="1" width="5.58203125" style="150" customWidth="1"/>
    <col min="2" max="3" width="19.58203125" style="150" customWidth="1"/>
    <col min="4" max="4" width="5.33203125" style="150" customWidth="1"/>
    <col min="5" max="5" width="10" style="150" customWidth="1"/>
    <col min="6" max="6" width="8.75" style="150" customWidth="1"/>
    <col min="7" max="7" width="8.58203125" style="150" customWidth="1"/>
    <col min="8" max="8" width="14.5" style="150" customWidth="1"/>
    <col min="9" max="9" width="10.83203125" style="150" customWidth="1"/>
    <col min="10" max="10" width="14.25" style="150" customWidth="1"/>
    <col min="11" max="11" width="1.25" style="150" customWidth="1"/>
    <col min="12" max="12" width="6.83203125" style="150" customWidth="1"/>
    <col min="13" max="16384" width="9" style="150"/>
  </cols>
  <sheetData>
    <row r="1" spans="1:21" s="379" customFormat="1" ht="35.5" customHeight="1">
      <c r="A1" s="1140" t="s">
        <v>362</v>
      </c>
      <c r="B1" s="1140"/>
      <c r="C1" s="1140"/>
      <c r="D1"/>
      <c r="E1"/>
      <c r="F1"/>
      <c r="G1" s="473"/>
      <c r="H1"/>
      <c r="I1"/>
      <c r="J1" s="517"/>
      <c r="K1" s="516"/>
      <c r="L1" s="569" t="s">
        <v>451</v>
      </c>
      <c r="M1" s="381"/>
      <c r="N1" s="381"/>
      <c r="O1" s="381"/>
      <c r="P1" s="382"/>
      <c r="Q1" s="382"/>
      <c r="R1" s="382"/>
    </row>
    <row r="2" spans="1:21" s="384" customFormat="1" ht="25.5" customHeight="1">
      <c r="A2" s="1141" t="s">
        <v>294</v>
      </c>
      <c r="B2" s="1141"/>
      <c r="C2" s="1141"/>
      <c r="D2" s="1141"/>
      <c r="E2" s="1141"/>
      <c r="F2" s="1141"/>
      <c r="G2" s="1141"/>
      <c r="H2" s="1141"/>
      <c r="I2" s="1141"/>
      <c r="J2" s="1141"/>
      <c r="K2" s="519"/>
      <c r="L2" s="1132" t="s">
        <v>452</v>
      </c>
      <c r="M2" s="1132"/>
      <c r="N2" s="1132"/>
      <c r="O2" s="1132"/>
      <c r="P2" s="1132"/>
      <c r="Q2" s="1132"/>
      <c r="R2" s="1132"/>
      <c r="S2" s="1132"/>
      <c r="T2" s="1132"/>
      <c r="U2" s="1132"/>
    </row>
    <row r="3" spans="1:21" s="384" customFormat="1" ht="26.5">
      <c r="A3" s="1142" t="s">
        <v>363</v>
      </c>
      <c r="B3" s="1142"/>
      <c r="C3" s="1142"/>
      <c r="D3" s="1142"/>
      <c r="E3" s="1142"/>
      <c r="F3" s="1142"/>
      <c r="G3" s="1142"/>
      <c r="H3" s="1142"/>
      <c r="I3" s="1142"/>
      <c r="J3" s="1142"/>
      <c r="K3" s="516"/>
      <c r="L3" s="1132"/>
      <c r="M3" s="1132"/>
      <c r="N3" s="1132"/>
      <c r="O3" s="1132"/>
      <c r="P3" s="1132"/>
      <c r="Q3" s="1132"/>
      <c r="R3" s="1132"/>
      <c r="S3" s="1132"/>
      <c r="T3" s="1132"/>
      <c r="U3" s="1132"/>
    </row>
    <row r="4" spans="1:21" s="384" customFormat="1" ht="6.65" customHeight="1">
      <c r="A4" s="474"/>
      <c r="B4" s="474"/>
      <c r="C4" s="474"/>
      <c r="D4" s="474"/>
      <c r="E4" s="474"/>
      <c r="F4" s="474"/>
      <c r="G4" s="474"/>
      <c r="H4" s="474"/>
      <c r="I4" s="474"/>
      <c r="J4" s="518"/>
      <c r="K4" s="516"/>
      <c r="L4" s="1132"/>
      <c r="M4" s="1132"/>
      <c r="N4" s="1132"/>
      <c r="O4" s="1132"/>
      <c r="P4" s="1132"/>
      <c r="Q4" s="1132"/>
      <c r="R4" s="1132"/>
      <c r="S4" s="1132"/>
      <c r="T4" s="1132"/>
      <c r="U4" s="1132"/>
    </row>
    <row r="5" spans="1:21" s="379" customFormat="1" ht="18.75" customHeight="1">
      <c r="A5" s="1143" t="s">
        <v>296</v>
      </c>
      <c r="B5" s="1143"/>
      <c r="C5" s="1143"/>
      <c r="D5" s="1143"/>
      <c r="E5" s="1143"/>
      <c r="F5" s="1143"/>
      <c r="G5" s="1143"/>
      <c r="H5" s="1143"/>
      <c r="I5" s="1143"/>
      <c r="J5" s="1143"/>
      <c r="K5" s="516"/>
      <c r="L5" s="1132"/>
      <c r="M5" s="1132"/>
      <c r="N5" s="1132"/>
      <c r="O5" s="1132"/>
      <c r="P5" s="1132"/>
      <c r="Q5" s="1132"/>
      <c r="R5" s="1132"/>
      <c r="S5" s="1132"/>
      <c r="T5" s="1132"/>
      <c r="U5" s="1132"/>
    </row>
    <row r="6" spans="1:21" s="379" customFormat="1" ht="8.25" customHeight="1">
      <c r="A6"/>
      <c r="B6"/>
      <c r="C6"/>
      <c r="D6"/>
      <c r="E6"/>
      <c r="F6"/>
      <c r="G6"/>
      <c r="H6"/>
      <c r="I6"/>
      <c r="J6" s="517"/>
      <c r="K6" s="516"/>
      <c r="L6" s="1132"/>
      <c r="M6" s="1132"/>
      <c r="N6" s="1132"/>
      <c r="O6" s="1132"/>
      <c r="P6" s="1132"/>
      <c r="Q6" s="1132"/>
      <c r="R6" s="1132"/>
      <c r="S6" s="1132"/>
      <c r="T6" s="1132"/>
      <c r="U6" s="1132"/>
    </row>
    <row r="7" spans="1:21" s="379" customFormat="1" ht="18.75" customHeight="1">
      <c r="A7" s="475"/>
      <c r="B7" s="476">
        <f>C11</f>
        <v>0</v>
      </c>
      <c r="C7" s="477">
        <f>G11</f>
        <v>0</v>
      </c>
      <c r="D7" s="1143" t="s">
        <v>364</v>
      </c>
      <c r="E7" s="1143"/>
      <c r="F7" s="1143"/>
      <c r="G7" s="1143"/>
      <c r="H7" s="1143"/>
      <c r="I7" s="1143"/>
      <c r="J7"/>
      <c r="K7" s="150"/>
      <c r="L7" s="1132"/>
      <c r="M7" s="1132"/>
      <c r="N7" s="1132"/>
      <c r="O7" s="1132"/>
      <c r="P7" s="1132"/>
      <c r="Q7" s="1132"/>
      <c r="R7" s="1132"/>
      <c r="S7" s="1132"/>
      <c r="T7" s="1132"/>
      <c r="U7" s="1132"/>
    </row>
    <row r="8" spans="1:21" s="379" customFormat="1" ht="36.75" customHeight="1">
      <c r="A8" s="478"/>
      <c r="B8" s="1140" t="s">
        <v>365</v>
      </c>
      <c r="C8" s="1140"/>
      <c r="D8" s="1140"/>
      <c r="E8" s="1140"/>
      <c r="F8" s="1140"/>
      <c r="G8" s="1140"/>
      <c r="H8" s="1140"/>
      <c r="I8" s="1140"/>
      <c r="J8"/>
      <c r="K8" s="150"/>
      <c r="L8" s="150"/>
      <c r="M8" s="150"/>
      <c r="N8" s="150"/>
      <c r="O8" s="381"/>
    </row>
    <row r="9" spans="1:21" s="379" customFormat="1" ht="12.65" customHeight="1" thickBot="1">
      <c r="A9" s="479"/>
      <c r="B9" s="479"/>
      <c r="C9" s="479"/>
      <c r="D9" s="479"/>
      <c r="E9" s="479"/>
      <c r="F9" s="479"/>
      <c r="G9"/>
      <c r="H9"/>
      <c r="I9"/>
      <c r="J9" s="365"/>
      <c r="K9" s="516"/>
      <c r="L9" s="562" t="s">
        <v>449</v>
      </c>
      <c r="M9" s="562"/>
      <c r="N9" s="562"/>
      <c r="O9" s="562"/>
      <c r="P9" s="562"/>
      <c r="Q9" s="562"/>
      <c r="R9" s="562"/>
      <c r="S9" s="562"/>
      <c r="T9" s="562"/>
      <c r="U9" s="562"/>
    </row>
    <row r="10" spans="1:21" s="379" customFormat="1" ht="33" customHeight="1" thickBot="1">
      <c r="A10" s="989" t="s">
        <v>123</v>
      </c>
      <c r="B10" s="990"/>
      <c r="C10" s="991"/>
      <c r="D10" s="992"/>
      <c r="E10" s="993" t="s">
        <v>112</v>
      </c>
      <c r="F10" s="994"/>
      <c r="G10" s="995"/>
      <c r="H10" s="996"/>
      <c r="I10" s="996"/>
      <c r="J10" s="997"/>
      <c r="K10" s="516"/>
      <c r="L10" s="571" t="s">
        <v>450</v>
      </c>
      <c r="M10" s="573" t="s">
        <v>453</v>
      </c>
      <c r="N10" s="572"/>
      <c r="O10" s="572"/>
      <c r="P10" s="572"/>
      <c r="Q10" s="572"/>
      <c r="R10" s="572"/>
      <c r="S10" s="572"/>
      <c r="T10" s="572"/>
      <c r="U10" s="572"/>
    </row>
    <row r="11" spans="1:21" ht="33" customHeight="1" thickBot="1">
      <c r="A11" s="1133" t="s">
        <v>397</v>
      </c>
      <c r="B11" s="1010"/>
      <c r="C11" s="968">
        <f>'5-1 総表'!C11:D11</f>
        <v>0</v>
      </c>
      <c r="D11" s="969"/>
      <c r="E11" s="1009" t="s">
        <v>345</v>
      </c>
      <c r="F11" s="1010"/>
      <c r="G11" s="970">
        <f>'5-1 総表'!G11:J11</f>
        <v>0</v>
      </c>
      <c r="H11" s="971"/>
      <c r="I11" s="971"/>
      <c r="J11" s="972"/>
      <c r="K11" s="516"/>
      <c r="L11" s="562"/>
      <c r="M11" s="1132" t="s">
        <v>454</v>
      </c>
      <c r="N11" s="1132"/>
      <c r="O11" s="1132"/>
      <c r="P11" s="1132"/>
      <c r="Q11" s="1132"/>
      <c r="R11" s="1132"/>
      <c r="S11" s="1132"/>
      <c r="T11" s="1132"/>
      <c r="U11" s="1132"/>
    </row>
    <row r="12" spans="1:21" ht="45.65" customHeight="1">
      <c r="A12" s="686" t="s">
        <v>236</v>
      </c>
      <c r="B12" s="688" t="s">
        <v>237</v>
      </c>
      <c r="C12" s="689"/>
      <c r="D12" s="689"/>
      <c r="E12" s="689"/>
      <c r="F12" s="689"/>
      <c r="G12" s="689"/>
      <c r="H12" s="689"/>
      <c r="I12" s="689"/>
      <c r="J12" s="690"/>
      <c r="K12" s="516"/>
      <c r="L12" s="562"/>
      <c r="M12" s="1132"/>
      <c r="N12" s="1132"/>
      <c r="O12" s="1132"/>
      <c r="P12" s="1132"/>
      <c r="Q12" s="1132"/>
      <c r="R12" s="1132"/>
      <c r="S12" s="1132"/>
      <c r="T12" s="1132"/>
      <c r="U12" s="1132"/>
    </row>
    <row r="13" spans="1:21" ht="39" customHeight="1" thickBot="1">
      <c r="A13" s="687"/>
      <c r="B13" s="157" t="s">
        <v>238</v>
      </c>
      <c r="C13" s="973" t="str">
        <f>'5-1 総表'!C13:J13</f>
        <v>選択してください。</v>
      </c>
      <c r="D13" s="974"/>
      <c r="E13" s="974"/>
      <c r="F13" s="974"/>
      <c r="G13" s="974"/>
      <c r="H13" s="974"/>
      <c r="I13" s="974"/>
      <c r="J13" s="975"/>
      <c r="K13" s="516"/>
      <c r="L13" s="562"/>
      <c r="M13" s="1132"/>
      <c r="N13" s="1132"/>
      <c r="O13" s="1132"/>
      <c r="P13" s="1132"/>
      <c r="Q13" s="1132"/>
      <c r="R13" s="1132"/>
      <c r="S13" s="1132"/>
      <c r="T13" s="1132"/>
      <c r="U13" s="1132"/>
    </row>
    <row r="14" spans="1:21" ht="32.15" customHeight="1">
      <c r="A14" s="683" t="s">
        <v>0</v>
      </c>
      <c r="B14" s="158" t="s">
        <v>6</v>
      </c>
      <c r="C14" s="1">
        <f>'5-1 総表'!C14</f>
        <v>0</v>
      </c>
      <c r="D14" s="159" t="s">
        <v>7</v>
      </c>
      <c r="E14" s="1007">
        <f>'5-1 総表'!E14:F14</f>
        <v>0</v>
      </c>
      <c r="F14" s="1008"/>
      <c r="G14" s="696"/>
      <c r="H14" s="697"/>
      <c r="I14" s="697"/>
      <c r="J14" s="698"/>
      <c r="K14" s="516"/>
      <c r="L14" s="562"/>
      <c r="M14" s="1132"/>
      <c r="N14" s="1132"/>
      <c r="O14" s="1132"/>
      <c r="P14" s="1132"/>
      <c r="Q14" s="1132"/>
      <c r="R14" s="1132"/>
      <c r="S14" s="1132"/>
      <c r="T14" s="1132"/>
      <c r="U14" s="1132"/>
    </row>
    <row r="15" spans="1:21" ht="12" customHeight="1">
      <c r="A15" s="684"/>
      <c r="B15" s="652" t="s">
        <v>8</v>
      </c>
      <c r="C15" s="161" t="s">
        <v>113</v>
      </c>
      <c r="D15" s="647" t="s">
        <v>174</v>
      </c>
      <c r="E15" s="963"/>
      <c r="F15" s="648"/>
      <c r="G15" s="664" t="s">
        <v>114</v>
      </c>
      <c r="H15" s="665"/>
      <c r="I15" s="665"/>
      <c r="J15" s="666"/>
      <c r="K15" s="516"/>
      <c r="L15" s="562"/>
      <c r="M15" s="1132"/>
      <c r="N15" s="1132"/>
      <c r="O15" s="1132"/>
      <c r="P15" s="1132"/>
      <c r="Q15" s="1132"/>
      <c r="R15" s="1132"/>
      <c r="S15" s="1132"/>
      <c r="T15" s="1132"/>
      <c r="U15" s="1132"/>
    </row>
    <row r="16" spans="1:21" ht="40.5" customHeight="1">
      <c r="A16" s="684"/>
      <c r="B16" s="653"/>
      <c r="C16" s="3" t="str">
        <f>'5-1 総表'!C16</f>
        <v>選択してください。</v>
      </c>
      <c r="D16" s="643">
        <f>'5-1 総表'!D16:F16</f>
        <v>0</v>
      </c>
      <c r="E16" s="964"/>
      <c r="F16" s="669"/>
      <c r="G16" s="670" t="str">
        <f>'5-1 総表'!G16</f>
        <v/>
      </c>
      <c r="H16" s="966"/>
      <c r="I16" s="966"/>
      <c r="J16" s="967"/>
      <c r="K16" s="516"/>
      <c r="L16" s="562"/>
      <c r="M16" s="1132"/>
      <c r="N16" s="1132"/>
      <c r="O16" s="1132"/>
      <c r="P16" s="1132"/>
      <c r="Q16" s="1132"/>
      <c r="R16" s="1132"/>
      <c r="S16" s="1132"/>
      <c r="T16" s="1132"/>
      <c r="U16" s="1132"/>
    </row>
    <row r="17" spans="1:21" ht="22.5" customHeight="1">
      <c r="A17" s="684"/>
      <c r="B17" s="162" t="s">
        <v>167</v>
      </c>
      <c r="C17" s="619">
        <f>'5-1 総表'!C17:J17</f>
        <v>0</v>
      </c>
      <c r="D17" s="620"/>
      <c r="E17" s="620"/>
      <c r="F17" s="620"/>
      <c r="G17" s="620"/>
      <c r="H17" s="621"/>
      <c r="I17" s="621"/>
      <c r="J17" s="622"/>
      <c r="K17" s="516"/>
      <c r="L17" s="562"/>
      <c r="M17" s="1132"/>
      <c r="N17" s="1132"/>
      <c r="O17" s="1132"/>
      <c r="P17" s="1132"/>
      <c r="Q17" s="1132"/>
      <c r="R17" s="1132"/>
      <c r="S17" s="1132"/>
      <c r="T17" s="1132"/>
      <c r="U17" s="1132"/>
    </row>
    <row r="18" spans="1:21" ht="32.15" customHeight="1">
      <c r="A18" s="684"/>
      <c r="B18" s="163" t="s">
        <v>147</v>
      </c>
      <c r="C18" s="619">
        <f>'5-1 総表'!C18:J18</f>
        <v>0</v>
      </c>
      <c r="D18" s="620"/>
      <c r="E18" s="620"/>
      <c r="F18" s="620"/>
      <c r="G18" s="620"/>
      <c r="H18" s="621"/>
      <c r="I18" s="621"/>
      <c r="J18" s="622"/>
      <c r="K18" s="160"/>
      <c r="L18" s="562"/>
      <c r="M18" s="562"/>
      <c r="N18" s="562"/>
      <c r="O18" s="562"/>
      <c r="P18" s="562"/>
      <c r="Q18" s="562"/>
      <c r="R18" s="562"/>
      <c r="S18" s="562"/>
      <c r="T18" s="562"/>
      <c r="U18" s="562"/>
    </row>
    <row r="19" spans="1:21" ht="32.15" customHeight="1">
      <c r="A19" s="684"/>
      <c r="B19" s="163" t="s">
        <v>9</v>
      </c>
      <c r="C19" s="619">
        <f>'5-1 総表'!C19:J19</f>
        <v>0</v>
      </c>
      <c r="D19" s="620"/>
      <c r="E19" s="620"/>
      <c r="F19" s="620"/>
      <c r="G19" s="620"/>
      <c r="H19" s="621"/>
      <c r="I19" s="621"/>
      <c r="J19" s="622"/>
      <c r="K19" s="160"/>
      <c r="L19" s="160"/>
      <c r="M19" s="160"/>
      <c r="N19" s="160"/>
    </row>
    <row r="20" spans="1:21" ht="32.15" customHeight="1">
      <c r="A20" s="684"/>
      <c r="B20" s="164" t="s">
        <v>10</v>
      </c>
      <c r="C20" s="619">
        <f>'5-1 総表'!C20:J20</f>
        <v>0</v>
      </c>
      <c r="D20" s="620"/>
      <c r="E20" s="620"/>
      <c r="F20" s="620"/>
      <c r="G20" s="620"/>
      <c r="H20" s="621"/>
      <c r="I20" s="621"/>
      <c r="J20" s="622"/>
      <c r="K20" s="160"/>
      <c r="L20" s="160"/>
      <c r="M20" s="160"/>
      <c r="N20" s="160"/>
    </row>
    <row r="21" spans="1:21" ht="32.15" customHeight="1" thickBot="1">
      <c r="A21" s="685"/>
      <c r="B21" s="165" t="s">
        <v>181</v>
      </c>
      <c r="C21" s="1134">
        <f>'5-1 総表'!C21:J21</f>
        <v>0</v>
      </c>
      <c r="D21" s="1135"/>
      <c r="E21" s="1135"/>
      <c r="F21" s="1135"/>
      <c r="G21" s="1135"/>
      <c r="H21" s="1136"/>
      <c r="I21" s="1136"/>
      <c r="J21" s="1137"/>
      <c r="K21" s="160"/>
      <c r="L21" s="160"/>
      <c r="M21" s="160"/>
      <c r="N21" s="160"/>
    </row>
    <row r="22" spans="1:21" ht="32.15" customHeight="1">
      <c r="A22" s="683" t="s">
        <v>165</v>
      </c>
      <c r="B22" s="166" t="s">
        <v>138</v>
      </c>
      <c r="C22" s="23">
        <f>'5-1 総表'!C22</f>
        <v>0</v>
      </c>
      <c r="D22" s="167" t="s">
        <v>166</v>
      </c>
      <c r="E22" s="1007">
        <f>'5-1 総表'!E22:F22</f>
        <v>0</v>
      </c>
      <c r="F22" s="1008"/>
      <c r="G22" s="702"/>
      <c r="H22" s="703"/>
      <c r="I22" s="703"/>
      <c r="J22" s="704"/>
    </row>
    <row r="23" spans="1:21" ht="9.75" customHeight="1">
      <c r="A23" s="684"/>
      <c r="B23" s="694" t="s">
        <v>139</v>
      </c>
      <c r="C23" s="161" t="s">
        <v>113</v>
      </c>
      <c r="D23" s="647" t="s">
        <v>174</v>
      </c>
      <c r="E23" s="963"/>
      <c r="F23" s="648"/>
      <c r="G23" s="664" t="s">
        <v>114</v>
      </c>
      <c r="H23" s="665"/>
      <c r="I23" s="665"/>
      <c r="J23" s="666"/>
    </row>
    <row r="24" spans="1:21" ht="40.5" customHeight="1">
      <c r="A24" s="684"/>
      <c r="B24" s="695"/>
      <c r="C24" s="3" t="str">
        <f>'5-1 総表'!C24</f>
        <v>選択してください。</v>
      </c>
      <c r="D24" s="643">
        <f>'5-1 総表'!D24:F24</f>
        <v>0</v>
      </c>
      <c r="E24" s="964"/>
      <c r="F24" s="669"/>
      <c r="G24" s="670" t="str">
        <f>'5-1 総表'!G24</f>
        <v/>
      </c>
      <c r="H24" s="966"/>
      <c r="I24" s="966"/>
      <c r="J24" s="967"/>
    </row>
    <row r="25" spans="1:21" ht="32.15" customHeight="1">
      <c r="A25" s="684"/>
      <c r="B25" s="168" t="s">
        <v>164</v>
      </c>
      <c r="C25" s="705">
        <f>'5-1 総表'!C25:J25</f>
        <v>0</v>
      </c>
      <c r="D25" s="706"/>
      <c r="E25" s="706"/>
      <c r="F25" s="706"/>
      <c r="G25" s="706"/>
      <c r="H25" s="707"/>
      <c r="I25" s="707"/>
      <c r="J25" s="708"/>
    </row>
    <row r="26" spans="1:21" ht="32.15" customHeight="1">
      <c r="A26" s="684"/>
      <c r="B26" s="169" t="s">
        <v>140</v>
      </c>
      <c r="C26" s="705">
        <f>'5-1 総表'!C26:J26</f>
        <v>0</v>
      </c>
      <c r="D26" s="706"/>
      <c r="E26" s="706"/>
      <c r="F26" s="706"/>
      <c r="G26" s="706"/>
      <c r="H26" s="707"/>
      <c r="I26" s="707"/>
      <c r="J26" s="708"/>
    </row>
    <row r="27" spans="1:21" ht="32.15" customHeight="1">
      <c r="A27" s="684"/>
      <c r="B27" s="169" t="s">
        <v>141</v>
      </c>
      <c r="C27" s="705">
        <f>'5-1 総表'!C27:J27</f>
        <v>0</v>
      </c>
      <c r="D27" s="706"/>
      <c r="E27" s="706"/>
      <c r="F27" s="706"/>
      <c r="G27" s="706"/>
      <c r="H27" s="707"/>
      <c r="I27" s="707"/>
      <c r="J27" s="708"/>
    </row>
    <row r="28" spans="1:21" ht="32.15" customHeight="1" thickBot="1">
      <c r="A28" s="685"/>
      <c r="B28" s="165" t="s">
        <v>142</v>
      </c>
      <c r="C28" s="705">
        <f>'5-1 総表'!C28:J28</f>
        <v>0</v>
      </c>
      <c r="D28" s="706"/>
      <c r="E28" s="706"/>
      <c r="F28" s="706"/>
      <c r="G28" s="706"/>
      <c r="H28" s="707"/>
      <c r="I28" s="707"/>
      <c r="J28" s="708"/>
    </row>
    <row r="29" spans="1:21" ht="36" customHeight="1">
      <c r="A29" s="657" t="s">
        <v>375</v>
      </c>
      <c r="B29" s="170" t="s">
        <v>1</v>
      </c>
      <c r="C29" s="626">
        <f>'5-1 総表'!C29:J29</f>
        <v>0</v>
      </c>
      <c r="D29" s="627"/>
      <c r="E29" s="627"/>
      <c r="F29" s="627"/>
      <c r="G29" s="627"/>
      <c r="H29" s="628"/>
      <c r="I29" s="628"/>
      <c r="J29" s="629"/>
      <c r="K29" s="160"/>
      <c r="L29" s="160"/>
      <c r="M29" s="160"/>
      <c r="N29" s="160"/>
    </row>
    <row r="30" spans="1:21" s="151" customFormat="1" ht="36" customHeight="1">
      <c r="A30" s="658"/>
      <c r="B30" s="171" t="s">
        <v>2</v>
      </c>
      <c r="C30" s="641">
        <f>'5-1 総表'!C30:J30</f>
        <v>0</v>
      </c>
      <c r="D30" s="642"/>
      <c r="E30" s="642"/>
      <c r="F30" s="642"/>
      <c r="G30" s="642"/>
      <c r="H30" s="643"/>
      <c r="I30" s="643"/>
      <c r="J30" s="644"/>
      <c r="K30" s="302"/>
      <c r="L30" s="302"/>
      <c r="M30" s="300"/>
      <c r="N30" s="300"/>
    </row>
    <row r="31" spans="1:21" ht="37.5" customHeight="1">
      <c r="A31" s="658"/>
      <c r="B31" s="172" t="s">
        <v>3</v>
      </c>
      <c r="C31" s="4">
        <f>'5-1 総表'!C31</f>
        <v>0</v>
      </c>
      <c r="D31" s="173" t="s">
        <v>99</v>
      </c>
      <c r="E31" s="998">
        <f>'5-1 総表'!E31:F31</f>
        <v>0</v>
      </c>
      <c r="F31" s="999"/>
      <c r="G31" s="636" t="s">
        <v>405</v>
      </c>
      <c r="H31" s="637"/>
      <c r="I31" s="637"/>
      <c r="J31" s="638"/>
    </row>
    <row r="32" spans="1:21" ht="42" customHeight="1">
      <c r="A32" s="658"/>
      <c r="B32" s="174" t="s">
        <v>285</v>
      </c>
      <c r="C32" s="649">
        <f>'5-1 総表'!C32:F32</f>
        <v>0</v>
      </c>
      <c r="D32" s="650"/>
      <c r="E32" s="650"/>
      <c r="F32" s="650"/>
      <c r="G32" s="359" t="s">
        <v>239</v>
      </c>
      <c r="H32" s="982">
        <f>'5-1 総表'!H32:I32</f>
        <v>0</v>
      </c>
      <c r="I32" s="982"/>
      <c r="J32" s="175" t="s">
        <v>240</v>
      </c>
      <c r="K32" s="156"/>
      <c r="L32" s="156"/>
      <c r="M32" s="156"/>
      <c r="N32" s="156"/>
    </row>
    <row r="33" spans="1:23" ht="12" customHeight="1">
      <c r="A33" s="658"/>
      <c r="B33" s="667" t="s">
        <v>286</v>
      </c>
      <c r="C33" s="161" t="s">
        <v>113</v>
      </c>
      <c r="D33" s="647" t="s">
        <v>174</v>
      </c>
      <c r="E33" s="963"/>
      <c r="F33" s="648"/>
      <c r="G33" s="664" t="s">
        <v>114</v>
      </c>
      <c r="H33" s="665"/>
      <c r="I33" s="665"/>
      <c r="J33" s="666"/>
      <c r="K33" s="160"/>
      <c r="L33" s="160"/>
      <c r="M33" s="160"/>
      <c r="N33" s="160"/>
    </row>
    <row r="34" spans="1:23" ht="42" customHeight="1">
      <c r="A34" s="658"/>
      <c r="B34" s="668"/>
      <c r="C34" s="3" t="str">
        <f>'5-1 総表'!C34</f>
        <v>選択してください。</v>
      </c>
      <c r="D34" s="643">
        <f>'5-1 総表'!D34:F34</f>
        <v>0</v>
      </c>
      <c r="E34" s="964"/>
      <c r="F34" s="669"/>
      <c r="G34" s="670" t="str">
        <f>'5-1 総表'!G34</f>
        <v/>
      </c>
      <c r="H34" s="966"/>
      <c r="I34" s="966"/>
      <c r="J34" s="967"/>
      <c r="K34" s="160"/>
      <c r="L34" s="160"/>
      <c r="M34" s="160"/>
      <c r="N34" s="160"/>
    </row>
    <row r="35" spans="1:23" customFormat="1" ht="53.25" customHeight="1">
      <c r="A35" s="658"/>
      <c r="B35" s="481" t="s">
        <v>366</v>
      </c>
      <c r="C35" s="1138"/>
      <c r="D35" s="1138"/>
      <c r="E35" s="1138"/>
      <c r="F35" s="1138"/>
      <c r="G35" s="1138"/>
      <c r="H35" s="1138"/>
      <c r="I35" s="1138"/>
      <c r="J35" s="1139"/>
      <c r="K35" s="482"/>
      <c r="L35" s="570" t="s">
        <v>367</v>
      </c>
      <c r="M35" s="480"/>
      <c r="N35" s="480"/>
      <c r="O35" s="480"/>
      <c r="P35" s="381"/>
      <c r="Q35" s="381"/>
      <c r="R35" s="387"/>
      <c r="S35" s="387"/>
      <c r="T35" s="387"/>
      <c r="U35" s="387"/>
      <c r="V35" s="387"/>
      <c r="W35" s="387"/>
    </row>
    <row r="36" spans="1:23" customFormat="1" ht="90.65" customHeight="1">
      <c r="A36" s="658"/>
      <c r="B36" s="481" t="s">
        <v>368</v>
      </c>
      <c r="C36" s="1138"/>
      <c r="D36" s="1138"/>
      <c r="E36" s="1138"/>
      <c r="F36" s="1138"/>
      <c r="G36" s="1138"/>
      <c r="H36" s="1138"/>
      <c r="I36" s="1138"/>
      <c r="J36" s="1139"/>
      <c r="K36" s="482"/>
      <c r="L36" s="570" t="s">
        <v>367</v>
      </c>
      <c r="M36" s="480"/>
      <c r="N36" s="480"/>
      <c r="O36" s="480"/>
      <c r="P36" s="381"/>
      <c r="Q36" s="381"/>
      <c r="R36" s="387"/>
      <c r="S36" s="387"/>
      <c r="T36" s="387"/>
      <c r="U36" s="387"/>
      <c r="V36" s="387"/>
      <c r="W36" s="387"/>
    </row>
    <row r="37" spans="1:23" customFormat="1" ht="24" customHeight="1">
      <c r="A37" s="658"/>
      <c r="B37" s="1144" t="s">
        <v>369</v>
      </c>
      <c r="C37" s="483"/>
      <c r="D37" s="1147" t="s">
        <v>370</v>
      </c>
      <c r="E37" s="1148"/>
      <c r="F37" s="1149"/>
      <c r="G37" s="1147" t="s">
        <v>371</v>
      </c>
      <c r="H37" s="1149"/>
      <c r="I37" s="1148" t="s">
        <v>372</v>
      </c>
      <c r="J37" s="1150"/>
      <c r="K37" s="480"/>
      <c r="L37" s="480"/>
      <c r="M37" s="480"/>
      <c r="N37" s="480"/>
      <c r="O37" s="480"/>
      <c r="P37" s="381"/>
      <c r="Q37" s="381"/>
      <c r="R37" s="387"/>
      <c r="S37" s="387"/>
      <c r="T37" s="387"/>
      <c r="U37" s="387"/>
      <c r="V37" s="387"/>
      <c r="W37" s="387"/>
    </row>
    <row r="38" spans="1:23" customFormat="1" ht="39" customHeight="1">
      <c r="A38" s="658"/>
      <c r="B38" s="1145"/>
      <c r="C38" s="484" t="s">
        <v>373</v>
      </c>
      <c r="D38" s="1151">
        <f>'4-4 支出'!H5</f>
        <v>0</v>
      </c>
      <c r="E38" s="1152"/>
      <c r="F38" s="1153"/>
      <c r="G38" s="1151">
        <f>'4-4 支出'!F5</f>
        <v>0</v>
      </c>
      <c r="H38" s="1153"/>
      <c r="I38" s="1162">
        <f>G38-D38</f>
        <v>0</v>
      </c>
      <c r="J38" s="1163"/>
      <c r="K38" s="480"/>
      <c r="L38" s="480"/>
      <c r="M38" s="480"/>
      <c r="N38" s="480"/>
      <c r="O38" s="480"/>
      <c r="P38" s="381"/>
      <c r="Q38" s="381"/>
      <c r="R38" s="387"/>
      <c r="S38" s="387"/>
      <c r="T38" s="387"/>
      <c r="U38" s="387"/>
      <c r="V38" s="387"/>
      <c r="W38" s="387"/>
    </row>
    <row r="39" spans="1:23" customFormat="1" ht="39" customHeight="1">
      <c r="A39" s="658"/>
      <c r="B39" s="1145"/>
      <c r="C39" s="485" t="s">
        <v>271</v>
      </c>
      <c r="D39" s="1154">
        <f>'4-4 支出'!H6</f>
        <v>0</v>
      </c>
      <c r="E39" s="1164"/>
      <c r="F39" s="1155"/>
      <c r="G39" s="1154">
        <f>'4-4 支出'!F6</f>
        <v>0</v>
      </c>
      <c r="H39" s="1155"/>
      <c r="I39" s="1156">
        <f>G39-D39</f>
        <v>0</v>
      </c>
      <c r="J39" s="1157"/>
      <c r="K39" s="480"/>
      <c r="L39" s="480"/>
      <c r="M39" s="480"/>
      <c r="N39" s="480"/>
      <c r="O39" s="480"/>
      <c r="P39" s="381"/>
      <c r="Q39" s="381"/>
      <c r="R39" s="387"/>
      <c r="S39" s="387"/>
      <c r="T39" s="387"/>
      <c r="U39" s="387"/>
      <c r="V39" s="387"/>
      <c r="W39" s="387"/>
    </row>
    <row r="40" spans="1:23" customFormat="1" ht="39" customHeight="1" thickBot="1">
      <c r="A40" s="658"/>
      <c r="B40" s="1146"/>
      <c r="C40" s="486" t="s">
        <v>374</v>
      </c>
      <c r="D40" s="1158">
        <f>'1-1 総表'!D44</f>
        <v>0</v>
      </c>
      <c r="E40" s="1165"/>
      <c r="F40" s="1159"/>
      <c r="G40" s="1158">
        <f>'5-1 総表'!F45</f>
        <v>0</v>
      </c>
      <c r="H40" s="1159"/>
      <c r="I40" s="1160">
        <f>G40-D40</f>
        <v>0</v>
      </c>
      <c r="J40" s="1161"/>
      <c r="K40" s="563"/>
      <c r="L40" s="568"/>
      <c r="M40" s="568"/>
      <c r="N40" s="568"/>
      <c r="O40" s="568"/>
      <c r="P40" s="568"/>
      <c r="Q40" s="568"/>
      <c r="R40" s="568"/>
      <c r="S40" s="568"/>
      <c r="T40" s="387"/>
      <c r="U40" s="387"/>
      <c r="V40" s="387"/>
      <c r="W40" s="387"/>
    </row>
    <row r="41" spans="1:23" ht="18.75" customHeight="1">
      <c r="L41" s="568"/>
      <c r="M41" s="568"/>
      <c r="N41" s="568"/>
      <c r="O41" s="568"/>
      <c r="P41" s="568"/>
      <c r="Q41" s="568"/>
      <c r="R41" s="568"/>
      <c r="S41" s="568"/>
    </row>
  </sheetData>
  <mergeCells count="71">
    <mergeCell ref="B37:B40"/>
    <mergeCell ref="D37:F37"/>
    <mergeCell ref="G37:H37"/>
    <mergeCell ref="I37:J37"/>
    <mergeCell ref="D38:F38"/>
    <mergeCell ref="G39:H39"/>
    <mergeCell ref="I39:J39"/>
    <mergeCell ref="G40:H40"/>
    <mergeCell ref="I40:J40"/>
    <mergeCell ref="G38:H38"/>
    <mergeCell ref="I38:J38"/>
    <mergeCell ref="D39:F39"/>
    <mergeCell ref="D40:F40"/>
    <mergeCell ref="C35:J35"/>
    <mergeCell ref="C36:J36"/>
    <mergeCell ref="B8:I8"/>
    <mergeCell ref="A1:C1"/>
    <mergeCell ref="A2:J2"/>
    <mergeCell ref="A3:J3"/>
    <mergeCell ref="A5:J5"/>
    <mergeCell ref="D7:I7"/>
    <mergeCell ref="D33:F33"/>
    <mergeCell ref="G33:J33"/>
    <mergeCell ref="D34:F34"/>
    <mergeCell ref="G34:J34"/>
    <mergeCell ref="C27:J27"/>
    <mergeCell ref="C28:J28"/>
    <mergeCell ref="A29:A40"/>
    <mergeCell ref="C29:J29"/>
    <mergeCell ref="B33:B34"/>
    <mergeCell ref="A22:A28"/>
    <mergeCell ref="E22:F22"/>
    <mergeCell ref="G22:J22"/>
    <mergeCell ref="B23:B24"/>
    <mergeCell ref="D23:F23"/>
    <mergeCell ref="G23:J23"/>
    <mergeCell ref="D24:F24"/>
    <mergeCell ref="G24:J24"/>
    <mergeCell ref="C25:J25"/>
    <mergeCell ref="C26:J26"/>
    <mergeCell ref="C30:J30"/>
    <mergeCell ref="E31:F31"/>
    <mergeCell ref="G31:J31"/>
    <mergeCell ref="C32:F32"/>
    <mergeCell ref="H32:I32"/>
    <mergeCell ref="C21:J21"/>
    <mergeCell ref="A12:A13"/>
    <mergeCell ref="B12:J12"/>
    <mergeCell ref="C13:J13"/>
    <mergeCell ref="A14:A21"/>
    <mergeCell ref="E14:F14"/>
    <mergeCell ref="G14:J14"/>
    <mergeCell ref="B15:B16"/>
    <mergeCell ref="D15:F15"/>
    <mergeCell ref="G15:J15"/>
    <mergeCell ref="D16:F16"/>
    <mergeCell ref="G16:J16"/>
    <mergeCell ref="C17:J17"/>
    <mergeCell ref="C18:J18"/>
    <mergeCell ref="C19:J19"/>
    <mergeCell ref="C20:J20"/>
    <mergeCell ref="L2:U7"/>
    <mergeCell ref="M11:U17"/>
    <mergeCell ref="A10:B10"/>
    <mergeCell ref="C10:D10"/>
    <mergeCell ref="E10:F10"/>
    <mergeCell ref="G10:J10"/>
    <mergeCell ref="C11:D11"/>
    <mergeCell ref="E11:F11"/>
    <mergeCell ref="G11:J11"/>
    <mergeCell ref="A11:B11"/>
  </mergeCells>
  <phoneticPr fontId="23"/>
  <printOptions horizontalCentered="1"/>
  <pageMargins left="0.70866141732283472" right="0.70866141732283472" top="0.35433070866141736" bottom="0.15748031496062992" header="0.31496062992125984" footer="0.11811023622047245"/>
  <pageSetup paperSize="9" scale="6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tabColor rgb="FFFFC000"/>
    <pageSetUpPr fitToPage="1"/>
  </sheetPr>
  <dimension ref="A1:U132"/>
  <sheetViews>
    <sheetView view="pageBreakPreview" zoomScale="70" zoomScaleNormal="100" zoomScaleSheetLayoutView="70" workbookViewId="0">
      <selection activeCell="D11" sqref="D11:I11"/>
    </sheetView>
  </sheetViews>
  <sheetFormatPr defaultColWidth="9" defaultRowHeight="18"/>
  <cols>
    <col min="1" max="2" width="6.83203125" style="186" customWidth="1"/>
    <col min="3" max="3" width="7.25" style="186" customWidth="1"/>
    <col min="4" max="4" width="39.5" style="274" customWidth="1"/>
    <col min="5" max="5" width="12" style="335" customWidth="1"/>
    <col min="6" max="6" width="3.5" style="335" bestFit="1" customWidth="1"/>
    <col min="7" max="7" width="11" style="335" customWidth="1"/>
    <col min="8" max="8" width="21.33203125" style="187" bestFit="1" customWidth="1"/>
    <col min="9" max="9" width="17.75" style="187" customWidth="1"/>
    <col min="10" max="10" width="2.5" style="39" customWidth="1"/>
    <col min="11" max="16384" width="9" style="39"/>
  </cols>
  <sheetData>
    <row r="1" spans="1:21">
      <c r="A1" s="100" t="s">
        <v>357</v>
      </c>
    </row>
    <row r="2" spans="1:21" s="25" customFormat="1">
      <c r="A2" s="776" t="s">
        <v>274</v>
      </c>
      <c r="B2" s="776"/>
      <c r="C2" s="777">
        <f>'5-1 総表'!C18</f>
        <v>0</v>
      </c>
      <c r="D2" s="777"/>
      <c r="E2" s="777"/>
      <c r="F2" s="777"/>
      <c r="G2" s="777"/>
      <c r="H2" s="777"/>
      <c r="I2" s="777"/>
      <c r="J2" s="88"/>
      <c r="K2" s="34"/>
    </row>
    <row r="3" spans="1:21" s="25" customFormat="1">
      <c r="A3" s="776" t="s">
        <v>148</v>
      </c>
      <c r="B3" s="776"/>
      <c r="C3" s="777">
        <f>'5-1 総表'!C30</f>
        <v>0</v>
      </c>
      <c r="D3" s="777"/>
      <c r="E3" s="777"/>
      <c r="F3" s="777"/>
      <c r="G3" s="777"/>
      <c r="H3" s="777"/>
      <c r="I3" s="777"/>
      <c r="J3" s="88"/>
      <c r="K3" s="567"/>
      <c r="L3" s="539"/>
      <c r="M3" s="539"/>
      <c r="N3" s="539"/>
      <c r="O3" s="539"/>
      <c r="P3" s="539"/>
      <c r="Q3" s="539"/>
      <c r="R3" s="539"/>
      <c r="S3" s="539"/>
      <c r="T3" s="539"/>
      <c r="U3" s="539"/>
    </row>
    <row r="4" spans="1:21" ht="18.5" thickBot="1">
      <c r="E4" s="1182" t="s">
        <v>394</v>
      </c>
      <c r="F4" s="1183"/>
      <c r="G4" s="1183"/>
      <c r="H4" s="464" t="s">
        <v>395</v>
      </c>
      <c r="K4" s="531"/>
      <c r="L4" s="531"/>
      <c r="M4" s="531"/>
      <c r="N4" s="531"/>
      <c r="O4" s="531"/>
      <c r="P4" s="531"/>
      <c r="Q4" s="531"/>
      <c r="R4" s="531"/>
      <c r="S4" s="531"/>
      <c r="T4" s="531"/>
    </row>
    <row r="5" spans="1:21" s="27" customFormat="1" ht="20">
      <c r="A5" s="188"/>
      <c r="B5" s="360" t="s">
        <v>103</v>
      </c>
      <c r="C5" s="189"/>
      <c r="D5" s="275"/>
      <c r="E5" s="900">
        <f>E6+E7</f>
        <v>0</v>
      </c>
      <c r="F5" s="900"/>
      <c r="G5" s="1166"/>
      <c r="H5" s="465">
        <f>'1-3 収入'!E5</f>
        <v>0</v>
      </c>
      <c r="I5" s="190"/>
      <c r="K5" s="605" t="s">
        <v>447</v>
      </c>
      <c r="L5" s="608"/>
      <c r="M5" s="608"/>
      <c r="N5" s="608"/>
      <c r="O5" s="608"/>
      <c r="P5" s="608"/>
      <c r="Q5" s="608"/>
      <c r="R5" s="608"/>
      <c r="S5" s="608"/>
      <c r="T5" s="608"/>
    </row>
    <row r="6" spans="1:21" s="27" customFormat="1" ht="20">
      <c r="A6" s="188"/>
      <c r="B6" s="191"/>
      <c r="C6" s="902" t="s">
        <v>104</v>
      </c>
      <c r="D6" s="903"/>
      <c r="E6" s="1167">
        <f>I17</f>
        <v>0</v>
      </c>
      <c r="F6" s="1167"/>
      <c r="G6" s="1168"/>
      <c r="H6" s="457">
        <f>'1-3 収入'!E6</f>
        <v>0</v>
      </c>
      <c r="I6" s="192"/>
      <c r="K6" s="608"/>
      <c r="L6" s="608"/>
      <c r="M6" s="608"/>
      <c r="N6" s="608"/>
      <c r="O6" s="608"/>
      <c r="P6" s="608"/>
      <c r="Q6" s="608"/>
      <c r="R6" s="608"/>
      <c r="S6" s="608"/>
      <c r="T6" s="608"/>
    </row>
    <row r="7" spans="1:21" s="27" customFormat="1" ht="20">
      <c r="A7" s="188"/>
      <c r="B7" s="191"/>
      <c r="C7" s="193" t="s">
        <v>105</v>
      </c>
      <c r="D7" s="276"/>
      <c r="E7" s="904">
        <f>SUM(E8:G13)</f>
        <v>0</v>
      </c>
      <c r="F7" s="904"/>
      <c r="G7" s="1169"/>
      <c r="H7" s="466">
        <f>'1-3 収入'!E7</f>
        <v>0</v>
      </c>
      <c r="I7" s="192"/>
      <c r="K7" s="608"/>
      <c r="L7" s="608"/>
      <c r="M7" s="608"/>
      <c r="N7" s="608"/>
      <c r="O7" s="608"/>
      <c r="P7" s="608"/>
      <c r="Q7" s="608"/>
      <c r="R7" s="608"/>
      <c r="S7" s="608"/>
      <c r="T7" s="608"/>
    </row>
    <row r="8" spans="1:21" s="27" customFormat="1" ht="20">
      <c r="A8" s="188"/>
      <c r="B8" s="191"/>
      <c r="C8" s="194"/>
      <c r="D8" s="361" t="s">
        <v>106</v>
      </c>
      <c r="E8" s="1170">
        <f>I65</f>
        <v>0</v>
      </c>
      <c r="F8" s="1170"/>
      <c r="G8" s="1171"/>
      <c r="H8" s="457">
        <f>'1-3 収入'!E8</f>
        <v>0</v>
      </c>
      <c r="I8" s="192"/>
      <c r="K8" s="608"/>
      <c r="L8" s="608"/>
      <c r="M8" s="608"/>
      <c r="N8" s="608"/>
      <c r="O8" s="608"/>
      <c r="P8" s="608"/>
      <c r="Q8" s="608"/>
      <c r="R8" s="608"/>
      <c r="S8" s="608"/>
      <c r="T8" s="608"/>
    </row>
    <row r="9" spans="1:21" s="27" customFormat="1" ht="20">
      <c r="A9" s="188"/>
      <c r="B9" s="191"/>
      <c r="C9" s="194"/>
      <c r="D9" s="277" t="s">
        <v>107</v>
      </c>
      <c r="E9" s="894">
        <f>I74</f>
        <v>0</v>
      </c>
      <c r="F9" s="894"/>
      <c r="G9" s="1172"/>
      <c r="H9" s="466">
        <f>'1-3 収入'!E9</f>
        <v>0</v>
      </c>
      <c r="I9" s="192"/>
      <c r="K9" s="608"/>
      <c r="L9" s="608"/>
      <c r="M9" s="608"/>
      <c r="N9" s="608"/>
      <c r="O9" s="608"/>
      <c r="P9" s="608"/>
      <c r="Q9" s="608"/>
      <c r="R9" s="608"/>
      <c r="S9" s="608"/>
      <c r="T9" s="608"/>
    </row>
    <row r="10" spans="1:21" s="27" customFormat="1" ht="20">
      <c r="A10" s="188"/>
      <c r="B10" s="191"/>
      <c r="C10" s="194"/>
      <c r="D10" s="277" t="s">
        <v>108</v>
      </c>
      <c r="E10" s="896">
        <f>I85</f>
        <v>0</v>
      </c>
      <c r="F10" s="896"/>
      <c r="G10" s="1047"/>
      <c r="H10" s="466">
        <f>'1-3 収入'!E10</f>
        <v>0</v>
      </c>
      <c r="I10" s="192"/>
      <c r="K10" s="608"/>
      <c r="L10" s="608"/>
      <c r="M10" s="608"/>
      <c r="N10" s="608"/>
      <c r="O10" s="608"/>
      <c r="P10" s="608"/>
      <c r="Q10" s="608"/>
      <c r="R10" s="608"/>
      <c r="S10" s="608"/>
      <c r="T10" s="608"/>
    </row>
    <row r="11" spans="1:21" s="27" customFormat="1" ht="20">
      <c r="A11" s="188"/>
      <c r="B11" s="191"/>
      <c r="C11" s="194"/>
      <c r="D11" s="278" t="s">
        <v>109</v>
      </c>
      <c r="E11" s="896">
        <f>I96</f>
        <v>0</v>
      </c>
      <c r="F11" s="896"/>
      <c r="G11" s="1047"/>
      <c r="H11" s="466">
        <f>'1-3 収入'!E11</f>
        <v>0</v>
      </c>
      <c r="I11" s="192"/>
      <c r="K11" s="608"/>
      <c r="L11" s="608"/>
      <c r="M11" s="608"/>
      <c r="N11" s="608"/>
      <c r="O11" s="608"/>
      <c r="P11" s="608"/>
      <c r="Q11" s="608"/>
      <c r="R11" s="608"/>
      <c r="S11" s="608"/>
      <c r="T11" s="608"/>
    </row>
    <row r="12" spans="1:21" s="27" customFormat="1" ht="19.5" customHeight="1">
      <c r="A12" s="188"/>
      <c r="B12" s="191"/>
      <c r="C12" s="194"/>
      <c r="D12" s="278" t="s">
        <v>110</v>
      </c>
      <c r="E12" s="896">
        <f>I111</f>
        <v>0</v>
      </c>
      <c r="F12" s="896"/>
      <c r="G12" s="1047"/>
      <c r="H12" s="457">
        <f>'1-3 収入'!E12</f>
        <v>0</v>
      </c>
      <c r="I12" s="192"/>
      <c r="K12" s="608"/>
      <c r="L12" s="608"/>
      <c r="M12" s="608"/>
      <c r="N12" s="608"/>
      <c r="O12" s="608"/>
      <c r="P12" s="608"/>
      <c r="Q12" s="608"/>
      <c r="R12" s="608"/>
      <c r="S12" s="608"/>
      <c r="T12" s="608"/>
    </row>
    <row r="13" spans="1:21" s="27" customFormat="1" ht="20.25" customHeight="1" thickBot="1">
      <c r="A13" s="188"/>
      <c r="B13" s="195"/>
      <c r="C13" s="196"/>
      <c r="D13" s="279" t="s">
        <v>111</v>
      </c>
      <c r="E13" s="898">
        <f>I122</f>
        <v>0</v>
      </c>
      <c r="F13" s="898"/>
      <c r="G13" s="1173"/>
      <c r="H13" s="462">
        <f>'1-3 収入'!E13</f>
        <v>0</v>
      </c>
      <c r="I13" s="192"/>
      <c r="K13" s="608"/>
      <c r="L13" s="608"/>
      <c r="M13" s="608"/>
      <c r="N13" s="608"/>
      <c r="O13" s="608"/>
      <c r="P13" s="608"/>
      <c r="Q13" s="608"/>
      <c r="R13" s="608"/>
      <c r="S13" s="608"/>
      <c r="T13" s="608"/>
    </row>
    <row r="14" spans="1:21" ht="19.5" customHeight="1" thickBot="1"/>
    <row r="15" spans="1:21" s="200" customFormat="1" ht="18.5" thickBot="1">
      <c r="A15" s="197" t="s">
        <v>14</v>
      </c>
      <c r="B15" s="257" t="s">
        <v>15</v>
      </c>
      <c r="C15" s="257" t="s">
        <v>16</v>
      </c>
      <c r="D15" s="280" t="s">
        <v>17</v>
      </c>
      <c r="E15" s="893" t="s">
        <v>18</v>
      </c>
      <c r="F15" s="893"/>
      <c r="G15" s="893"/>
      <c r="H15" s="198" t="s">
        <v>98</v>
      </c>
      <c r="I15" s="463" t="s">
        <v>19</v>
      </c>
    </row>
    <row r="16" spans="1:21" ht="29.5" thickBot="1">
      <c r="A16" s="915" t="s">
        <v>100</v>
      </c>
      <c r="B16" s="916"/>
      <c r="C16" s="916"/>
      <c r="D16" s="916"/>
      <c r="E16" s="336"/>
      <c r="F16" s="336"/>
      <c r="G16" s="336"/>
      <c r="H16" s="201"/>
      <c r="I16" s="202">
        <f>SUM(I17,I65,I74,I85,I96,I111,I122)</f>
        <v>0</v>
      </c>
    </row>
    <row r="17" spans="1:14" ht="29.5" thickBot="1">
      <c r="A17" s="203" t="s">
        <v>171</v>
      </c>
      <c r="B17" s="204" t="s">
        <v>20</v>
      </c>
      <c r="C17" s="205"/>
      <c r="D17" s="281"/>
      <c r="E17" s="337"/>
      <c r="F17" s="337"/>
      <c r="G17" s="337"/>
      <c r="H17" s="206"/>
      <c r="I17" s="207">
        <f>SUM(I26)</f>
        <v>0</v>
      </c>
    </row>
    <row r="18" spans="1:14" ht="22.5">
      <c r="A18" s="203" t="s">
        <v>171</v>
      </c>
      <c r="B18" s="208"/>
      <c r="C18" s="209" t="s">
        <v>21</v>
      </c>
      <c r="D18" s="282"/>
      <c r="E18" s="364"/>
      <c r="F18" s="364"/>
      <c r="G18" s="364"/>
      <c r="H18" s="210"/>
      <c r="I18" s="211"/>
    </row>
    <row r="19" spans="1:14">
      <c r="A19" s="203" t="s">
        <v>171</v>
      </c>
      <c r="B19" s="212"/>
      <c r="C19" s="213"/>
      <c r="D19" s="283" t="s">
        <v>258</v>
      </c>
      <c r="E19" s="1174">
        <f>'5-3 収入'!E19</f>
        <v>0</v>
      </c>
      <c r="F19" s="1175"/>
      <c r="G19" s="1175"/>
      <c r="H19" s="1175"/>
      <c r="I19" s="1176"/>
    </row>
    <row r="20" spans="1:14">
      <c r="A20" s="203" t="s">
        <v>171</v>
      </c>
      <c r="B20" s="212"/>
      <c r="C20" s="213"/>
      <c r="D20" s="284" t="str">
        <f>IF('1-1 総表'!G29&gt;0,"ほか","")</f>
        <v/>
      </c>
      <c r="E20" s="339" t="str">
        <f>IF('1-1 総表'!G29&gt;0,'1-1 総表'!G29,"")</f>
        <v/>
      </c>
      <c r="F20" s="925" t="str">
        <f>IF('1-1 総表'!G29&gt;0,"個所","")</f>
        <v/>
      </c>
      <c r="G20" s="926"/>
      <c r="H20" s="270"/>
      <c r="I20" s="271"/>
    </row>
    <row r="21" spans="1:14" ht="18.5" thickBot="1">
      <c r="A21" s="203" t="s">
        <v>171</v>
      </c>
      <c r="B21" s="212"/>
      <c r="C21" s="213"/>
      <c r="D21" s="285" t="s">
        <v>259</v>
      </c>
      <c r="E21" s="258">
        <f>'5-3 収入'!E21</f>
        <v>0</v>
      </c>
      <c r="F21" s="340" t="s">
        <v>118</v>
      </c>
      <c r="G21" s="927" t="s">
        <v>260</v>
      </c>
      <c r="H21" s="927"/>
      <c r="I21" s="928"/>
    </row>
    <row r="22" spans="1:14" ht="18.5" thickBot="1">
      <c r="A22" s="203" t="s">
        <v>171</v>
      </c>
      <c r="B22" s="212"/>
      <c r="C22" s="213"/>
      <c r="D22" s="286" t="s">
        <v>261</v>
      </c>
      <c r="E22" s="259">
        <f>'5-3 収入'!E22</f>
        <v>0</v>
      </c>
      <c r="F22" s="272" t="s">
        <v>118</v>
      </c>
      <c r="G22" s="929">
        <f>'5-3 収入'!G22</f>
        <v>0</v>
      </c>
      <c r="H22" s="930"/>
      <c r="I22" s="931"/>
    </row>
    <row r="23" spans="1:14" ht="22.5">
      <c r="A23" s="203" t="s">
        <v>171</v>
      </c>
      <c r="B23" s="212"/>
      <c r="C23" s="213"/>
      <c r="D23" s="287" t="s">
        <v>262</v>
      </c>
      <c r="E23" s="341" t="e">
        <f>G47/E22</f>
        <v>#DIV/0!</v>
      </c>
      <c r="F23" s="342"/>
      <c r="G23" s="857" t="s">
        <v>263</v>
      </c>
      <c r="H23" s="858"/>
      <c r="I23" s="859"/>
      <c r="J23" s="301"/>
      <c r="K23" s="301"/>
      <c r="L23" s="301"/>
      <c r="M23" s="301"/>
      <c r="N23" s="301"/>
    </row>
    <row r="24" spans="1:14" ht="22.5">
      <c r="A24" s="203" t="s">
        <v>171</v>
      </c>
      <c r="B24" s="212"/>
      <c r="C24" s="209" t="s">
        <v>20</v>
      </c>
      <c r="D24" s="288"/>
      <c r="E24" s="343"/>
      <c r="F24" s="343"/>
      <c r="G24" s="343"/>
      <c r="H24" s="215"/>
      <c r="I24" s="216"/>
    </row>
    <row r="25" spans="1:14">
      <c r="A25" s="203" t="s">
        <v>171</v>
      </c>
      <c r="B25" s="212"/>
      <c r="C25" s="217"/>
      <c r="D25" s="289" t="s">
        <v>122</v>
      </c>
      <c r="E25" s="344" t="s">
        <v>22</v>
      </c>
      <c r="F25" s="344" t="s">
        <v>23</v>
      </c>
      <c r="G25" s="344" t="s">
        <v>24</v>
      </c>
      <c r="H25" s="218" t="s">
        <v>25</v>
      </c>
      <c r="I25" s="219"/>
    </row>
    <row r="26" spans="1:14">
      <c r="A26" s="203" t="s">
        <v>171</v>
      </c>
      <c r="B26" s="212"/>
      <c r="C26" s="217"/>
      <c r="D26" s="290" t="str">
        <f>IF('5-3 収入'!D26="","",'5-3 収入'!D26)</f>
        <v/>
      </c>
      <c r="E26" s="345" t="str">
        <f>IF('5-3 収入'!E26="","",'5-3 収入'!E26)</f>
        <v/>
      </c>
      <c r="F26" s="348" t="str">
        <f t="shared" ref="F26:F46" si="0">IF(E26="","","×")</f>
        <v/>
      </c>
      <c r="G26" s="345" t="str">
        <f>IF('5-3 収入'!G26="","",'5-3 収入'!G26)</f>
        <v/>
      </c>
      <c r="H26" s="220" t="str">
        <f>IFERROR(E26*G26,"")</f>
        <v/>
      </c>
      <c r="I26" s="221">
        <f>ROUNDDOWN((SUM(H26:H47)),-3)/1000</f>
        <v>0</v>
      </c>
      <c r="J26" s="100"/>
      <c r="K26" s="100"/>
      <c r="L26" s="100"/>
      <c r="M26" s="100"/>
      <c r="N26" s="100"/>
    </row>
    <row r="27" spans="1:14">
      <c r="A27" s="203" t="str">
        <f>IF(AND(D27="",E27=""),"",".")</f>
        <v/>
      </c>
      <c r="B27" s="212"/>
      <c r="C27" s="217"/>
      <c r="D27" s="291" t="str">
        <f>IF('5-3 収入'!D27="","",'5-3 収入'!D27)</f>
        <v/>
      </c>
      <c r="E27" s="347" t="str">
        <f>IF('5-3 収入'!E27="","",'5-3 収入'!E27)</f>
        <v/>
      </c>
      <c r="F27" s="348" t="str">
        <f t="shared" si="0"/>
        <v/>
      </c>
      <c r="G27" s="347" t="str">
        <f>IF('5-3 収入'!G27="","",'5-3 収入'!G27)</f>
        <v/>
      </c>
      <c r="H27" s="222" t="str">
        <f t="shared" ref="H27:H46" si="1">IFERROR(E27*G27,"")</f>
        <v/>
      </c>
      <c r="I27" s="223"/>
      <c r="J27" s="100"/>
      <c r="K27" s="100"/>
      <c r="L27" s="100"/>
      <c r="M27" s="100"/>
      <c r="N27" s="100"/>
    </row>
    <row r="28" spans="1:14">
      <c r="A28" s="203" t="str">
        <f t="shared" ref="A28:A45" si="2">IF(AND(D28="",E28=""),"",".")</f>
        <v/>
      </c>
      <c r="B28" s="212"/>
      <c r="C28" s="217"/>
      <c r="D28" s="291" t="str">
        <f>IF('5-3 収入'!D28="","",'5-3 収入'!D28)</f>
        <v/>
      </c>
      <c r="E28" s="347" t="str">
        <f>IF('5-3 収入'!E28="","",'5-3 収入'!E28)</f>
        <v/>
      </c>
      <c r="F28" s="348" t="str">
        <f t="shared" si="0"/>
        <v/>
      </c>
      <c r="G28" s="347" t="str">
        <f>IF('5-3 収入'!G28="","",'5-3 収入'!G28)</f>
        <v/>
      </c>
      <c r="H28" s="222" t="str">
        <f t="shared" si="1"/>
        <v/>
      </c>
      <c r="I28" s="223"/>
      <c r="J28" s="100"/>
      <c r="K28" s="100"/>
      <c r="L28" s="100"/>
      <c r="M28" s="100"/>
      <c r="N28" s="100"/>
    </row>
    <row r="29" spans="1:14">
      <c r="A29" s="203" t="str">
        <f t="shared" si="2"/>
        <v/>
      </c>
      <c r="B29" s="212"/>
      <c r="C29" s="217"/>
      <c r="D29" s="291" t="str">
        <f>IF('5-3 収入'!D29="","",'5-3 収入'!D29)</f>
        <v/>
      </c>
      <c r="E29" s="347" t="str">
        <f>IF('5-3 収入'!E29="","",'5-3 収入'!E29)</f>
        <v/>
      </c>
      <c r="F29" s="348" t="str">
        <f t="shared" si="0"/>
        <v/>
      </c>
      <c r="G29" s="347" t="str">
        <f>IF('5-3 収入'!G29="","",'5-3 収入'!G29)</f>
        <v/>
      </c>
      <c r="H29" s="222" t="str">
        <f t="shared" si="1"/>
        <v/>
      </c>
      <c r="I29" s="223"/>
      <c r="J29" s="100"/>
      <c r="K29" s="100"/>
      <c r="L29" s="100"/>
      <c r="M29" s="100"/>
      <c r="N29" s="100"/>
    </row>
    <row r="30" spans="1:14">
      <c r="A30" s="203" t="str">
        <f t="shared" si="2"/>
        <v/>
      </c>
      <c r="B30" s="212"/>
      <c r="C30" s="217"/>
      <c r="D30" s="291" t="str">
        <f>IF('5-3 収入'!D30="","",'5-3 収入'!D30)</f>
        <v/>
      </c>
      <c r="E30" s="347" t="str">
        <f>IF('5-3 収入'!E30="","",'5-3 収入'!E30)</f>
        <v/>
      </c>
      <c r="F30" s="348" t="str">
        <f t="shared" si="0"/>
        <v/>
      </c>
      <c r="G30" s="347" t="str">
        <f>IF('5-3 収入'!G30="","",'5-3 収入'!G30)</f>
        <v/>
      </c>
      <c r="H30" s="222" t="str">
        <f t="shared" si="1"/>
        <v/>
      </c>
      <c r="I30" s="223"/>
      <c r="J30" s="100"/>
      <c r="K30" s="100"/>
      <c r="L30" s="100"/>
      <c r="M30" s="100"/>
      <c r="N30" s="100"/>
    </row>
    <row r="31" spans="1:14">
      <c r="A31" s="203" t="str">
        <f t="shared" si="2"/>
        <v/>
      </c>
      <c r="B31" s="212"/>
      <c r="C31" s="217"/>
      <c r="D31" s="291" t="str">
        <f>IF('5-3 収入'!D31="","",'5-3 収入'!D31)</f>
        <v/>
      </c>
      <c r="E31" s="347" t="str">
        <f>IF('5-3 収入'!E31="","",'5-3 収入'!E31)</f>
        <v/>
      </c>
      <c r="F31" s="348" t="str">
        <f t="shared" si="0"/>
        <v/>
      </c>
      <c r="G31" s="347" t="str">
        <f>IF('5-3 収入'!G31="","",'5-3 収入'!G31)</f>
        <v/>
      </c>
      <c r="H31" s="222" t="str">
        <f t="shared" si="1"/>
        <v/>
      </c>
      <c r="I31" s="223"/>
      <c r="J31" s="100"/>
      <c r="K31" s="100"/>
      <c r="L31" s="100"/>
      <c r="M31" s="100"/>
      <c r="N31" s="100"/>
    </row>
    <row r="32" spans="1:14">
      <c r="A32" s="203" t="str">
        <f t="shared" si="2"/>
        <v/>
      </c>
      <c r="B32" s="212"/>
      <c r="C32" s="217"/>
      <c r="D32" s="291" t="str">
        <f>IF('5-3 収入'!D32="","",'5-3 収入'!D32)</f>
        <v/>
      </c>
      <c r="E32" s="347" t="str">
        <f>IF('5-3 収入'!E32="","",'5-3 収入'!E32)</f>
        <v/>
      </c>
      <c r="F32" s="348" t="str">
        <f t="shared" si="0"/>
        <v/>
      </c>
      <c r="G32" s="347" t="str">
        <f>IF('5-3 収入'!G32="","",'5-3 収入'!G32)</f>
        <v/>
      </c>
      <c r="H32" s="222" t="str">
        <f t="shared" si="1"/>
        <v/>
      </c>
      <c r="I32" s="223"/>
      <c r="J32" s="100"/>
      <c r="K32" s="100"/>
      <c r="L32" s="100"/>
      <c r="M32" s="100"/>
      <c r="N32" s="100"/>
    </row>
    <row r="33" spans="1:9">
      <c r="A33" s="203" t="str">
        <f t="shared" si="2"/>
        <v/>
      </c>
      <c r="B33" s="212"/>
      <c r="C33" s="217"/>
      <c r="D33" s="291" t="str">
        <f>IF('5-3 収入'!D33="","",'5-3 収入'!D33)</f>
        <v/>
      </c>
      <c r="E33" s="347" t="str">
        <f>IF('5-3 収入'!E33="","",'5-3 収入'!E33)</f>
        <v/>
      </c>
      <c r="F33" s="348" t="str">
        <f t="shared" si="0"/>
        <v/>
      </c>
      <c r="G33" s="347" t="str">
        <f>IF('5-3 収入'!G33="","",'5-3 収入'!G33)</f>
        <v/>
      </c>
      <c r="H33" s="222" t="str">
        <f t="shared" si="1"/>
        <v/>
      </c>
      <c r="I33" s="223"/>
    </row>
    <row r="34" spans="1:9">
      <c r="A34" s="203" t="str">
        <f t="shared" si="2"/>
        <v/>
      </c>
      <c r="B34" s="212"/>
      <c r="C34" s="217"/>
      <c r="D34" s="291" t="str">
        <f>IF('5-3 収入'!D34="","",'5-3 収入'!D34)</f>
        <v/>
      </c>
      <c r="E34" s="347" t="str">
        <f>IF('5-3 収入'!E34="","",'5-3 収入'!E34)</f>
        <v/>
      </c>
      <c r="F34" s="348" t="str">
        <f t="shared" si="0"/>
        <v/>
      </c>
      <c r="G34" s="347" t="str">
        <f>IF('5-3 収入'!G34="","",'5-3 収入'!G34)</f>
        <v/>
      </c>
      <c r="H34" s="222" t="str">
        <f t="shared" si="1"/>
        <v/>
      </c>
      <c r="I34" s="223"/>
    </row>
    <row r="35" spans="1:9">
      <c r="A35" s="203" t="str">
        <f t="shared" si="2"/>
        <v/>
      </c>
      <c r="B35" s="212"/>
      <c r="C35" s="217"/>
      <c r="D35" s="291" t="str">
        <f>IF('5-3 収入'!D35="","",'5-3 収入'!D35)</f>
        <v/>
      </c>
      <c r="E35" s="347" t="str">
        <f>IF('5-3 収入'!E35="","",'5-3 収入'!E35)</f>
        <v/>
      </c>
      <c r="F35" s="348" t="str">
        <f t="shared" si="0"/>
        <v/>
      </c>
      <c r="G35" s="347" t="str">
        <f>IF('5-3 収入'!G35="","",'5-3 収入'!G35)</f>
        <v/>
      </c>
      <c r="H35" s="222" t="str">
        <f t="shared" si="1"/>
        <v/>
      </c>
      <c r="I35" s="223"/>
    </row>
    <row r="36" spans="1:9">
      <c r="A36" s="203" t="str">
        <f t="shared" si="2"/>
        <v/>
      </c>
      <c r="B36" s="212"/>
      <c r="C36" s="217"/>
      <c r="D36" s="291" t="str">
        <f>IF('5-3 収入'!D36="","",'5-3 収入'!D36)</f>
        <v/>
      </c>
      <c r="E36" s="347" t="str">
        <f>IF('5-3 収入'!E36="","",'5-3 収入'!E36)</f>
        <v/>
      </c>
      <c r="F36" s="348" t="str">
        <f t="shared" si="0"/>
        <v/>
      </c>
      <c r="G36" s="347" t="str">
        <f>IF('5-3 収入'!G36="","",'5-3 収入'!G36)</f>
        <v/>
      </c>
      <c r="H36" s="222" t="str">
        <f t="shared" si="1"/>
        <v/>
      </c>
      <c r="I36" s="223"/>
    </row>
    <row r="37" spans="1:9">
      <c r="A37" s="203" t="str">
        <f t="shared" si="2"/>
        <v/>
      </c>
      <c r="B37" s="212"/>
      <c r="C37" s="217"/>
      <c r="D37" s="291" t="str">
        <f>IF('5-3 収入'!D37="","",'5-3 収入'!D37)</f>
        <v/>
      </c>
      <c r="E37" s="347" t="str">
        <f>IF('5-3 収入'!E37="","",'5-3 収入'!E37)</f>
        <v/>
      </c>
      <c r="F37" s="348" t="str">
        <f t="shared" si="0"/>
        <v/>
      </c>
      <c r="G37" s="347" t="str">
        <f>IF('5-3 収入'!G37="","",'5-3 収入'!G37)</f>
        <v/>
      </c>
      <c r="H37" s="222" t="str">
        <f t="shared" si="1"/>
        <v/>
      </c>
      <c r="I37" s="223"/>
    </row>
    <row r="38" spans="1:9">
      <c r="A38" s="203" t="str">
        <f t="shared" si="2"/>
        <v/>
      </c>
      <c r="B38" s="212"/>
      <c r="C38" s="217"/>
      <c r="D38" s="291" t="str">
        <f>IF('5-3 収入'!D38="","",'5-3 収入'!D38)</f>
        <v/>
      </c>
      <c r="E38" s="347" t="str">
        <f>IF('5-3 収入'!E38="","",'5-3 収入'!E38)</f>
        <v/>
      </c>
      <c r="F38" s="348" t="str">
        <f t="shared" si="0"/>
        <v/>
      </c>
      <c r="G38" s="347" t="str">
        <f>IF('5-3 収入'!G38="","",'5-3 収入'!G38)</f>
        <v/>
      </c>
      <c r="H38" s="222" t="str">
        <f t="shared" si="1"/>
        <v/>
      </c>
      <c r="I38" s="223"/>
    </row>
    <row r="39" spans="1:9">
      <c r="A39" s="203" t="str">
        <f t="shared" si="2"/>
        <v/>
      </c>
      <c r="B39" s="212"/>
      <c r="C39" s="217"/>
      <c r="D39" s="291" t="str">
        <f>IF('5-3 収入'!D39="","",'5-3 収入'!D39)</f>
        <v/>
      </c>
      <c r="E39" s="347" t="str">
        <f>IF('5-3 収入'!E39="","",'5-3 収入'!E39)</f>
        <v/>
      </c>
      <c r="F39" s="348" t="str">
        <f t="shared" si="0"/>
        <v/>
      </c>
      <c r="G39" s="347" t="str">
        <f>IF('5-3 収入'!G39="","",'5-3 収入'!G39)</f>
        <v/>
      </c>
      <c r="H39" s="222" t="str">
        <f t="shared" si="1"/>
        <v/>
      </c>
      <c r="I39" s="223"/>
    </row>
    <row r="40" spans="1:9">
      <c r="A40" s="203" t="str">
        <f t="shared" si="2"/>
        <v/>
      </c>
      <c r="B40" s="212"/>
      <c r="C40" s="217"/>
      <c r="D40" s="291" t="str">
        <f>IF('5-3 収入'!D40="","",'5-3 収入'!D40)</f>
        <v/>
      </c>
      <c r="E40" s="347" t="str">
        <f>IF('5-3 収入'!E40="","",'5-3 収入'!E40)</f>
        <v/>
      </c>
      <c r="F40" s="348" t="str">
        <f t="shared" si="0"/>
        <v/>
      </c>
      <c r="G40" s="347" t="str">
        <f>IF('5-3 収入'!G40="","",'5-3 収入'!G40)</f>
        <v/>
      </c>
      <c r="H40" s="222" t="str">
        <f t="shared" si="1"/>
        <v/>
      </c>
      <c r="I40" s="223"/>
    </row>
    <row r="41" spans="1:9">
      <c r="A41" s="203" t="str">
        <f t="shared" si="2"/>
        <v/>
      </c>
      <c r="B41" s="212"/>
      <c r="C41" s="217"/>
      <c r="D41" s="291" t="str">
        <f>IF('5-3 収入'!D41="","",'5-3 収入'!D41)</f>
        <v/>
      </c>
      <c r="E41" s="347" t="str">
        <f>IF('5-3 収入'!E41="","",'5-3 収入'!E41)</f>
        <v/>
      </c>
      <c r="F41" s="348" t="str">
        <f t="shared" si="0"/>
        <v/>
      </c>
      <c r="G41" s="347" t="str">
        <f>IF('5-3 収入'!G41="","",'5-3 収入'!G41)</f>
        <v/>
      </c>
      <c r="H41" s="222" t="str">
        <f t="shared" si="1"/>
        <v/>
      </c>
      <c r="I41" s="223"/>
    </row>
    <row r="42" spans="1:9">
      <c r="A42" s="203" t="str">
        <f t="shared" si="2"/>
        <v/>
      </c>
      <c r="B42" s="212"/>
      <c r="C42" s="217"/>
      <c r="D42" s="291" t="str">
        <f>IF('5-3 収入'!D42="","",'5-3 収入'!D42)</f>
        <v/>
      </c>
      <c r="E42" s="347" t="str">
        <f>IF('5-3 収入'!E42="","",'5-3 収入'!E42)</f>
        <v/>
      </c>
      <c r="F42" s="348" t="str">
        <f t="shared" si="0"/>
        <v/>
      </c>
      <c r="G42" s="347" t="str">
        <f>IF('5-3 収入'!G42="","",'5-3 収入'!G42)</f>
        <v/>
      </c>
      <c r="H42" s="222" t="str">
        <f t="shared" si="1"/>
        <v/>
      </c>
      <c r="I42" s="223"/>
    </row>
    <row r="43" spans="1:9">
      <c r="A43" s="203" t="str">
        <f t="shared" si="2"/>
        <v/>
      </c>
      <c r="B43" s="212"/>
      <c r="C43" s="217"/>
      <c r="D43" s="291" t="str">
        <f>IF('5-3 収入'!D43="","",'5-3 収入'!D43)</f>
        <v/>
      </c>
      <c r="E43" s="347" t="str">
        <f>IF('5-3 収入'!E43="","",'5-3 収入'!E43)</f>
        <v/>
      </c>
      <c r="F43" s="348" t="str">
        <f t="shared" si="0"/>
        <v/>
      </c>
      <c r="G43" s="347" t="str">
        <f>IF('5-3 収入'!G43="","",'5-3 収入'!G43)</f>
        <v/>
      </c>
      <c r="H43" s="222" t="str">
        <f t="shared" si="1"/>
        <v/>
      </c>
      <c r="I43" s="223"/>
    </row>
    <row r="44" spans="1:9">
      <c r="A44" s="203" t="str">
        <f t="shared" si="2"/>
        <v/>
      </c>
      <c r="B44" s="212"/>
      <c r="C44" s="217"/>
      <c r="D44" s="291" t="str">
        <f>IF('5-3 収入'!D44="","",'5-3 収入'!D44)</f>
        <v/>
      </c>
      <c r="E44" s="347" t="str">
        <f>IF('5-3 収入'!E44="","",'5-3 収入'!E44)</f>
        <v/>
      </c>
      <c r="F44" s="348" t="str">
        <f t="shared" si="0"/>
        <v/>
      </c>
      <c r="G44" s="347" t="str">
        <f>IF('5-3 収入'!G44="","",'5-3 収入'!G44)</f>
        <v/>
      </c>
      <c r="H44" s="222" t="str">
        <f t="shared" si="1"/>
        <v/>
      </c>
      <c r="I44" s="223"/>
    </row>
    <row r="45" spans="1:9">
      <c r="A45" s="203" t="str">
        <f t="shared" si="2"/>
        <v/>
      </c>
      <c r="B45" s="212"/>
      <c r="C45" s="217"/>
      <c r="D45" s="291" t="str">
        <f>IF('5-3 収入'!D45="","",'5-3 収入'!D45)</f>
        <v/>
      </c>
      <c r="E45" s="347" t="str">
        <f>IF('5-3 収入'!E45="","",'5-3 収入'!E45)</f>
        <v/>
      </c>
      <c r="F45" s="348" t="str">
        <f t="shared" si="0"/>
        <v/>
      </c>
      <c r="G45" s="347" t="str">
        <f>IF('5-3 収入'!G45="","",'5-3 収入'!G45)</f>
        <v/>
      </c>
      <c r="H45" s="222" t="str">
        <f t="shared" si="1"/>
        <v/>
      </c>
      <c r="I45" s="223"/>
    </row>
    <row r="46" spans="1:9">
      <c r="A46" s="203" t="str">
        <f>IF(AND(D46="",E46=""),"",".")</f>
        <v/>
      </c>
      <c r="B46" s="212"/>
      <c r="C46" s="217"/>
      <c r="D46" s="292" t="str">
        <f>IF('5-3 収入'!D46="","",'5-3 収入'!D46)</f>
        <v/>
      </c>
      <c r="E46" s="349" t="str">
        <f>IF('5-3 収入'!E46="","",'5-3 収入'!E46)</f>
        <v/>
      </c>
      <c r="F46" s="350" t="str">
        <f t="shared" si="0"/>
        <v/>
      </c>
      <c r="G46" s="349" t="str">
        <f>IF('5-3 収入'!G46="","",'5-3 収入'!G46)</f>
        <v/>
      </c>
      <c r="H46" s="260" t="str">
        <f t="shared" si="1"/>
        <v/>
      </c>
      <c r="I46" s="223"/>
    </row>
    <row r="47" spans="1:9">
      <c r="A47" s="203" t="s">
        <v>171</v>
      </c>
      <c r="B47" s="212"/>
      <c r="C47" s="224"/>
      <c r="D47" s="860" t="s">
        <v>265</v>
      </c>
      <c r="E47" s="861"/>
      <c r="F47" s="862"/>
      <c r="G47" s="351">
        <f>SUM(G26:G46)</f>
        <v>0</v>
      </c>
      <c r="H47" s="261"/>
      <c r="I47" s="225"/>
    </row>
    <row r="48" spans="1:9" ht="22.5">
      <c r="A48" s="203" t="s">
        <v>171</v>
      </c>
      <c r="B48" s="212"/>
      <c r="C48" s="226" t="s">
        <v>101</v>
      </c>
      <c r="D48" s="293"/>
      <c r="E48" s="352"/>
      <c r="F48" s="352"/>
      <c r="G48" s="352"/>
      <c r="H48" s="227"/>
      <c r="I48" s="216"/>
    </row>
    <row r="49" spans="1:9">
      <c r="A49" s="203" t="s">
        <v>171</v>
      </c>
      <c r="B49" s="212"/>
      <c r="C49" s="217"/>
      <c r="D49" s="864">
        <f>'5-3 収入'!D49:I54</f>
        <v>0</v>
      </c>
      <c r="E49" s="865"/>
      <c r="F49" s="865"/>
      <c r="G49" s="865"/>
      <c r="H49" s="865"/>
      <c r="I49" s="867"/>
    </row>
    <row r="50" spans="1:9">
      <c r="A50" s="203" t="s">
        <v>171</v>
      </c>
      <c r="B50" s="212"/>
      <c r="C50" s="217"/>
      <c r="D50" s="870"/>
      <c r="E50" s="866"/>
      <c r="F50" s="866"/>
      <c r="G50" s="866"/>
      <c r="H50" s="866"/>
      <c r="I50" s="869"/>
    </row>
    <row r="51" spans="1:9">
      <c r="A51" s="203" t="s">
        <v>171</v>
      </c>
      <c r="B51" s="212"/>
      <c r="C51" s="217"/>
      <c r="D51" s="870"/>
      <c r="E51" s="866"/>
      <c r="F51" s="866"/>
      <c r="G51" s="866"/>
      <c r="H51" s="866"/>
      <c r="I51" s="869"/>
    </row>
    <row r="52" spans="1:9">
      <c r="A52" s="203" t="s">
        <v>171</v>
      </c>
      <c r="B52" s="212"/>
      <c r="C52" s="217"/>
      <c r="D52" s="870"/>
      <c r="E52" s="866"/>
      <c r="F52" s="866"/>
      <c r="G52" s="866"/>
      <c r="H52" s="866"/>
      <c r="I52" s="869"/>
    </row>
    <row r="53" spans="1:9">
      <c r="A53" s="203" t="s">
        <v>171</v>
      </c>
      <c r="B53" s="212"/>
      <c r="C53" s="217"/>
      <c r="D53" s="870"/>
      <c r="E53" s="866"/>
      <c r="F53" s="866"/>
      <c r="G53" s="866"/>
      <c r="H53" s="866"/>
      <c r="I53" s="869"/>
    </row>
    <row r="54" spans="1:9" ht="18.5" thickBot="1">
      <c r="A54" s="203" t="s">
        <v>171</v>
      </c>
      <c r="B54" s="228"/>
      <c r="C54" s="229"/>
      <c r="D54" s="871"/>
      <c r="E54" s="872"/>
      <c r="F54" s="872"/>
      <c r="G54" s="866"/>
      <c r="H54" s="872"/>
      <c r="I54" s="873"/>
    </row>
    <row r="55" spans="1:9" ht="23" thickBot="1">
      <c r="A55" s="203" t="s">
        <v>171</v>
      </c>
      <c r="B55" s="212"/>
      <c r="C55" s="226" t="s">
        <v>119</v>
      </c>
      <c r="D55" s="293"/>
      <c r="E55" s="863" t="s">
        <v>266</v>
      </c>
      <c r="F55" s="863"/>
      <c r="G55" s="544">
        <f>'5-3 収入'!G55</f>
        <v>0</v>
      </c>
      <c r="H55" s="273" t="s">
        <v>267</v>
      </c>
      <c r="I55" s="216"/>
    </row>
    <row r="56" spans="1:9">
      <c r="A56" s="203" t="s">
        <v>171</v>
      </c>
      <c r="B56" s="212"/>
      <c r="C56" s="217"/>
      <c r="D56" s="864">
        <f>'5-3 収入'!D56:I61</f>
        <v>0</v>
      </c>
      <c r="E56" s="865"/>
      <c r="F56" s="865"/>
      <c r="G56" s="866"/>
      <c r="H56" s="865"/>
      <c r="I56" s="867"/>
    </row>
    <row r="57" spans="1:9">
      <c r="A57" s="203" t="s">
        <v>171</v>
      </c>
      <c r="B57" s="212"/>
      <c r="C57" s="217"/>
      <c r="D57" s="868"/>
      <c r="E57" s="866"/>
      <c r="F57" s="866"/>
      <c r="G57" s="866"/>
      <c r="H57" s="866"/>
      <c r="I57" s="869"/>
    </row>
    <row r="58" spans="1:9">
      <c r="A58" s="203" t="s">
        <v>171</v>
      </c>
      <c r="B58" s="212"/>
      <c r="C58" s="217"/>
      <c r="D58" s="870"/>
      <c r="E58" s="866"/>
      <c r="F58" s="866"/>
      <c r="G58" s="866"/>
      <c r="H58" s="866"/>
      <c r="I58" s="869"/>
    </row>
    <row r="59" spans="1:9">
      <c r="A59" s="203" t="s">
        <v>171</v>
      </c>
      <c r="B59" s="212"/>
      <c r="C59" s="217"/>
      <c r="D59" s="870"/>
      <c r="E59" s="866"/>
      <c r="F59" s="866"/>
      <c r="G59" s="866"/>
      <c r="H59" s="866"/>
      <c r="I59" s="869"/>
    </row>
    <row r="60" spans="1:9">
      <c r="A60" s="203" t="s">
        <v>171</v>
      </c>
      <c r="B60" s="212"/>
      <c r="C60" s="217"/>
      <c r="D60" s="870"/>
      <c r="E60" s="866"/>
      <c r="F60" s="866"/>
      <c r="G60" s="866"/>
      <c r="H60" s="866"/>
      <c r="I60" s="869"/>
    </row>
    <row r="61" spans="1:9">
      <c r="A61" s="203" t="s">
        <v>171</v>
      </c>
      <c r="B61" s="230"/>
      <c r="C61" s="229"/>
      <c r="D61" s="871"/>
      <c r="E61" s="872"/>
      <c r="F61" s="872"/>
      <c r="G61" s="872"/>
      <c r="H61" s="872"/>
      <c r="I61" s="873"/>
    </row>
    <row r="62" spans="1:9" ht="30" customHeight="1">
      <c r="A62" s="203" t="s">
        <v>171</v>
      </c>
      <c r="B62" s="231" t="s">
        <v>26</v>
      </c>
      <c r="C62" s="232"/>
      <c r="D62" s="294"/>
      <c r="E62" s="353"/>
      <c r="F62" s="354"/>
      <c r="G62" s="353"/>
      <c r="H62" s="233"/>
      <c r="I62" s="234"/>
    </row>
    <row r="63" spans="1:9" s="240" customFormat="1" ht="12.75" customHeight="1">
      <c r="A63" s="235"/>
      <c r="B63" s="236"/>
      <c r="C63" s="237" t="s">
        <v>16</v>
      </c>
      <c r="D63" s="295" t="s">
        <v>17</v>
      </c>
      <c r="E63" s="874" t="s">
        <v>18</v>
      </c>
      <c r="F63" s="875"/>
      <c r="G63" s="876"/>
      <c r="H63" s="238" t="s">
        <v>98</v>
      </c>
      <c r="I63" s="239" t="s">
        <v>19</v>
      </c>
    </row>
    <row r="64" spans="1:9" ht="22.5">
      <c r="A64" s="203" t="s">
        <v>171</v>
      </c>
      <c r="B64" s="241"/>
      <c r="C64" s="209" t="s">
        <v>5</v>
      </c>
      <c r="D64" s="296"/>
      <c r="E64" s="355"/>
      <c r="F64" s="356"/>
      <c r="G64" s="355"/>
      <c r="H64" s="242"/>
      <c r="I64" s="243"/>
    </row>
    <row r="65" spans="1:9">
      <c r="A65" s="203" t="s">
        <v>171</v>
      </c>
      <c r="B65" s="212"/>
      <c r="C65" s="217"/>
      <c r="D65" s="290" t="str">
        <f>IF('5-3 収入'!D65="","",'5-3 収入'!D65)</f>
        <v/>
      </c>
      <c r="E65" s="920" t="str">
        <f>IF('5-3 収入'!E65="","",'5-3 収入'!E65)</f>
        <v/>
      </c>
      <c r="F65" s="921"/>
      <c r="G65" s="921"/>
      <c r="H65" s="6" t="str">
        <f>IF('5-3 収入'!H65="","",'5-3 収入'!H65)</f>
        <v/>
      </c>
      <c r="I65" s="851">
        <f>ROUNDDOWN((SUM(H65:H72)),-3)/1000</f>
        <v>0</v>
      </c>
    </row>
    <row r="66" spans="1:9">
      <c r="A66" s="203" t="str">
        <f>IF(AND(D66="",E66="",H66=""),"",".")</f>
        <v/>
      </c>
      <c r="B66" s="212"/>
      <c r="C66" s="217"/>
      <c r="D66" s="291" t="str">
        <f>IF('5-3 収入'!D66="","",'5-3 収入'!D66)</f>
        <v/>
      </c>
      <c r="E66" s="877" t="str">
        <f>IF('5-3 収入'!E66="","",'5-3 収入'!E66)</f>
        <v/>
      </c>
      <c r="F66" s="1177"/>
      <c r="G66" s="1178"/>
      <c r="H66" s="7" t="str">
        <f>IF('5-3 収入'!H66="","",'5-3 収入'!H66)</f>
        <v/>
      </c>
      <c r="I66" s="852"/>
    </row>
    <row r="67" spans="1:9">
      <c r="A67" s="203" t="str">
        <f t="shared" ref="A67:A129" si="3">IF(AND(D67="",E67="",H67=""),"",".")</f>
        <v/>
      </c>
      <c r="B67" s="212"/>
      <c r="C67" s="217"/>
      <c r="D67" s="297" t="str">
        <f>IF('5-3 収入'!D67="","",'5-3 収入'!D67)</f>
        <v/>
      </c>
      <c r="E67" s="877" t="str">
        <f>IF('5-3 収入'!E67="","",'5-3 収入'!E67)</f>
        <v/>
      </c>
      <c r="F67" s="1177"/>
      <c r="G67" s="1178"/>
      <c r="H67" s="7" t="str">
        <f>IF('5-3 収入'!H67="","",'5-3 収入'!H67)</f>
        <v/>
      </c>
      <c r="I67" s="852"/>
    </row>
    <row r="68" spans="1:9">
      <c r="A68" s="203" t="str">
        <f t="shared" si="3"/>
        <v/>
      </c>
      <c r="B68" s="212"/>
      <c r="C68" s="217"/>
      <c r="D68" s="297" t="str">
        <f>IF('5-3 収入'!D68="","",'5-3 収入'!D68)</f>
        <v/>
      </c>
      <c r="E68" s="877" t="str">
        <f>IF('5-3 収入'!E68="","",'5-3 収入'!E68)</f>
        <v/>
      </c>
      <c r="F68" s="1177"/>
      <c r="G68" s="1178"/>
      <c r="H68" s="7" t="str">
        <f>IF('5-3 収入'!H68="","",'5-3 収入'!H68)</f>
        <v/>
      </c>
      <c r="I68" s="852"/>
    </row>
    <row r="69" spans="1:9">
      <c r="A69" s="203" t="str">
        <f t="shared" si="3"/>
        <v/>
      </c>
      <c r="B69" s="212"/>
      <c r="C69" s="217"/>
      <c r="D69" s="297" t="str">
        <f>IF('5-3 収入'!D69="","",'5-3 収入'!D69)</f>
        <v/>
      </c>
      <c r="E69" s="877" t="str">
        <f>IF('5-3 収入'!E69="","",'5-3 収入'!E69)</f>
        <v/>
      </c>
      <c r="F69" s="1177"/>
      <c r="G69" s="1178"/>
      <c r="H69" s="7" t="str">
        <f>IF('5-3 収入'!H69="","",'5-3 収入'!H69)</f>
        <v/>
      </c>
      <c r="I69" s="852"/>
    </row>
    <row r="70" spans="1:9">
      <c r="A70" s="203" t="str">
        <f t="shared" si="3"/>
        <v/>
      </c>
      <c r="B70" s="212"/>
      <c r="C70" s="217"/>
      <c r="D70" s="297" t="str">
        <f>IF('5-3 収入'!D70="","",'5-3 収入'!D70)</f>
        <v/>
      </c>
      <c r="E70" s="877" t="str">
        <f>IF('5-3 収入'!E70="","",'5-3 収入'!E70)</f>
        <v/>
      </c>
      <c r="F70" s="1177"/>
      <c r="G70" s="1178"/>
      <c r="H70" s="7" t="str">
        <f>IF('5-3 収入'!H70="","",'5-3 収入'!H70)</f>
        <v/>
      </c>
      <c r="I70" s="852"/>
    </row>
    <row r="71" spans="1:9">
      <c r="A71" s="203" t="str">
        <f t="shared" si="3"/>
        <v/>
      </c>
      <c r="B71" s="212"/>
      <c r="C71" s="217"/>
      <c r="D71" s="297" t="str">
        <f>IF('5-3 収入'!D71="","",'5-3 収入'!D71)</f>
        <v/>
      </c>
      <c r="E71" s="877" t="str">
        <f>IF('5-3 収入'!E71="","",'5-3 収入'!E71)</f>
        <v/>
      </c>
      <c r="F71" s="1177"/>
      <c r="G71" s="1178"/>
      <c r="H71" s="7" t="str">
        <f>IF('5-3 収入'!H71="","",'5-3 収入'!H71)</f>
        <v/>
      </c>
      <c r="I71" s="852"/>
    </row>
    <row r="72" spans="1:9">
      <c r="A72" s="203" t="str">
        <f t="shared" si="3"/>
        <v/>
      </c>
      <c r="B72" s="212"/>
      <c r="C72" s="224"/>
      <c r="D72" s="298" t="str">
        <f>IF('5-3 収入'!D72="","",'5-3 収入'!D72)</f>
        <v/>
      </c>
      <c r="E72" s="890" t="str">
        <f>IF('5-3 収入'!E72="","",'5-3 収入'!E72)</f>
        <v/>
      </c>
      <c r="F72" s="1179"/>
      <c r="G72" s="1180"/>
      <c r="H72" s="8" t="str">
        <f>IF('5-3 収入'!H72="","",'5-3 収入'!H72)</f>
        <v/>
      </c>
      <c r="I72" s="853"/>
    </row>
    <row r="73" spans="1:9" ht="22.5">
      <c r="A73" s="203" t="s">
        <v>171</v>
      </c>
      <c r="B73" s="932"/>
      <c r="C73" s="226" t="s">
        <v>27</v>
      </c>
      <c r="D73" s="288"/>
      <c r="E73" s="1181" t="str">
        <f>IF('5-3 収入'!E73="","",'5-3 収入'!E73)</f>
        <v/>
      </c>
      <c r="F73" s="1181"/>
      <c r="G73" s="1181"/>
      <c r="H73" s="244" t="str">
        <f>IF('5-3 収入'!H73="","",'5-3 収入'!H73)</f>
        <v/>
      </c>
      <c r="I73" s="243"/>
    </row>
    <row r="74" spans="1:9">
      <c r="A74" s="203" t="s">
        <v>171</v>
      </c>
      <c r="B74" s="932"/>
      <c r="C74" s="213"/>
      <c r="D74" s="290" t="str">
        <f>IF('5-3 収入'!D74="","",'5-3 収入'!D74)</f>
        <v/>
      </c>
      <c r="E74" s="912" t="str">
        <f>IF('5-3 収入'!E74="","",'5-3 収入'!E74)</f>
        <v/>
      </c>
      <c r="F74" s="913"/>
      <c r="G74" s="914"/>
      <c r="H74" s="9" t="str">
        <f>IF('5-3 収入'!H74="","",'5-3 収入'!H74)</f>
        <v/>
      </c>
      <c r="I74" s="851">
        <f>ROUNDDOWN((SUM(H74:H83)),-3)/1000</f>
        <v>0</v>
      </c>
    </row>
    <row r="75" spans="1:9">
      <c r="A75" s="203" t="str">
        <f t="shared" si="3"/>
        <v/>
      </c>
      <c r="B75" s="932"/>
      <c r="C75" s="213"/>
      <c r="D75" s="297" t="str">
        <f>IF('5-3 収入'!D75="","",'5-3 収入'!D75)</f>
        <v/>
      </c>
      <c r="E75" s="854" t="str">
        <f>IF('5-3 収入'!E75="","",'5-3 収入'!E75)</f>
        <v/>
      </c>
      <c r="F75" s="855"/>
      <c r="G75" s="856"/>
      <c r="H75" s="10" t="str">
        <f>IF('5-3 収入'!H75="","",'5-3 収入'!H75)</f>
        <v/>
      </c>
      <c r="I75" s="852"/>
    </row>
    <row r="76" spans="1:9">
      <c r="A76" s="203" t="str">
        <f t="shared" si="3"/>
        <v/>
      </c>
      <c r="B76" s="932"/>
      <c r="C76" s="213"/>
      <c r="D76" s="297" t="str">
        <f>IF('5-3 収入'!D76="","",'5-3 収入'!D76)</f>
        <v/>
      </c>
      <c r="E76" s="854" t="str">
        <f>IF('5-3 収入'!E76="","",'5-3 収入'!E76)</f>
        <v/>
      </c>
      <c r="F76" s="855"/>
      <c r="G76" s="856"/>
      <c r="H76" s="10" t="str">
        <f>IF('5-3 収入'!H76="","",'5-3 収入'!H76)</f>
        <v/>
      </c>
      <c r="I76" s="852"/>
    </row>
    <row r="77" spans="1:9">
      <c r="A77" s="203" t="str">
        <f t="shared" si="3"/>
        <v/>
      </c>
      <c r="B77" s="932"/>
      <c r="C77" s="213"/>
      <c r="D77" s="297" t="str">
        <f>IF('5-3 収入'!D77="","",'5-3 収入'!D77)</f>
        <v/>
      </c>
      <c r="E77" s="854" t="str">
        <f>IF('5-3 収入'!E77="","",'5-3 収入'!E77)</f>
        <v/>
      </c>
      <c r="F77" s="855"/>
      <c r="G77" s="856"/>
      <c r="H77" s="10" t="str">
        <f>IF('5-3 収入'!H77="","",'5-3 収入'!H77)</f>
        <v/>
      </c>
      <c r="I77" s="852"/>
    </row>
    <row r="78" spans="1:9">
      <c r="A78" s="203" t="str">
        <f t="shared" si="3"/>
        <v/>
      </c>
      <c r="B78" s="932"/>
      <c r="C78" s="213"/>
      <c r="D78" s="297" t="str">
        <f>IF('5-3 収入'!D78="","",'5-3 収入'!D78)</f>
        <v/>
      </c>
      <c r="E78" s="854" t="str">
        <f>IF('5-3 収入'!E78="","",'5-3 収入'!E78)</f>
        <v/>
      </c>
      <c r="F78" s="855"/>
      <c r="G78" s="856"/>
      <c r="H78" s="10" t="str">
        <f>IF('5-3 収入'!H78="","",'5-3 収入'!H78)</f>
        <v/>
      </c>
      <c r="I78" s="852"/>
    </row>
    <row r="79" spans="1:9">
      <c r="A79" s="203" t="str">
        <f t="shared" si="3"/>
        <v/>
      </c>
      <c r="B79" s="932"/>
      <c r="C79" s="213"/>
      <c r="D79" s="297" t="str">
        <f>IF('5-3 収入'!D79="","",'5-3 収入'!D79)</f>
        <v/>
      </c>
      <c r="E79" s="854" t="str">
        <f>IF('5-3 収入'!E79="","",'5-3 収入'!E79)</f>
        <v/>
      </c>
      <c r="F79" s="855"/>
      <c r="G79" s="856"/>
      <c r="H79" s="10" t="str">
        <f>IF('5-3 収入'!H79="","",'5-3 収入'!H79)</f>
        <v/>
      </c>
      <c r="I79" s="852"/>
    </row>
    <row r="80" spans="1:9">
      <c r="A80" s="203" t="str">
        <f t="shared" si="3"/>
        <v/>
      </c>
      <c r="B80" s="932"/>
      <c r="C80" s="213"/>
      <c r="D80" s="297" t="str">
        <f>IF('5-3 収入'!D80="","",'5-3 収入'!D80)</f>
        <v/>
      </c>
      <c r="E80" s="854" t="str">
        <f>IF('5-3 収入'!E80="","",'5-3 収入'!E80)</f>
        <v/>
      </c>
      <c r="F80" s="855"/>
      <c r="G80" s="856"/>
      <c r="H80" s="10" t="str">
        <f>IF('5-3 収入'!H80="","",'5-3 収入'!H80)</f>
        <v/>
      </c>
      <c r="I80" s="852"/>
    </row>
    <row r="81" spans="1:9">
      <c r="A81" s="203" t="str">
        <f t="shared" si="3"/>
        <v/>
      </c>
      <c r="B81" s="932"/>
      <c r="C81" s="213"/>
      <c r="D81" s="297" t="str">
        <f>IF('5-3 収入'!D81="","",'5-3 収入'!D81)</f>
        <v/>
      </c>
      <c r="E81" s="854" t="str">
        <f>IF('5-3 収入'!E81="","",'5-3 収入'!E81)</f>
        <v/>
      </c>
      <c r="F81" s="855"/>
      <c r="G81" s="856"/>
      <c r="H81" s="10" t="str">
        <f>IF('5-3 収入'!H81="","",'5-3 収入'!H81)</f>
        <v/>
      </c>
      <c r="I81" s="852"/>
    </row>
    <row r="82" spans="1:9">
      <c r="A82" s="203" t="str">
        <f t="shared" si="3"/>
        <v/>
      </c>
      <c r="B82" s="932"/>
      <c r="C82" s="213"/>
      <c r="D82" s="297" t="str">
        <f>IF('5-3 収入'!D82="","",'5-3 収入'!D82)</f>
        <v/>
      </c>
      <c r="E82" s="854" t="str">
        <f>IF('5-3 収入'!E82="","",'5-3 収入'!E82)</f>
        <v/>
      </c>
      <c r="F82" s="855"/>
      <c r="G82" s="856"/>
      <c r="H82" s="10" t="str">
        <f>IF('5-3 収入'!H82="","",'5-3 収入'!H82)</f>
        <v/>
      </c>
      <c r="I82" s="852"/>
    </row>
    <row r="83" spans="1:9">
      <c r="A83" s="203" t="str">
        <f t="shared" si="3"/>
        <v/>
      </c>
      <c r="B83" s="932"/>
      <c r="C83" s="214"/>
      <c r="D83" s="298" t="str">
        <f>IF('5-3 収入'!D83="","",'5-3 収入'!D83)</f>
        <v/>
      </c>
      <c r="E83" s="880" t="str">
        <f>IF('5-3 収入'!E83="","",'5-3 収入'!E83)</f>
        <v/>
      </c>
      <c r="F83" s="881"/>
      <c r="G83" s="882"/>
      <c r="H83" s="11" t="str">
        <f>IF('5-3 収入'!H83="","",'5-3 収入'!H83)</f>
        <v/>
      </c>
      <c r="I83" s="853"/>
    </row>
    <row r="84" spans="1:9" ht="22.5">
      <c r="A84" s="203" t="s">
        <v>171</v>
      </c>
      <c r="B84" s="212"/>
      <c r="C84" s="226" t="s">
        <v>28</v>
      </c>
      <c r="D84" s="288"/>
      <c r="E84" s="1181" t="str">
        <f>IF('5-3 収入'!E84="","",'5-3 収入'!E84)</f>
        <v/>
      </c>
      <c r="F84" s="1181"/>
      <c r="G84" s="1181"/>
      <c r="H84" s="244" t="str">
        <f>IF('5-3 収入'!H84="","",'5-3 収入'!H84)</f>
        <v/>
      </c>
      <c r="I84" s="245"/>
    </row>
    <row r="85" spans="1:9">
      <c r="A85" s="203" t="s">
        <v>171</v>
      </c>
      <c r="B85" s="212"/>
      <c r="C85" s="217"/>
      <c r="D85" s="290" t="str">
        <f>IF('5-3 収入'!D85="","",'5-3 収入'!D85)</f>
        <v/>
      </c>
      <c r="E85" s="912" t="str">
        <f>IF('5-3 収入'!E85="","",'5-3 収入'!E85)</f>
        <v/>
      </c>
      <c r="F85" s="913"/>
      <c r="G85" s="914"/>
      <c r="H85" s="9" t="str">
        <f>IF('5-3 収入'!H85="","",'5-3 収入'!H85)</f>
        <v/>
      </c>
      <c r="I85" s="851">
        <f>ROUNDDOWN((SUM(H85:H94)),-3)/1000</f>
        <v>0</v>
      </c>
    </row>
    <row r="86" spans="1:9">
      <c r="A86" s="203" t="str">
        <f t="shared" si="3"/>
        <v/>
      </c>
      <c r="B86" s="212"/>
      <c r="C86" s="217"/>
      <c r="D86" s="297" t="str">
        <f>IF('5-3 収入'!D86="","",'5-3 収入'!D86)</f>
        <v/>
      </c>
      <c r="E86" s="854" t="str">
        <f>IF('5-3 収入'!E86="","",'5-3 収入'!E86)</f>
        <v/>
      </c>
      <c r="F86" s="855"/>
      <c r="G86" s="856"/>
      <c r="H86" s="10" t="str">
        <f>IF('5-3 収入'!H86="","",'5-3 収入'!H86)</f>
        <v/>
      </c>
      <c r="I86" s="852"/>
    </row>
    <row r="87" spans="1:9">
      <c r="A87" s="203" t="str">
        <f t="shared" si="3"/>
        <v/>
      </c>
      <c r="B87" s="212"/>
      <c r="C87" s="217"/>
      <c r="D87" s="297" t="str">
        <f>IF('5-3 収入'!D87="","",'5-3 収入'!D87)</f>
        <v/>
      </c>
      <c r="E87" s="854" t="str">
        <f>IF('5-3 収入'!E87="","",'5-3 収入'!E87)</f>
        <v/>
      </c>
      <c r="F87" s="855"/>
      <c r="G87" s="856"/>
      <c r="H87" s="10" t="str">
        <f>IF('5-3 収入'!H87="","",'5-3 収入'!H87)</f>
        <v/>
      </c>
      <c r="I87" s="852"/>
    </row>
    <row r="88" spans="1:9">
      <c r="A88" s="203" t="str">
        <f t="shared" si="3"/>
        <v/>
      </c>
      <c r="B88" s="212"/>
      <c r="C88" s="217"/>
      <c r="D88" s="297" t="str">
        <f>IF('5-3 収入'!D88="","",'5-3 収入'!D88)</f>
        <v/>
      </c>
      <c r="E88" s="854" t="str">
        <f>IF('5-3 収入'!E88="","",'5-3 収入'!E88)</f>
        <v/>
      </c>
      <c r="F88" s="855"/>
      <c r="G88" s="856"/>
      <c r="H88" s="10" t="str">
        <f>IF('5-3 収入'!H88="","",'5-3 収入'!H88)</f>
        <v/>
      </c>
      <c r="I88" s="852"/>
    </row>
    <row r="89" spans="1:9">
      <c r="A89" s="203" t="str">
        <f t="shared" si="3"/>
        <v/>
      </c>
      <c r="B89" s="212"/>
      <c r="C89" s="217"/>
      <c r="D89" s="297" t="str">
        <f>IF('5-3 収入'!D89="","",'5-3 収入'!D89)</f>
        <v/>
      </c>
      <c r="E89" s="854" t="str">
        <f>IF('5-3 収入'!E89="","",'5-3 収入'!E89)</f>
        <v/>
      </c>
      <c r="F89" s="855"/>
      <c r="G89" s="856"/>
      <c r="H89" s="10" t="str">
        <f>IF('5-3 収入'!H89="","",'5-3 収入'!H89)</f>
        <v/>
      </c>
      <c r="I89" s="852"/>
    </row>
    <row r="90" spans="1:9">
      <c r="A90" s="203" t="str">
        <f t="shared" si="3"/>
        <v/>
      </c>
      <c r="B90" s="212"/>
      <c r="C90" s="217"/>
      <c r="D90" s="297" t="str">
        <f>IF('5-3 収入'!D90="","",'5-3 収入'!D90)</f>
        <v/>
      </c>
      <c r="E90" s="854" t="str">
        <f>IF('5-3 収入'!E90="","",'5-3 収入'!E90)</f>
        <v/>
      </c>
      <c r="F90" s="855"/>
      <c r="G90" s="856"/>
      <c r="H90" s="10" t="str">
        <f>IF('5-3 収入'!H90="","",'5-3 収入'!H90)</f>
        <v/>
      </c>
      <c r="I90" s="852"/>
    </row>
    <row r="91" spans="1:9">
      <c r="A91" s="203" t="str">
        <f t="shared" si="3"/>
        <v/>
      </c>
      <c r="B91" s="212"/>
      <c r="C91" s="217"/>
      <c r="D91" s="297" t="str">
        <f>IF('5-3 収入'!D91="","",'5-3 収入'!D91)</f>
        <v/>
      </c>
      <c r="E91" s="854" t="str">
        <f>IF('5-3 収入'!E91="","",'5-3 収入'!E91)</f>
        <v/>
      </c>
      <c r="F91" s="855"/>
      <c r="G91" s="856"/>
      <c r="H91" s="10" t="str">
        <f>IF('5-3 収入'!H91="","",'5-3 収入'!H91)</f>
        <v/>
      </c>
      <c r="I91" s="852"/>
    </row>
    <row r="92" spans="1:9">
      <c r="A92" s="203" t="str">
        <f t="shared" si="3"/>
        <v/>
      </c>
      <c r="B92" s="212"/>
      <c r="C92" s="217"/>
      <c r="D92" s="297" t="str">
        <f>IF('5-3 収入'!D92="","",'5-3 収入'!D92)</f>
        <v/>
      </c>
      <c r="E92" s="854" t="str">
        <f>IF('5-3 収入'!E92="","",'5-3 収入'!E92)</f>
        <v/>
      </c>
      <c r="F92" s="855"/>
      <c r="G92" s="856"/>
      <c r="H92" s="10" t="str">
        <f>IF('5-3 収入'!H92="","",'5-3 収入'!H92)</f>
        <v/>
      </c>
      <c r="I92" s="852"/>
    </row>
    <row r="93" spans="1:9">
      <c r="A93" s="203" t="str">
        <f t="shared" si="3"/>
        <v/>
      </c>
      <c r="B93" s="212"/>
      <c r="C93" s="217"/>
      <c r="D93" s="297" t="str">
        <f>IF('5-3 収入'!D93="","",'5-3 収入'!D93)</f>
        <v/>
      </c>
      <c r="E93" s="854" t="str">
        <f>IF('5-3 収入'!E93="","",'5-3 収入'!E93)</f>
        <v/>
      </c>
      <c r="F93" s="855"/>
      <c r="G93" s="856"/>
      <c r="H93" s="10" t="str">
        <f>IF('5-3 収入'!H93="","",'5-3 収入'!H93)</f>
        <v/>
      </c>
      <c r="I93" s="852"/>
    </row>
    <row r="94" spans="1:9">
      <c r="A94" s="203" t="str">
        <f t="shared" si="3"/>
        <v/>
      </c>
      <c r="B94" s="212"/>
      <c r="C94" s="224"/>
      <c r="D94" s="298" t="str">
        <f>IF('5-3 収入'!D94="","",'5-3 収入'!D94)</f>
        <v/>
      </c>
      <c r="E94" s="880" t="str">
        <f>IF('5-3 収入'!E94="","",'5-3 収入'!E94)</f>
        <v/>
      </c>
      <c r="F94" s="881"/>
      <c r="G94" s="882"/>
      <c r="H94" s="10" t="str">
        <f>IF('5-3 収入'!H94="","",'5-3 収入'!H94)</f>
        <v/>
      </c>
      <c r="I94" s="853"/>
    </row>
    <row r="95" spans="1:9" ht="22.5">
      <c r="A95" s="203" t="s">
        <v>171</v>
      </c>
      <c r="B95" s="212"/>
      <c r="C95" s="226" t="s">
        <v>29</v>
      </c>
      <c r="D95" s="288"/>
      <c r="E95" s="1181" t="str">
        <f>IF('5-3 収入'!E95="","",'5-3 収入'!E95)</f>
        <v/>
      </c>
      <c r="F95" s="1181"/>
      <c r="G95" s="1181"/>
      <c r="H95" s="244" t="str">
        <f>IF('5-3 収入'!H95="","",'5-3 収入'!H95)</f>
        <v/>
      </c>
      <c r="I95" s="216"/>
    </row>
    <row r="96" spans="1:9">
      <c r="A96" s="203" t="s">
        <v>171</v>
      </c>
      <c r="B96" s="212"/>
      <c r="C96" s="213"/>
      <c r="D96" s="290" t="str">
        <f>IF('5-3 収入'!D96="","",'5-3 収入'!D96)</f>
        <v/>
      </c>
      <c r="E96" s="912" t="str">
        <f>IF('5-3 収入'!E96="","",'5-3 収入'!E96)</f>
        <v/>
      </c>
      <c r="F96" s="913"/>
      <c r="G96" s="914"/>
      <c r="H96" s="9" t="str">
        <f>IF('5-3 収入'!H96="","",'5-3 収入'!H96)</f>
        <v/>
      </c>
      <c r="I96" s="851">
        <f>ROUNDDOWN((SUM(H96:H103)),-3)/1000</f>
        <v>0</v>
      </c>
    </row>
    <row r="97" spans="1:9">
      <c r="A97" s="203" t="str">
        <f t="shared" si="3"/>
        <v/>
      </c>
      <c r="B97" s="212"/>
      <c r="C97" s="213"/>
      <c r="D97" s="297" t="str">
        <f>IF('5-3 収入'!D97="","",'5-3 収入'!D97)</f>
        <v/>
      </c>
      <c r="E97" s="854" t="str">
        <f>IF('5-3 収入'!E97="","",'5-3 収入'!E97)</f>
        <v/>
      </c>
      <c r="F97" s="855"/>
      <c r="G97" s="856"/>
      <c r="H97" s="10" t="str">
        <f>IF('5-3 収入'!H97="","",'5-3 収入'!H97)</f>
        <v/>
      </c>
      <c r="I97" s="852"/>
    </row>
    <row r="98" spans="1:9">
      <c r="A98" s="203" t="str">
        <f t="shared" si="3"/>
        <v/>
      </c>
      <c r="B98" s="212"/>
      <c r="C98" s="213"/>
      <c r="D98" s="297" t="str">
        <f>IF('5-3 収入'!D98="","",'5-3 収入'!D98)</f>
        <v/>
      </c>
      <c r="E98" s="854" t="str">
        <f>IF('5-3 収入'!E98="","",'5-3 収入'!E98)</f>
        <v/>
      </c>
      <c r="F98" s="855"/>
      <c r="G98" s="856"/>
      <c r="H98" s="10" t="str">
        <f>IF('5-3 収入'!H98="","",'5-3 収入'!H98)</f>
        <v/>
      </c>
      <c r="I98" s="852"/>
    </row>
    <row r="99" spans="1:9">
      <c r="A99" s="203" t="str">
        <f t="shared" si="3"/>
        <v/>
      </c>
      <c r="B99" s="212"/>
      <c r="C99" s="213"/>
      <c r="D99" s="297" t="str">
        <f>IF('5-3 収入'!D99="","",'5-3 収入'!D99)</f>
        <v/>
      </c>
      <c r="E99" s="854" t="str">
        <f>IF('5-3 収入'!E99="","",'5-3 収入'!E99)</f>
        <v/>
      </c>
      <c r="F99" s="855"/>
      <c r="G99" s="856"/>
      <c r="H99" s="10" t="str">
        <f>IF('5-3 収入'!H99="","",'5-3 収入'!H99)</f>
        <v/>
      </c>
      <c r="I99" s="852"/>
    </row>
    <row r="100" spans="1:9">
      <c r="A100" s="203" t="str">
        <f t="shared" si="3"/>
        <v/>
      </c>
      <c r="B100" s="212"/>
      <c r="C100" s="213"/>
      <c r="D100" s="297" t="str">
        <f>IF('5-3 収入'!D100="","",'5-3 収入'!D100)</f>
        <v/>
      </c>
      <c r="E100" s="854" t="str">
        <f>IF('5-3 収入'!E100="","",'5-3 収入'!E100)</f>
        <v/>
      </c>
      <c r="F100" s="855"/>
      <c r="G100" s="856"/>
      <c r="H100" s="10" t="str">
        <f>IF('5-3 収入'!H100="","",'5-3 収入'!H100)</f>
        <v/>
      </c>
      <c r="I100" s="852"/>
    </row>
    <row r="101" spans="1:9">
      <c r="A101" s="203" t="str">
        <f t="shared" si="3"/>
        <v/>
      </c>
      <c r="B101" s="212"/>
      <c r="C101" s="213"/>
      <c r="D101" s="297" t="str">
        <f>IF('5-3 収入'!D101="","",'5-3 収入'!D101)</f>
        <v/>
      </c>
      <c r="E101" s="854" t="str">
        <f>IF('5-3 収入'!E101="","",'5-3 収入'!E101)</f>
        <v/>
      </c>
      <c r="F101" s="855"/>
      <c r="G101" s="856"/>
      <c r="H101" s="10" t="str">
        <f>IF('5-3 収入'!H101="","",'5-3 収入'!H101)</f>
        <v/>
      </c>
      <c r="I101" s="852"/>
    </row>
    <row r="102" spans="1:9">
      <c r="A102" s="203" t="str">
        <f t="shared" si="3"/>
        <v/>
      </c>
      <c r="B102" s="212"/>
      <c r="C102" s="213"/>
      <c r="D102" s="297" t="str">
        <f>IF('5-3 収入'!D102="","",'5-3 収入'!D102)</f>
        <v/>
      </c>
      <c r="E102" s="854" t="str">
        <f>IF('5-3 収入'!E102="","",'5-3 収入'!E102)</f>
        <v/>
      </c>
      <c r="F102" s="855"/>
      <c r="G102" s="856"/>
      <c r="H102" s="10" t="str">
        <f>IF('5-3 収入'!H102="","",'5-3 収入'!H102)</f>
        <v/>
      </c>
      <c r="I102" s="852"/>
    </row>
    <row r="103" spans="1:9">
      <c r="A103" s="203" t="str">
        <f t="shared" si="3"/>
        <v/>
      </c>
      <c r="B103" s="212"/>
      <c r="C103" s="246"/>
      <c r="D103" s="298" t="str">
        <f>IF('5-3 収入'!D103="","",'5-3 収入'!D103)</f>
        <v/>
      </c>
      <c r="E103" s="880" t="str">
        <f>IF('5-3 収入'!E103="","",'5-3 収入'!E103)</f>
        <v/>
      </c>
      <c r="F103" s="881"/>
      <c r="G103" s="882"/>
      <c r="H103" s="11" t="str">
        <f>IF('5-3 収入'!H103="","",'5-3 収入'!H103)</f>
        <v/>
      </c>
      <c r="I103" s="853"/>
    </row>
    <row r="104" spans="1:9" ht="22.5">
      <c r="A104" s="203" t="s">
        <v>171</v>
      </c>
      <c r="B104" s="212"/>
      <c r="C104" s="247" t="s">
        <v>241</v>
      </c>
      <c r="D104" s="293"/>
      <c r="E104" s="352"/>
      <c r="F104" s="352"/>
      <c r="G104" s="352"/>
      <c r="H104" s="227"/>
      <c r="I104" s="248"/>
    </row>
    <row r="105" spans="1:9">
      <c r="A105" s="203" t="s">
        <v>171</v>
      </c>
      <c r="B105" s="212"/>
      <c r="C105" s="217"/>
      <c r="D105" s="883">
        <f>'5-3 収入'!D105:I109</f>
        <v>0</v>
      </c>
      <c r="E105" s="865"/>
      <c r="F105" s="865"/>
      <c r="G105" s="865"/>
      <c r="H105" s="865"/>
      <c r="I105" s="867"/>
    </row>
    <row r="106" spans="1:9">
      <c r="A106" s="203" t="s">
        <v>171</v>
      </c>
      <c r="B106" s="212"/>
      <c r="C106" s="217"/>
      <c r="D106" s="870"/>
      <c r="E106" s="866"/>
      <c r="F106" s="866"/>
      <c r="G106" s="866"/>
      <c r="H106" s="866"/>
      <c r="I106" s="869"/>
    </row>
    <row r="107" spans="1:9">
      <c r="A107" s="203" t="s">
        <v>171</v>
      </c>
      <c r="B107" s="212"/>
      <c r="C107" s="217"/>
      <c r="D107" s="870"/>
      <c r="E107" s="866"/>
      <c r="F107" s="866"/>
      <c r="G107" s="866"/>
      <c r="H107" s="866"/>
      <c r="I107" s="869"/>
    </row>
    <row r="108" spans="1:9">
      <c r="A108" s="203" t="s">
        <v>171</v>
      </c>
      <c r="B108" s="212"/>
      <c r="C108" s="217"/>
      <c r="D108" s="870"/>
      <c r="E108" s="866"/>
      <c r="F108" s="866"/>
      <c r="G108" s="866"/>
      <c r="H108" s="866"/>
      <c r="I108" s="869"/>
    </row>
    <row r="109" spans="1:9">
      <c r="A109" s="203" t="s">
        <v>171</v>
      </c>
      <c r="B109" s="228"/>
      <c r="C109" s="229"/>
      <c r="D109" s="871"/>
      <c r="E109" s="872"/>
      <c r="F109" s="872"/>
      <c r="G109" s="872"/>
      <c r="H109" s="872"/>
      <c r="I109" s="873"/>
    </row>
    <row r="110" spans="1:9" ht="22.5">
      <c r="A110" s="203" t="s">
        <v>171</v>
      </c>
      <c r="B110" s="212"/>
      <c r="C110" s="226" t="s">
        <v>30</v>
      </c>
      <c r="D110" s="288"/>
      <c r="E110" s="364"/>
      <c r="F110" s="364"/>
      <c r="G110" s="364"/>
      <c r="H110" s="244"/>
      <c r="I110" s="245"/>
    </row>
    <row r="111" spans="1:9">
      <c r="A111" s="203" t="s">
        <v>171</v>
      </c>
      <c r="B111" s="212"/>
      <c r="C111" s="917"/>
      <c r="D111" s="290" t="str">
        <f>IF('5-3 収入'!D111="","",'5-3 収入'!D111)</f>
        <v/>
      </c>
      <c r="E111" s="912" t="str">
        <f>IF('5-3 収入'!E111="","",'5-3 収入'!E111)</f>
        <v/>
      </c>
      <c r="F111" s="913"/>
      <c r="G111" s="914"/>
      <c r="H111" s="9" t="str">
        <f>IF('5-3 収入'!H111="","",'5-3 収入'!H111)</f>
        <v/>
      </c>
      <c r="I111" s="851">
        <f>ROUNDDOWN((SUM(H111:H120)),-3)/1000</f>
        <v>0</v>
      </c>
    </row>
    <row r="112" spans="1:9">
      <c r="A112" s="203" t="str">
        <f t="shared" si="3"/>
        <v/>
      </c>
      <c r="B112" s="212"/>
      <c r="C112" s="917"/>
      <c r="D112" s="297" t="str">
        <f>IF('5-3 収入'!D112="","",'5-3 収入'!D112)</f>
        <v/>
      </c>
      <c r="E112" s="854" t="str">
        <f>IF('5-3 収入'!E112="","",'5-3 収入'!E112)</f>
        <v/>
      </c>
      <c r="F112" s="855"/>
      <c r="G112" s="856"/>
      <c r="H112" s="10" t="str">
        <f>IF('5-3 収入'!H112="","",'5-3 収入'!H112)</f>
        <v/>
      </c>
      <c r="I112" s="852"/>
    </row>
    <row r="113" spans="1:9">
      <c r="A113" s="203" t="str">
        <f t="shared" si="3"/>
        <v/>
      </c>
      <c r="B113" s="212"/>
      <c r="C113" s="917"/>
      <c r="D113" s="297" t="str">
        <f>IF('5-3 収入'!D113="","",'5-3 収入'!D113)</f>
        <v/>
      </c>
      <c r="E113" s="854" t="str">
        <f>IF('5-3 収入'!E113="","",'5-3 収入'!E113)</f>
        <v/>
      </c>
      <c r="F113" s="855"/>
      <c r="G113" s="856"/>
      <c r="H113" s="10" t="str">
        <f>IF('5-3 収入'!H113="","",'5-3 収入'!H113)</f>
        <v/>
      </c>
      <c r="I113" s="852"/>
    </row>
    <row r="114" spans="1:9">
      <c r="A114" s="203" t="str">
        <f t="shared" si="3"/>
        <v/>
      </c>
      <c r="B114" s="212"/>
      <c r="C114" s="917"/>
      <c r="D114" s="297" t="str">
        <f>IF('5-3 収入'!D114="","",'5-3 収入'!D114)</f>
        <v/>
      </c>
      <c r="E114" s="854" t="str">
        <f>IF('5-3 収入'!E114="","",'5-3 収入'!E114)</f>
        <v/>
      </c>
      <c r="F114" s="855"/>
      <c r="G114" s="856"/>
      <c r="H114" s="10" t="str">
        <f>IF('5-3 収入'!H114="","",'5-3 収入'!H114)</f>
        <v/>
      </c>
      <c r="I114" s="852"/>
    </row>
    <row r="115" spans="1:9">
      <c r="A115" s="203" t="str">
        <f t="shared" si="3"/>
        <v/>
      </c>
      <c r="B115" s="212"/>
      <c r="C115" s="917"/>
      <c r="D115" s="297" t="str">
        <f>IF('5-3 収入'!D115="","",'5-3 収入'!D115)</f>
        <v/>
      </c>
      <c r="E115" s="854"/>
      <c r="F115" s="855"/>
      <c r="G115" s="856"/>
      <c r="H115" s="10" t="str">
        <f>IF('5-3 収入'!H115="","",'5-3 収入'!H115)</f>
        <v/>
      </c>
      <c r="I115" s="852"/>
    </row>
    <row r="116" spans="1:9">
      <c r="A116" s="203" t="str">
        <f t="shared" si="3"/>
        <v/>
      </c>
      <c r="B116" s="212"/>
      <c r="C116" s="917"/>
      <c r="D116" s="297" t="str">
        <f>IF('5-3 収入'!D116="","",'5-3 収入'!D116)</f>
        <v/>
      </c>
      <c r="E116" s="854" t="str">
        <f>IF('5-3 収入'!E116="","",'5-3 収入'!E116)</f>
        <v/>
      </c>
      <c r="F116" s="855"/>
      <c r="G116" s="856"/>
      <c r="H116" s="10" t="str">
        <f>IF('5-3 収入'!H116="","",'5-3 収入'!H116)</f>
        <v/>
      </c>
      <c r="I116" s="852"/>
    </row>
    <row r="117" spans="1:9">
      <c r="A117" s="203" t="str">
        <f t="shared" si="3"/>
        <v/>
      </c>
      <c r="B117" s="212"/>
      <c r="C117" s="917"/>
      <c r="D117" s="297" t="str">
        <f>IF('5-3 収入'!D117="","",'5-3 収入'!D117)</f>
        <v/>
      </c>
      <c r="E117" s="854" t="str">
        <f>IF('5-3 収入'!E117="","",'5-3 収入'!E117)</f>
        <v/>
      </c>
      <c r="F117" s="855"/>
      <c r="G117" s="856"/>
      <c r="H117" s="10" t="str">
        <f>IF('5-3 収入'!H117="","",'5-3 収入'!H117)</f>
        <v/>
      </c>
      <c r="I117" s="852"/>
    </row>
    <row r="118" spans="1:9">
      <c r="A118" s="203" t="str">
        <f t="shared" si="3"/>
        <v/>
      </c>
      <c r="B118" s="212"/>
      <c r="C118" s="917"/>
      <c r="D118" s="297" t="str">
        <f>IF('5-3 収入'!D118="","",'5-3 収入'!D118)</f>
        <v/>
      </c>
      <c r="E118" s="854" t="str">
        <f>IF('5-3 収入'!E118="","",'5-3 収入'!E118)</f>
        <v/>
      </c>
      <c r="F118" s="855"/>
      <c r="G118" s="856"/>
      <c r="H118" s="10" t="str">
        <f>IF('5-3 収入'!H118="","",'5-3 収入'!H118)</f>
        <v/>
      </c>
      <c r="I118" s="852"/>
    </row>
    <row r="119" spans="1:9">
      <c r="A119" s="203" t="str">
        <f t="shared" si="3"/>
        <v/>
      </c>
      <c r="B119" s="212"/>
      <c r="C119" s="917"/>
      <c r="D119" s="297" t="str">
        <f>IF('5-3 収入'!D119="","",'5-3 収入'!D119)</f>
        <v/>
      </c>
      <c r="E119" s="854" t="str">
        <f>IF('5-3 収入'!E119="","",'5-3 収入'!E119)</f>
        <v/>
      </c>
      <c r="F119" s="855"/>
      <c r="G119" s="856"/>
      <c r="H119" s="10" t="str">
        <f>IF('5-3 収入'!H119="","",'5-3 収入'!H119)</f>
        <v/>
      </c>
      <c r="I119" s="852"/>
    </row>
    <row r="120" spans="1:9">
      <c r="A120" s="203" t="str">
        <f t="shared" si="3"/>
        <v/>
      </c>
      <c r="B120" s="212"/>
      <c r="C120" s="918"/>
      <c r="D120" s="298" t="str">
        <f>IF('5-3 収入'!D120="","",'5-3 収入'!D120)</f>
        <v/>
      </c>
      <c r="E120" s="880" t="str">
        <f>IF('5-3 収入'!E120="","",'5-3 収入'!E120)</f>
        <v/>
      </c>
      <c r="F120" s="881"/>
      <c r="G120" s="882"/>
      <c r="H120" s="11" t="str">
        <f>IF('5-3 収入'!H120="","",'5-3 収入'!H120)</f>
        <v/>
      </c>
      <c r="I120" s="853"/>
    </row>
    <row r="121" spans="1:9" ht="22.5">
      <c r="A121" s="203" t="s">
        <v>171</v>
      </c>
      <c r="B121" s="212"/>
      <c r="C121" s="209" t="s">
        <v>31</v>
      </c>
      <c r="D121" s="288"/>
      <c r="E121" s="1181" t="str">
        <f>IF('5-3 収入'!E121="","",'5-3 収入'!E121)</f>
        <v/>
      </c>
      <c r="F121" s="1181"/>
      <c r="G121" s="1181"/>
      <c r="H121" s="244" t="str">
        <f>IF('5-3 収入'!H121="","",'5-3 収入'!H121)</f>
        <v/>
      </c>
      <c r="I121" s="245"/>
    </row>
    <row r="122" spans="1:9">
      <c r="A122" s="203" t="s">
        <v>171</v>
      </c>
      <c r="B122" s="212"/>
      <c r="C122" s="213"/>
      <c r="D122" s="290" t="str">
        <f>IF('5-3 収入'!D122="","",'5-3 収入'!D122)</f>
        <v/>
      </c>
      <c r="E122" s="912" t="str">
        <f>IF('5-3 収入'!E122="","",'5-3 収入'!E122)</f>
        <v/>
      </c>
      <c r="F122" s="913"/>
      <c r="G122" s="914"/>
      <c r="H122" s="9" t="str">
        <f>IF('5-3 収入'!H122="","",'5-3 収入'!H122)</f>
        <v/>
      </c>
      <c r="I122" s="851">
        <f>ROUNDDOWN((SUM(H122:H131)),-3)/1000</f>
        <v>0</v>
      </c>
    </row>
    <row r="123" spans="1:9">
      <c r="A123" s="203" t="str">
        <f t="shared" si="3"/>
        <v/>
      </c>
      <c r="B123" s="212"/>
      <c r="C123" s="213"/>
      <c r="D123" s="297" t="str">
        <f>IF('5-3 収入'!D123="","",'5-3 収入'!D123)</f>
        <v/>
      </c>
      <c r="E123" s="854" t="str">
        <f>IF('5-3 収入'!E123="","",'5-3 収入'!E123)</f>
        <v/>
      </c>
      <c r="F123" s="855"/>
      <c r="G123" s="856"/>
      <c r="H123" s="10" t="str">
        <f>IF('5-3 収入'!H123="","",'5-3 収入'!H123)</f>
        <v/>
      </c>
      <c r="I123" s="852"/>
    </row>
    <row r="124" spans="1:9">
      <c r="A124" s="203" t="str">
        <f t="shared" si="3"/>
        <v/>
      </c>
      <c r="B124" s="212"/>
      <c r="C124" s="213"/>
      <c r="D124" s="297" t="str">
        <f>IF('5-3 収入'!D124="","",'5-3 収入'!D124)</f>
        <v/>
      </c>
      <c r="E124" s="854" t="str">
        <f>IF('5-3 収入'!E124="","",'5-3 収入'!E124)</f>
        <v/>
      </c>
      <c r="F124" s="855"/>
      <c r="G124" s="856"/>
      <c r="H124" s="10" t="str">
        <f>IF('5-3 収入'!H124="","",'5-3 収入'!H124)</f>
        <v/>
      </c>
      <c r="I124" s="852"/>
    </row>
    <row r="125" spans="1:9">
      <c r="A125" s="203" t="str">
        <f t="shared" si="3"/>
        <v/>
      </c>
      <c r="B125" s="212"/>
      <c r="C125" s="213"/>
      <c r="D125" s="297" t="str">
        <f>IF('5-3 収入'!D125="","",'5-3 収入'!D125)</f>
        <v/>
      </c>
      <c r="E125" s="854" t="str">
        <f>IF('5-3 収入'!E125="","",'5-3 収入'!E125)</f>
        <v/>
      </c>
      <c r="F125" s="855"/>
      <c r="G125" s="856"/>
      <c r="H125" s="10" t="str">
        <f>IF('5-3 収入'!H125="","",'5-3 収入'!H125)</f>
        <v/>
      </c>
      <c r="I125" s="852"/>
    </row>
    <row r="126" spans="1:9">
      <c r="A126" s="203" t="str">
        <f t="shared" si="3"/>
        <v/>
      </c>
      <c r="B126" s="212"/>
      <c r="C126" s="213"/>
      <c r="D126" s="297" t="str">
        <f>IF('5-3 収入'!D126="","",'5-3 収入'!D126)</f>
        <v/>
      </c>
      <c r="E126" s="854" t="str">
        <f>IF('5-3 収入'!E126="","",'5-3 収入'!E126)</f>
        <v/>
      </c>
      <c r="F126" s="855"/>
      <c r="G126" s="856"/>
      <c r="H126" s="10" t="str">
        <f>IF('5-3 収入'!H126="","",'5-3 収入'!H126)</f>
        <v/>
      </c>
      <c r="I126" s="852"/>
    </row>
    <row r="127" spans="1:9">
      <c r="A127" s="203" t="str">
        <f t="shared" si="3"/>
        <v/>
      </c>
      <c r="B127" s="212"/>
      <c r="C127" s="213"/>
      <c r="D127" s="297" t="str">
        <f>IF('5-3 収入'!D127="","",'5-3 収入'!D127)</f>
        <v/>
      </c>
      <c r="E127" s="854" t="str">
        <f>IF('5-3 収入'!E127="","",'5-3 収入'!E127)</f>
        <v/>
      </c>
      <c r="F127" s="855"/>
      <c r="G127" s="856"/>
      <c r="H127" s="10" t="str">
        <f>IF('5-3 収入'!H127="","",'5-3 収入'!H127)</f>
        <v/>
      </c>
      <c r="I127" s="852"/>
    </row>
    <row r="128" spans="1:9">
      <c r="A128" s="203" t="str">
        <f t="shared" si="3"/>
        <v/>
      </c>
      <c r="B128" s="212"/>
      <c r="C128" s="213"/>
      <c r="D128" s="297" t="str">
        <f>IF('5-3 収入'!D128="","",'5-3 収入'!D128)</f>
        <v/>
      </c>
      <c r="E128" s="854" t="str">
        <f>IF('5-3 収入'!E128="","",'5-3 収入'!E128)</f>
        <v/>
      </c>
      <c r="F128" s="855"/>
      <c r="G128" s="856"/>
      <c r="H128" s="10" t="str">
        <f>IF('5-3 収入'!H128="","",'5-3 収入'!H128)</f>
        <v/>
      </c>
      <c r="I128" s="852"/>
    </row>
    <row r="129" spans="1:9">
      <c r="A129" s="203" t="str">
        <f t="shared" si="3"/>
        <v/>
      </c>
      <c r="B129" s="212"/>
      <c r="C129" s="213"/>
      <c r="D129" s="297" t="str">
        <f>IF('5-3 収入'!D129="","",'5-3 収入'!D129)</f>
        <v/>
      </c>
      <c r="E129" s="854" t="str">
        <f>IF('5-3 収入'!E129="","",'5-3 収入'!E129)</f>
        <v/>
      </c>
      <c r="F129" s="855"/>
      <c r="G129" s="856"/>
      <c r="H129" s="10" t="str">
        <f>IF('5-3 収入'!H129="","",'5-3 収入'!H129)</f>
        <v/>
      </c>
      <c r="I129" s="852"/>
    </row>
    <row r="130" spans="1:9">
      <c r="A130" s="203" t="str">
        <f>IF(AND(D130="",E130="",H130=""),"",".")</f>
        <v/>
      </c>
      <c r="B130" s="212"/>
      <c r="C130" s="213"/>
      <c r="D130" s="297" t="str">
        <f>IF('5-3 収入'!D130="","",'5-3 収入'!D130)</f>
        <v/>
      </c>
      <c r="E130" s="854" t="str">
        <f>IF('5-3 収入'!E130="","",'5-3 収入'!E130)</f>
        <v/>
      </c>
      <c r="F130" s="855"/>
      <c r="G130" s="856"/>
      <c r="H130" s="10" t="str">
        <f>IF('5-3 収入'!H130="","",'5-3 収入'!H130)</f>
        <v/>
      </c>
      <c r="I130" s="852"/>
    </row>
    <row r="131" spans="1:9" ht="18.5" thickBot="1">
      <c r="A131" s="203" t="s">
        <v>171</v>
      </c>
      <c r="B131" s="249"/>
      <c r="C131" s="250"/>
      <c r="D131" s="299" t="str">
        <f>IF('5-3 収入'!D131="","",'5-3 収入'!D131)</f>
        <v/>
      </c>
      <c r="E131" s="884" t="str">
        <f>IF('5-3 収入'!E131="","",'5-3 収入'!E131)</f>
        <v/>
      </c>
      <c r="F131" s="885"/>
      <c r="G131" s="886"/>
      <c r="H131" s="12" t="str">
        <f>IF('5-3 収入'!H131="","",'5-3 収入'!H131)</f>
        <v/>
      </c>
      <c r="I131" s="889"/>
    </row>
    <row r="132" spans="1:9">
      <c r="A132" s="251"/>
    </row>
  </sheetData>
  <sheetProtection autoFilter="0"/>
  <autoFilter ref="A15:I131" xr:uid="{00000000-0009-0000-0000-00000E000000}">
    <filterColumn colId="4" showButton="0"/>
    <filterColumn colId="5" showButton="0"/>
  </autoFilter>
  <mergeCells count="97">
    <mergeCell ref="E84:G84"/>
    <mergeCell ref="E73:G73"/>
    <mergeCell ref="E121:G121"/>
    <mergeCell ref="E4:G4"/>
    <mergeCell ref="E122:G122"/>
    <mergeCell ref="E115:G115"/>
    <mergeCell ref="E116:G116"/>
    <mergeCell ref="E117:G117"/>
    <mergeCell ref="E118:G118"/>
    <mergeCell ref="E119:G119"/>
    <mergeCell ref="E120:G120"/>
    <mergeCell ref="E101:G101"/>
    <mergeCell ref="E102:G102"/>
    <mergeCell ref="E103:G103"/>
    <mergeCell ref="D105:I109"/>
    <mergeCell ref="I122:I131"/>
    <mergeCell ref="E128:G128"/>
    <mergeCell ref="E129:G129"/>
    <mergeCell ref="E130:G130"/>
    <mergeCell ref="E131:G131"/>
    <mergeCell ref="E95:G95"/>
    <mergeCell ref="E96:G96"/>
    <mergeCell ref="E123:G123"/>
    <mergeCell ref="E124:G124"/>
    <mergeCell ref="E125:G125"/>
    <mergeCell ref="E126:G126"/>
    <mergeCell ref="E127:G127"/>
    <mergeCell ref="C111:C120"/>
    <mergeCell ref="E111:G111"/>
    <mergeCell ref="I111:I120"/>
    <mergeCell ref="E112:G112"/>
    <mergeCell ref="E113:G113"/>
    <mergeCell ref="E114:G114"/>
    <mergeCell ref="I96:I103"/>
    <mergeCell ref="E97:G97"/>
    <mergeCell ref="E98:G98"/>
    <mergeCell ref="E99:G99"/>
    <mergeCell ref="E100:G100"/>
    <mergeCell ref="E85:G85"/>
    <mergeCell ref="I85:I94"/>
    <mergeCell ref="E86:G86"/>
    <mergeCell ref="E87:G87"/>
    <mergeCell ref="E88:G88"/>
    <mergeCell ref="E89:G89"/>
    <mergeCell ref="E90:G90"/>
    <mergeCell ref="E91:G91"/>
    <mergeCell ref="E92:G92"/>
    <mergeCell ref="E93:G93"/>
    <mergeCell ref="E94:G94"/>
    <mergeCell ref="B73:B83"/>
    <mergeCell ref="E74:G74"/>
    <mergeCell ref="I74:I83"/>
    <mergeCell ref="E75:G75"/>
    <mergeCell ref="E76:G76"/>
    <mergeCell ref="E77:G77"/>
    <mergeCell ref="E78:G78"/>
    <mergeCell ref="E79:G79"/>
    <mergeCell ref="E80:G80"/>
    <mergeCell ref="E81:G81"/>
    <mergeCell ref="E82:G82"/>
    <mergeCell ref="E83:G83"/>
    <mergeCell ref="E63:G63"/>
    <mergeCell ref="E65:G65"/>
    <mergeCell ref="I65:I72"/>
    <mergeCell ref="E66:G66"/>
    <mergeCell ref="E67:G67"/>
    <mergeCell ref="E68:G68"/>
    <mergeCell ref="E69:G69"/>
    <mergeCell ref="E70:G70"/>
    <mergeCell ref="E71:G71"/>
    <mergeCell ref="E72:G72"/>
    <mergeCell ref="D56:I61"/>
    <mergeCell ref="E13:G13"/>
    <mergeCell ref="E15:G15"/>
    <mergeCell ref="A16:D16"/>
    <mergeCell ref="E19:I19"/>
    <mergeCell ref="F20:G20"/>
    <mergeCell ref="G21:I21"/>
    <mergeCell ref="G22:I22"/>
    <mergeCell ref="G23:I23"/>
    <mergeCell ref="D47:F47"/>
    <mergeCell ref="D49:I54"/>
    <mergeCell ref="E55:F55"/>
    <mergeCell ref="K5:T13"/>
    <mergeCell ref="E12:G12"/>
    <mergeCell ref="A2:B2"/>
    <mergeCell ref="C2:I2"/>
    <mergeCell ref="A3:B3"/>
    <mergeCell ref="C3:I3"/>
    <mergeCell ref="E5:G5"/>
    <mergeCell ref="C6:D6"/>
    <mergeCell ref="E6:G6"/>
    <mergeCell ref="E7:G7"/>
    <mergeCell ref="E8:G8"/>
    <mergeCell ref="E9:G9"/>
    <mergeCell ref="E10:G10"/>
    <mergeCell ref="E11:G11"/>
  </mergeCells>
  <phoneticPr fontId="23"/>
  <printOptions horizontalCentered="1"/>
  <pageMargins left="0.70866141732283472" right="0.70866141732283472" top="0.35433070866141736" bottom="0.35433070866141736" header="0.31496062992125984" footer="0.31496062992125984"/>
  <pageSetup paperSize="9" scale="30" orientation="portrait" r:id="rId1"/>
  <rowBreaks count="2" manualBreakCount="2">
    <brk id="61" max="8" man="1"/>
    <brk id="94" max="8" man="1"/>
  </rowBreaks>
  <extLst>
    <ext xmlns:x14="http://schemas.microsoft.com/office/spreadsheetml/2009/9/main" uri="{78C0D931-6437-407d-A8EE-F0AAD7539E65}">
      <x14:conditionalFormattings>
        <x14:conditionalFormatting xmlns:xm="http://schemas.microsoft.com/office/excel/2006/main">
          <x14:cfRule type="expression" priority="1" id="{0E512BAA-8055-49F4-A6B5-A244FBF64DA1}">
            <xm:f>'1-1 総表'!G29&gt;0</xm:f>
            <x14:dxf>
              <fill>
                <patternFill>
                  <bgColor theme="0"/>
                </patternFill>
              </fill>
            </x14:dxf>
          </x14:cfRule>
          <xm:sqref>E20</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
    <tabColor rgb="FFFFC000"/>
    <pageSetUpPr fitToPage="1"/>
  </sheetPr>
  <dimension ref="A1:X232"/>
  <sheetViews>
    <sheetView view="pageBreakPreview" zoomScale="55" zoomScaleNormal="85" zoomScaleSheetLayoutView="55" zoomScalePageLayoutView="55" workbookViewId="0">
      <selection activeCell="D11" sqref="D11:I11"/>
    </sheetView>
  </sheetViews>
  <sheetFormatPr defaultColWidth="9" defaultRowHeight="18"/>
  <cols>
    <col min="1" max="1" width="3.33203125" style="25" customWidth="1"/>
    <col min="2" max="2" width="3.33203125" style="32" customWidth="1"/>
    <col min="3" max="3" width="4.08203125" style="25" customWidth="1"/>
    <col min="4" max="4" width="18.83203125" style="116" customWidth="1"/>
    <col min="5" max="5" width="40.75" style="33" customWidth="1"/>
    <col min="6" max="6" width="10.08203125" style="25" customWidth="1"/>
    <col min="7" max="7" width="9.08203125" style="25" customWidth="1"/>
    <col min="8" max="8" width="4.75" style="29" customWidth="1"/>
    <col min="9" max="9" width="9.08203125" style="29" customWidth="1"/>
    <col min="10" max="10" width="4.75" style="30" customWidth="1"/>
    <col min="11" max="11" width="12.75" style="29" customWidth="1"/>
    <col min="12" max="12" width="13.08203125" style="34" customWidth="1"/>
    <col min="13" max="13" width="1.75" style="25" customWidth="1"/>
    <col min="14" max="16384" width="9" style="25"/>
  </cols>
  <sheetData>
    <row r="1" spans="1:24" ht="18.75" customHeight="1">
      <c r="B1" s="25" t="s">
        <v>359</v>
      </c>
      <c r="C1" s="32"/>
      <c r="E1" s="25"/>
      <c r="F1" s="33"/>
      <c r="H1" s="25"/>
      <c r="J1" s="29"/>
      <c r="K1" s="30"/>
      <c r="L1" s="29"/>
    </row>
    <row r="2" spans="1:24" ht="18.75" customHeight="1">
      <c r="B2" s="776" t="s">
        <v>274</v>
      </c>
      <c r="C2" s="776"/>
      <c r="D2" s="776"/>
      <c r="E2" s="777">
        <f>'5-1 総表'!C18</f>
        <v>0</v>
      </c>
      <c r="F2" s="777"/>
      <c r="G2" s="777"/>
      <c r="H2" s="777"/>
      <c r="I2" s="777"/>
      <c r="J2" s="777"/>
      <c r="K2" s="777"/>
      <c r="L2" s="777"/>
    </row>
    <row r="3" spans="1:24" ht="18.75" customHeight="1">
      <c r="B3" s="776" t="s">
        <v>148</v>
      </c>
      <c r="C3" s="776"/>
      <c r="D3" s="776"/>
      <c r="E3" s="777">
        <f>'5-1 総表'!C30</f>
        <v>0</v>
      </c>
      <c r="F3" s="777"/>
      <c r="G3" s="777"/>
      <c r="H3" s="777"/>
      <c r="I3" s="777"/>
      <c r="J3" s="777"/>
      <c r="K3" s="777"/>
      <c r="L3" s="777"/>
    </row>
    <row r="4" spans="1:24" s="26" customFormat="1" ht="19.5" customHeight="1" thickBot="1">
      <c r="A4" s="95"/>
      <c r="B4" s="100"/>
      <c r="C4" s="89"/>
      <c r="D4" s="117"/>
      <c r="E4" s="89"/>
      <c r="F4" s="1184" t="s">
        <v>394</v>
      </c>
      <c r="G4" s="1184"/>
      <c r="H4" s="1059" t="s">
        <v>395</v>
      </c>
      <c r="I4" s="1059"/>
      <c r="J4" s="1059"/>
      <c r="K4" s="97"/>
      <c r="L4" s="97"/>
      <c r="N4" s="550"/>
      <c r="O4" s="550"/>
      <c r="P4" s="550"/>
      <c r="Q4" s="550"/>
      <c r="R4" s="550"/>
      <c r="S4" s="550"/>
      <c r="T4" s="550"/>
      <c r="U4" s="550"/>
      <c r="V4" s="550"/>
      <c r="W4" s="550"/>
    </row>
    <row r="5" spans="1:24" s="27" customFormat="1" ht="26.5">
      <c r="A5" s="90"/>
      <c r="B5" s="358" t="s">
        <v>396</v>
      </c>
      <c r="C5" s="91"/>
      <c r="D5" s="118"/>
      <c r="E5" s="92"/>
      <c r="F5" s="939">
        <f>SUM(L13,L35,L57,L79,L101,L123,L145,L167,L189,L211,)</f>
        <v>0</v>
      </c>
      <c r="G5" s="1063"/>
      <c r="H5" s="1064">
        <f>'1-4 支出'!F5</f>
        <v>0</v>
      </c>
      <c r="I5" s="1065"/>
      <c r="J5" s="1066"/>
      <c r="N5" s="605" t="s">
        <v>446</v>
      </c>
      <c r="O5" s="605"/>
      <c r="P5" s="605"/>
      <c r="Q5" s="605"/>
      <c r="R5" s="605"/>
      <c r="S5" s="605"/>
      <c r="T5" s="605"/>
      <c r="U5" s="605"/>
      <c r="V5" s="605"/>
      <c r="W5" s="605"/>
    </row>
    <row r="6" spans="1:24" s="27" customFormat="1" ht="22.5">
      <c r="A6" s="90"/>
      <c r="B6" s="101"/>
      <c r="C6" s="49" t="s">
        <v>271</v>
      </c>
      <c r="D6" s="119"/>
      <c r="E6" s="50"/>
      <c r="F6" s="941">
        <f>SUM(F8:F10)</f>
        <v>0</v>
      </c>
      <c r="G6" s="1082"/>
      <c r="H6" s="1185">
        <f>'1-4 支出'!F6</f>
        <v>0</v>
      </c>
      <c r="I6" s="1186"/>
      <c r="J6" s="1187"/>
      <c r="N6" s="605"/>
      <c r="O6" s="605"/>
      <c r="P6" s="605"/>
      <c r="Q6" s="605"/>
      <c r="R6" s="605"/>
      <c r="S6" s="605"/>
      <c r="T6" s="605"/>
      <c r="U6" s="605"/>
      <c r="V6" s="605"/>
      <c r="W6" s="605"/>
    </row>
    <row r="7" spans="1:24" s="27" customFormat="1" ht="24" customHeight="1">
      <c r="A7" s="90"/>
      <c r="B7" s="102"/>
      <c r="C7" s="52"/>
      <c r="D7" s="120"/>
      <c r="E7" s="93" t="s">
        <v>169</v>
      </c>
      <c r="F7" s="943" t="s">
        <v>146</v>
      </c>
      <c r="G7" s="1083"/>
      <c r="H7" s="1188" t="s">
        <v>361</v>
      </c>
      <c r="I7" s="1189"/>
      <c r="J7" s="1190"/>
      <c r="K7" s="53"/>
      <c r="L7" s="53"/>
      <c r="N7" s="605"/>
      <c r="O7" s="605"/>
      <c r="P7" s="605"/>
      <c r="Q7" s="605"/>
      <c r="R7" s="605"/>
      <c r="S7" s="605"/>
      <c r="T7" s="605"/>
      <c r="U7" s="605"/>
      <c r="V7" s="605"/>
      <c r="W7" s="605"/>
    </row>
    <row r="8" spans="1:24" ht="22.5">
      <c r="A8" s="90"/>
      <c r="B8" s="103"/>
      <c r="C8" s="54"/>
      <c r="D8" s="121" t="s">
        <v>149</v>
      </c>
      <c r="E8" s="467">
        <f>'1-4 支出'!E8</f>
        <v>0</v>
      </c>
      <c r="F8" s="945" t="str">
        <f>IF(E8="出演費・作品料",$L$13,IF(E8="音楽費",$L$35,IF(E8="文芸費",$L$57,IF(E8="会場費",$L$79,IF(E8="舞台・設営・運搬費",$L$101,IF(E8="謝金",$L$123,IF(E8="旅費",$L$145,IF(E8="宣伝・印刷費",$L$167,IF(E8="記録・配信費",$L$189,"0")))))))))</f>
        <v>0</v>
      </c>
      <c r="G8" s="1060"/>
      <c r="H8" s="1191" t="str">
        <f>'1-4 支出'!F8</f>
        <v>0</v>
      </c>
      <c r="I8" s="1192"/>
      <c r="J8" s="1193"/>
      <c r="K8" s="55"/>
      <c r="L8" s="55"/>
      <c r="N8" s="605"/>
      <c r="O8" s="605"/>
      <c r="P8" s="605"/>
      <c r="Q8" s="605"/>
      <c r="R8" s="605"/>
      <c r="S8" s="605"/>
      <c r="T8" s="605"/>
      <c r="U8" s="605"/>
      <c r="V8" s="605"/>
      <c r="W8" s="605"/>
    </row>
    <row r="9" spans="1:24" s="27" customFormat="1" ht="22.5">
      <c r="A9" s="90"/>
      <c r="B9" s="103"/>
      <c r="C9" s="54"/>
      <c r="D9" s="122" t="s">
        <v>154</v>
      </c>
      <c r="E9" s="468">
        <f>'1-4 支出'!E9</f>
        <v>0</v>
      </c>
      <c r="F9" s="934" t="str">
        <f t="shared" ref="F9:F10" si="0">IF(E9="出演費・作品料",$L$13,IF(E9="音楽費",$L$35,IF(E9="文芸費",$L$57,IF(E9="会場費",$L$79,IF(E9="舞台・設営・運搬費",$L$101,IF(E9="謝金",$L$123,IF(E9="旅費",$L$145,IF(E9="宣伝・印刷費",$L$167,IF(E9="記録・配信費",$L$189,"0")))))))))</f>
        <v>0</v>
      </c>
      <c r="G9" s="1061"/>
      <c r="H9" s="1076" t="str">
        <f>'1-4 支出'!F9</f>
        <v>0</v>
      </c>
      <c r="I9" s="1077"/>
      <c r="J9" s="1078"/>
      <c r="K9" s="55"/>
      <c r="L9" s="55"/>
      <c r="N9" s="605"/>
      <c r="O9" s="605"/>
      <c r="P9" s="605"/>
      <c r="Q9" s="605"/>
      <c r="R9" s="605"/>
      <c r="S9" s="605"/>
      <c r="T9" s="605"/>
      <c r="U9" s="605"/>
      <c r="V9" s="605"/>
      <c r="W9" s="605"/>
    </row>
    <row r="10" spans="1:24" s="27" customFormat="1" ht="23" thickBot="1">
      <c r="A10" s="90"/>
      <c r="B10" s="104"/>
      <c r="C10" s="94"/>
      <c r="D10" s="123" t="s">
        <v>150</v>
      </c>
      <c r="E10" s="469">
        <f>'1-4 支出'!E10</f>
        <v>0</v>
      </c>
      <c r="F10" s="936" t="str">
        <f t="shared" si="0"/>
        <v>0</v>
      </c>
      <c r="G10" s="1062"/>
      <c r="H10" s="1079" t="str">
        <f>'1-4 支出'!F10</f>
        <v>0</v>
      </c>
      <c r="I10" s="1080"/>
      <c r="J10" s="1081"/>
      <c r="K10" s="57"/>
      <c r="L10" s="48"/>
      <c r="N10" s="605"/>
      <c r="O10" s="605"/>
      <c r="P10" s="605"/>
      <c r="Q10" s="605"/>
      <c r="R10" s="605"/>
      <c r="S10" s="605"/>
      <c r="T10" s="605"/>
      <c r="U10" s="605"/>
      <c r="V10" s="605"/>
      <c r="W10" s="605"/>
    </row>
    <row r="11" spans="1:24" s="27" customFormat="1" ht="18.5" thickBot="1">
      <c r="A11" s="39"/>
      <c r="B11" s="105"/>
      <c r="C11" s="39"/>
      <c r="D11" s="124"/>
      <c r="E11" s="41"/>
      <c r="F11" s="40"/>
      <c r="G11" s="40"/>
      <c r="H11" s="28"/>
      <c r="I11" s="45"/>
      <c r="J11" s="43"/>
      <c r="K11" s="42"/>
      <c r="L11" s="44"/>
      <c r="N11" s="532"/>
      <c r="O11" s="532"/>
      <c r="P11" s="532"/>
      <c r="Q11" s="532"/>
      <c r="R11" s="532"/>
      <c r="S11" s="532"/>
      <c r="T11" s="532"/>
      <c r="U11" s="532"/>
      <c r="V11" s="532"/>
      <c r="W11" s="532"/>
      <c r="X11" s="532"/>
    </row>
    <row r="12" spans="1:24" s="45" customFormat="1" ht="24.75" customHeight="1" thickBot="1">
      <c r="A12" s="58" t="s">
        <v>170</v>
      </c>
      <c r="B12" s="107"/>
      <c r="C12" s="115" t="s">
        <v>180</v>
      </c>
      <c r="D12" s="112" t="s">
        <v>172</v>
      </c>
      <c r="E12" s="63" t="s">
        <v>145</v>
      </c>
      <c r="F12" s="113" t="s">
        <v>124</v>
      </c>
      <c r="G12" s="114" t="s">
        <v>94</v>
      </c>
      <c r="H12" s="66" t="s">
        <v>120</v>
      </c>
      <c r="I12" s="65" t="s">
        <v>95</v>
      </c>
      <c r="J12" s="66" t="s">
        <v>121</v>
      </c>
      <c r="K12" s="64" t="s">
        <v>96</v>
      </c>
      <c r="L12" s="67" t="s">
        <v>168</v>
      </c>
      <c r="N12" s="565"/>
      <c r="O12" s="565"/>
      <c r="P12" s="565"/>
      <c r="Q12" s="565"/>
      <c r="R12" s="565"/>
      <c r="S12" s="565"/>
      <c r="T12" s="565"/>
      <c r="U12" s="565"/>
      <c r="V12" s="565"/>
      <c r="W12" s="565"/>
      <c r="X12" s="566"/>
    </row>
    <row r="13" spans="1:24" s="31" customFormat="1" ht="29">
      <c r="A13" s="35"/>
      <c r="B13" s="60" t="str">
        <f>IF($E$8=C13,$D$8,IF($E$9=C13,$D$9,IF($E$10=C13,$D$10,"")))</f>
        <v/>
      </c>
      <c r="C13" s="61" t="s">
        <v>189</v>
      </c>
      <c r="D13" s="125"/>
      <c r="E13" s="69"/>
      <c r="F13" s="62"/>
      <c r="G13" s="62"/>
      <c r="H13" s="70"/>
      <c r="I13" s="70"/>
      <c r="J13" s="70"/>
      <c r="K13" s="73"/>
      <c r="L13" s="76">
        <f>ROUNDDOWN((SUM(K14:K33)),-3)/1000</f>
        <v>0</v>
      </c>
      <c r="N13" s="564"/>
      <c r="O13" s="564"/>
      <c r="P13" s="564"/>
      <c r="Q13" s="564"/>
      <c r="R13" s="564"/>
      <c r="S13" s="564"/>
      <c r="T13" s="564"/>
      <c r="U13" s="564"/>
      <c r="V13" s="564"/>
      <c r="W13" s="564"/>
    </row>
    <row r="14" spans="1:24" ht="18" customHeight="1">
      <c r="A14" s="35">
        <v>1</v>
      </c>
      <c r="B14" s="108"/>
      <c r="C14" s="80" t="str">
        <f>IF(D14="","",".")</f>
        <v/>
      </c>
      <c r="D14" s="470" t="str">
        <f>IF('5-4 支出'!D14="","",'5-4 支出'!D14)</f>
        <v/>
      </c>
      <c r="E14" s="129" t="str">
        <f>IF('5-4 支出'!E14="","",'5-4 支出'!E14)</f>
        <v/>
      </c>
      <c r="F14" s="130" t="str">
        <f>IF('5-4 支出'!F14="","",'5-4 支出'!F14)</f>
        <v/>
      </c>
      <c r="G14" s="130" t="str">
        <f>IF('5-4 支出'!G14="","",'5-4 支出'!G14)</f>
        <v/>
      </c>
      <c r="H14" s="130" t="str">
        <f>IF('5-4 支出'!H14="","",'5-4 支出'!H14)</f>
        <v/>
      </c>
      <c r="I14" s="130" t="str">
        <f>IF('5-4 支出'!I14="","",'5-4 支出'!I14)</f>
        <v/>
      </c>
      <c r="J14" s="130" t="str">
        <f>IF('5-4 支出'!J14="","",'5-4 支出'!J14)</f>
        <v/>
      </c>
      <c r="K14" s="135" t="str">
        <f t="shared" ref="K14:K32" si="1">IF(ISNUMBER(F14),(PRODUCT(F14,G14,I14)),"")</f>
        <v/>
      </c>
      <c r="L14" s="36"/>
      <c r="M14" s="357"/>
      <c r="N14" s="564"/>
      <c r="O14" s="564"/>
      <c r="P14" s="564"/>
      <c r="Q14" s="564"/>
      <c r="R14" s="564"/>
      <c r="S14" s="564"/>
      <c r="T14" s="564"/>
      <c r="U14" s="564"/>
      <c r="V14" s="564"/>
      <c r="W14" s="564"/>
    </row>
    <row r="15" spans="1:24" ht="18.75" customHeight="1">
      <c r="A15" s="35">
        <v>2</v>
      </c>
      <c r="B15" s="108"/>
      <c r="C15" s="80" t="str">
        <f t="shared" ref="C15:C33" si="2">IF(D15="","",".")</f>
        <v/>
      </c>
      <c r="D15" s="471" t="str">
        <f>IF('5-4 支出'!D15="","",'5-4 支出'!D15)</f>
        <v/>
      </c>
      <c r="E15" s="131" t="str">
        <f>IF('5-4 支出'!E15="","",'5-4 支出'!E15)</f>
        <v/>
      </c>
      <c r="F15" s="132" t="str">
        <f>IF('5-4 支出'!F15="","",'5-4 支出'!F15)</f>
        <v/>
      </c>
      <c r="G15" s="132" t="str">
        <f>IF('5-4 支出'!G15="","",'5-4 支出'!G15)</f>
        <v/>
      </c>
      <c r="H15" s="132" t="str">
        <f>IF('5-4 支出'!H15="","",'5-4 支出'!H15)</f>
        <v/>
      </c>
      <c r="I15" s="132" t="str">
        <f>IF('5-4 支出'!I15="","",'5-4 支出'!I15)</f>
        <v/>
      </c>
      <c r="J15" s="132" t="str">
        <f>IF('5-4 支出'!J15="","",'5-4 支出'!J15)</f>
        <v/>
      </c>
      <c r="K15" s="136" t="str">
        <f t="shared" si="1"/>
        <v/>
      </c>
      <c r="L15" s="36"/>
      <c r="M15" s="357"/>
      <c r="N15" s="564"/>
      <c r="O15" s="564"/>
      <c r="P15" s="564"/>
      <c r="Q15" s="564"/>
      <c r="R15" s="564"/>
      <c r="S15" s="564"/>
      <c r="T15" s="564"/>
      <c r="U15" s="564"/>
      <c r="V15" s="564"/>
      <c r="W15" s="564"/>
    </row>
    <row r="16" spans="1:24" ht="18.75" customHeight="1">
      <c r="A16" s="35">
        <v>3</v>
      </c>
      <c r="B16" s="108"/>
      <c r="C16" s="80" t="str">
        <f t="shared" si="2"/>
        <v/>
      </c>
      <c r="D16" s="471" t="str">
        <f>IF('5-4 支出'!D16="","",'5-4 支出'!D16)</f>
        <v/>
      </c>
      <c r="E16" s="131" t="str">
        <f>IF('5-4 支出'!E16="","",'5-4 支出'!E16)</f>
        <v/>
      </c>
      <c r="F16" s="132" t="str">
        <f>IF('5-4 支出'!F16="","",'5-4 支出'!F16)</f>
        <v/>
      </c>
      <c r="G16" s="132" t="str">
        <f>IF('5-4 支出'!G16="","",'5-4 支出'!G16)</f>
        <v/>
      </c>
      <c r="H16" s="132" t="str">
        <f>IF('5-4 支出'!H16="","",'5-4 支出'!H16)</f>
        <v/>
      </c>
      <c r="I16" s="132" t="str">
        <f>IF('5-4 支出'!I16="","",'5-4 支出'!I16)</f>
        <v/>
      </c>
      <c r="J16" s="132" t="str">
        <f>IF('5-4 支出'!J16="","",'5-4 支出'!J16)</f>
        <v/>
      </c>
      <c r="K16" s="136" t="str">
        <f t="shared" si="1"/>
        <v/>
      </c>
      <c r="L16" s="36"/>
      <c r="M16" s="357"/>
      <c r="N16" s="564"/>
      <c r="O16" s="564"/>
      <c r="P16" s="564"/>
      <c r="Q16" s="564"/>
      <c r="R16" s="564"/>
      <c r="S16" s="564"/>
      <c r="T16" s="564"/>
      <c r="U16" s="564"/>
      <c r="V16" s="564"/>
      <c r="W16" s="564"/>
    </row>
    <row r="17" spans="1:23" ht="18.75" customHeight="1">
      <c r="A17" s="35">
        <v>4</v>
      </c>
      <c r="B17" s="108"/>
      <c r="C17" s="80" t="str">
        <f t="shared" si="2"/>
        <v/>
      </c>
      <c r="D17" s="471" t="str">
        <f>IF('5-4 支出'!D17="","",'5-4 支出'!D17)</f>
        <v/>
      </c>
      <c r="E17" s="131" t="str">
        <f>IF('5-4 支出'!E17="","",'5-4 支出'!E17)</f>
        <v/>
      </c>
      <c r="F17" s="132" t="str">
        <f>IF('5-4 支出'!F17="","",'5-4 支出'!F17)</f>
        <v/>
      </c>
      <c r="G17" s="132" t="str">
        <f>IF('5-4 支出'!G17="","",'5-4 支出'!G17)</f>
        <v/>
      </c>
      <c r="H17" s="132" t="str">
        <f>IF('5-4 支出'!H17="","",'5-4 支出'!H17)</f>
        <v/>
      </c>
      <c r="I17" s="132" t="str">
        <f>IF('5-4 支出'!I17="","",'5-4 支出'!I17)</f>
        <v/>
      </c>
      <c r="J17" s="132" t="str">
        <f>IF('5-4 支出'!J17="","",'5-4 支出'!J17)</f>
        <v/>
      </c>
      <c r="K17" s="136" t="str">
        <f t="shared" si="1"/>
        <v/>
      </c>
      <c r="L17" s="36"/>
      <c r="M17" s="357"/>
      <c r="N17" s="564"/>
      <c r="O17" s="564"/>
      <c r="P17" s="564"/>
      <c r="Q17" s="564"/>
      <c r="R17" s="564"/>
      <c r="S17" s="564"/>
      <c r="T17" s="564"/>
      <c r="U17" s="564"/>
      <c r="V17" s="564"/>
      <c r="W17" s="564"/>
    </row>
    <row r="18" spans="1:23" ht="18.75" customHeight="1">
      <c r="A18" s="35">
        <v>5</v>
      </c>
      <c r="B18" s="108"/>
      <c r="C18" s="80" t="str">
        <f t="shared" si="2"/>
        <v/>
      </c>
      <c r="D18" s="471" t="str">
        <f>IF('5-4 支出'!D18="","",'5-4 支出'!D18)</f>
        <v/>
      </c>
      <c r="E18" s="131" t="str">
        <f>IF('5-4 支出'!E18="","",'5-4 支出'!E18)</f>
        <v/>
      </c>
      <c r="F18" s="132" t="str">
        <f>IF('5-4 支出'!F18="","",'5-4 支出'!F18)</f>
        <v/>
      </c>
      <c r="G18" s="132" t="str">
        <f>IF('5-4 支出'!G18="","",'5-4 支出'!G18)</f>
        <v/>
      </c>
      <c r="H18" s="132" t="str">
        <f>IF('5-4 支出'!H18="","",'5-4 支出'!H18)</f>
        <v/>
      </c>
      <c r="I18" s="132" t="str">
        <f>IF('5-4 支出'!I18="","",'5-4 支出'!I18)</f>
        <v/>
      </c>
      <c r="J18" s="132" t="str">
        <f>IF('5-4 支出'!J18="","",'5-4 支出'!J18)</f>
        <v/>
      </c>
      <c r="K18" s="136" t="str">
        <f t="shared" si="1"/>
        <v/>
      </c>
      <c r="L18" s="36"/>
      <c r="M18" s="357"/>
      <c r="N18" s="564"/>
      <c r="O18" s="564"/>
      <c r="P18" s="564"/>
      <c r="Q18" s="564"/>
      <c r="R18" s="564"/>
      <c r="S18" s="564"/>
      <c r="T18" s="564"/>
      <c r="U18" s="564"/>
      <c r="V18" s="564"/>
      <c r="W18" s="564"/>
    </row>
    <row r="19" spans="1:23" ht="18.75" customHeight="1">
      <c r="A19" s="35">
        <v>6</v>
      </c>
      <c r="B19" s="108"/>
      <c r="C19" s="80" t="str">
        <f t="shared" si="2"/>
        <v/>
      </c>
      <c r="D19" s="471" t="str">
        <f>IF('5-4 支出'!D19="","",'5-4 支出'!D19)</f>
        <v/>
      </c>
      <c r="E19" s="131" t="str">
        <f>IF('5-4 支出'!E19="","",'5-4 支出'!E19)</f>
        <v/>
      </c>
      <c r="F19" s="132" t="str">
        <f>IF('5-4 支出'!F19="","",'5-4 支出'!F19)</f>
        <v/>
      </c>
      <c r="G19" s="132" t="str">
        <f>IF('5-4 支出'!G19="","",'5-4 支出'!G19)</f>
        <v/>
      </c>
      <c r="H19" s="132" t="str">
        <f>IF('5-4 支出'!H19="","",'5-4 支出'!H19)</f>
        <v/>
      </c>
      <c r="I19" s="132" t="str">
        <f>IF('5-4 支出'!I19="","",'5-4 支出'!I19)</f>
        <v/>
      </c>
      <c r="J19" s="132" t="str">
        <f>IF('5-4 支出'!J19="","",'5-4 支出'!J19)</f>
        <v/>
      </c>
      <c r="K19" s="136" t="str">
        <f t="shared" si="1"/>
        <v/>
      </c>
      <c r="L19" s="36"/>
      <c r="M19" s="357"/>
      <c r="N19" s="564"/>
      <c r="O19" s="564"/>
      <c r="P19" s="564"/>
      <c r="Q19" s="564"/>
      <c r="R19" s="564"/>
      <c r="S19" s="564"/>
      <c r="T19" s="564"/>
      <c r="U19" s="564"/>
      <c r="V19" s="564"/>
      <c r="W19" s="564"/>
    </row>
    <row r="20" spans="1:23" ht="18.75" customHeight="1">
      <c r="A20" s="35">
        <v>7</v>
      </c>
      <c r="B20" s="108"/>
      <c r="C20" s="80" t="str">
        <f t="shared" si="2"/>
        <v/>
      </c>
      <c r="D20" s="471" t="str">
        <f>IF('5-4 支出'!D20="","",'5-4 支出'!D20)</f>
        <v/>
      </c>
      <c r="E20" s="131" t="str">
        <f>IF('5-4 支出'!E20="","",'5-4 支出'!E20)</f>
        <v/>
      </c>
      <c r="F20" s="132" t="str">
        <f>IF('5-4 支出'!F20="","",'5-4 支出'!F20)</f>
        <v/>
      </c>
      <c r="G20" s="132" t="str">
        <f>IF('5-4 支出'!G20="","",'5-4 支出'!G20)</f>
        <v/>
      </c>
      <c r="H20" s="132" t="str">
        <f>IF('5-4 支出'!H20="","",'5-4 支出'!H20)</f>
        <v/>
      </c>
      <c r="I20" s="132" t="str">
        <f>IF('5-4 支出'!I20="","",'5-4 支出'!I20)</f>
        <v/>
      </c>
      <c r="J20" s="132" t="str">
        <f>IF('5-4 支出'!J20="","",'5-4 支出'!J20)</f>
        <v/>
      </c>
      <c r="K20" s="136" t="str">
        <f t="shared" si="1"/>
        <v/>
      </c>
      <c r="L20" s="36"/>
      <c r="M20" s="357"/>
      <c r="N20" s="564"/>
      <c r="O20" s="564"/>
      <c r="P20" s="564"/>
      <c r="Q20" s="564"/>
      <c r="R20" s="564"/>
      <c r="S20" s="564"/>
      <c r="T20" s="564"/>
      <c r="U20" s="564"/>
      <c r="V20" s="564"/>
      <c r="W20" s="564"/>
    </row>
    <row r="21" spans="1:23">
      <c r="A21" s="35">
        <v>8</v>
      </c>
      <c r="B21" s="108"/>
      <c r="C21" s="80" t="str">
        <f t="shared" si="2"/>
        <v/>
      </c>
      <c r="D21" s="471" t="str">
        <f>IF('5-4 支出'!D21="","",'5-4 支出'!D21)</f>
        <v/>
      </c>
      <c r="E21" s="131" t="str">
        <f>IF('5-4 支出'!E21="","",'5-4 支出'!E21)</f>
        <v/>
      </c>
      <c r="F21" s="132" t="str">
        <f>IF('5-4 支出'!F21="","",'5-4 支出'!F21)</f>
        <v/>
      </c>
      <c r="G21" s="132" t="str">
        <f>IF('5-4 支出'!G21="","",'5-4 支出'!G21)</f>
        <v/>
      </c>
      <c r="H21" s="132" t="str">
        <f>IF('5-4 支出'!H21="","",'5-4 支出'!H21)</f>
        <v/>
      </c>
      <c r="I21" s="132" t="str">
        <f>IF('5-4 支出'!I21="","",'5-4 支出'!I21)</f>
        <v/>
      </c>
      <c r="J21" s="132" t="str">
        <f>IF('5-4 支出'!J21="","",'5-4 支出'!J21)</f>
        <v/>
      </c>
      <c r="K21" s="136" t="str">
        <f t="shared" si="1"/>
        <v/>
      </c>
      <c r="L21" s="36"/>
      <c r="M21" s="357"/>
      <c r="N21" s="564"/>
      <c r="O21" s="564"/>
      <c r="P21" s="564"/>
      <c r="Q21" s="564"/>
      <c r="R21" s="564"/>
      <c r="S21" s="564"/>
      <c r="T21" s="564"/>
      <c r="U21" s="564"/>
      <c r="V21" s="564"/>
      <c r="W21" s="564"/>
    </row>
    <row r="22" spans="1:23">
      <c r="A22" s="35">
        <v>9</v>
      </c>
      <c r="B22" s="108"/>
      <c r="C22" s="80" t="str">
        <f t="shared" si="2"/>
        <v/>
      </c>
      <c r="D22" s="471" t="str">
        <f>IF('5-4 支出'!D22="","",'5-4 支出'!D22)</f>
        <v/>
      </c>
      <c r="E22" s="131" t="str">
        <f>IF('5-4 支出'!E22="","",'5-4 支出'!E22)</f>
        <v/>
      </c>
      <c r="F22" s="132" t="str">
        <f>IF('5-4 支出'!F22="","",'5-4 支出'!F22)</f>
        <v/>
      </c>
      <c r="G22" s="132" t="str">
        <f>IF('5-4 支出'!G22="","",'5-4 支出'!G22)</f>
        <v/>
      </c>
      <c r="H22" s="132" t="str">
        <f>IF('5-4 支出'!H22="","",'5-4 支出'!H22)</f>
        <v/>
      </c>
      <c r="I22" s="132" t="str">
        <f>IF('5-4 支出'!I22="","",'5-4 支出'!I22)</f>
        <v/>
      </c>
      <c r="J22" s="132" t="str">
        <f>IF('5-4 支出'!J22="","",'5-4 支出'!J22)</f>
        <v/>
      </c>
      <c r="K22" s="136" t="str">
        <f t="shared" si="1"/>
        <v/>
      </c>
      <c r="L22" s="36"/>
    </row>
    <row r="23" spans="1:23">
      <c r="A23" s="35">
        <v>10</v>
      </c>
      <c r="B23" s="108"/>
      <c r="C23" s="80" t="str">
        <f t="shared" si="2"/>
        <v/>
      </c>
      <c r="D23" s="471" t="str">
        <f>IF('5-4 支出'!D23="","",'5-4 支出'!D23)</f>
        <v/>
      </c>
      <c r="E23" s="131" t="str">
        <f>IF('5-4 支出'!E23="","",'5-4 支出'!E23)</f>
        <v/>
      </c>
      <c r="F23" s="132" t="str">
        <f>IF('5-4 支出'!F23="","",'5-4 支出'!F23)</f>
        <v/>
      </c>
      <c r="G23" s="132" t="str">
        <f>IF('5-4 支出'!G23="","",'5-4 支出'!G23)</f>
        <v/>
      </c>
      <c r="H23" s="132" t="str">
        <f>IF('5-4 支出'!H23="","",'5-4 支出'!H23)</f>
        <v/>
      </c>
      <c r="I23" s="132" t="str">
        <f>IF('5-4 支出'!I23="","",'5-4 支出'!I23)</f>
        <v/>
      </c>
      <c r="J23" s="132" t="str">
        <f>IF('5-4 支出'!J23="","",'5-4 支出'!J23)</f>
        <v/>
      </c>
      <c r="K23" s="136" t="str">
        <f t="shared" si="1"/>
        <v/>
      </c>
      <c r="L23" s="36"/>
    </row>
    <row r="24" spans="1:23">
      <c r="A24" s="35">
        <v>11</v>
      </c>
      <c r="B24" s="108"/>
      <c r="C24" s="80" t="str">
        <f t="shared" si="2"/>
        <v/>
      </c>
      <c r="D24" s="471" t="str">
        <f>IF('5-4 支出'!D24="","",'5-4 支出'!D24)</f>
        <v/>
      </c>
      <c r="E24" s="131" t="str">
        <f>IF('5-4 支出'!E24="","",'5-4 支出'!E24)</f>
        <v/>
      </c>
      <c r="F24" s="132" t="str">
        <f>IF('5-4 支出'!F24="","",'5-4 支出'!F24)</f>
        <v/>
      </c>
      <c r="G24" s="132" t="str">
        <f>IF('5-4 支出'!G24="","",'5-4 支出'!G24)</f>
        <v/>
      </c>
      <c r="H24" s="132" t="str">
        <f>IF('5-4 支出'!H24="","",'5-4 支出'!H24)</f>
        <v/>
      </c>
      <c r="I24" s="132" t="str">
        <f>IF('5-4 支出'!I24="","",'5-4 支出'!I24)</f>
        <v/>
      </c>
      <c r="J24" s="132" t="str">
        <f>IF('5-4 支出'!J24="","",'5-4 支出'!J24)</f>
        <v/>
      </c>
      <c r="K24" s="136" t="str">
        <f t="shared" si="1"/>
        <v/>
      </c>
      <c r="L24" s="36"/>
    </row>
    <row r="25" spans="1:23">
      <c r="A25" s="35">
        <v>12</v>
      </c>
      <c r="B25" s="108"/>
      <c r="C25" s="80" t="str">
        <f t="shared" si="2"/>
        <v/>
      </c>
      <c r="D25" s="471" t="str">
        <f>IF('5-4 支出'!D25="","",'5-4 支出'!D25)</f>
        <v/>
      </c>
      <c r="E25" s="131" t="str">
        <f>IF('5-4 支出'!E25="","",'5-4 支出'!E25)</f>
        <v/>
      </c>
      <c r="F25" s="132" t="str">
        <f>IF('5-4 支出'!F25="","",'5-4 支出'!F25)</f>
        <v/>
      </c>
      <c r="G25" s="132" t="str">
        <f>IF('5-4 支出'!G25="","",'5-4 支出'!G25)</f>
        <v/>
      </c>
      <c r="H25" s="132" t="str">
        <f>IF('5-4 支出'!H25="","",'5-4 支出'!H25)</f>
        <v/>
      </c>
      <c r="I25" s="132" t="str">
        <f>IF('5-4 支出'!I25="","",'5-4 支出'!I25)</f>
        <v/>
      </c>
      <c r="J25" s="132" t="str">
        <f>IF('5-4 支出'!J25="","",'5-4 支出'!J25)</f>
        <v/>
      </c>
      <c r="K25" s="136" t="str">
        <f t="shared" si="1"/>
        <v/>
      </c>
      <c r="L25" s="36"/>
    </row>
    <row r="26" spans="1:23">
      <c r="A26" s="35">
        <v>13</v>
      </c>
      <c r="B26" s="108"/>
      <c r="C26" s="80" t="str">
        <f t="shared" si="2"/>
        <v/>
      </c>
      <c r="D26" s="471" t="str">
        <f>IF('5-4 支出'!D26="","",'5-4 支出'!D26)</f>
        <v/>
      </c>
      <c r="E26" s="131" t="str">
        <f>IF('5-4 支出'!E26="","",'5-4 支出'!E26)</f>
        <v/>
      </c>
      <c r="F26" s="132" t="str">
        <f>IF('5-4 支出'!F26="","",'5-4 支出'!F26)</f>
        <v/>
      </c>
      <c r="G26" s="132" t="str">
        <f>IF('5-4 支出'!G26="","",'5-4 支出'!G26)</f>
        <v/>
      </c>
      <c r="H26" s="132" t="str">
        <f>IF('5-4 支出'!H26="","",'5-4 支出'!H26)</f>
        <v/>
      </c>
      <c r="I26" s="132" t="str">
        <f>IF('5-4 支出'!I26="","",'5-4 支出'!I26)</f>
        <v/>
      </c>
      <c r="J26" s="132" t="str">
        <f>IF('5-4 支出'!J26="","",'5-4 支出'!J26)</f>
        <v/>
      </c>
      <c r="K26" s="136" t="str">
        <f t="shared" si="1"/>
        <v/>
      </c>
      <c r="L26" s="36"/>
    </row>
    <row r="27" spans="1:23">
      <c r="A27" s="35">
        <v>14</v>
      </c>
      <c r="B27" s="108"/>
      <c r="C27" s="80" t="str">
        <f t="shared" si="2"/>
        <v/>
      </c>
      <c r="D27" s="471" t="str">
        <f>IF('5-4 支出'!D27="","",'5-4 支出'!D27)</f>
        <v/>
      </c>
      <c r="E27" s="131" t="str">
        <f>IF('5-4 支出'!E27="","",'5-4 支出'!E27)</f>
        <v/>
      </c>
      <c r="F27" s="132" t="str">
        <f>IF('5-4 支出'!F27="","",'5-4 支出'!F27)</f>
        <v/>
      </c>
      <c r="G27" s="132" t="str">
        <f>IF('5-4 支出'!G27="","",'5-4 支出'!G27)</f>
        <v/>
      </c>
      <c r="H27" s="132" t="str">
        <f>IF('5-4 支出'!H27="","",'5-4 支出'!H27)</f>
        <v/>
      </c>
      <c r="I27" s="132" t="str">
        <f>IF('5-4 支出'!I27="","",'5-4 支出'!I27)</f>
        <v/>
      </c>
      <c r="J27" s="132" t="str">
        <f>IF('5-4 支出'!J27="","",'5-4 支出'!J27)</f>
        <v/>
      </c>
      <c r="K27" s="136" t="str">
        <f t="shared" si="1"/>
        <v/>
      </c>
      <c r="L27" s="36"/>
    </row>
    <row r="28" spans="1:23">
      <c r="A28" s="35">
        <v>15</v>
      </c>
      <c r="B28" s="108"/>
      <c r="C28" s="80" t="str">
        <f t="shared" si="2"/>
        <v/>
      </c>
      <c r="D28" s="471" t="str">
        <f>IF('5-4 支出'!D28="","",'5-4 支出'!D28)</f>
        <v/>
      </c>
      <c r="E28" s="131" t="str">
        <f>IF('5-4 支出'!E28="","",'5-4 支出'!E28)</f>
        <v/>
      </c>
      <c r="F28" s="132" t="str">
        <f>IF('5-4 支出'!F28="","",'5-4 支出'!F28)</f>
        <v/>
      </c>
      <c r="G28" s="132" t="str">
        <f>IF('5-4 支出'!G28="","",'5-4 支出'!G28)</f>
        <v/>
      </c>
      <c r="H28" s="132" t="str">
        <f>IF('5-4 支出'!H28="","",'5-4 支出'!H28)</f>
        <v/>
      </c>
      <c r="I28" s="132" t="str">
        <f>IF('5-4 支出'!I28="","",'5-4 支出'!I28)</f>
        <v/>
      </c>
      <c r="J28" s="132" t="str">
        <f>IF('5-4 支出'!J28="","",'5-4 支出'!J28)</f>
        <v/>
      </c>
      <c r="K28" s="136" t="str">
        <f t="shared" si="1"/>
        <v/>
      </c>
      <c r="L28" s="36"/>
    </row>
    <row r="29" spans="1:23">
      <c r="A29" s="35">
        <v>16</v>
      </c>
      <c r="B29" s="108"/>
      <c r="C29" s="80" t="str">
        <f t="shared" si="2"/>
        <v/>
      </c>
      <c r="D29" s="471" t="str">
        <f>IF('5-4 支出'!D29="","",'5-4 支出'!D29)</f>
        <v/>
      </c>
      <c r="E29" s="131" t="str">
        <f>IF('5-4 支出'!E29="","",'5-4 支出'!E29)</f>
        <v/>
      </c>
      <c r="F29" s="132" t="str">
        <f>IF('5-4 支出'!F29="","",'5-4 支出'!F29)</f>
        <v/>
      </c>
      <c r="G29" s="132" t="str">
        <f>IF('5-4 支出'!G29="","",'5-4 支出'!G29)</f>
        <v/>
      </c>
      <c r="H29" s="132" t="str">
        <f>IF('5-4 支出'!H29="","",'5-4 支出'!H29)</f>
        <v/>
      </c>
      <c r="I29" s="132" t="str">
        <f>IF('5-4 支出'!I29="","",'5-4 支出'!I29)</f>
        <v/>
      </c>
      <c r="J29" s="132" t="str">
        <f>IF('5-4 支出'!J29="","",'5-4 支出'!J29)</f>
        <v/>
      </c>
      <c r="K29" s="136" t="str">
        <f t="shared" si="1"/>
        <v/>
      </c>
      <c r="L29" s="36"/>
    </row>
    <row r="30" spans="1:23">
      <c r="A30" s="35">
        <v>17</v>
      </c>
      <c r="B30" s="108"/>
      <c r="C30" s="80" t="str">
        <f t="shared" si="2"/>
        <v/>
      </c>
      <c r="D30" s="471" t="str">
        <f>IF('5-4 支出'!D30="","",'5-4 支出'!D30)</f>
        <v/>
      </c>
      <c r="E30" s="131" t="str">
        <f>IF('5-4 支出'!E30="","",'5-4 支出'!E30)</f>
        <v/>
      </c>
      <c r="F30" s="132" t="str">
        <f>IF('5-4 支出'!F30="","",'5-4 支出'!F30)</f>
        <v/>
      </c>
      <c r="G30" s="132" t="str">
        <f>IF('5-4 支出'!G30="","",'5-4 支出'!G30)</f>
        <v/>
      </c>
      <c r="H30" s="132" t="str">
        <f>IF('5-4 支出'!H30="","",'5-4 支出'!H30)</f>
        <v/>
      </c>
      <c r="I30" s="132" t="str">
        <f>IF('5-4 支出'!I30="","",'5-4 支出'!I30)</f>
        <v/>
      </c>
      <c r="J30" s="132" t="str">
        <f>IF('5-4 支出'!J30="","",'5-4 支出'!J30)</f>
        <v/>
      </c>
      <c r="K30" s="136" t="str">
        <f t="shared" si="1"/>
        <v/>
      </c>
      <c r="L30" s="37"/>
    </row>
    <row r="31" spans="1:23">
      <c r="A31" s="35">
        <v>18</v>
      </c>
      <c r="B31" s="108"/>
      <c r="C31" s="80" t="str">
        <f t="shared" si="2"/>
        <v/>
      </c>
      <c r="D31" s="471" t="str">
        <f>IF('5-4 支出'!D31="","",'5-4 支出'!D31)</f>
        <v/>
      </c>
      <c r="E31" s="131" t="str">
        <f>IF('5-4 支出'!E31="","",'5-4 支出'!E31)</f>
        <v/>
      </c>
      <c r="F31" s="132" t="str">
        <f>IF('5-4 支出'!F31="","",'5-4 支出'!F31)</f>
        <v/>
      </c>
      <c r="G31" s="132" t="str">
        <f>IF('5-4 支出'!G31="","",'5-4 支出'!G31)</f>
        <v/>
      </c>
      <c r="H31" s="132" t="str">
        <f>IF('5-4 支出'!H31="","",'5-4 支出'!H31)</f>
        <v/>
      </c>
      <c r="I31" s="132" t="str">
        <f>IF('5-4 支出'!I31="","",'5-4 支出'!I31)</f>
        <v/>
      </c>
      <c r="J31" s="132" t="str">
        <f>IF('5-4 支出'!J31="","",'5-4 支出'!J31)</f>
        <v/>
      </c>
      <c r="K31" s="136" t="str">
        <f t="shared" si="1"/>
        <v/>
      </c>
      <c r="L31" s="37"/>
    </row>
    <row r="32" spans="1:23">
      <c r="A32" s="35">
        <v>19</v>
      </c>
      <c r="B32" s="108"/>
      <c r="C32" s="80" t="str">
        <f t="shared" si="2"/>
        <v/>
      </c>
      <c r="D32" s="471" t="str">
        <f>IF('5-4 支出'!D32="","",'5-4 支出'!D32)</f>
        <v/>
      </c>
      <c r="E32" s="131" t="str">
        <f>IF('5-4 支出'!E32="","",'5-4 支出'!E32)</f>
        <v/>
      </c>
      <c r="F32" s="132" t="str">
        <f>IF('5-4 支出'!F32="","",'5-4 支出'!F32)</f>
        <v/>
      </c>
      <c r="G32" s="132" t="str">
        <f>IF('5-4 支出'!G32="","",'5-4 支出'!G32)</f>
        <v/>
      </c>
      <c r="H32" s="132" t="str">
        <f>IF('5-4 支出'!H32="","",'5-4 支出'!H32)</f>
        <v/>
      </c>
      <c r="I32" s="132" t="str">
        <f>IF('5-4 支出'!I32="","",'5-4 支出'!I32)</f>
        <v/>
      </c>
      <c r="J32" s="132" t="str">
        <f>IF('5-4 支出'!J32="","",'5-4 支出'!J32)</f>
        <v/>
      </c>
      <c r="K32" s="136" t="str">
        <f t="shared" si="1"/>
        <v/>
      </c>
      <c r="L32" s="37"/>
    </row>
    <row r="33" spans="1:12" ht="18.5" thickBot="1">
      <c r="A33" s="35">
        <v>20</v>
      </c>
      <c r="B33" s="109"/>
      <c r="C33" s="80" t="str">
        <f t="shared" si="2"/>
        <v/>
      </c>
      <c r="D33" s="472" t="str">
        <f>IF('5-4 支出'!D33="","",'5-4 支出'!D33)</f>
        <v/>
      </c>
      <c r="E33" s="133" t="str">
        <f>IF('5-4 支出'!E33="","",'5-4 支出'!E33)</f>
        <v/>
      </c>
      <c r="F33" s="132" t="str">
        <f>IF('5-4 支出'!F33="","",'5-4 支出'!F33)</f>
        <v/>
      </c>
      <c r="G33" s="134" t="str">
        <f>IF('5-4 支出'!G33="","",'5-4 支出'!G33)</f>
        <v/>
      </c>
      <c r="H33" s="134" t="str">
        <f>IF('5-4 支出'!H33="","",'5-4 支出'!H33)</f>
        <v/>
      </c>
      <c r="I33" s="134" t="str">
        <f>IF('5-4 支出'!I33="","",'5-4 支出'!I33)</f>
        <v/>
      </c>
      <c r="J33" s="134" t="str">
        <f>IF('5-4 支出'!J33="","",'5-4 支出'!J33)</f>
        <v/>
      </c>
      <c r="K33" s="137" t="str">
        <f>IF(ISNUMBER(F33),(PRODUCT(F33,G33,I33)),"")</f>
        <v/>
      </c>
      <c r="L33" s="38"/>
    </row>
    <row r="34" spans="1:12" ht="23" thickBot="1">
      <c r="A34" s="58"/>
      <c r="B34" s="106"/>
      <c r="C34" s="75" t="s">
        <v>177</v>
      </c>
      <c r="D34" s="112" t="s">
        <v>172</v>
      </c>
      <c r="E34" s="63" t="s">
        <v>145</v>
      </c>
      <c r="F34" s="113" t="s">
        <v>124</v>
      </c>
      <c r="G34" s="114" t="s">
        <v>94</v>
      </c>
      <c r="H34" s="66" t="s">
        <v>120</v>
      </c>
      <c r="I34" s="65" t="s">
        <v>95</v>
      </c>
      <c r="J34" s="66" t="s">
        <v>121</v>
      </c>
      <c r="K34" s="64" t="s">
        <v>96</v>
      </c>
      <c r="L34" s="67" t="s">
        <v>168</v>
      </c>
    </row>
    <row r="35" spans="1:12" s="31" customFormat="1" ht="26.5">
      <c r="A35" s="35"/>
      <c r="B35" s="60" t="str">
        <f>IF($E$8=C35,$D$8,IF($E$9=C35,$D$9,IF($E$10=C35,$D$10,"")))</f>
        <v/>
      </c>
      <c r="C35" s="78" t="s">
        <v>38</v>
      </c>
      <c r="D35" s="125"/>
      <c r="E35" s="69"/>
      <c r="F35" s="62"/>
      <c r="G35" s="62"/>
      <c r="H35" s="70"/>
      <c r="I35" s="70"/>
      <c r="J35" s="70"/>
      <c r="K35" s="73"/>
      <c r="L35" s="76">
        <f>ROUNDDOWN((SUM(K36:K55)),-3)/1000</f>
        <v>0</v>
      </c>
    </row>
    <row r="36" spans="1:12">
      <c r="A36" s="35">
        <v>1</v>
      </c>
      <c r="B36" s="108"/>
      <c r="C36" s="80" t="str">
        <f>IF(D36="","",".")</f>
        <v/>
      </c>
      <c r="D36" s="470" t="str">
        <f>IF('5-4 支出'!D36="","",'5-4 支出'!D36)</f>
        <v/>
      </c>
      <c r="E36" s="129" t="str">
        <f>IF('5-4 支出'!E36="","",'5-4 支出'!E36)</f>
        <v/>
      </c>
      <c r="F36" s="130" t="str">
        <f>IF('5-4 支出'!F36="","",'5-4 支出'!F36)</f>
        <v/>
      </c>
      <c r="G36" s="130" t="str">
        <f>IF('5-4 支出'!G36="","",'5-4 支出'!G36)</f>
        <v/>
      </c>
      <c r="H36" s="130" t="str">
        <f>IF('5-4 支出'!H36="","",'5-4 支出'!H36)</f>
        <v/>
      </c>
      <c r="I36" s="130" t="str">
        <f>IF('5-4 支出'!I36="","",'5-4 支出'!I36)</f>
        <v/>
      </c>
      <c r="J36" s="130" t="str">
        <f>IF('5-4 支出'!J36="","",'5-4 支出'!J36)</f>
        <v/>
      </c>
      <c r="K36" s="135" t="str">
        <f t="shared" ref="K36:K55" si="3">IF(ISNUMBER(F36),(PRODUCT(F36,G36,I36)),"")</f>
        <v/>
      </c>
      <c r="L36" s="36"/>
    </row>
    <row r="37" spans="1:12">
      <c r="A37" s="35">
        <v>2</v>
      </c>
      <c r="B37" s="108"/>
      <c r="C37" s="80" t="str">
        <f t="shared" ref="C37:C55" si="4">IF(D37="","",".")</f>
        <v/>
      </c>
      <c r="D37" s="471" t="str">
        <f>IF('5-4 支出'!D37="","",'5-4 支出'!D37)</f>
        <v/>
      </c>
      <c r="E37" s="131" t="str">
        <f>IF('5-4 支出'!E37="","",'5-4 支出'!E37)</f>
        <v/>
      </c>
      <c r="F37" s="132" t="str">
        <f>IF('5-4 支出'!F37="","",'5-4 支出'!F37)</f>
        <v/>
      </c>
      <c r="G37" s="132" t="str">
        <f>IF('5-4 支出'!G37="","",'5-4 支出'!G37)</f>
        <v/>
      </c>
      <c r="H37" s="132" t="str">
        <f>IF('5-4 支出'!H37="","",'5-4 支出'!H37)</f>
        <v/>
      </c>
      <c r="I37" s="132" t="str">
        <f>IF('5-4 支出'!I37="","",'5-4 支出'!I37)</f>
        <v/>
      </c>
      <c r="J37" s="132" t="str">
        <f>IF('5-4 支出'!J37="","",'5-4 支出'!J37)</f>
        <v/>
      </c>
      <c r="K37" s="136" t="str">
        <f t="shared" si="3"/>
        <v/>
      </c>
      <c r="L37" s="36"/>
    </row>
    <row r="38" spans="1:12">
      <c r="A38" s="35">
        <v>3</v>
      </c>
      <c r="B38" s="108"/>
      <c r="C38" s="80" t="str">
        <f t="shared" si="4"/>
        <v/>
      </c>
      <c r="D38" s="471" t="str">
        <f>IF('5-4 支出'!D38="","",'5-4 支出'!D38)</f>
        <v/>
      </c>
      <c r="E38" s="131" t="str">
        <f>IF('5-4 支出'!E38="","",'5-4 支出'!E38)</f>
        <v/>
      </c>
      <c r="F38" s="132" t="str">
        <f>IF('5-4 支出'!F38="","",'5-4 支出'!F38)</f>
        <v/>
      </c>
      <c r="G38" s="132" t="str">
        <f>IF('5-4 支出'!G38="","",'5-4 支出'!G38)</f>
        <v/>
      </c>
      <c r="H38" s="132" t="str">
        <f>IF('5-4 支出'!H38="","",'5-4 支出'!H38)</f>
        <v/>
      </c>
      <c r="I38" s="132" t="str">
        <f>IF('5-4 支出'!I38="","",'5-4 支出'!I38)</f>
        <v/>
      </c>
      <c r="J38" s="132" t="str">
        <f>IF('5-4 支出'!J38="","",'5-4 支出'!J38)</f>
        <v/>
      </c>
      <c r="K38" s="136" t="str">
        <f t="shared" si="3"/>
        <v/>
      </c>
      <c r="L38" s="36"/>
    </row>
    <row r="39" spans="1:12">
      <c r="A39" s="35">
        <v>4</v>
      </c>
      <c r="B39" s="108"/>
      <c r="C39" s="80" t="str">
        <f t="shared" si="4"/>
        <v/>
      </c>
      <c r="D39" s="471" t="str">
        <f>IF('5-4 支出'!D39="","",'5-4 支出'!D39)</f>
        <v/>
      </c>
      <c r="E39" s="131" t="str">
        <f>IF('5-4 支出'!E39="","",'5-4 支出'!E39)</f>
        <v/>
      </c>
      <c r="F39" s="132" t="str">
        <f>IF('5-4 支出'!F39="","",'5-4 支出'!F39)</f>
        <v/>
      </c>
      <c r="G39" s="132" t="str">
        <f>IF('5-4 支出'!G39="","",'5-4 支出'!G39)</f>
        <v/>
      </c>
      <c r="H39" s="132" t="str">
        <f>IF('5-4 支出'!H39="","",'5-4 支出'!H39)</f>
        <v/>
      </c>
      <c r="I39" s="132" t="str">
        <f>IF('5-4 支出'!I39="","",'5-4 支出'!I39)</f>
        <v/>
      </c>
      <c r="J39" s="132" t="str">
        <f>IF('5-4 支出'!J39="","",'5-4 支出'!J39)</f>
        <v/>
      </c>
      <c r="K39" s="136" t="str">
        <f t="shared" si="3"/>
        <v/>
      </c>
      <c r="L39" s="36"/>
    </row>
    <row r="40" spans="1:12">
      <c r="A40" s="35">
        <v>5</v>
      </c>
      <c r="B40" s="108"/>
      <c r="C40" s="80" t="str">
        <f t="shared" si="4"/>
        <v/>
      </c>
      <c r="D40" s="471" t="str">
        <f>IF('5-4 支出'!D40="","",'5-4 支出'!D40)</f>
        <v/>
      </c>
      <c r="E40" s="131" t="str">
        <f>IF('5-4 支出'!E40="","",'5-4 支出'!E40)</f>
        <v/>
      </c>
      <c r="F40" s="132" t="str">
        <f>IF('5-4 支出'!F40="","",'5-4 支出'!F40)</f>
        <v/>
      </c>
      <c r="G40" s="132" t="str">
        <f>IF('5-4 支出'!G40="","",'5-4 支出'!G40)</f>
        <v/>
      </c>
      <c r="H40" s="132" t="str">
        <f>IF('5-4 支出'!H40="","",'5-4 支出'!H40)</f>
        <v/>
      </c>
      <c r="I40" s="132" t="str">
        <f>IF('5-4 支出'!I40="","",'5-4 支出'!I40)</f>
        <v/>
      </c>
      <c r="J40" s="132" t="str">
        <f>IF('5-4 支出'!J40="","",'5-4 支出'!J40)</f>
        <v/>
      </c>
      <c r="K40" s="136" t="str">
        <f t="shared" si="3"/>
        <v/>
      </c>
      <c r="L40" s="36"/>
    </row>
    <row r="41" spans="1:12">
      <c r="A41" s="35">
        <v>6</v>
      </c>
      <c r="B41" s="108"/>
      <c r="C41" s="80" t="str">
        <f t="shared" si="4"/>
        <v/>
      </c>
      <c r="D41" s="471" t="str">
        <f>IF('5-4 支出'!D41="","",'5-4 支出'!D41)</f>
        <v/>
      </c>
      <c r="E41" s="131" t="str">
        <f>IF('5-4 支出'!E41="","",'5-4 支出'!E41)</f>
        <v/>
      </c>
      <c r="F41" s="132" t="str">
        <f>IF('5-4 支出'!F41="","",'5-4 支出'!F41)</f>
        <v/>
      </c>
      <c r="G41" s="132" t="str">
        <f>IF('5-4 支出'!G41="","",'5-4 支出'!G41)</f>
        <v/>
      </c>
      <c r="H41" s="132" t="str">
        <f>IF('5-4 支出'!H41="","",'5-4 支出'!H41)</f>
        <v/>
      </c>
      <c r="I41" s="132" t="str">
        <f>IF('5-4 支出'!I41="","",'5-4 支出'!I41)</f>
        <v/>
      </c>
      <c r="J41" s="132" t="str">
        <f>IF('5-4 支出'!J41="","",'5-4 支出'!J41)</f>
        <v/>
      </c>
      <c r="K41" s="136" t="str">
        <f t="shared" si="3"/>
        <v/>
      </c>
      <c r="L41" s="36"/>
    </row>
    <row r="42" spans="1:12">
      <c r="A42" s="35">
        <v>7</v>
      </c>
      <c r="B42" s="108"/>
      <c r="C42" s="80" t="str">
        <f t="shared" si="4"/>
        <v/>
      </c>
      <c r="D42" s="471" t="str">
        <f>IF('5-4 支出'!D42="","",'5-4 支出'!D42)</f>
        <v/>
      </c>
      <c r="E42" s="131" t="str">
        <f>IF('5-4 支出'!E42="","",'5-4 支出'!E42)</f>
        <v/>
      </c>
      <c r="F42" s="132" t="str">
        <f>IF('5-4 支出'!F42="","",'5-4 支出'!F42)</f>
        <v/>
      </c>
      <c r="G42" s="132" t="str">
        <f>IF('5-4 支出'!G42="","",'5-4 支出'!G42)</f>
        <v/>
      </c>
      <c r="H42" s="132" t="str">
        <f>IF('5-4 支出'!H42="","",'5-4 支出'!H42)</f>
        <v/>
      </c>
      <c r="I42" s="132" t="str">
        <f>IF('5-4 支出'!I42="","",'5-4 支出'!I42)</f>
        <v/>
      </c>
      <c r="J42" s="132" t="str">
        <f>IF('5-4 支出'!J42="","",'5-4 支出'!J42)</f>
        <v/>
      </c>
      <c r="K42" s="136" t="str">
        <f t="shared" si="3"/>
        <v/>
      </c>
      <c r="L42" s="36"/>
    </row>
    <row r="43" spans="1:12">
      <c r="A43" s="35">
        <v>8</v>
      </c>
      <c r="B43" s="108"/>
      <c r="C43" s="80" t="str">
        <f t="shared" si="4"/>
        <v/>
      </c>
      <c r="D43" s="471" t="str">
        <f>IF('5-4 支出'!D43="","",'5-4 支出'!D43)</f>
        <v/>
      </c>
      <c r="E43" s="131" t="str">
        <f>IF('5-4 支出'!E43="","",'5-4 支出'!E43)</f>
        <v/>
      </c>
      <c r="F43" s="132" t="str">
        <f>IF('5-4 支出'!F43="","",'5-4 支出'!F43)</f>
        <v/>
      </c>
      <c r="G43" s="132" t="str">
        <f>IF('5-4 支出'!G43="","",'5-4 支出'!G43)</f>
        <v/>
      </c>
      <c r="H43" s="132" t="str">
        <f>IF('5-4 支出'!H43="","",'5-4 支出'!H43)</f>
        <v/>
      </c>
      <c r="I43" s="132" t="str">
        <f>IF('5-4 支出'!I43="","",'5-4 支出'!I43)</f>
        <v/>
      </c>
      <c r="J43" s="132" t="str">
        <f>IF('5-4 支出'!J43="","",'5-4 支出'!J43)</f>
        <v/>
      </c>
      <c r="K43" s="136" t="str">
        <f t="shared" si="3"/>
        <v/>
      </c>
      <c r="L43" s="36"/>
    </row>
    <row r="44" spans="1:12">
      <c r="A44" s="35">
        <v>9</v>
      </c>
      <c r="B44" s="108"/>
      <c r="C44" s="80" t="str">
        <f t="shared" si="4"/>
        <v/>
      </c>
      <c r="D44" s="471" t="str">
        <f>IF('5-4 支出'!D44="","",'5-4 支出'!D44)</f>
        <v/>
      </c>
      <c r="E44" s="131" t="str">
        <f>IF('5-4 支出'!E44="","",'5-4 支出'!E44)</f>
        <v/>
      </c>
      <c r="F44" s="132" t="str">
        <f>IF('5-4 支出'!F44="","",'5-4 支出'!F44)</f>
        <v/>
      </c>
      <c r="G44" s="132" t="str">
        <f>IF('5-4 支出'!G44="","",'5-4 支出'!G44)</f>
        <v/>
      </c>
      <c r="H44" s="132" t="str">
        <f>IF('5-4 支出'!H44="","",'5-4 支出'!H44)</f>
        <v/>
      </c>
      <c r="I44" s="132" t="str">
        <f>IF('5-4 支出'!I44="","",'5-4 支出'!I44)</f>
        <v/>
      </c>
      <c r="J44" s="132" t="str">
        <f>IF('5-4 支出'!J44="","",'5-4 支出'!J44)</f>
        <v/>
      </c>
      <c r="K44" s="136" t="str">
        <f t="shared" si="3"/>
        <v/>
      </c>
      <c r="L44" s="36"/>
    </row>
    <row r="45" spans="1:12">
      <c r="A45" s="35">
        <v>10</v>
      </c>
      <c r="B45" s="108"/>
      <c r="C45" s="80" t="str">
        <f t="shared" si="4"/>
        <v/>
      </c>
      <c r="D45" s="471" t="str">
        <f>IF('5-4 支出'!D45="","",'5-4 支出'!D45)</f>
        <v/>
      </c>
      <c r="E45" s="131" t="str">
        <f>IF('5-4 支出'!E45="","",'5-4 支出'!E45)</f>
        <v/>
      </c>
      <c r="F45" s="132" t="str">
        <f>IF('5-4 支出'!F45="","",'5-4 支出'!F45)</f>
        <v/>
      </c>
      <c r="G45" s="132" t="str">
        <f>IF('5-4 支出'!G45="","",'5-4 支出'!G45)</f>
        <v/>
      </c>
      <c r="H45" s="132" t="str">
        <f>IF('5-4 支出'!H45="","",'5-4 支出'!H45)</f>
        <v/>
      </c>
      <c r="I45" s="132" t="str">
        <f>IF('5-4 支出'!I45="","",'5-4 支出'!I45)</f>
        <v/>
      </c>
      <c r="J45" s="132" t="str">
        <f>IF('5-4 支出'!J45="","",'5-4 支出'!J45)</f>
        <v/>
      </c>
      <c r="K45" s="136" t="str">
        <f t="shared" si="3"/>
        <v/>
      </c>
      <c r="L45" s="36"/>
    </row>
    <row r="46" spans="1:12">
      <c r="A46" s="35">
        <v>11</v>
      </c>
      <c r="B46" s="108"/>
      <c r="C46" s="80" t="str">
        <f t="shared" si="4"/>
        <v/>
      </c>
      <c r="D46" s="471" t="str">
        <f>IF('5-4 支出'!D46="","",'5-4 支出'!D46)</f>
        <v/>
      </c>
      <c r="E46" s="131" t="str">
        <f>IF('5-4 支出'!E46="","",'5-4 支出'!E46)</f>
        <v/>
      </c>
      <c r="F46" s="132" t="str">
        <f>IF('5-4 支出'!F46="","",'5-4 支出'!F46)</f>
        <v/>
      </c>
      <c r="G46" s="132" t="str">
        <f>IF('5-4 支出'!G46="","",'5-4 支出'!G46)</f>
        <v/>
      </c>
      <c r="H46" s="132" t="str">
        <f>IF('5-4 支出'!H46="","",'5-4 支出'!H46)</f>
        <v/>
      </c>
      <c r="I46" s="132" t="str">
        <f>IF('5-4 支出'!I46="","",'5-4 支出'!I46)</f>
        <v/>
      </c>
      <c r="J46" s="132" t="str">
        <f>IF('5-4 支出'!J46="","",'5-4 支出'!J46)</f>
        <v/>
      </c>
      <c r="K46" s="136" t="str">
        <f t="shared" si="3"/>
        <v/>
      </c>
      <c r="L46" s="36"/>
    </row>
    <row r="47" spans="1:12">
      <c r="A47" s="35">
        <v>12</v>
      </c>
      <c r="B47" s="108"/>
      <c r="C47" s="80" t="str">
        <f t="shared" si="4"/>
        <v/>
      </c>
      <c r="D47" s="471" t="str">
        <f>IF('5-4 支出'!D47="","",'5-4 支出'!D47)</f>
        <v/>
      </c>
      <c r="E47" s="131" t="str">
        <f>IF('5-4 支出'!E47="","",'5-4 支出'!E47)</f>
        <v/>
      </c>
      <c r="F47" s="132" t="str">
        <f>IF('5-4 支出'!F47="","",'5-4 支出'!F47)</f>
        <v/>
      </c>
      <c r="G47" s="132" t="str">
        <f>IF('5-4 支出'!G47="","",'5-4 支出'!G47)</f>
        <v/>
      </c>
      <c r="H47" s="132" t="str">
        <f>IF('5-4 支出'!H47="","",'5-4 支出'!H47)</f>
        <v/>
      </c>
      <c r="I47" s="132" t="str">
        <f>IF('5-4 支出'!I47="","",'5-4 支出'!I47)</f>
        <v/>
      </c>
      <c r="J47" s="132" t="str">
        <f>IF('5-4 支出'!J47="","",'5-4 支出'!J47)</f>
        <v/>
      </c>
      <c r="K47" s="136" t="str">
        <f t="shared" si="3"/>
        <v/>
      </c>
      <c r="L47" s="36"/>
    </row>
    <row r="48" spans="1:12">
      <c r="A48" s="35">
        <v>13</v>
      </c>
      <c r="B48" s="108"/>
      <c r="C48" s="80" t="str">
        <f t="shared" si="4"/>
        <v/>
      </c>
      <c r="D48" s="471" t="str">
        <f>IF('5-4 支出'!D48="","",'5-4 支出'!D48)</f>
        <v/>
      </c>
      <c r="E48" s="131" t="str">
        <f>IF('5-4 支出'!E48="","",'5-4 支出'!E48)</f>
        <v/>
      </c>
      <c r="F48" s="132" t="str">
        <f>IF('5-4 支出'!F48="","",'5-4 支出'!F48)</f>
        <v/>
      </c>
      <c r="G48" s="132" t="str">
        <f>IF('5-4 支出'!G48="","",'5-4 支出'!G48)</f>
        <v/>
      </c>
      <c r="H48" s="132" t="str">
        <f>IF('5-4 支出'!H48="","",'5-4 支出'!H48)</f>
        <v/>
      </c>
      <c r="I48" s="132" t="str">
        <f>IF('5-4 支出'!I48="","",'5-4 支出'!I48)</f>
        <v/>
      </c>
      <c r="J48" s="132" t="str">
        <f>IF('5-4 支出'!J48="","",'5-4 支出'!J48)</f>
        <v/>
      </c>
      <c r="K48" s="136" t="str">
        <f t="shared" si="3"/>
        <v/>
      </c>
      <c r="L48" s="36"/>
    </row>
    <row r="49" spans="1:12">
      <c r="A49" s="35">
        <v>14</v>
      </c>
      <c r="B49" s="108"/>
      <c r="C49" s="80" t="str">
        <f t="shared" si="4"/>
        <v/>
      </c>
      <c r="D49" s="471" t="str">
        <f>IF('5-4 支出'!D49="","",'5-4 支出'!D49)</f>
        <v/>
      </c>
      <c r="E49" s="131" t="str">
        <f>IF('5-4 支出'!E49="","",'5-4 支出'!E49)</f>
        <v/>
      </c>
      <c r="F49" s="132" t="str">
        <f>IF('5-4 支出'!F49="","",'5-4 支出'!F49)</f>
        <v/>
      </c>
      <c r="G49" s="132" t="str">
        <f>IF('5-4 支出'!G49="","",'5-4 支出'!G49)</f>
        <v/>
      </c>
      <c r="H49" s="132" t="str">
        <f>IF('5-4 支出'!H49="","",'5-4 支出'!H49)</f>
        <v/>
      </c>
      <c r="I49" s="132" t="str">
        <f>IF('5-4 支出'!I49="","",'5-4 支出'!I49)</f>
        <v/>
      </c>
      <c r="J49" s="132" t="str">
        <f>IF('5-4 支出'!J49="","",'5-4 支出'!J49)</f>
        <v/>
      </c>
      <c r="K49" s="136" t="str">
        <f t="shared" si="3"/>
        <v/>
      </c>
      <c r="L49" s="36"/>
    </row>
    <row r="50" spans="1:12">
      <c r="A50" s="35">
        <v>15</v>
      </c>
      <c r="B50" s="108"/>
      <c r="C50" s="80" t="str">
        <f t="shared" si="4"/>
        <v/>
      </c>
      <c r="D50" s="471" t="str">
        <f>IF('5-4 支出'!D50="","",'5-4 支出'!D50)</f>
        <v/>
      </c>
      <c r="E50" s="131" t="str">
        <f>IF('5-4 支出'!E50="","",'5-4 支出'!E50)</f>
        <v/>
      </c>
      <c r="F50" s="132" t="str">
        <f>IF('5-4 支出'!F50="","",'5-4 支出'!F50)</f>
        <v/>
      </c>
      <c r="G50" s="132" t="str">
        <f>IF('5-4 支出'!G50="","",'5-4 支出'!G50)</f>
        <v/>
      </c>
      <c r="H50" s="132" t="str">
        <f>IF('5-4 支出'!H50="","",'5-4 支出'!H50)</f>
        <v/>
      </c>
      <c r="I50" s="132" t="str">
        <f>IF('5-4 支出'!I50="","",'5-4 支出'!I50)</f>
        <v/>
      </c>
      <c r="J50" s="132" t="str">
        <f>IF('5-4 支出'!J50="","",'5-4 支出'!J50)</f>
        <v/>
      </c>
      <c r="K50" s="136" t="str">
        <f t="shared" si="3"/>
        <v/>
      </c>
      <c r="L50" s="36"/>
    </row>
    <row r="51" spans="1:12">
      <c r="A51" s="35">
        <v>16</v>
      </c>
      <c r="B51" s="108"/>
      <c r="C51" s="80" t="str">
        <f t="shared" si="4"/>
        <v/>
      </c>
      <c r="D51" s="471" t="str">
        <f>IF('5-4 支出'!D51="","",'5-4 支出'!D51)</f>
        <v/>
      </c>
      <c r="E51" s="131" t="str">
        <f>IF('5-4 支出'!E51="","",'5-4 支出'!E51)</f>
        <v/>
      </c>
      <c r="F51" s="132" t="str">
        <f>IF('5-4 支出'!F51="","",'5-4 支出'!F51)</f>
        <v/>
      </c>
      <c r="G51" s="132" t="str">
        <f>IF('5-4 支出'!G51="","",'5-4 支出'!G51)</f>
        <v/>
      </c>
      <c r="H51" s="132" t="str">
        <f>IF('5-4 支出'!H51="","",'5-4 支出'!H51)</f>
        <v/>
      </c>
      <c r="I51" s="132" t="str">
        <f>IF('5-4 支出'!I51="","",'5-4 支出'!I51)</f>
        <v/>
      </c>
      <c r="J51" s="132" t="str">
        <f>IF('5-4 支出'!J51="","",'5-4 支出'!J51)</f>
        <v/>
      </c>
      <c r="K51" s="136" t="str">
        <f t="shared" si="3"/>
        <v/>
      </c>
      <c r="L51" s="36"/>
    </row>
    <row r="52" spans="1:12">
      <c r="A52" s="35">
        <v>17</v>
      </c>
      <c r="B52" s="108"/>
      <c r="C52" s="80" t="str">
        <f t="shared" si="4"/>
        <v/>
      </c>
      <c r="D52" s="471" t="str">
        <f>IF('5-4 支出'!D52="","",'5-4 支出'!D52)</f>
        <v/>
      </c>
      <c r="E52" s="131" t="str">
        <f>IF('5-4 支出'!E52="","",'5-4 支出'!E52)</f>
        <v/>
      </c>
      <c r="F52" s="132" t="str">
        <f>IF('5-4 支出'!F52="","",'5-4 支出'!F52)</f>
        <v/>
      </c>
      <c r="G52" s="132" t="str">
        <f>IF('5-4 支出'!G52="","",'5-4 支出'!G52)</f>
        <v/>
      </c>
      <c r="H52" s="132" t="str">
        <f>IF('5-4 支出'!H52="","",'5-4 支出'!H52)</f>
        <v/>
      </c>
      <c r="I52" s="132" t="str">
        <f>IF('5-4 支出'!I52="","",'5-4 支出'!I52)</f>
        <v/>
      </c>
      <c r="J52" s="132" t="str">
        <f>IF('5-4 支出'!J52="","",'5-4 支出'!J52)</f>
        <v/>
      </c>
      <c r="K52" s="136" t="str">
        <f t="shared" si="3"/>
        <v/>
      </c>
      <c r="L52" s="37"/>
    </row>
    <row r="53" spans="1:12">
      <c r="A53" s="35">
        <v>18</v>
      </c>
      <c r="B53" s="108"/>
      <c r="C53" s="80" t="str">
        <f t="shared" si="4"/>
        <v/>
      </c>
      <c r="D53" s="471" t="str">
        <f>IF('5-4 支出'!D53="","",'5-4 支出'!D53)</f>
        <v/>
      </c>
      <c r="E53" s="131" t="str">
        <f>IF('5-4 支出'!E53="","",'5-4 支出'!E53)</f>
        <v/>
      </c>
      <c r="F53" s="132" t="str">
        <f>IF('5-4 支出'!F53="","",'5-4 支出'!F53)</f>
        <v/>
      </c>
      <c r="G53" s="132" t="str">
        <f>IF('5-4 支出'!G53="","",'5-4 支出'!G53)</f>
        <v/>
      </c>
      <c r="H53" s="132" t="str">
        <f>IF('5-4 支出'!H53="","",'5-4 支出'!H53)</f>
        <v/>
      </c>
      <c r="I53" s="132" t="str">
        <f>IF('5-4 支出'!I53="","",'5-4 支出'!I53)</f>
        <v/>
      </c>
      <c r="J53" s="132" t="str">
        <f>IF('5-4 支出'!J53="","",'5-4 支出'!J53)</f>
        <v/>
      </c>
      <c r="K53" s="136" t="str">
        <f t="shared" si="3"/>
        <v/>
      </c>
      <c r="L53" s="37"/>
    </row>
    <row r="54" spans="1:12">
      <c r="A54" s="35">
        <v>19</v>
      </c>
      <c r="B54" s="108"/>
      <c r="C54" s="80" t="str">
        <f t="shared" si="4"/>
        <v/>
      </c>
      <c r="D54" s="471" t="str">
        <f>IF('5-4 支出'!D54="","",'5-4 支出'!D54)</f>
        <v/>
      </c>
      <c r="E54" s="131" t="str">
        <f>IF('5-4 支出'!E54="","",'5-4 支出'!E54)</f>
        <v/>
      </c>
      <c r="F54" s="132" t="str">
        <f>IF('5-4 支出'!F54="","",'5-4 支出'!F54)</f>
        <v/>
      </c>
      <c r="G54" s="132" t="str">
        <f>IF('5-4 支出'!G54="","",'5-4 支出'!G54)</f>
        <v/>
      </c>
      <c r="H54" s="132" t="str">
        <f>IF('5-4 支出'!H54="","",'5-4 支出'!H54)</f>
        <v/>
      </c>
      <c r="I54" s="132" t="str">
        <f>IF('5-4 支出'!I54="","",'5-4 支出'!I54)</f>
        <v/>
      </c>
      <c r="J54" s="132" t="str">
        <f>IF('5-4 支出'!J54="","",'5-4 支出'!J54)</f>
        <v/>
      </c>
      <c r="K54" s="136" t="str">
        <f t="shared" si="3"/>
        <v/>
      </c>
      <c r="L54" s="37"/>
    </row>
    <row r="55" spans="1:12" ht="18.5" thickBot="1">
      <c r="A55" s="35">
        <v>20</v>
      </c>
      <c r="B55" s="109"/>
      <c r="C55" s="81" t="str">
        <f t="shared" si="4"/>
        <v/>
      </c>
      <c r="D55" s="472" t="str">
        <f>IF('5-4 支出'!D55="","",'5-4 支出'!D55)</f>
        <v/>
      </c>
      <c r="E55" s="133" t="str">
        <f>IF('5-4 支出'!E55="","",'5-4 支出'!E55)</f>
        <v/>
      </c>
      <c r="F55" s="134" t="str">
        <f>IF('5-4 支出'!F55="","",'5-4 支出'!F55)</f>
        <v/>
      </c>
      <c r="G55" s="134" t="str">
        <f>IF('5-4 支出'!G55="","",'5-4 支出'!G55)</f>
        <v/>
      </c>
      <c r="H55" s="134" t="str">
        <f>IF('5-4 支出'!H55="","",'5-4 支出'!H55)</f>
        <v/>
      </c>
      <c r="I55" s="134" t="str">
        <f>IF('5-4 支出'!I55="","",'5-4 支出'!I55)</f>
        <v/>
      </c>
      <c r="J55" s="134" t="str">
        <f>IF('5-4 支出'!J55="","",'5-4 支出'!J55)</f>
        <v/>
      </c>
      <c r="K55" s="137" t="str">
        <f t="shared" si="3"/>
        <v/>
      </c>
      <c r="L55" s="38"/>
    </row>
    <row r="56" spans="1:12" ht="23" thickBot="1">
      <c r="A56" s="58"/>
      <c r="B56" s="106"/>
      <c r="C56" s="75" t="s">
        <v>177</v>
      </c>
      <c r="D56" s="112" t="s">
        <v>172</v>
      </c>
      <c r="E56" s="63" t="s">
        <v>145</v>
      </c>
      <c r="F56" s="113" t="s">
        <v>124</v>
      </c>
      <c r="G56" s="114" t="s">
        <v>94</v>
      </c>
      <c r="H56" s="66" t="s">
        <v>120</v>
      </c>
      <c r="I56" s="65" t="s">
        <v>95</v>
      </c>
      <c r="J56" s="66" t="s">
        <v>121</v>
      </c>
      <c r="K56" s="64" t="s">
        <v>96</v>
      </c>
      <c r="L56" s="67" t="s">
        <v>168</v>
      </c>
    </row>
    <row r="57" spans="1:12" s="31" customFormat="1" ht="26.5">
      <c r="A57" s="35"/>
      <c r="B57" s="60" t="str">
        <f t="shared" ref="B57" si="5">IF($E$8=C57,$D$8,IF($E$9=C57,$D$9,IF($E$10=C57,$D$10,"")))</f>
        <v/>
      </c>
      <c r="C57" s="79" t="s">
        <v>48</v>
      </c>
      <c r="D57" s="125"/>
      <c r="E57" s="69"/>
      <c r="F57" s="62"/>
      <c r="G57" s="62"/>
      <c r="H57" s="70"/>
      <c r="I57" s="70"/>
      <c r="J57" s="70"/>
      <c r="K57" s="73"/>
      <c r="L57" s="76">
        <f>ROUNDDOWN((SUM(K58:K77)),-3)/1000</f>
        <v>0</v>
      </c>
    </row>
    <row r="58" spans="1:12">
      <c r="A58" s="35">
        <v>1</v>
      </c>
      <c r="B58" s="108"/>
      <c r="C58" s="80" t="str">
        <f>IF(D58="","",".")</f>
        <v/>
      </c>
      <c r="D58" s="470" t="str">
        <f>IF('5-4 支出'!D58="","",'5-4 支出'!D58)</f>
        <v/>
      </c>
      <c r="E58" s="129" t="str">
        <f>IF('5-4 支出'!E58="","",'5-4 支出'!E58)</f>
        <v/>
      </c>
      <c r="F58" s="130" t="str">
        <f>IF('5-4 支出'!F58="","",'5-4 支出'!F58)</f>
        <v/>
      </c>
      <c r="G58" s="130" t="str">
        <f>IF('5-4 支出'!G58="","",'5-4 支出'!G58)</f>
        <v/>
      </c>
      <c r="H58" s="130" t="str">
        <f>IF('5-4 支出'!H58="","",'5-4 支出'!H58)</f>
        <v/>
      </c>
      <c r="I58" s="130" t="str">
        <f>IF('5-4 支出'!I58="","",'5-4 支出'!I58)</f>
        <v/>
      </c>
      <c r="J58" s="130" t="str">
        <f>IF('5-4 支出'!J58="","",'5-4 支出'!J58)</f>
        <v/>
      </c>
      <c r="K58" s="135" t="str">
        <f>IF(ISNUMBER(F58),(PRODUCT(F58,G58,I58)),"")</f>
        <v/>
      </c>
      <c r="L58" s="36"/>
    </row>
    <row r="59" spans="1:12">
      <c r="A59" s="35">
        <v>2</v>
      </c>
      <c r="B59" s="108"/>
      <c r="C59" s="80" t="str">
        <f t="shared" ref="C59:C77" si="6">IF(D59="","",".")</f>
        <v/>
      </c>
      <c r="D59" s="471" t="str">
        <f>IF('5-4 支出'!D59="","",'5-4 支出'!D59)</f>
        <v/>
      </c>
      <c r="E59" s="131" t="str">
        <f>IF('5-4 支出'!E59="","",'5-4 支出'!E59)</f>
        <v/>
      </c>
      <c r="F59" s="132" t="str">
        <f>IF('5-4 支出'!F59="","",'5-4 支出'!F59)</f>
        <v/>
      </c>
      <c r="G59" s="132" t="str">
        <f>IF('5-4 支出'!G59="","",'5-4 支出'!G59)</f>
        <v/>
      </c>
      <c r="H59" s="132" t="str">
        <f>IF('5-4 支出'!H59="","",'5-4 支出'!H59)</f>
        <v/>
      </c>
      <c r="I59" s="132" t="str">
        <f>IF('5-4 支出'!I59="","",'5-4 支出'!I59)</f>
        <v/>
      </c>
      <c r="J59" s="132" t="str">
        <f>IF('5-4 支出'!J59="","",'5-4 支出'!J59)</f>
        <v/>
      </c>
      <c r="K59" s="136" t="str">
        <f t="shared" ref="K59:K77" si="7">IF(ISNUMBER(F59),(PRODUCT(F59,G59,I59)),"")</f>
        <v/>
      </c>
      <c r="L59" s="36"/>
    </row>
    <row r="60" spans="1:12">
      <c r="A60" s="35">
        <v>3</v>
      </c>
      <c r="B60" s="108"/>
      <c r="C60" s="80" t="str">
        <f t="shared" si="6"/>
        <v/>
      </c>
      <c r="D60" s="471" t="str">
        <f>IF('5-4 支出'!D60="","",'5-4 支出'!D60)</f>
        <v/>
      </c>
      <c r="E60" s="131" t="str">
        <f>IF('5-4 支出'!E60="","",'5-4 支出'!E60)</f>
        <v/>
      </c>
      <c r="F60" s="132" t="str">
        <f>IF('5-4 支出'!F60="","",'5-4 支出'!F60)</f>
        <v/>
      </c>
      <c r="G60" s="132" t="str">
        <f>IF('5-4 支出'!G60="","",'5-4 支出'!G60)</f>
        <v/>
      </c>
      <c r="H60" s="132" t="str">
        <f>IF('5-4 支出'!H60="","",'5-4 支出'!H60)</f>
        <v/>
      </c>
      <c r="I60" s="132" t="str">
        <f>IF('5-4 支出'!I60="","",'5-4 支出'!I60)</f>
        <v/>
      </c>
      <c r="J60" s="132" t="str">
        <f>IF('5-4 支出'!J60="","",'5-4 支出'!J60)</f>
        <v/>
      </c>
      <c r="K60" s="136" t="str">
        <f t="shared" si="7"/>
        <v/>
      </c>
      <c r="L60" s="36"/>
    </row>
    <row r="61" spans="1:12">
      <c r="A61" s="35">
        <v>4</v>
      </c>
      <c r="B61" s="108"/>
      <c r="C61" s="80" t="str">
        <f t="shared" si="6"/>
        <v/>
      </c>
      <c r="D61" s="471" t="str">
        <f>IF('5-4 支出'!D61="","",'5-4 支出'!D61)</f>
        <v/>
      </c>
      <c r="E61" s="131" t="str">
        <f>IF('5-4 支出'!E61="","",'5-4 支出'!E61)</f>
        <v/>
      </c>
      <c r="F61" s="132" t="str">
        <f>IF('5-4 支出'!F61="","",'5-4 支出'!F61)</f>
        <v/>
      </c>
      <c r="G61" s="132" t="str">
        <f>IF('5-4 支出'!G61="","",'5-4 支出'!G61)</f>
        <v/>
      </c>
      <c r="H61" s="132" t="str">
        <f>IF('5-4 支出'!H61="","",'5-4 支出'!H61)</f>
        <v/>
      </c>
      <c r="I61" s="132" t="str">
        <f>IF('5-4 支出'!I61="","",'5-4 支出'!I61)</f>
        <v/>
      </c>
      <c r="J61" s="132" t="str">
        <f>IF('5-4 支出'!J61="","",'5-4 支出'!J61)</f>
        <v/>
      </c>
      <c r="K61" s="136" t="str">
        <f t="shared" si="7"/>
        <v/>
      </c>
      <c r="L61" s="36"/>
    </row>
    <row r="62" spans="1:12">
      <c r="A62" s="35">
        <v>5</v>
      </c>
      <c r="B62" s="108"/>
      <c r="C62" s="80" t="str">
        <f t="shared" si="6"/>
        <v/>
      </c>
      <c r="D62" s="471" t="str">
        <f>IF('5-4 支出'!D62="","",'5-4 支出'!D62)</f>
        <v/>
      </c>
      <c r="E62" s="131" t="str">
        <f>IF('5-4 支出'!E62="","",'5-4 支出'!E62)</f>
        <v/>
      </c>
      <c r="F62" s="132" t="str">
        <f>IF('5-4 支出'!F62="","",'5-4 支出'!F62)</f>
        <v/>
      </c>
      <c r="G62" s="132" t="str">
        <f>IF('5-4 支出'!G62="","",'5-4 支出'!G62)</f>
        <v/>
      </c>
      <c r="H62" s="132" t="str">
        <f>IF('5-4 支出'!H62="","",'5-4 支出'!H62)</f>
        <v/>
      </c>
      <c r="I62" s="132" t="str">
        <f>IF('5-4 支出'!I62="","",'5-4 支出'!I62)</f>
        <v/>
      </c>
      <c r="J62" s="132" t="str">
        <f>IF('5-4 支出'!J62="","",'5-4 支出'!J62)</f>
        <v/>
      </c>
      <c r="K62" s="136" t="str">
        <f t="shared" si="7"/>
        <v/>
      </c>
      <c r="L62" s="36"/>
    </row>
    <row r="63" spans="1:12">
      <c r="A63" s="35">
        <v>6</v>
      </c>
      <c r="B63" s="108"/>
      <c r="C63" s="80" t="str">
        <f t="shared" si="6"/>
        <v/>
      </c>
      <c r="D63" s="471" t="str">
        <f>IF('5-4 支出'!D63="","",'5-4 支出'!D63)</f>
        <v/>
      </c>
      <c r="E63" s="131" t="str">
        <f>IF('5-4 支出'!E63="","",'5-4 支出'!E63)</f>
        <v/>
      </c>
      <c r="F63" s="132" t="str">
        <f>IF('5-4 支出'!F63="","",'5-4 支出'!F63)</f>
        <v/>
      </c>
      <c r="G63" s="132" t="str">
        <f>IF('5-4 支出'!G63="","",'5-4 支出'!G63)</f>
        <v/>
      </c>
      <c r="H63" s="132" t="str">
        <f>IF('5-4 支出'!H63="","",'5-4 支出'!H63)</f>
        <v/>
      </c>
      <c r="I63" s="132" t="str">
        <f>IF('5-4 支出'!I63="","",'5-4 支出'!I63)</f>
        <v/>
      </c>
      <c r="J63" s="132" t="str">
        <f>IF('5-4 支出'!J63="","",'5-4 支出'!J63)</f>
        <v/>
      </c>
      <c r="K63" s="136" t="str">
        <f t="shared" si="7"/>
        <v/>
      </c>
      <c r="L63" s="36"/>
    </row>
    <row r="64" spans="1:12">
      <c r="A64" s="35">
        <v>7</v>
      </c>
      <c r="B64" s="108"/>
      <c r="C64" s="80" t="str">
        <f t="shared" si="6"/>
        <v/>
      </c>
      <c r="D64" s="471" t="str">
        <f>IF('5-4 支出'!D64="","",'5-4 支出'!D64)</f>
        <v/>
      </c>
      <c r="E64" s="131" t="str">
        <f>IF('5-4 支出'!E64="","",'5-4 支出'!E64)</f>
        <v/>
      </c>
      <c r="F64" s="132" t="str">
        <f>IF('5-4 支出'!F64="","",'5-4 支出'!F64)</f>
        <v/>
      </c>
      <c r="G64" s="132" t="str">
        <f>IF('5-4 支出'!G64="","",'5-4 支出'!G64)</f>
        <v/>
      </c>
      <c r="H64" s="132" t="str">
        <f>IF('5-4 支出'!H64="","",'5-4 支出'!H64)</f>
        <v/>
      </c>
      <c r="I64" s="132" t="str">
        <f>IF('5-4 支出'!I64="","",'5-4 支出'!I64)</f>
        <v/>
      </c>
      <c r="J64" s="132" t="str">
        <f>IF('5-4 支出'!J64="","",'5-4 支出'!J64)</f>
        <v/>
      </c>
      <c r="K64" s="136" t="str">
        <f t="shared" si="7"/>
        <v/>
      </c>
      <c r="L64" s="36"/>
    </row>
    <row r="65" spans="1:12">
      <c r="A65" s="35">
        <v>8</v>
      </c>
      <c r="B65" s="108"/>
      <c r="C65" s="80" t="str">
        <f t="shared" si="6"/>
        <v/>
      </c>
      <c r="D65" s="471" t="str">
        <f>IF('5-4 支出'!D65="","",'5-4 支出'!D65)</f>
        <v/>
      </c>
      <c r="E65" s="131" t="str">
        <f>IF('5-4 支出'!E65="","",'5-4 支出'!E65)</f>
        <v/>
      </c>
      <c r="F65" s="132" t="str">
        <f>IF('5-4 支出'!F65="","",'5-4 支出'!F65)</f>
        <v/>
      </c>
      <c r="G65" s="132" t="str">
        <f>IF('5-4 支出'!G65="","",'5-4 支出'!G65)</f>
        <v/>
      </c>
      <c r="H65" s="132" t="str">
        <f>IF('5-4 支出'!H65="","",'5-4 支出'!H65)</f>
        <v/>
      </c>
      <c r="I65" s="132" t="str">
        <f>IF('5-4 支出'!I65="","",'5-4 支出'!I65)</f>
        <v/>
      </c>
      <c r="J65" s="132" t="str">
        <f>IF('5-4 支出'!J65="","",'5-4 支出'!J65)</f>
        <v/>
      </c>
      <c r="K65" s="136" t="str">
        <f t="shared" si="7"/>
        <v/>
      </c>
      <c r="L65" s="36"/>
    </row>
    <row r="66" spans="1:12">
      <c r="A66" s="35">
        <v>9</v>
      </c>
      <c r="B66" s="108"/>
      <c r="C66" s="80" t="str">
        <f t="shared" si="6"/>
        <v/>
      </c>
      <c r="D66" s="471" t="str">
        <f>IF('5-4 支出'!D66="","",'5-4 支出'!D66)</f>
        <v/>
      </c>
      <c r="E66" s="131" t="str">
        <f>IF('5-4 支出'!E66="","",'5-4 支出'!E66)</f>
        <v/>
      </c>
      <c r="F66" s="132" t="str">
        <f>IF('5-4 支出'!F66="","",'5-4 支出'!F66)</f>
        <v/>
      </c>
      <c r="G66" s="132" t="str">
        <f>IF('5-4 支出'!G66="","",'5-4 支出'!G66)</f>
        <v/>
      </c>
      <c r="H66" s="132" t="str">
        <f>IF('5-4 支出'!H66="","",'5-4 支出'!H66)</f>
        <v/>
      </c>
      <c r="I66" s="132" t="str">
        <f>IF('5-4 支出'!I66="","",'5-4 支出'!I66)</f>
        <v/>
      </c>
      <c r="J66" s="132" t="str">
        <f>IF('5-4 支出'!J66="","",'5-4 支出'!J66)</f>
        <v/>
      </c>
      <c r="K66" s="136" t="str">
        <f t="shared" si="7"/>
        <v/>
      </c>
      <c r="L66" s="36"/>
    </row>
    <row r="67" spans="1:12">
      <c r="A67" s="35">
        <v>10</v>
      </c>
      <c r="B67" s="108"/>
      <c r="C67" s="80" t="str">
        <f t="shared" si="6"/>
        <v/>
      </c>
      <c r="D67" s="471" t="str">
        <f>IF('5-4 支出'!D67="","",'5-4 支出'!D67)</f>
        <v/>
      </c>
      <c r="E67" s="131" t="str">
        <f>IF('5-4 支出'!E67="","",'5-4 支出'!E67)</f>
        <v/>
      </c>
      <c r="F67" s="132" t="str">
        <f>IF('5-4 支出'!F67="","",'5-4 支出'!F67)</f>
        <v/>
      </c>
      <c r="G67" s="132" t="str">
        <f>IF('5-4 支出'!G67="","",'5-4 支出'!G67)</f>
        <v/>
      </c>
      <c r="H67" s="132" t="str">
        <f>IF('5-4 支出'!H67="","",'5-4 支出'!H67)</f>
        <v/>
      </c>
      <c r="I67" s="132" t="str">
        <f>IF('5-4 支出'!I67="","",'5-4 支出'!I67)</f>
        <v/>
      </c>
      <c r="J67" s="132" t="str">
        <f>IF('5-4 支出'!J67="","",'5-4 支出'!J67)</f>
        <v/>
      </c>
      <c r="K67" s="136" t="str">
        <f t="shared" si="7"/>
        <v/>
      </c>
      <c r="L67" s="36"/>
    </row>
    <row r="68" spans="1:12">
      <c r="A68" s="35">
        <v>11</v>
      </c>
      <c r="B68" s="108"/>
      <c r="C68" s="80" t="str">
        <f t="shared" si="6"/>
        <v/>
      </c>
      <c r="D68" s="471" t="str">
        <f>IF('5-4 支出'!D68="","",'5-4 支出'!D68)</f>
        <v/>
      </c>
      <c r="E68" s="131" t="str">
        <f>IF('5-4 支出'!E68="","",'5-4 支出'!E68)</f>
        <v/>
      </c>
      <c r="F68" s="132" t="str">
        <f>IF('5-4 支出'!F68="","",'5-4 支出'!F68)</f>
        <v/>
      </c>
      <c r="G68" s="132" t="str">
        <f>IF('5-4 支出'!G68="","",'5-4 支出'!G68)</f>
        <v/>
      </c>
      <c r="H68" s="132" t="str">
        <f>IF('5-4 支出'!H68="","",'5-4 支出'!H68)</f>
        <v/>
      </c>
      <c r="I68" s="132" t="str">
        <f>IF('5-4 支出'!I68="","",'5-4 支出'!I68)</f>
        <v/>
      </c>
      <c r="J68" s="132" t="str">
        <f>IF('5-4 支出'!J68="","",'5-4 支出'!J68)</f>
        <v/>
      </c>
      <c r="K68" s="136" t="str">
        <f t="shared" si="7"/>
        <v/>
      </c>
      <c r="L68" s="36"/>
    </row>
    <row r="69" spans="1:12">
      <c r="A69" s="35">
        <v>12</v>
      </c>
      <c r="B69" s="108"/>
      <c r="C69" s="80" t="str">
        <f t="shared" si="6"/>
        <v/>
      </c>
      <c r="D69" s="471" t="str">
        <f>IF('5-4 支出'!D69="","",'5-4 支出'!D69)</f>
        <v/>
      </c>
      <c r="E69" s="131" t="str">
        <f>IF('5-4 支出'!E69="","",'5-4 支出'!E69)</f>
        <v/>
      </c>
      <c r="F69" s="132" t="str">
        <f>IF('5-4 支出'!F69="","",'5-4 支出'!F69)</f>
        <v/>
      </c>
      <c r="G69" s="132" t="str">
        <f>IF('5-4 支出'!G69="","",'5-4 支出'!G69)</f>
        <v/>
      </c>
      <c r="H69" s="132" t="str">
        <f>IF('5-4 支出'!H69="","",'5-4 支出'!H69)</f>
        <v/>
      </c>
      <c r="I69" s="132" t="str">
        <f>IF('5-4 支出'!I69="","",'5-4 支出'!I69)</f>
        <v/>
      </c>
      <c r="J69" s="132" t="str">
        <f>IF('5-4 支出'!J69="","",'5-4 支出'!J69)</f>
        <v/>
      </c>
      <c r="K69" s="136" t="str">
        <f t="shared" si="7"/>
        <v/>
      </c>
      <c r="L69" s="37"/>
    </row>
    <row r="70" spans="1:12">
      <c r="A70" s="35">
        <v>13</v>
      </c>
      <c r="B70" s="108"/>
      <c r="C70" s="80" t="str">
        <f t="shared" si="6"/>
        <v/>
      </c>
      <c r="D70" s="471" t="str">
        <f>IF('5-4 支出'!D70="","",'5-4 支出'!D70)</f>
        <v/>
      </c>
      <c r="E70" s="131" t="str">
        <f>IF('5-4 支出'!E70="","",'5-4 支出'!E70)</f>
        <v/>
      </c>
      <c r="F70" s="132" t="str">
        <f>IF('5-4 支出'!F70="","",'5-4 支出'!F70)</f>
        <v/>
      </c>
      <c r="G70" s="132" t="str">
        <f>IF('5-4 支出'!G70="","",'5-4 支出'!G70)</f>
        <v/>
      </c>
      <c r="H70" s="132" t="str">
        <f>IF('5-4 支出'!H70="","",'5-4 支出'!H70)</f>
        <v/>
      </c>
      <c r="I70" s="132" t="str">
        <f>IF('5-4 支出'!I70="","",'5-4 支出'!I70)</f>
        <v/>
      </c>
      <c r="J70" s="132" t="str">
        <f>IF('5-4 支出'!J70="","",'5-4 支出'!J70)</f>
        <v/>
      </c>
      <c r="K70" s="136" t="str">
        <f t="shared" si="7"/>
        <v/>
      </c>
      <c r="L70" s="37"/>
    </row>
    <row r="71" spans="1:12">
      <c r="A71" s="35">
        <v>14</v>
      </c>
      <c r="B71" s="108"/>
      <c r="C71" s="80" t="str">
        <f t="shared" si="6"/>
        <v/>
      </c>
      <c r="D71" s="471" t="str">
        <f>IF('5-4 支出'!D71="","",'5-4 支出'!D71)</f>
        <v/>
      </c>
      <c r="E71" s="131" t="str">
        <f>IF('5-4 支出'!E71="","",'5-4 支出'!E71)</f>
        <v/>
      </c>
      <c r="F71" s="132" t="str">
        <f>IF('5-4 支出'!F71="","",'5-4 支出'!F71)</f>
        <v/>
      </c>
      <c r="G71" s="132" t="str">
        <f>IF('5-4 支出'!G71="","",'5-4 支出'!G71)</f>
        <v/>
      </c>
      <c r="H71" s="132" t="str">
        <f>IF('5-4 支出'!H71="","",'5-4 支出'!H71)</f>
        <v/>
      </c>
      <c r="I71" s="132" t="str">
        <f>IF('5-4 支出'!I71="","",'5-4 支出'!I71)</f>
        <v/>
      </c>
      <c r="J71" s="132" t="str">
        <f>IF('5-4 支出'!J71="","",'5-4 支出'!J71)</f>
        <v/>
      </c>
      <c r="K71" s="136" t="str">
        <f t="shared" si="7"/>
        <v/>
      </c>
      <c r="L71" s="36"/>
    </row>
    <row r="72" spans="1:12">
      <c r="A72" s="35">
        <v>15</v>
      </c>
      <c r="B72" s="108"/>
      <c r="C72" s="80" t="str">
        <f t="shared" si="6"/>
        <v/>
      </c>
      <c r="D72" s="471" t="str">
        <f>IF('5-4 支出'!D72="","",'5-4 支出'!D72)</f>
        <v/>
      </c>
      <c r="E72" s="131" t="str">
        <f>IF('5-4 支出'!E72="","",'5-4 支出'!E72)</f>
        <v/>
      </c>
      <c r="F72" s="132" t="str">
        <f>IF('5-4 支出'!F72="","",'5-4 支出'!F72)</f>
        <v/>
      </c>
      <c r="G72" s="132" t="str">
        <f>IF('5-4 支出'!G72="","",'5-4 支出'!G72)</f>
        <v/>
      </c>
      <c r="H72" s="132" t="str">
        <f>IF('5-4 支出'!H72="","",'5-4 支出'!H72)</f>
        <v/>
      </c>
      <c r="I72" s="132" t="str">
        <f>IF('5-4 支出'!I72="","",'5-4 支出'!I72)</f>
        <v/>
      </c>
      <c r="J72" s="132" t="str">
        <f>IF('5-4 支出'!J72="","",'5-4 支出'!J72)</f>
        <v/>
      </c>
      <c r="K72" s="136" t="str">
        <f t="shared" si="7"/>
        <v/>
      </c>
      <c r="L72" s="36"/>
    </row>
    <row r="73" spans="1:12">
      <c r="A73" s="35">
        <v>16</v>
      </c>
      <c r="B73" s="108"/>
      <c r="C73" s="80" t="str">
        <f t="shared" si="6"/>
        <v/>
      </c>
      <c r="D73" s="471" t="str">
        <f>IF('5-4 支出'!D73="","",'5-4 支出'!D73)</f>
        <v/>
      </c>
      <c r="E73" s="131" t="str">
        <f>IF('5-4 支出'!E73="","",'5-4 支出'!E73)</f>
        <v/>
      </c>
      <c r="F73" s="132" t="str">
        <f>IF('5-4 支出'!F73="","",'5-4 支出'!F73)</f>
        <v/>
      </c>
      <c r="G73" s="132" t="str">
        <f>IF('5-4 支出'!G73="","",'5-4 支出'!G73)</f>
        <v/>
      </c>
      <c r="H73" s="132" t="str">
        <f>IF('5-4 支出'!H73="","",'5-4 支出'!H73)</f>
        <v/>
      </c>
      <c r="I73" s="132" t="str">
        <f>IF('5-4 支出'!I73="","",'5-4 支出'!I73)</f>
        <v/>
      </c>
      <c r="J73" s="132" t="str">
        <f>IF('5-4 支出'!J73="","",'5-4 支出'!J73)</f>
        <v/>
      </c>
      <c r="K73" s="136" t="str">
        <f t="shared" si="7"/>
        <v/>
      </c>
      <c r="L73" s="36"/>
    </row>
    <row r="74" spans="1:12">
      <c r="A74" s="35">
        <v>17</v>
      </c>
      <c r="B74" s="108"/>
      <c r="C74" s="80" t="str">
        <f t="shared" si="6"/>
        <v/>
      </c>
      <c r="D74" s="471" t="str">
        <f>IF('5-4 支出'!D74="","",'5-4 支出'!D74)</f>
        <v/>
      </c>
      <c r="E74" s="131" t="str">
        <f>IF('5-4 支出'!E74="","",'5-4 支出'!E74)</f>
        <v/>
      </c>
      <c r="F74" s="132" t="str">
        <f>IF('5-4 支出'!F74="","",'5-4 支出'!F74)</f>
        <v/>
      </c>
      <c r="G74" s="132" t="str">
        <f>IF('5-4 支出'!G74="","",'5-4 支出'!G74)</f>
        <v/>
      </c>
      <c r="H74" s="132" t="str">
        <f>IF('5-4 支出'!H74="","",'5-4 支出'!H74)</f>
        <v/>
      </c>
      <c r="I74" s="132" t="str">
        <f>IF('5-4 支出'!I74="","",'5-4 支出'!I74)</f>
        <v/>
      </c>
      <c r="J74" s="132" t="str">
        <f>IF('5-4 支出'!J74="","",'5-4 支出'!J74)</f>
        <v/>
      </c>
      <c r="K74" s="136" t="str">
        <f t="shared" si="7"/>
        <v/>
      </c>
      <c r="L74" s="36"/>
    </row>
    <row r="75" spans="1:12">
      <c r="A75" s="35">
        <v>18</v>
      </c>
      <c r="B75" s="108"/>
      <c r="C75" s="80" t="str">
        <f t="shared" si="6"/>
        <v/>
      </c>
      <c r="D75" s="471" t="str">
        <f>IF('5-4 支出'!D75="","",'5-4 支出'!D75)</f>
        <v/>
      </c>
      <c r="E75" s="131" t="str">
        <f>IF('5-4 支出'!E75="","",'5-4 支出'!E75)</f>
        <v/>
      </c>
      <c r="F75" s="132" t="str">
        <f>IF('5-4 支出'!F75="","",'5-4 支出'!F75)</f>
        <v/>
      </c>
      <c r="G75" s="132" t="str">
        <f>IF('5-4 支出'!G75="","",'5-4 支出'!G75)</f>
        <v/>
      </c>
      <c r="H75" s="132" t="str">
        <f>IF('5-4 支出'!H75="","",'5-4 支出'!H75)</f>
        <v/>
      </c>
      <c r="I75" s="132" t="str">
        <f>IF('5-4 支出'!I75="","",'5-4 支出'!I75)</f>
        <v/>
      </c>
      <c r="J75" s="132" t="str">
        <f>IF('5-4 支出'!J75="","",'5-4 支出'!J75)</f>
        <v/>
      </c>
      <c r="K75" s="136" t="str">
        <f t="shared" si="7"/>
        <v/>
      </c>
      <c r="L75" s="36"/>
    </row>
    <row r="76" spans="1:12">
      <c r="A76" s="35">
        <v>19</v>
      </c>
      <c r="B76" s="108"/>
      <c r="C76" s="80" t="str">
        <f t="shared" si="6"/>
        <v/>
      </c>
      <c r="D76" s="471" t="str">
        <f>IF('5-4 支出'!D76="","",'5-4 支出'!D76)</f>
        <v/>
      </c>
      <c r="E76" s="131" t="str">
        <f>IF('5-4 支出'!E76="","",'5-4 支出'!E76)</f>
        <v/>
      </c>
      <c r="F76" s="132" t="str">
        <f>IF('5-4 支出'!F76="","",'5-4 支出'!F76)</f>
        <v/>
      </c>
      <c r="G76" s="132" t="str">
        <f>IF('5-4 支出'!G76="","",'5-4 支出'!G76)</f>
        <v/>
      </c>
      <c r="H76" s="132" t="str">
        <f>IF('5-4 支出'!H76="","",'5-4 支出'!H76)</f>
        <v/>
      </c>
      <c r="I76" s="132" t="str">
        <f>IF('5-4 支出'!I76="","",'5-4 支出'!I76)</f>
        <v/>
      </c>
      <c r="J76" s="132" t="str">
        <f>IF('5-4 支出'!J76="","",'5-4 支出'!J76)</f>
        <v/>
      </c>
      <c r="K76" s="136" t="str">
        <f t="shared" si="7"/>
        <v/>
      </c>
      <c r="L76" s="37"/>
    </row>
    <row r="77" spans="1:12" ht="18.5" thickBot="1">
      <c r="A77" s="35">
        <v>20</v>
      </c>
      <c r="B77" s="109"/>
      <c r="C77" s="81" t="str">
        <f t="shared" si="6"/>
        <v/>
      </c>
      <c r="D77" s="472" t="str">
        <f>IF('5-4 支出'!D77="","",'5-4 支出'!D77)</f>
        <v/>
      </c>
      <c r="E77" s="133" t="str">
        <f>IF('5-4 支出'!E77="","",'5-4 支出'!E77)</f>
        <v/>
      </c>
      <c r="F77" s="134" t="str">
        <f>IF('5-4 支出'!F77="","",'5-4 支出'!F77)</f>
        <v/>
      </c>
      <c r="G77" s="134" t="str">
        <f>IF('5-4 支出'!G77="","",'5-4 支出'!G77)</f>
        <v/>
      </c>
      <c r="H77" s="134" t="str">
        <f>IF('5-4 支出'!H77="","",'5-4 支出'!H77)</f>
        <v/>
      </c>
      <c r="I77" s="134" t="str">
        <f>IF('5-4 支出'!I77="","",'5-4 支出'!I77)</f>
        <v/>
      </c>
      <c r="J77" s="134" t="str">
        <f>IF('5-4 支出'!J77="","",'5-4 支出'!J77)</f>
        <v/>
      </c>
      <c r="K77" s="137" t="str">
        <f t="shared" si="7"/>
        <v/>
      </c>
      <c r="L77" s="38"/>
    </row>
    <row r="78" spans="1:12" ht="23" thickBot="1">
      <c r="A78" s="58"/>
      <c r="B78" s="106"/>
      <c r="C78" s="75" t="s">
        <v>177</v>
      </c>
      <c r="D78" s="112" t="s">
        <v>172</v>
      </c>
      <c r="E78" s="63" t="s">
        <v>145</v>
      </c>
      <c r="F78" s="113" t="s">
        <v>124</v>
      </c>
      <c r="G78" s="114" t="s">
        <v>94</v>
      </c>
      <c r="H78" s="66" t="s">
        <v>120</v>
      </c>
      <c r="I78" s="65" t="s">
        <v>95</v>
      </c>
      <c r="J78" s="66" t="s">
        <v>121</v>
      </c>
      <c r="K78" s="64" t="s">
        <v>96</v>
      </c>
      <c r="L78" s="67" t="s">
        <v>168</v>
      </c>
    </row>
    <row r="79" spans="1:12" s="31" customFormat="1" ht="26.5">
      <c r="A79" s="35"/>
      <c r="B79" s="60" t="str">
        <f t="shared" ref="B79" si="8">IF($E$8=C79,$D$8,IF($E$9=C79,$D$9,IF($E$10=C79,$D$10,"")))</f>
        <v/>
      </c>
      <c r="C79" s="78" t="s">
        <v>242</v>
      </c>
      <c r="D79" s="125"/>
      <c r="E79" s="69"/>
      <c r="F79" s="62"/>
      <c r="G79" s="62"/>
      <c r="H79" s="70"/>
      <c r="I79" s="70"/>
      <c r="J79" s="70"/>
      <c r="K79" s="73"/>
      <c r="L79" s="76">
        <f>ROUNDDOWN((SUM(K80:K99)),-3)/1000</f>
        <v>0</v>
      </c>
    </row>
    <row r="80" spans="1:12">
      <c r="A80" s="35">
        <v>1</v>
      </c>
      <c r="B80" s="108"/>
      <c r="C80" s="80" t="str">
        <f>IF(D80="","",".")</f>
        <v/>
      </c>
      <c r="D80" s="470" t="str">
        <f>IF('5-4 支出'!D80="","",'5-4 支出'!D80)</f>
        <v/>
      </c>
      <c r="E80" s="129" t="str">
        <f>IF('5-4 支出'!E80="","",'5-4 支出'!E80)</f>
        <v/>
      </c>
      <c r="F80" s="130" t="str">
        <f>IF('5-4 支出'!F80="","",'5-4 支出'!F80)</f>
        <v/>
      </c>
      <c r="G80" s="130" t="str">
        <f>IF('5-4 支出'!G80="","",'5-4 支出'!G80)</f>
        <v/>
      </c>
      <c r="H80" s="130" t="str">
        <f>IF('5-4 支出'!H80="","",'5-4 支出'!H80)</f>
        <v/>
      </c>
      <c r="I80" s="130" t="str">
        <f>IF('5-4 支出'!I80="","",'5-4 支出'!I80)</f>
        <v/>
      </c>
      <c r="J80" s="130" t="str">
        <f>IF('5-4 支出'!J80="","",'5-4 支出'!J80)</f>
        <v/>
      </c>
      <c r="K80" s="135" t="str">
        <f>IF(ISNUMBER(F80),(PRODUCT(F80,G80,I80)),"")</f>
        <v/>
      </c>
      <c r="L80" s="36"/>
    </row>
    <row r="81" spans="1:12">
      <c r="A81" s="35">
        <v>2</v>
      </c>
      <c r="B81" s="108"/>
      <c r="C81" s="80" t="str">
        <f t="shared" ref="C81:C99" si="9">IF(D81="","",".")</f>
        <v/>
      </c>
      <c r="D81" s="471" t="str">
        <f>IF('5-4 支出'!D81="","",'5-4 支出'!D81)</f>
        <v/>
      </c>
      <c r="E81" s="131" t="str">
        <f>IF('5-4 支出'!E81="","",'5-4 支出'!E81)</f>
        <v/>
      </c>
      <c r="F81" s="132" t="str">
        <f>IF('5-4 支出'!F81="","",'5-4 支出'!F81)</f>
        <v/>
      </c>
      <c r="G81" s="132" t="str">
        <f>IF('5-4 支出'!G81="","",'5-4 支出'!G81)</f>
        <v/>
      </c>
      <c r="H81" s="132" t="str">
        <f>IF('5-4 支出'!H81="","",'5-4 支出'!H81)</f>
        <v/>
      </c>
      <c r="I81" s="132" t="str">
        <f>IF('5-4 支出'!I81="","",'5-4 支出'!I81)</f>
        <v/>
      </c>
      <c r="J81" s="132" t="str">
        <f>IF('5-4 支出'!J81="","",'5-4 支出'!J81)</f>
        <v/>
      </c>
      <c r="K81" s="136" t="str">
        <f t="shared" ref="K81:K99" si="10">IF(ISNUMBER(F81),(PRODUCT(F81,G81,I81)),"")</f>
        <v/>
      </c>
      <c r="L81" s="36"/>
    </row>
    <row r="82" spans="1:12">
      <c r="A82" s="35">
        <v>3</v>
      </c>
      <c r="B82" s="108"/>
      <c r="C82" s="80" t="str">
        <f t="shared" si="9"/>
        <v/>
      </c>
      <c r="D82" s="471" t="str">
        <f>IF('5-4 支出'!D82="","",'5-4 支出'!D82)</f>
        <v/>
      </c>
      <c r="E82" s="131" t="str">
        <f>IF('5-4 支出'!E82="","",'5-4 支出'!E82)</f>
        <v/>
      </c>
      <c r="F82" s="132" t="str">
        <f>IF('5-4 支出'!F82="","",'5-4 支出'!F82)</f>
        <v/>
      </c>
      <c r="G82" s="132" t="str">
        <f>IF('5-4 支出'!G82="","",'5-4 支出'!G82)</f>
        <v/>
      </c>
      <c r="H82" s="132" t="str">
        <f>IF('5-4 支出'!H82="","",'5-4 支出'!H82)</f>
        <v/>
      </c>
      <c r="I82" s="132" t="str">
        <f>IF('5-4 支出'!I82="","",'5-4 支出'!I82)</f>
        <v/>
      </c>
      <c r="J82" s="132" t="str">
        <f>IF('5-4 支出'!J82="","",'5-4 支出'!J82)</f>
        <v/>
      </c>
      <c r="K82" s="136" t="str">
        <f t="shared" si="10"/>
        <v/>
      </c>
      <c r="L82" s="36"/>
    </row>
    <row r="83" spans="1:12">
      <c r="A83" s="35">
        <v>4</v>
      </c>
      <c r="B83" s="108"/>
      <c r="C83" s="80" t="str">
        <f t="shared" si="9"/>
        <v/>
      </c>
      <c r="D83" s="471" t="str">
        <f>IF('5-4 支出'!D83="","",'5-4 支出'!D83)</f>
        <v/>
      </c>
      <c r="E83" s="131" t="str">
        <f>IF('5-4 支出'!E83="","",'5-4 支出'!E83)</f>
        <v/>
      </c>
      <c r="F83" s="132" t="str">
        <f>IF('5-4 支出'!F83="","",'5-4 支出'!F83)</f>
        <v/>
      </c>
      <c r="G83" s="132" t="str">
        <f>IF('5-4 支出'!G83="","",'5-4 支出'!G83)</f>
        <v/>
      </c>
      <c r="H83" s="132" t="str">
        <f>IF('5-4 支出'!H83="","",'5-4 支出'!H83)</f>
        <v/>
      </c>
      <c r="I83" s="132" t="str">
        <f>IF('5-4 支出'!I83="","",'5-4 支出'!I83)</f>
        <v/>
      </c>
      <c r="J83" s="132" t="str">
        <f>IF('5-4 支出'!J83="","",'5-4 支出'!J83)</f>
        <v/>
      </c>
      <c r="K83" s="136" t="str">
        <f t="shared" si="10"/>
        <v/>
      </c>
      <c r="L83" s="36"/>
    </row>
    <row r="84" spans="1:12">
      <c r="A84" s="35">
        <v>5</v>
      </c>
      <c r="B84" s="108"/>
      <c r="C84" s="80" t="str">
        <f t="shared" si="9"/>
        <v/>
      </c>
      <c r="D84" s="471" t="str">
        <f>IF('5-4 支出'!D84="","",'5-4 支出'!D84)</f>
        <v/>
      </c>
      <c r="E84" s="131" t="str">
        <f>IF('5-4 支出'!E84="","",'5-4 支出'!E84)</f>
        <v/>
      </c>
      <c r="F84" s="132" t="str">
        <f>IF('5-4 支出'!F84="","",'5-4 支出'!F84)</f>
        <v/>
      </c>
      <c r="G84" s="132" t="str">
        <f>IF('5-4 支出'!G84="","",'5-4 支出'!G84)</f>
        <v/>
      </c>
      <c r="H84" s="132" t="str">
        <f>IF('5-4 支出'!H84="","",'5-4 支出'!H84)</f>
        <v/>
      </c>
      <c r="I84" s="132" t="str">
        <f>IF('5-4 支出'!I84="","",'5-4 支出'!I84)</f>
        <v/>
      </c>
      <c r="J84" s="132" t="str">
        <f>IF('5-4 支出'!J84="","",'5-4 支出'!J84)</f>
        <v/>
      </c>
      <c r="K84" s="136" t="str">
        <f t="shared" si="10"/>
        <v/>
      </c>
      <c r="L84" s="36"/>
    </row>
    <row r="85" spans="1:12">
      <c r="A85" s="35">
        <v>6</v>
      </c>
      <c r="B85" s="108"/>
      <c r="C85" s="80" t="str">
        <f t="shared" si="9"/>
        <v/>
      </c>
      <c r="D85" s="471" t="str">
        <f>IF('5-4 支出'!D85="","",'5-4 支出'!D85)</f>
        <v/>
      </c>
      <c r="E85" s="131" t="str">
        <f>IF('5-4 支出'!E85="","",'5-4 支出'!E85)</f>
        <v/>
      </c>
      <c r="F85" s="132" t="str">
        <f>IF('5-4 支出'!F85="","",'5-4 支出'!F85)</f>
        <v/>
      </c>
      <c r="G85" s="132" t="str">
        <f>IF('5-4 支出'!G85="","",'5-4 支出'!G85)</f>
        <v/>
      </c>
      <c r="H85" s="132" t="str">
        <f>IF('5-4 支出'!H85="","",'5-4 支出'!H85)</f>
        <v/>
      </c>
      <c r="I85" s="132" t="str">
        <f>IF('5-4 支出'!I85="","",'5-4 支出'!I85)</f>
        <v/>
      </c>
      <c r="J85" s="132" t="str">
        <f>IF('5-4 支出'!J85="","",'5-4 支出'!J85)</f>
        <v/>
      </c>
      <c r="K85" s="136" t="str">
        <f t="shared" si="10"/>
        <v/>
      </c>
      <c r="L85" s="36"/>
    </row>
    <row r="86" spans="1:12">
      <c r="A86" s="35">
        <v>7</v>
      </c>
      <c r="B86" s="108"/>
      <c r="C86" s="80" t="str">
        <f t="shared" si="9"/>
        <v/>
      </c>
      <c r="D86" s="471" t="str">
        <f>IF('5-4 支出'!D86="","",'5-4 支出'!D86)</f>
        <v/>
      </c>
      <c r="E86" s="131" t="str">
        <f>IF('5-4 支出'!E86="","",'5-4 支出'!E86)</f>
        <v/>
      </c>
      <c r="F86" s="132" t="str">
        <f>IF('5-4 支出'!F86="","",'5-4 支出'!F86)</f>
        <v/>
      </c>
      <c r="G86" s="132" t="str">
        <f>IF('5-4 支出'!G86="","",'5-4 支出'!G86)</f>
        <v/>
      </c>
      <c r="H86" s="132" t="str">
        <f>IF('5-4 支出'!H86="","",'5-4 支出'!H86)</f>
        <v/>
      </c>
      <c r="I86" s="132" t="str">
        <f>IF('5-4 支出'!I86="","",'5-4 支出'!I86)</f>
        <v/>
      </c>
      <c r="J86" s="132" t="str">
        <f>IF('5-4 支出'!J86="","",'5-4 支出'!J86)</f>
        <v/>
      </c>
      <c r="K86" s="136" t="str">
        <f t="shared" si="10"/>
        <v/>
      </c>
      <c r="L86" s="36"/>
    </row>
    <row r="87" spans="1:12">
      <c r="A87" s="35">
        <v>8</v>
      </c>
      <c r="B87" s="108"/>
      <c r="C87" s="80" t="str">
        <f t="shared" si="9"/>
        <v/>
      </c>
      <c r="D87" s="471" t="str">
        <f>IF('5-4 支出'!D87="","",'5-4 支出'!D87)</f>
        <v/>
      </c>
      <c r="E87" s="131" t="str">
        <f>IF('5-4 支出'!E87="","",'5-4 支出'!E87)</f>
        <v/>
      </c>
      <c r="F87" s="132" t="str">
        <f>IF('5-4 支出'!F87="","",'5-4 支出'!F87)</f>
        <v/>
      </c>
      <c r="G87" s="132" t="str">
        <f>IF('5-4 支出'!G87="","",'5-4 支出'!G87)</f>
        <v/>
      </c>
      <c r="H87" s="132" t="str">
        <f>IF('5-4 支出'!H87="","",'5-4 支出'!H87)</f>
        <v/>
      </c>
      <c r="I87" s="132" t="str">
        <f>IF('5-4 支出'!I87="","",'5-4 支出'!I87)</f>
        <v/>
      </c>
      <c r="J87" s="132" t="str">
        <f>IF('5-4 支出'!J87="","",'5-4 支出'!J87)</f>
        <v/>
      </c>
      <c r="K87" s="136" t="str">
        <f t="shared" si="10"/>
        <v/>
      </c>
      <c r="L87" s="36"/>
    </row>
    <row r="88" spans="1:12">
      <c r="A88" s="35">
        <v>9</v>
      </c>
      <c r="B88" s="108"/>
      <c r="C88" s="80" t="str">
        <f t="shared" si="9"/>
        <v/>
      </c>
      <c r="D88" s="471" t="str">
        <f>IF('5-4 支出'!D88="","",'5-4 支出'!D88)</f>
        <v/>
      </c>
      <c r="E88" s="131" t="str">
        <f>IF('5-4 支出'!E88="","",'5-4 支出'!E88)</f>
        <v/>
      </c>
      <c r="F88" s="132" t="str">
        <f>IF('5-4 支出'!F88="","",'5-4 支出'!F88)</f>
        <v/>
      </c>
      <c r="G88" s="132" t="str">
        <f>IF('5-4 支出'!G88="","",'5-4 支出'!G88)</f>
        <v/>
      </c>
      <c r="H88" s="132" t="str">
        <f>IF('5-4 支出'!H88="","",'5-4 支出'!H88)</f>
        <v/>
      </c>
      <c r="I88" s="132" t="str">
        <f>IF('5-4 支出'!I88="","",'5-4 支出'!I88)</f>
        <v/>
      </c>
      <c r="J88" s="132" t="str">
        <f>IF('5-4 支出'!J88="","",'5-4 支出'!J88)</f>
        <v/>
      </c>
      <c r="K88" s="136" t="str">
        <f t="shared" si="10"/>
        <v/>
      </c>
      <c r="L88" s="36"/>
    </row>
    <row r="89" spans="1:12">
      <c r="A89" s="35">
        <v>10</v>
      </c>
      <c r="B89" s="108"/>
      <c r="C89" s="80" t="str">
        <f t="shared" si="9"/>
        <v/>
      </c>
      <c r="D89" s="471" t="str">
        <f>IF('5-4 支出'!D89="","",'5-4 支出'!D89)</f>
        <v/>
      </c>
      <c r="E89" s="131" t="str">
        <f>IF('5-4 支出'!E89="","",'5-4 支出'!E89)</f>
        <v/>
      </c>
      <c r="F89" s="132" t="str">
        <f>IF('5-4 支出'!F89="","",'5-4 支出'!F89)</f>
        <v/>
      </c>
      <c r="G89" s="132" t="str">
        <f>IF('5-4 支出'!G89="","",'5-4 支出'!G89)</f>
        <v/>
      </c>
      <c r="H89" s="132" t="str">
        <f>IF('5-4 支出'!H89="","",'5-4 支出'!H89)</f>
        <v/>
      </c>
      <c r="I89" s="132" t="str">
        <f>IF('5-4 支出'!I89="","",'5-4 支出'!I89)</f>
        <v/>
      </c>
      <c r="J89" s="132" t="str">
        <f>IF('5-4 支出'!J89="","",'5-4 支出'!J89)</f>
        <v/>
      </c>
      <c r="K89" s="136" t="str">
        <f t="shared" si="10"/>
        <v/>
      </c>
      <c r="L89" s="36"/>
    </row>
    <row r="90" spans="1:12">
      <c r="A90" s="35">
        <v>11</v>
      </c>
      <c r="B90" s="108"/>
      <c r="C90" s="80" t="str">
        <f t="shared" si="9"/>
        <v/>
      </c>
      <c r="D90" s="471" t="str">
        <f>IF('5-4 支出'!D90="","",'5-4 支出'!D90)</f>
        <v/>
      </c>
      <c r="E90" s="131" t="str">
        <f>IF('5-4 支出'!E90="","",'5-4 支出'!E90)</f>
        <v/>
      </c>
      <c r="F90" s="132" t="str">
        <f>IF('5-4 支出'!F90="","",'5-4 支出'!F90)</f>
        <v/>
      </c>
      <c r="G90" s="132" t="str">
        <f>IF('5-4 支出'!G90="","",'5-4 支出'!G90)</f>
        <v/>
      </c>
      <c r="H90" s="132" t="str">
        <f>IF('5-4 支出'!H90="","",'5-4 支出'!H90)</f>
        <v/>
      </c>
      <c r="I90" s="132" t="str">
        <f>IF('5-4 支出'!I90="","",'5-4 支出'!I90)</f>
        <v/>
      </c>
      <c r="J90" s="132" t="str">
        <f>IF('5-4 支出'!J90="","",'5-4 支出'!J90)</f>
        <v/>
      </c>
      <c r="K90" s="136" t="str">
        <f t="shared" si="10"/>
        <v/>
      </c>
      <c r="L90" s="36"/>
    </row>
    <row r="91" spans="1:12">
      <c r="A91" s="35">
        <v>12</v>
      </c>
      <c r="B91" s="108"/>
      <c r="C91" s="80" t="str">
        <f t="shared" si="9"/>
        <v/>
      </c>
      <c r="D91" s="471" t="str">
        <f>IF('5-4 支出'!D91="","",'5-4 支出'!D91)</f>
        <v/>
      </c>
      <c r="E91" s="131" t="str">
        <f>IF('5-4 支出'!E91="","",'5-4 支出'!E91)</f>
        <v/>
      </c>
      <c r="F91" s="132" t="str">
        <f>IF('5-4 支出'!F91="","",'5-4 支出'!F91)</f>
        <v/>
      </c>
      <c r="G91" s="132" t="str">
        <f>IF('5-4 支出'!G91="","",'5-4 支出'!G91)</f>
        <v/>
      </c>
      <c r="H91" s="132" t="str">
        <f>IF('5-4 支出'!H91="","",'5-4 支出'!H91)</f>
        <v/>
      </c>
      <c r="I91" s="132" t="str">
        <f>IF('5-4 支出'!I91="","",'5-4 支出'!I91)</f>
        <v/>
      </c>
      <c r="J91" s="132" t="str">
        <f>IF('5-4 支出'!J91="","",'5-4 支出'!J91)</f>
        <v/>
      </c>
      <c r="K91" s="136" t="str">
        <f t="shared" si="10"/>
        <v/>
      </c>
      <c r="L91" s="37"/>
    </row>
    <row r="92" spans="1:12">
      <c r="A92" s="35">
        <v>13</v>
      </c>
      <c r="B92" s="108"/>
      <c r="C92" s="80" t="str">
        <f t="shared" si="9"/>
        <v/>
      </c>
      <c r="D92" s="471" t="str">
        <f>IF('5-4 支出'!D92="","",'5-4 支出'!D92)</f>
        <v/>
      </c>
      <c r="E92" s="131" t="str">
        <f>IF('5-4 支出'!E92="","",'5-4 支出'!E92)</f>
        <v/>
      </c>
      <c r="F92" s="132" t="str">
        <f>IF('5-4 支出'!F92="","",'5-4 支出'!F92)</f>
        <v/>
      </c>
      <c r="G92" s="132" t="str">
        <f>IF('5-4 支出'!G92="","",'5-4 支出'!G92)</f>
        <v/>
      </c>
      <c r="H92" s="132" t="str">
        <f>IF('5-4 支出'!H92="","",'5-4 支出'!H92)</f>
        <v/>
      </c>
      <c r="I92" s="132" t="str">
        <f>IF('5-4 支出'!I92="","",'5-4 支出'!I92)</f>
        <v/>
      </c>
      <c r="J92" s="132" t="str">
        <f>IF('5-4 支出'!J92="","",'5-4 支出'!J92)</f>
        <v/>
      </c>
      <c r="K92" s="136" t="str">
        <f t="shared" si="10"/>
        <v/>
      </c>
      <c r="L92" s="37"/>
    </row>
    <row r="93" spans="1:12">
      <c r="A93" s="35">
        <v>14</v>
      </c>
      <c r="B93" s="108"/>
      <c r="C93" s="80" t="str">
        <f t="shared" si="9"/>
        <v/>
      </c>
      <c r="D93" s="471" t="str">
        <f>IF('5-4 支出'!D93="","",'5-4 支出'!D93)</f>
        <v/>
      </c>
      <c r="E93" s="131" t="str">
        <f>IF('5-4 支出'!E93="","",'5-4 支出'!E93)</f>
        <v/>
      </c>
      <c r="F93" s="132" t="str">
        <f>IF('5-4 支出'!F93="","",'5-4 支出'!F93)</f>
        <v/>
      </c>
      <c r="G93" s="132" t="str">
        <f>IF('5-4 支出'!G93="","",'5-4 支出'!G93)</f>
        <v/>
      </c>
      <c r="H93" s="132" t="str">
        <f>IF('5-4 支出'!H93="","",'5-4 支出'!H93)</f>
        <v/>
      </c>
      <c r="I93" s="132" t="str">
        <f>IF('5-4 支出'!I93="","",'5-4 支出'!I93)</f>
        <v/>
      </c>
      <c r="J93" s="132" t="str">
        <f>IF('5-4 支出'!J93="","",'5-4 支出'!J93)</f>
        <v/>
      </c>
      <c r="K93" s="136" t="str">
        <f t="shared" si="10"/>
        <v/>
      </c>
      <c r="L93" s="36"/>
    </row>
    <row r="94" spans="1:12">
      <c r="A94" s="35">
        <v>15</v>
      </c>
      <c r="B94" s="108"/>
      <c r="C94" s="80" t="str">
        <f t="shared" si="9"/>
        <v/>
      </c>
      <c r="D94" s="471" t="str">
        <f>IF('5-4 支出'!D94="","",'5-4 支出'!D94)</f>
        <v/>
      </c>
      <c r="E94" s="131" t="str">
        <f>IF('5-4 支出'!E94="","",'5-4 支出'!E94)</f>
        <v/>
      </c>
      <c r="F94" s="132" t="str">
        <f>IF('5-4 支出'!F94="","",'5-4 支出'!F94)</f>
        <v/>
      </c>
      <c r="G94" s="132" t="str">
        <f>IF('5-4 支出'!G94="","",'5-4 支出'!G94)</f>
        <v/>
      </c>
      <c r="H94" s="132" t="str">
        <f>IF('5-4 支出'!H94="","",'5-4 支出'!H94)</f>
        <v/>
      </c>
      <c r="I94" s="132" t="str">
        <f>IF('5-4 支出'!I94="","",'5-4 支出'!I94)</f>
        <v/>
      </c>
      <c r="J94" s="132" t="str">
        <f>IF('5-4 支出'!J94="","",'5-4 支出'!J94)</f>
        <v/>
      </c>
      <c r="K94" s="136" t="str">
        <f t="shared" si="10"/>
        <v/>
      </c>
      <c r="L94" s="36"/>
    </row>
    <row r="95" spans="1:12">
      <c r="A95" s="35">
        <v>16</v>
      </c>
      <c r="B95" s="108"/>
      <c r="C95" s="80" t="str">
        <f t="shared" si="9"/>
        <v/>
      </c>
      <c r="D95" s="471" t="str">
        <f>IF('5-4 支出'!D95="","",'5-4 支出'!D95)</f>
        <v/>
      </c>
      <c r="E95" s="131" t="str">
        <f>IF('5-4 支出'!E95="","",'5-4 支出'!E95)</f>
        <v/>
      </c>
      <c r="F95" s="132" t="str">
        <f>IF('5-4 支出'!F95="","",'5-4 支出'!F95)</f>
        <v/>
      </c>
      <c r="G95" s="132" t="str">
        <f>IF('5-4 支出'!G95="","",'5-4 支出'!G95)</f>
        <v/>
      </c>
      <c r="H95" s="132" t="str">
        <f>IF('5-4 支出'!H95="","",'5-4 支出'!H95)</f>
        <v/>
      </c>
      <c r="I95" s="132" t="str">
        <f>IF('5-4 支出'!I95="","",'5-4 支出'!I95)</f>
        <v/>
      </c>
      <c r="J95" s="132" t="str">
        <f>IF('5-4 支出'!J95="","",'5-4 支出'!J95)</f>
        <v/>
      </c>
      <c r="K95" s="136" t="str">
        <f t="shared" si="10"/>
        <v/>
      </c>
      <c r="L95" s="36"/>
    </row>
    <row r="96" spans="1:12">
      <c r="A96" s="35">
        <v>17</v>
      </c>
      <c r="B96" s="108"/>
      <c r="C96" s="80" t="str">
        <f t="shared" si="9"/>
        <v/>
      </c>
      <c r="D96" s="471" t="str">
        <f>IF('5-4 支出'!D96="","",'5-4 支出'!D96)</f>
        <v/>
      </c>
      <c r="E96" s="131" t="str">
        <f>IF('5-4 支出'!E96="","",'5-4 支出'!E96)</f>
        <v/>
      </c>
      <c r="F96" s="132" t="str">
        <f>IF('5-4 支出'!F96="","",'5-4 支出'!F96)</f>
        <v/>
      </c>
      <c r="G96" s="132" t="str">
        <f>IF('5-4 支出'!G96="","",'5-4 支出'!G96)</f>
        <v/>
      </c>
      <c r="H96" s="132" t="str">
        <f>IF('5-4 支出'!H96="","",'5-4 支出'!H96)</f>
        <v/>
      </c>
      <c r="I96" s="132" t="str">
        <f>IF('5-4 支出'!I96="","",'5-4 支出'!I96)</f>
        <v/>
      </c>
      <c r="J96" s="132" t="str">
        <f>IF('5-4 支出'!J96="","",'5-4 支出'!J96)</f>
        <v/>
      </c>
      <c r="K96" s="136" t="str">
        <f t="shared" si="10"/>
        <v/>
      </c>
      <c r="L96" s="36"/>
    </row>
    <row r="97" spans="1:12">
      <c r="A97" s="35">
        <v>18</v>
      </c>
      <c r="B97" s="108"/>
      <c r="C97" s="80" t="str">
        <f t="shared" si="9"/>
        <v/>
      </c>
      <c r="D97" s="471" t="str">
        <f>IF('5-4 支出'!D97="","",'5-4 支出'!D97)</f>
        <v/>
      </c>
      <c r="E97" s="131" t="str">
        <f>IF('5-4 支出'!E97="","",'5-4 支出'!E97)</f>
        <v/>
      </c>
      <c r="F97" s="132" t="str">
        <f>IF('5-4 支出'!F97="","",'5-4 支出'!F97)</f>
        <v/>
      </c>
      <c r="G97" s="132" t="str">
        <f>IF('5-4 支出'!G97="","",'5-4 支出'!G97)</f>
        <v/>
      </c>
      <c r="H97" s="132" t="str">
        <f>IF('5-4 支出'!H97="","",'5-4 支出'!H97)</f>
        <v/>
      </c>
      <c r="I97" s="132" t="str">
        <f>IF('5-4 支出'!I97="","",'5-4 支出'!I97)</f>
        <v/>
      </c>
      <c r="J97" s="132" t="str">
        <f>IF('5-4 支出'!J97="","",'5-4 支出'!J97)</f>
        <v/>
      </c>
      <c r="K97" s="136" t="str">
        <f t="shared" si="10"/>
        <v/>
      </c>
      <c r="L97" s="36"/>
    </row>
    <row r="98" spans="1:12">
      <c r="A98" s="35">
        <v>19</v>
      </c>
      <c r="B98" s="108"/>
      <c r="C98" s="80" t="str">
        <f t="shared" si="9"/>
        <v/>
      </c>
      <c r="D98" s="471" t="str">
        <f>IF('5-4 支出'!D98="","",'5-4 支出'!D98)</f>
        <v/>
      </c>
      <c r="E98" s="131" t="str">
        <f>IF('5-4 支出'!E98="","",'5-4 支出'!E98)</f>
        <v/>
      </c>
      <c r="F98" s="132" t="str">
        <f>IF('5-4 支出'!F98="","",'5-4 支出'!F98)</f>
        <v/>
      </c>
      <c r="G98" s="132" t="str">
        <f>IF('5-4 支出'!G98="","",'5-4 支出'!G98)</f>
        <v/>
      </c>
      <c r="H98" s="132" t="str">
        <f>IF('5-4 支出'!H98="","",'5-4 支出'!H98)</f>
        <v/>
      </c>
      <c r="I98" s="132" t="str">
        <f>IF('5-4 支出'!I98="","",'5-4 支出'!I98)</f>
        <v/>
      </c>
      <c r="J98" s="132" t="str">
        <f>IF('5-4 支出'!J98="","",'5-4 支出'!J98)</f>
        <v/>
      </c>
      <c r="K98" s="136" t="str">
        <f t="shared" si="10"/>
        <v/>
      </c>
      <c r="L98" s="37"/>
    </row>
    <row r="99" spans="1:12" ht="18.5" thickBot="1">
      <c r="A99" s="35">
        <v>20</v>
      </c>
      <c r="B99" s="109"/>
      <c r="C99" s="81" t="str">
        <f t="shared" si="9"/>
        <v/>
      </c>
      <c r="D99" s="472" t="str">
        <f>IF('5-4 支出'!D99="","",'5-4 支出'!D99)</f>
        <v/>
      </c>
      <c r="E99" s="133" t="str">
        <f>IF('5-4 支出'!E99="","",'5-4 支出'!E99)</f>
        <v/>
      </c>
      <c r="F99" s="134" t="str">
        <f>IF('5-4 支出'!F99="","",'5-4 支出'!F99)</f>
        <v/>
      </c>
      <c r="G99" s="134" t="str">
        <f>IF('5-4 支出'!G99="","",'5-4 支出'!G99)</f>
        <v/>
      </c>
      <c r="H99" s="134" t="str">
        <f>IF('5-4 支出'!H99="","",'5-4 支出'!H99)</f>
        <v/>
      </c>
      <c r="I99" s="134" t="str">
        <f>IF('5-4 支出'!I99="","",'5-4 支出'!I99)</f>
        <v/>
      </c>
      <c r="J99" s="134" t="str">
        <f>IF('5-4 支出'!J99="","",'5-4 支出'!J99)</f>
        <v/>
      </c>
      <c r="K99" s="137" t="str">
        <f t="shared" si="10"/>
        <v/>
      </c>
      <c r="L99" s="38"/>
    </row>
    <row r="100" spans="1:12" ht="23" thickBot="1">
      <c r="A100" s="58"/>
      <c r="B100" s="106"/>
      <c r="C100" s="75" t="s">
        <v>177</v>
      </c>
      <c r="D100" s="112" t="s">
        <v>172</v>
      </c>
      <c r="E100" s="63" t="s">
        <v>145</v>
      </c>
      <c r="F100" s="113" t="s">
        <v>124</v>
      </c>
      <c r="G100" s="114" t="s">
        <v>94</v>
      </c>
      <c r="H100" s="66" t="s">
        <v>120</v>
      </c>
      <c r="I100" s="65" t="s">
        <v>95</v>
      </c>
      <c r="J100" s="66" t="s">
        <v>121</v>
      </c>
      <c r="K100" s="64" t="s">
        <v>96</v>
      </c>
      <c r="L100" s="67" t="s">
        <v>168</v>
      </c>
    </row>
    <row r="101" spans="1:12" s="31" customFormat="1" ht="26.5">
      <c r="A101" s="35"/>
      <c r="B101" s="60" t="str">
        <f t="shared" ref="B101" si="11">IF($E$8=C101,$D$8,IF($E$9=C101,$D$9,IF($E$10=C101,$D$10,"")))</f>
        <v/>
      </c>
      <c r="C101" s="78" t="s">
        <v>243</v>
      </c>
      <c r="D101" s="125"/>
      <c r="E101" s="69"/>
      <c r="F101" s="62"/>
      <c r="G101" s="62"/>
      <c r="H101" s="70"/>
      <c r="I101" s="70"/>
      <c r="J101" s="70"/>
      <c r="K101" s="73"/>
      <c r="L101" s="76">
        <f>ROUNDDOWN((SUM(K102:K121)),-3)/1000</f>
        <v>0</v>
      </c>
    </row>
    <row r="102" spans="1:12">
      <c r="A102" s="35">
        <v>1</v>
      </c>
      <c r="B102" s="108"/>
      <c r="C102" s="82" t="str">
        <f>IF(D102="","",".")</f>
        <v/>
      </c>
      <c r="D102" s="470" t="str">
        <f>IF('5-4 支出'!D102="","",'5-4 支出'!D102)</f>
        <v/>
      </c>
      <c r="E102" s="129" t="str">
        <f>IF('5-4 支出'!E102="","",'5-4 支出'!E102)</f>
        <v/>
      </c>
      <c r="F102" s="130" t="str">
        <f>IF('5-4 支出'!F102="","",'5-4 支出'!F102)</f>
        <v/>
      </c>
      <c r="G102" s="130" t="str">
        <f>IF('5-4 支出'!G102="","",'5-4 支出'!G102)</f>
        <v/>
      </c>
      <c r="H102" s="130" t="str">
        <f>IF('5-4 支出'!H102="","",'5-4 支出'!H102)</f>
        <v/>
      </c>
      <c r="I102" s="130" t="str">
        <f>IF('5-4 支出'!I102="","",'5-4 支出'!I102)</f>
        <v/>
      </c>
      <c r="J102" s="130" t="str">
        <f>IF('5-4 支出'!J102="","",'5-4 支出'!J102)</f>
        <v/>
      </c>
      <c r="K102" s="135" t="str">
        <f>IF(ISNUMBER(F102),(PRODUCT(F102,G102,I102)),"")</f>
        <v/>
      </c>
      <c r="L102" s="36"/>
    </row>
    <row r="103" spans="1:12">
      <c r="A103" s="35">
        <v>2</v>
      </c>
      <c r="B103" s="108"/>
      <c r="C103" s="82" t="str">
        <f t="shared" ref="C103:C121" si="12">IF(D103="","",".")</f>
        <v/>
      </c>
      <c r="D103" s="471" t="str">
        <f>IF('5-4 支出'!D103="","",'5-4 支出'!D103)</f>
        <v/>
      </c>
      <c r="E103" s="131" t="str">
        <f>IF('5-4 支出'!E103="","",'5-4 支出'!E103)</f>
        <v/>
      </c>
      <c r="F103" s="132" t="str">
        <f>IF('5-4 支出'!F103="","",'5-4 支出'!F103)</f>
        <v/>
      </c>
      <c r="G103" s="132" t="str">
        <f>IF('5-4 支出'!G103="","",'5-4 支出'!G103)</f>
        <v/>
      </c>
      <c r="H103" s="132" t="str">
        <f>IF('5-4 支出'!H103="","",'5-4 支出'!H103)</f>
        <v/>
      </c>
      <c r="I103" s="132" t="str">
        <f>IF('5-4 支出'!I103="","",'5-4 支出'!I103)</f>
        <v/>
      </c>
      <c r="J103" s="132" t="str">
        <f>IF('5-4 支出'!J103="","",'5-4 支出'!J103)</f>
        <v/>
      </c>
      <c r="K103" s="136" t="str">
        <f t="shared" ref="K103:K121" si="13">IF(ISNUMBER(F103),(PRODUCT(F103,G103,I103)),"")</f>
        <v/>
      </c>
      <c r="L103" s="36"/>
    </row>
    <row r="104" spans="1:12">
      <c r="A104" s="35">
        <v>3</v>
      </c>
      <c r="B104" s="108"/>
      <c r="C104" s="82" t="str">
        <f t="shared" si="12"/>
        <v/>
      </c>
      <c r="D104" s="471" t="str">
        <f>IF('5-4 支出'!D104="","",'5-4 支出'!D104)</f>
        <v/>
      </c>
      <c r="E104" s="131" t="str">
        <f>IF('5-4 支出'!E104="","",'5-4 支出'!E104)</f>
        <v/>
      </c>
      <c r="F104" s="132" t="str">
        <f>IF('5-4 支出'!F104="","",'5-4 支出'!F104)</f>
        <v/>
      </c>
      <c r="G104" s="132" t="str">
        <f>IF('5-4 支出'!G104="","",'5-4 支出'!G104)</f>
        <v/>
      </c>
      <c r="H104" s="132" t="str">
        <f>IF('5-4 支出'!H104="","",'5-4 支出'!H104)</f>
        <v/>
      </c>
      <c r="I104" s="132" t="str">
        <f>IF('5-4 支出'!I104="","",'5-4 支出'!I104)</f>
        <v/>
      </c>
      <c r="J104" s="132" t="str">
        <f>IF('5-4 支出'!J104="","",'5-4 支出'!J104)</f>
        <v/>
      </c>
      <c r="K104" s="136" t="str">
        <f t="shared" si="13"/>
        <v/>
      </c>
      <c r="L104" s="36"/>
    </row>
    <row r="105" spans="1:12">
      <c r="A105" s="35">
        <v>4</v>
      </c>
      <c r="B105" s="108"/>
      <c r="C105" s="82" t="str">
        <f t="shared" si="12"/>
        <v/>
      </c>
      <c r="D105" s="471" t="str">
        <f>IF('5-4 支出'!D105="","",'5-4 支出'!D105)</f>
        <v/>
      </c>
      <c r="E105" s="131" t="str">
        <f>IF('5-4 支出'!E105="","",'5-4 支出'!E105)</f>
        <v/>
      </c>
      <c r="F105" s="132" t="str">
        <f>IF('5-4 支出'!F105="","",'5-4 支出'!F105)</f>
        <v/>
      </c>
      <c r="G105" s="132" t="str">
        <f>IF('5-4 支出'!G105="","",'5-4 支出'!G105)</f>
        <v/>
      </c>
      <c r="H105" s="132" t="str">
        <f>IF('5-4 支出'!H105="","",'5-4 支出'!H105)</f>
        <v/>
      </c>
      <c r="I105" s="132" t="str">
        <f>IF('5-4 支出'!I105="","",'5-4 支出'!I105)</f>
        <v/>
      </c>
      <c r="J105" s="132" t="str">
        <f>IF('5-4 支出'!J105="","",'5-4 支出'!J105)</f>
        <v/>
      </c>
      <c r="K105" s="136" t="str">
        <f t="shared" si="13"/>
        <v/>
      </c>
      <c r="L105" s="36"/>
    </row>
    <row r="106" spans="1:12">
      <c r="A106" s="35">
        <v>5</v>
      </c>
      <c r="B106" s="108"/>
      <c r="C106" s="82" t="str">
        <f t="shared" si="12"/>
        <v/>
      </c>
      <c r="D106" s="471" t="str">
        <f>IF('5-4 支出'!D106="","",'5-4 支出'!D106)</f>
        <v/>
      </c>
      <c r="E106" s="131" t="str">
        <f>IF('5-4 支出'!E106="","",'5-4 支出'!E106)</f>
        <v/>
      </c>
      <c r="F106" s="132" t="str">
        <f>IF('5-4 支出'!F106="","",'5-4 支出'!F106)</f>
        <v/>
      </c>
      <c r="G106" s="132" t="str">
        <f>IF('5-4 支出'!G106="","",'5-4 支出'!G106)</f>
        <v/>
      </c>
      <c r="H106" s="132" t="str">
        <f>IF('5-4 支出'!H106="","",'5-4 支出'!H106)</f>
        <v/>
      </c>
      <c r="I106" s="132" t="str">
        <f>IF('5-4 支出'!I106="","",'5-4 支出'!I106)</f>
        <v/>
      </c>
      <c r="J106" s="132" t="str">
        <f>IF('5-4 支出'!J106="","",'5-4 支出'!J106)</f>
        <v/>
      </c>
      <c r="K106" s="136" t="str">
        <f t="shared" si="13"/>
        <v/>
      </c>
      <c r="L106" s="36"/>
    </row>
    <row r="107" spans="1:12">
      <c r="A107" s="35">
        <v>6</v>
      </c>
      <c r="B107" s="108"/>
      <c r="C107" s="82" t="str">
        <f t="shared" si="12"/>
        <v/>
      </c>
      <c r="D107" s="471" t="str">
        <f>IF('5-4 支出'!D107="","",'5-4 支出'!D107)</f>
        <v/>
      </c>
      <c r="E107" s="131" t="str">
        <f>IF('5-4 支出'!E107="","",'5-4 支出'!E107)</f>
        <v/>
      </c>
      <c r="F107" s="132" t="str">
        <f>IF('5-4 支出'!F107="","",'5-4 支出'!F107)</f>
        <v/>
      </c>
      <c r="G107" s="132" t="str">
        <f>IF('5-4 支出'!G107="","",'5-4 支出'!G107)</f>
        <v/>
      </c>
      <c r="H107" s="132" t="str">
        <f>IF('5-4 支出'!H107="","",'5-4 支出'!H107)</f>
        <v/>
      </c>
      <c r="I107" s="132" t="str">
        <f>IF('5-4 支出'!I107="","",'5-4 支出'!I107)</f>
        <v/>
      </c>
      <c r="J107" s="132" t="str">
        <f>IF('5-4 支出'!J107="","",'5-4 支出'!J107)</f>
        <v/>
      </c>
      <c r="K107" s="136" t="str">
        <f t="shared" si="13"/>
        <v/>
      </c>
      <c r="L107" s="36"/>
    </row>
    <row r="108" spans="1:12">
      <c r="A108" s="35">
        <v>7</v>
      </c>
      <c r="B108" s="108"/>
      <c r="C108" s="82" t="str">
        <f t="shared" si="12"/>
        <v/>
      </c>
      <c r="D108" s="471" t="str">
        <f>IF('5-4 支出'!D108="","",'5-4 支出'!D108)</f>
        <v/>
      </c>
      <c r="E108" s="131" t="str">
        <f>IF('5-4 支出'!E108="","",'5-4 支出'!E108)</f>
        <v/>
      </c>
      <c r="F108" s="132" t="str">
        <f>IF('5-4 支出'!F108="","",'5-4 支出'!F108)</f>
        <v/>
      </c>
      <c r="G108" s="132" t="str">
        <f>IF('5-4 支出'!G108="","",'5-4 支出'!G108)</f>
        <v/>
      </c>
      <c r="H108" s="132" t="str">
        <f>IF('5-4 支出'!H108="","",'5-4 支出'!H108)</f>
        <v/>
      </c>
      <c r="I108" s="132" t="str">
        <f>IF('5-4 支出'!I108="","",'5-4 支出'!I108)</f>
        <v/>
      </c>
      <c r="J108" s="132" t="str">
        <f>IF('5-4 支出'!J108="","",'5-4 支出'!J108)</f>
        <v/>
      </c>
      <c r="K108" s="136" t="str">
        <f t="shared" si="13"/>
        <v/>
      </c>
      <c r="L108" s="36"/>
    </row>
    <row r="109" spans="1:12">
      <c r="A109" s="35">
        <v>8</v>
      </c>
      <c r="B109" s="108"/>
      <c r="C109" s="82" t="str">
        <f t="shared" si="12"/>
        <v/>
      </c>
      <c r="D109" s="471" t="str">
        <f>IF('5-4 支出'!D109="","",'5-4 支出'!D109)</f>
        <v/>
      </c>
      <c r="E109" s="131" t="str">
        <f>IF('5-4 支出'!E109="","",'5-4 支出'!E109)</f>
        <v/>
      </c>
      <c r="F109" s="132" t="str">
        <f>IF('5-4 支出'!F109="","",'5-4 支出'!F109)</f>
        <v/>
      </c>
      <c r="G109" s="132" t="str">
        <f>IF('5-4 支出'!G109="","",'5-4 支出'!G109)</f>
        <v/>
      </c>
      <c r="H109" s="132" t="str">
        <f>IF('5-4 支出'!H109="","",'5-4 支出'!H109)</f>
        <v/>
      </c>
      <c r="I109" s="132" t="str">
        <f>IF('5-4 支出'!I109="","",'5-4 支出'!I109)</f>
        <v/>
      </c>
      <c r="J109" s="132" t="str">
        <f>IF('5-4 支出'!J109="","",'5-4 支出'!J109)</f>
        <v/>
      </c>
      <c r="K109" s="136" t="str">
        <f t="shared" si="13"/>
        <v/>
      </c>
      <c r="L109" s="36"/>
    </row>
    <row r="110" spans="1:12">
      <c r="A110" s="35">
        <v>9</v>
      </c>
      <c r="B110" s="108"/>
      <c r="C110" s="82" t="str">
        <f t="shared" si="12"/>
        <v/>
      </c>
      <c r="D110" s="471" t="str">
        <f>IF('5-4 支出'!D110="","",'5-4 支出'!D110)</f>
        <v/>
      </c>
      <c r="E110" s="131" t="str">
        <f>IF('5-4 支出'!E110="","",'5-4 支出'!E110)</f>
        <v/>
      </c>
      <c r="F110" s="132" t="str">
        <f>IF('5-4 支出'!F110="","",'5-4 支出'!F110)</f>
        <v/>
      </c>
      <c r="G110" s="132" t="str">
        <f>IF('5-4 支出'!G110="","",'5-4 支出'!G110)</f>
        <v/>
      </c>
      <c r="H110" s="132" t="str">
        <f>IF('5-4 支出'!H110="","",'5-4 支出'!H110)</f>
        <v/>
      </c>
      <c r="I110" s="132" t="str">
        <f>IF('5-4 支出'!I110="","",'5-4 支出'!I110)</f>
        <v/>
      </c>
      <c r="J110" s="132" t="str">
        <f>IF('5-4 支出'!J110="","",'5-4 支出'!J110)</f>
        <v/>
      </c>
      <c r="K110" s="136" t="str">
        <f t="shared" si="13"/>
        <v/>
      </c>
      <c r="L110" s="36"/>
    </row>
    <row r="111" spans="1:12">
      <c r="A111" s="35">
        <v>10</v>
      </c>
      <c r="B111" s="108"/>
      <c r="C111" s="82" t="str">
        <f t="shared" si="12"/>
        <v/>
      </c>
      <c r="D111" s="471" t="str">
        <f>IF('5-4 支出'!D111="","",'5-4 支出'!D111)</f>
        <v/>
      </c>
      <c r="E111" s="131" t="str">
        <f>IF('5-4 支出'!E111="","",'5-4 支出'!E111)</f>
        <v/>
      </c>
      <c r="F111" s="132" t="str">
        <f>IF('5-4 支出'!F111="","",'5-4 支出'!F111)</f>
        <v/>
      </c>
      <c r="G111" s="132" t="str">
        <f>IF('5-4 支出'!G111="","",'5-4 支出'!G111)</f>
        <v/>
      </c>
      <c r="H111" s="132" t="str">
        <f>IF('5-4 支出'!H111="","",'5-4 支出'!H111)</f>
        <v/>
      </c>
      <c r="I111" s="132" t="str">
        <f>IF('5-4 支出'!I111="","",'5-4 支出'!I111)</f>
        <v/>
      </c>
      <c r="J111" s="132" t="str">
        <f>IF('5-4 支出'!J111="","",'5-4 支出'!J111)</f>
        <v/>
      </c>
      <c r="K111" s="136" t="str">
        <f t="shared" si="13"/>
        <v/>
      </c>
      <c r="L111" s="36"/>
    </row>
    <row r="112" spans="1:12">
      <c r="A112" s="35">
        <v>11</v>
      </c>
      <c r="B112" s="108"/>
      <c r="C112" s="82" t="str">
        <f t="shared" si="12"/>
        <v/>
      </c>
      <c r="D112" s="471" t="str">
        <f>IF('5-4 支出'!D112="","",'5-4 支出'!D112)</f>
        <v/>
      </c>
      <c r="E112" s="131" t="str">
        <f>IF('5-4 支出'!E112="","",'5-4 支出'!E112)</f>
        <v/>
      </c>
      <c r="F112" s="132" t="str">
        <f>IF('5-4 支出'!F112="","",'5-4 支出'!F112)</f>
        <v/>
      </c>
      <c r="G112" s="132" t="str">
        <f>IF('5-4 支出'!G112="","",'5-4 支出'!G112)</f>
        <v/>
      </c>
      <c r="H112" s="132" t="str">
        <f>IF('5-4 支出'!H112="","",'5-4 支出'!H112)</f>
        <v/>
      </c>
      <c r="I112" s="132" t="str">
        <f>IF('5-4 支出'!I112="","",'5-4 支出'!I112)</f>
        <v/>
      </c>
      <c r="J112" s="132" t="str">
        <f>IF('5-4 支出'!J112="","",'5-4 支出'!J112)</f>
        <v/>
      </c>
      <c r="K112" s="136" t="str">
        <f t="shared" si="13"/>
        <v/>
      </c>
      <c r="L112" s="36"/>
    </row>
    <row r="113" spans="1:12">
      <c r="A113" s="35">
        <v>12</v>
      </c>
      <c r="B113" s="108"/>
      <c r="C113" s="82" t="str">
        <f t="shared" si="12"/>
        <v/>
      </c>
      <c r="D113" s="471" t="str">
        <f>IF('5-4 支出'!D113="","",'5-4 支出'!D113)</f>
        <v/>
      </c>
      <c r="E113" s="131" t="str">
        <f>IF('5-4 支出'!E113="","",'5-4 支出'!E113)</f>
        <v/>
      </c>
      <c r="F113" s="132" t="str">
        <f>IF('5-4 支出'!F113="","",'5-4 支出'!F113)</f>
        <v/>
      </c>
      <c r="G113" s="132" t="str">
        <f>IF('5-4 支出'!G113="","",'5-4 支出'!G113)</f>
        <v/>
      </c>
      <c r="H113" s="132" t="str">
        <f>IF('5-4 支出'!H113="","",'5-4 支出'!H113)</f>
        <v/>
      </c>
      <c r="I113" s="132" t="str">
        <f>IF('5-4 支出'!I113="","",'5-4 支出'!I113)</f>
        <v/>
      </c>
      <c r="J113" s="132" t="str">
        <f>IF('5-4 支出'!J113="","",'5-4 支出'!J113)</f>
        <v/>
      </c>
      <c r="K113" s="136" t="str">
        <f t="shared" si="13"/>
        <v/>
      </c>
      <c r="L113" s="37"/>
    </row>
    <row r="114" spans="1:12">
      <c r="A114" s="35">
        <v>13</v>
      </c>
      <c r="B114" s="108"/>
      <c r="C114" s="82" t="str">
        <f t="shared" si="12"/>
        <v/>
      </c>
      <c r="D114" s="471" t="str">
        <f>IF('5-4 支出'!D114="","",'5-4 支出'!D114)</f>
        <v/>
      </c>
      <c r="E114" s="131" t="str">
        <f>IF('5-4 支出'!E114="","",'5-4 支出'!E114)</f>
        <v/>
      </c>
      <c r="F114" s="132" t="str">
        <f>IF('5-4 支出'!F114="","",'5-4 支出'!F114)</f>
        <v/>
      </c>
      <c r="G114" s="132" t="str">
        <f>IF('5-4 支出'!G114="","",'5-4 支出'!G114)</f>
        <v/>
      </c>
      <c r="H114" s="132" t="str">
        <f>IF('5-4 支出'!H114="","",'5-4 支出'!H114)</f>
        <v/>
      </c>
      <c r="I114" s="132" t="str">
        <f>IF('5-4 支出'!I114="","",'5-4 支出'!I114)</f>
        <v/>
      </c>
      <c r="J114" s="132" t="str">
        <f>IF('5-4 支出'!J114="","",'5-4 支出'!J114)</f>
        <v/>
      </c>
      <c r="K114" s="136" t="str">
        <f t="shared" si="13"/>
        <v/>
      </c>
      <c r="L114" s="37"/>
    </row>
    <row r="115" spans="1:12">
      <c r="A115" s="35">
        <v>14</v>
      </c>
      <c r="B115" s="108"/>
      <c r="C115" s="82" t="str">
        <f t="shared" si="12"/>
        <v/>
      </c>
      <c r="D115" s="471" t="str">
        <f>IF('5-4 支出'!D115="","",'5-4 支出'!D115)</f>
        <v/>
      </c>
      <c r="E115" s="131" t="str">
        <f>IF('5-4 支出'!E115="","",'5-4 支出'!E115)</f>
        <v/>
      </c>
      <c r="F115" s="132" t="str">
        <f>IF('5-4 支出'!F115="","",'5-4 支出'!F115)</f>
        <v/>
      </c>
      <c r="G115" s="132" t="str">
        <f>IF('5-4 支出'!G115="","",'5-4 支出'!G115)</f>
        <v/>
      </c>
      <c r="H115" s="132" t="str">
        <f>IF('5-4 支出'!H115="","",'5-4 支出'!H115)</f>
        <v/>
      </c>
      <c r="I115" s="132" t="str">
        <f>IF('5-4 支出'!I115="","",'5-4 支出'!I115)</f>
        <v/>
      </c>
      <c r="J115" s="132" t="str">
        <f>IF('5-4 支出'!J115="","",'5-4 支出'!J115)</f>
        <v/>
      </c>
      <c r="K115" s="136" t="str">
        <f t="shared" si="13"/>
        <v/>
      </c>
      <c r="L115" s="36"/>
    </row>
    <row r="116" spans="1:12">
      <c r="A116" s="35">
        <v>15</v>
      </c>
      <c r="B116" s="108"/>
      <c r="C116" s="82" t="str">
        <f t="shared" si="12"/>
        <v/>
      </c>
      <c r="D116" s="471" t="str">
        <f>IF('5-4 支出'!D116="","",'5-4 支出'!D116)</f>
        <v/>
      </c>
      <c r="E116" s="131" t="str">
        <f>IF('5-4 支出'!E116="","",'5-4 支出'!E116)</f>
        <v/>
      </c>
      <c r="F116" s="132" t="str">
        <f>IF('5-4 支出'!F116="","",'5-4 支出'!F116)</f>
        <v/>
      </c>
      <c r="G116" s="132" t="str">
        <f>IF('5-4 支出'!G116="","",'5-4 支出'!G116)</f>
        <v/>
      </c>
      <c r="H116" s="132" t="str">
        <f>IF('5-4 支出'!H116="","",'5-4 支出'!H116)</f>
        <v/>
      </c>
      <c r="I116" s="132" t="str">
        <f>IF('5-4 支出'!I116="","",'5-4 支出'!I116)</f>
        <v/>
      </c>
      <c r="J116" s="132" t="str">
        <f>IF('5-4 支出'!J116="","",'5-4 支出'!J116)</f>
        <v/>
      </c>
      <c r="K116" s="136" t="str">
        <f t="shared" si="13"/>
        <v/>
      </c>
      <c r="L116" s="36"/>
    </row>
    <row r="117" spans="1:12">
      <c r="A117" s="35">
        <v>16</v>
      </c>
      <c r="B117" s="108"/>
      <c r="C117" s="82" t="str">
        <f t="shared" si="12"/>
        <v/>
      </c>
      <c r="D117" s="471" t="str">
        <f>IF('5-4 支出'!D117="","",'5-4 支出'!D117)</f>
        <v/>
      </c>
      <c r="E117" s="131" t="str">
        <f>IF('5-4 支出'!E117="","",'5-4 支出'!E117)</f>
        <v/>
      </c>
      <c r="F117" s="132" t="str">
        <f>IF('5-4 支出'!F117="","",'5-4 支出'!F117)</f>
        <v/>
      </c>
      <c r="G117" s="132" t="str">
        <f>IF('5-4 支出'!G117="","",'5-4 支出'!G117)</f>
        <v/>
      </c>
      <c r="H117" s="132" t="str">
        <f>IF('5-4 支出'!H117="","",'5-4 支出'!H117)</f>
        <v/>
      </c>
      <c r="I117" s="132" t="str">
        <f>IF('5-4 支出'!I117="","",'5-4 支出'!I117)</f>
        <v/>
      </c>
      <c r="J117" s="132" t="str">
        <f>IF('5-4 支出'!J117="","",'5-4 支出'!J117)</f>
        <v/>
      </c>
      <c r="K117" s="136" t="str">
        <f t="shared" si="13"/>
        <v/>
      </c>
      <c r="L117" s="36"/>
    </row>
    <row r="118" spans="1:12">
      <c r="A118" s="35">
        <v>17</v>
      </c>
      <c r="B118" s="108"/>
      <c r="C118" s="82" t="str">
        <f t="shared" si="12"/>
        <v/>
      </c>
      <c r="D118" s="471" t="str">
        <f>IF('5-4 支出'!D118="","",'5-4 支出'!D118)</f>
        <v/>
      </c>
      <c r="E118" s="131" t="str">
        <f>IF('5-4 支出'!E118="","",'5-4 支出'!E118)</f>
        <v/>
      </c>
      <c r="F118" s="132" t="str">
        <f>IF('5-4 支出'!F118="","",'5-4 支出'!F118)</f>
        <v/>
      </c>
      <c r="G118" s="132" t="str">
        <f>IF('5-4 支出'!G118="","",'5-4 支出'!G118)</f>
        <v/>
      </c>
      <c r="H118" s="132" t="str">
        <f>IF('5-4 支出'!H118="","",'5-4 支出'!H118)</f>
        <v/>
      </c>
      <c r="I118" s="132" t="str">
        <f>IF('5-4 支出'!I118="","",'5-4 支出'!I118)</f>
        <v/>
      </c>
      <c r="J118" s="132" t="str">
        <f>IF('5-4 支出'!J118="","",'5-4 支出'!J118)</f>
        <v/>
      </c>
      <c r="K118" s="136" t="str">
        <f t="shared" si="13"/>
        <v/>
      </c>
      <c r="L118" s="37"/>
    </row>
    <row r="119" spans="1:12">
      <c r="A119" s="35">
        <v>18</v>
      </c>
      <c r="B119" s="108"/>
      <c r="C119" s="82" t="str">
        <f t="shared" si="12"/>
        <v/>
      </c>
      <c r="D119" s="471" t="str">
        <f>IF('5-4 支出'!D119="","",'5-4 支出'!D119)</f>
        <v/>
      </c>
      <c r="E119" s="131" t="str">
        <f>IF('5-4 支出'!E119="","",'5-4 支出'!E119)</f>
        <v/>
      </c>
      <c r="F119" s="132" t="str">
        <f>IF('5-4 支出'!F119="","",'5-4 支出'!F119)</f>
        <v/>
      </c>
      <c r="G119" s="132" t="str">
        <f>IF('5-4 支出'!G119="","",'5-4 支出'!G119)</f>
        <v/>
      </c>
      <c r="H119" s="132" t="str">
        <f>IF('5-4 支出'!H119="","",'5-4 支出'!H119)</f>
        <v/>
      </c>
      <c r="I119" s="132" t="str">
        <f>IF('5-4 支出'!I119="","",'5-4 支出'!I119)</f>
        <v/>
      </c>
      <c r="J119" s="132" t="str">
        <f>IF('5-4 支出'!J119="","",'5-4 支出'!J119)</f>
        <v/>
      </c>
      <c r="K119" s="136" t="str">
        <f t="shared" si="13"/>
        <v/>
      </c>
      <c r="L119" s="37"/>
    </row>
    <row r="120" spans="1:12">
      <c r="A120" s="35">
        <v>19</v>
      </c>
      <c r="B120" s="108"/>
      <c r="C120" s="82" t="str">
        <f t="shared" si="12"/>
        <v/>
      </c>
      <c r="D120" s="471" t="str">
        <f>IF('5-4 支出'!D120="","",'5-4 支出'!D120)</f>
        <v/>
      </c>
      <c r="E120" s="131" t="str">
        <f>IF('5-4 支出'!E120="","",'5-4 支出'!E120)</f>
        <v/>
      </c>
      <c r="F120" s="132" t="str">
        <f>IF('5-4 支出'!F120="","",'5-4 支出'!F120)</f>
        <v/>
      </c>
      <c r="G120" s="132" t="str">
        <f>IF('5-4 支出'!G120="","",'5-4 支出'!G120)</f>
        <v/>
      </c>
      <c r="H120" s="132" t="str">
        <f>IF('5-4 支出'!H120="","",'5-4 支出'!H120)</f>
        <v/>
      </c>
      <c r="I120" s="132" t="str">
        <f>IF('5-4 支出'!I120="","",'5-4 支出'!I120)</f>
        <v/>
      </c>
      <c r="J120" s="132" t="str">
        <f>IF('5-4 支出'!J120="","",'5-4 支出'!J120)</f>
        <v/>
      </c>
      <c r="K120" s="136" t="str">
        <f t="shared" si="13"/>
        <v/>
      </c>
      <c r="L120" s="37"/>
    </row>
    <row r="121" spans="1:12" ht="18.5" thickBot="1">
      <c r="A121" s="35">
        <v>20</v>
      </c>
      <c r="B121" s="109"/>
      <c r="C121" s="83" t="str">
        <f t="shared" si="12"/>
        <v/>
      </c>
      <c r="D121" s="472" t="str">
        <f>IF('5-4 支出'!D121="","",'5-4 支出'!D121)</f>
        <v/>
      </c>
      <c r="E121" s="133" t="str">
        <f>IF('5-4 支出'!E121="","",'5-4 支出'!E121)</f>
        <v/>
      </c>
      <c r="F121" s="134" t="str">
        <f>IF('5-4 支出'!F121="","",'5-4 支出'!F121)</f>
        <v/>
      </c>
      <c r="G121" s="134" t="str">
        <f>IF('5-4 支出'!G121="","",'5-4 支出'!G121)</f>
        <v/>
      </c>
      <c r="H121" s="134" t="str">
        <f>IF('5-4 支出'!H121="","",'5-4 支出'!H121)</f>
        <v/>
      </c>
      <c r="I121" s="134" t="str">
        <f>IF('5-4 支出'!I121="","",'5-4 支出'!I121)</f>
        <v/>
      </c>
      <c r="J121" s="134" t="str">
        <f>IF('5-4 支出'!J121="","",'5-4 支出'!J121)</f>
        <v/>
      </c>
      <c r="K121" s="137" t="str">
        <f t="shared" si="13"/>
        <v/>
      </c>
      <c r="L121" s="38"/>
    </row>
    <row r="122" spans="1:12" ht="23" thickBot="1">
      <c r="A122" s="58"/>
      <c r="B122" s="106"/>
      <c r="C122" s="75" t="s">
        <v>177</v>
      </c>
      <c r="D122" s="112" t="s">
        <v>172</v>
      </c>
      <c r="E122" s="63" t="s">
        <v>145</v>
      </c>
      <c r="F122" s="113" t="s">
        <v>124</v>
      </c>
      <c r="G122" s="114" t="s">
        <v>94</v>
      </c>
      <c r="H122" s="66" t="s">
        <v>120</v>
      </c>
      <c r="I122" s="65" t="s">
        <v>95</v>
      </c>
      <c r="J122" s="66" t="s">
        <v>121</v>
      </c>
      <c r="K122" s="64" t="s">
        <v>96</v>
      </c>
      <c r="L122" s="67" t="s">
        <v>168</v>
      </c>
    </row>
    <row r="123" spans="1:12" s="31" customFormat="1" ht="26.5">
      <c r="A123" s="35"/>
      <c r="B123" s="60" t="str">
        <f t="shared" ref="B123" si="14">IF($E$8=C123,$D$8,IF($E$9=C123,$D$9,IF($E$10=C123,$D$10,"")))</f>
        <v/>
      </c>
      <c r="C123" s="78" t="s">
        <v>70</v>
      </c>
      <c r="D123" s="125"/>
      <c r="E123" s="69"/>
      <c r="F123" s="62"/>
      <c r="G123" s="62"/>
      <c r="H123" s="70"/>
      <c r="I123" s="70"/>
      <c r="J123" s="70"/>
      <c r="K123" s="73"/>
      <c r="L123" s="76">
        <f>ROUNDDOWN((SUM(K124:K143)),-3)/1000</f>
        <v>0</v>
      </c>
    </row>
    <row r="124" spans="1:12">
      <c r="A124" s="35">
        <v>1</v>
      </c>
      <c r="B124" s="108"/>
      <c r="C124" s="82" t="str">
        <f>IF(D124="","",".")</f>
        <v/>
      </c>
      <c r="D124" s="470" t="str">
        <f>IF('5-4 支出'!D124="","",'5-4 支出'!D124)</f>
        <v/>
      </c>
      <c r="E124" s="129" t="str">
        <f>IF('5-4 支出'!E124="","",'5-4 支出'!E124)</f>
        <v/>
      </c>
      <c r="F124" s="130" t="str">
        <f>IF('5-4 支出'!F124="","",'5-4 支出'!F124)</f>
        <v/>
      </c>
      <c r="G124" s="130" t="str">
        <f>IF('5-4 支出'!G124="","",'5-4 支出'!G124)</f>
        <v/>
      </c>
      <c r="H124" s="130" t="str">
        <f>IF('5-4 支出'!H124="","",'5-4 支出'!H124)</f>
        <v/>
      </c>
      <c r="I124" s="130" t="str">
        <f>IF('5-4 支出'!I124="","",'5-4 支出'!I124)</f>
        <v/>
      </c>
      <c r="J124" s="130" t="str">
        <f>IF('5-4 支出'!J124="","",'5-4 支出'!J124)</f>
        <v/>
      </c>
      <c r="K124" s="135" t="str">
        <f>IF(ISNUMBER(F124),(PRODUCT(F124,G124,I124)),"")</f>
        <v/>
      </c>
      <c r="L124" s="36"/>
    </row>
    <row r="125" spans="1:12">
      <c r="A125" s="35">
        <v>2</v>
      </c>
      <c r="B125" s="108"/>
      <c r="C125" s="82" t="str">
        <f t="shared" ref="C125:C143" si="15">IF(D125="","",".")</f>
        <v/>
      </c>
      <c r="D125" s="471" t="str">
        <f>IF('5-4 支出'!D125="","",'5-4 支出'!D125)</f>
        <v/>
      </c>
      <c r="E125" s="131" t="str">
        <f>IF('5-4 支出'!E125="","",'5-4 支出'!E125)</f>
        <v/>
      </c>
      <c r="F125" s="132" t="str">
        <f>IF('5-4 支出'!F125="","",'5-4 支出'!F125)</f>
        <v/>
      </c>
      <c r="G125" s="132" t="str">
        <f>IF('5-4 支出'!G125="","",'5-4 支出'!G125)</f>
        <v/>
      </c>
      <c r="H125" s="132" t="str">
        <f>IF('5-4 支出'!H125="","",'5-4 支出'!H125)</f>
        <v/>
      </c>
      <c r="I125" s="132" t="str">
        <f>IF('5-4 支出'!I125="","",'5-4 支出'!I125)</f>
        <v/>
      </c>
      <c r="J125" s="132" t="str">
        <f>IF('5-4 支出'!J125="","",'5-4 支出'!J125)</f>
        <v/>
      </c>
      <c r="K125" s="136" t="str">
        <f t="shared" ref="K125:K143" si="16">IF(ISNUMBER(F125),(PRODUCT(F125,G125,I125)),"")</f>
        <v/>
      </c>
      <c r="L125" s="36"/>
    </row>
    <row r="126" spans="1:12">
      <c r="A126" s="35">
        <v>3</v>
      </c>
      <c r="B126" s="108"/>
      <c r="C126" s="82" t="str">
        <f t="shared" si="15"/>
        <v/>
      </c>
      <c r="D126" s="471" t="str">
        <f>IF('5-4 支出'!D126="","",'5-4 支出'!D126)</f>
        <v/>
      </c>
      <c r="E126" s="131" t="str">
        <f>IF('5-4 支出'!E126="","",'5-4 支出'!E126)</f>
        <v/>
      </c>
      <c r="F126" s="132" t="str">
        <f>IF('5-4 支出'!F126="","",'5-4 支出'!F126)</f>
        <v/>
      </c>
      <c r="G126" s="132" t="str">
        <f>IF('5-4 支出'!G126="","",'5-4 支出'!G126)</f>
        <v/>
      </c>
      <c r="H126" s="132" t="str">
        <f>IF('5-4 支出'!H126="","",'5-4 支出'!H126)</f>
        <v/>
      </c>
      <c r="I126" s="132" t="str">
        <f>IF('5-4 支出'!I126="","",'5-4 支出'!I126)</f>
        <v/>
      </c>
      <c r="J126" s="132" t="str">
        <f>IF('5-4 支出'!J126="","",'5-4 支出'!J126)</f>
        <v/>
      </c>
      <c r="K126" s="136" t="str">
        <f t="shared" si="16"/>
        <v/>
      </c>
      <c r="L126" s="36"/>
    </row>
    <row r="127" spans="1:12">
      <c r="A127" s="35">
        <v>4</v>
      </c>
      <c r="B127" s="108"/>
      <c r="C127" s="82" t="str">
        <f t="shared" si="15"/>
        <v/>
      </c>
      <c r="D127" s="471" t="str">
        <f>IF('5-4 支出'!D127="","",'5-4 支出'!D127)</f>
        <v/>
      </c>
      <c r="E127" s="131" t="str">
        <f>IF('5-4 支出'!E127="","",'5-4 支出'!E127)</f>
        <v/>
      </c>
      <c r="F127" s="132" t="str">
        <f>IF('5-4 支出'!F127="","",'5-4 支出'!F127)</f>
        <v/>
      </c>
      <c r="G127" s="132" t="str">
        <f>IF('5-4 支出'!G127="","",'5-4 支出'!G127)</f>
        <v/>
      </c>
      <c r="H127" s="132" t="str">
        <f>IF('5-4 支出'!H127="","",'5-4 支出'!H127)</f>
        <v/>
      </c>
      <c r="I127" s="132" t="str">
        <f>IF('5-4 支出'!I127="","",'5-4 支出'!I127)</f>
        <v/>
      </c>
      <c r="J127" s="132" t="str">
        <f>IF('5-4 支出'!J127="","",'5-4 支出'!J127)</f>
        <v/>
      </c>
      <c r="K127" s="136" t="str">
        <f t="shared" si="16"/>
        <v/>
      </c>
      <c r="L127" s="36"/>
    </row>
    <row r="128" spans="1:12">
      <c r="A128" s="35">
        <v>5</v>
      </c>
      <c r="B128" s="108"/>
      <c r="C128" s="82" t="str">
        <f t="shared" si="15"/>
        <v/>
      </c>
      <c r="D128" s="471" t="str">
        <f>IF('5-4 支出'!D128="","",'5-4 支出'!D128)</f>
        <v/>
      </c>
      <c r="E128" s="131" t="str">
        <f>IF('5-4 支出'!E128="","",'5-4 支出'!E128)</f>
        <v/>
      </c>
      <c r="F128" s="132" t="str">
        <f>IF('5-4 支出'!F128="","",'5-4 支出'!F128)</f>
        <v/>
      </c>
      <c r="G128" s="132" t="str">
        <f>IF('5-4 支出'!G128="","",'5-4 支出'!G128)</f>
        <v/>
      </c>
      <c r="H128" s="132" t="str">
        <f>IF('5-4 支出'!H128="","",'5-4 支出'!H128)</f>
        <v/>
      </c>
      <c r="I128" s="132" t="str">
        <f>IF('5-4 支出'!I128="","",'5-4 支出'!I128)</f>
        <v/>
      </c>
      <c r="J128" s="132" t="str">
        <f>IF('5-4 支出'!J128="","",'5-4 支出'!J128)</f>
        <v/>
      </c>
      <c r="K128" s="136" t="str">
        <f t="shared" si="16"/>
        <v/>
      </c>
      <c r="L128" s="36"/>
    </row>
    <row r="129" spans="1:12">
      <c r="A129" s="35">
        <v>6</v>
      </c>
      <c r="B129" s="108"/>
      <c r="C129" s="82" t="str">
        <f t="shared" si="15"/>
        <v/>
      </c>
      <c r="D129" s="471" t="str">
        <f>IF('5-4 支出'!D129="","",'5-4 支出'!D129)</f>
        <v/>
      </c>
      <c r="E129" s="131" t="str">
        <f>IF('5-4 支出'!E129="","",'5-4 支出'!E129)</f>
        <v/>
      </c>
      <c r="F129" s="132" t="str">
        <f>IF('5-4 支出'!F129="","",'5-4 支出'!F129)</f>
        <v/>
      </c>
      <c r="G129" s="132" t="str">
        <f>IF('5-4 支出'!G129="","",'5-4 支出'!G129)</f>
        <v/>
      </c>
      <c r="H129" s="132" t="str">
        <f>IF('5-4 支出'!H129="","",'5-4 支出'!H129)</f>
        <v/>
      </c>
      <c r="I129" s="132" t="str">
        <f>IF('5-4 支出'!I129="","",'5-4 支出'!I129)</f>
        <v/>
      </c>
      <c r="J129" s="132" t="str">
        <f>IF('5-4 支出'!J129="","",'5-4 支出'!J129)</f>
        <v/>
      </c>
      <c r="K129" s="136" t="str">
        <f t="shared" si="16"/>
        <v/>
      </c>
      <c r="L129" s="36"/>
    </row>
    <row r="130" spans="1:12">
      <c r="A130" s="35">
        <v>7</v>
      </c>
      <c r="B130" s="108"/>
      <c r="C130" s="82" t="str">
        <f t="shared" si="15"/>
        <v/>
      </c>
      <c r="D130" s="471" t="str">
        <f>IF('5-4 支出'!D130="","",'5-4 支出'!D130)</f>
        <v/>
      </c>
      <c r="E130" s="131" t="str">
        <f>IF('5-4 支出'!E130="","",'5-4 支出'!E130)</f>
        <v/>
      </c>
      <c r="F130" s="132" t="str">
        <f>IF('5-4 支出'!F130="","",'5-4 支出'!F130)</f>
        <v/>
      </c>
      <c r="G130" s="132" t="str">
        <f>IF('5-4 支出'!G130="","",'5-4 支出'!G130)</f>
        <v/>
      </c>
      <c r="H130" s="132" t="str">
        <f>IF('5-4 支出'!H130="","",'5-4 支出'!H130)</f>
        <v/>
      </c>
      <c r="I130" s="132" t="str">
        <f>IF('5-4 支出'!I130="","",'5-4 支出'!I130)</f>
        <v/>
      </c>
      <c r="J130" s="132" t="str">
        <f>IF('5-4 支出'!J130="","",'5-4 支出'!J130)</f>
        <v/>
      </c>
      <c r="K130" s="136" t="str">
        <f t="shared" si="16"/>
        <v/>
      </c>
      <c r="L130" s="36"/>
    </row>
    <row r="131" spans="1:12">
      <c r="A131" s="35">
        <v>8</v>
      </c>
      <c r="B131" s="108"/>
      <c r="C131" s="82" t="str">
        <f t="shared" si="15"/>
        <v/>
      </c>
      <c r="D131" s="471" t="str">
        <f>IF('5-4 支出'!D131="","",'5-4 支出'!D131)</f>
        <v/>
      </c>
      <c r="E131" s="131" t="str">
        <f>IF('5-4 支出'!E131="","",'5-4 支出'!E131)</f>
        <v/>
      </c>
      <c r="F131" s="132" t="str">
        <f>IF('5-4 支出'!F131="","",'5-4 支出'!F131)</f>
        <v/>
      </c>
      <c r="G131" s="132" t="str">
        <f>IF('5-4 支出'!G131="","",'5-4 支出'!G131)</f>
        <v/>
      </c>
      <c r="H131" s="132" t="str">
        <f>IF('5-4 支出'!H131="","",'5-4 支出'!H131)</f>
        <v/>
      </c>
      <c r="I131" s="132" t="str">
        <f>IF('5-4 支出'!I131="","",'5-4 支出'!I131)</f>
        <v/>
      </c>
      <c r="J131" s="132" t="str">
        <f>IF('5-4 支出'!J131="","",'5-4 支出'!J131)</f>
        <v/>
      </c>
      <c r="K131" s="136" t="str">
        <f t="shared" si="16"/>
        <v/>
      </c>
      <c r="L131" s="36"/>
    </row>
    <row r="132" spans="1:12">
      <c r="A132" s="35">
        <v>9</v>
      </c>
      <c r="B132" s="108"/>
      <c r="C132" s="82" t="str">
        <f t="shared" si="15"/>
        <v/>
      </c>
      <c r="D132" s="471" t="str">
        <f>IF('5-4 支出'!D132="","",'5-4 支出'!D132)</f>
        <v/>
      </c>
      <c r="E132" s="131" t="str">
        <f>IF('5-4 支出'!E132="","",'5-4 支出'!E132)</f>
        <v/>
      </c>
      <c r="F132" s="132" t="str">
        <f>IF('5-4 支出'!F132="","",'5-4 支出'!F132)</f>
        <v/>
      </c>
      <c r="G132" s="132" t="str">
        <f>IF('5-4 支出'!G132="","",'5-4 支出'!G132)</f>
        <v/>
      </c>
      <c r="H132" s="132" t="str">
        <f>IF('5-4 支出'!H132="","",'5-4 支出'!H132)</f>
        <v/>
      </c>
      <c r="I132" s="132" t="str">
        <f>IF('5-4 支出'!I132="","",'5-4 支出'!I132)</f>
        <v/>
      </c>
      <c r="J132" s="132" t="str">
        <f>IF('5-4 支出'!J132="","",'5-4 支出'!J132)</f>
        <v/>
      </c>
      <c r="K132" s="136" t="str">
        <f t="shared" si="16"/>
        <v/>
      </c>
      <c r="L132" s="36"/>
    </row>
    <row r="133" spans="1:12">
      <c r="A133" s="35">
        <v>10</v>
      </c>
      <c r="B133" s="108"/>
      <c r="C133" s="82" t="str">
        <f t="shared" si="15"/>
        <v/>
      </c>
      <c r="D133" s="471" t="str">
        <f>IF('5-4 支出'!D133="","",'5-4 支出'!D133)</f>
        <v/>
      </c>
      <c r="E133" s="131" t="str">
        <f>IF('5-4 支出'!E133="","",'5-4 支出'!E133)</f>
        <v/>
      </c>
      <c r="F133" s="132" t="str">
        <f>IF('5-4 支出'!F133="","",'5-4 支出'!F133)</f>
        <v/>
      </c>
      <c r="G133" s="132" t="str">
        <f>IF('5-4 支出'!G133="","",'5-4 支出'!G133)</f>
        <v/>
      </c>
      <c r="H133" s="132" t="str">
        <f>IF('5-4 支出'!H133="","",'5-4 支出'!H133)</f>
        <v/>
      </c>
      <c r="I133" s="132" t="str">
        <f>IF('5-4 支出'!I133="","",'5-4 支出'!I133)</f>
        <v/>
      </c>
      <c r="J133" s="132" t="str">
        <f>IF('5-4 支出'!J133="","",'5-4 支出'!J133)</f>
        <v/>
      </c>
      <c r="K133" s="136" t="str">
        <f t="shared" si="16"/>
        <v/>
      </c>
      <c r="L133" s="36"/>
    </row>
    <row r="134" spans="1:12">
      <c r="A134" s="35">
        <v>11</v>
      </c>
      <c r="B134" s="108"/>
      <c r="C134" s="82" t="str">
        <f t="shared" si="15"/>
        <v/>
      </c>
      <c r="D134" s="471" t="str">
        <f>IF('5-4 支出'!D134="","",'5-4 支出'!D134)</f>
        <v/>
      </c>
      <c r="E134" s="131" t="str">
        <f>IF('5-4 支出'!E134="","",'5-4 支出'!E134)</f>
        <v/>
      </c>
      <c r="F134" s="132" t="str">
        <f>IF('5-4 支出'!F134="","",'5-4 支出'!F134)</f>
        <v/>
      </c>
      <c r="G134" s="132" t="str">
        <f>IF('5-4 支出'!G134="","",'5-4 支出'!G134)</f>
        <v/>
      </c>
      <c r="H134" s="132" t="str">
        <f>IF('5-4 支出'!H134="","",'5-4 支出'!H134)</f>
        <v/>
      </c>
      <c r="I134" s="132" t="str">
        <f>IF('5-4 支出'!I134="","",'5-4 支出'!I134)</f>
        <v/>
      </c>
      <c r="J134" s="132" t="str">
        <f>IF('5-4 支出'!J134="","",'5-4 支出'!J134)</f>
        <v/>
      </c>
      <c r="K134" s="136" t="str">
        <f t="shared" si="16"/>
        <v/>
      </c>
      <c r="L134" s="36"/>
    </row>
    <row r="135" spans="1:12">
      <c r="A135" s="35">
        <v>12</v>
      </c>
      <c r="B135" s="108"/>
      <c r="C135" s="82" t="str">
        <f t="shared" si="15"/>
        <v/>
      </c>
      <c r="D135" s="471" t="str">
        <f>IF('5-4 支出'!D135="","",'5-4 支出'!D135)</f>
        <v/>
      </c>
      <c r="E135" s="131" t="str">
        <f>IF('5-4 支出'!E135="","",'5-4 支出'!E135)</f>
        <v/>
      </c>
      <c r="F135" s="132" t="str">
        <f>IF('5-4 支出'!F135="","",'5-4 支出'!F135)</f>
        <v/>
      </c>
      <c r="G135" s="132" t="str">
        <f>IF('5-4 支出'!G135="","",'5-4 支出'!G135)</f>
        <v/>
      </c>
      <c r="H135" s="132" t="str">
        <f>IF('5-4 支出'!H135="","",'5-4 支出'!H135)</f>
        <v/>
      </c>
      <c r="I135" s="132" t="str">
        <f>IF('5-4 支出'!I135="","",'5-4 支出'!I135)</f>
        <v/>
      </c>
      <c r="J135" s="132" t="str">
        <f>IF('5-4 支出'!J135="","",'5-4 支出'!J135)</f>
        <v/>
      </c>
      <c r="K135" s="136" t="str">
        <f t="shared" si="16"/>
        <v/>
      </c>
      <c r="L135" s="36"/>
    </row>
    <row r="136" spans="1:12">
      <c r="A136" s="35">
        <v>13</v>
      </c>
      <c r="B136" s="108"/>
      <c r="C136" s="82" t="str">
        <f t="shared" si="15"/>
        <v/>
      </c>
      <c r="D136" s="471" t="str">
        <f>IF('5-4 支出'!D136="","",'5-4 支出'!D136)</f>
        <v/>
      </c>
      <c r="E136" s="131" t="str">
        <f>IF('5-4 支出'!E136="","",'5-4 支出'!E136)</f>
        <v/>
      </c>
      <c r="F136" s="132" t="str">
        <f>IF('5-4 支出'!F136="","",'5-4 支出'!F136)</f>
        <v/>
      </c>
      <c r="G136" s="132" t="str">
        <f>IF('5-4 支出'!G136="","",'5-4 支出'!G136)</f>
        <v/>
      </c>
      <c r="H136" s="132" t="str">
        <f>IF('5-4 支出'!H136="","",'5-4 支出'!H136)</f>
        <v/>
      </c>
      <c r="I136" s="132" t="str">
        <f>IF('5-4 支出'!I136="","",'5-4 支出'!I136)</f>
        <v/>
      </c>
      <c r="J136" s="132" t="str">
        <f>IF('5-4 支出'!J136="","",'5-4 支出'!J136)</f>
        <v/>
      </c>
      <c r="K136" s="136" t="str">
        <f t="shared" si="16"/>
        <v/>
      </c>
      <c r="L136" s="36"/>
    </row>
    <row r="137" spans="1:12">
      <c r="A137" s="35">
        <v>14</v>
      </c>
      <c r="B137" s="108"/>
      <c r="C137" s="82" t="str">
        <f t="shared" si="15"/>
        <v/>
      </c>
      <c r="D137" s="471" t="str">
        <f>IF('5-4 支出'!D137="","",'5-4 支出'!D137)</f>
        <v/>
      </c>
      <c r="E137" s="131" t="str">
        <f>IF('5-4 支出'!E137="","",'5-4 支出'!E137)</f>
        <v/>
      </c>
      <c r="F137" s="132" t="str">
        <f>IF('5-4 支出'!F137="","",'5-4 支出'!F137)</f>
        <v/>
      </c>
      <c r="G137" s="132" t="str">
        <f>IF('5-4 支出'!G137="","",'5-4 支出'!G137)</f>
        <v/>
      </c>
      <c r="H137" s="132" t="str">
        <f>IF('5-4 支出'!H137="","",'5-4 支出'!H137)</f>
        <v/>
      </c>
      <c r="I137" s="132" t="str">
        <f>IF('5-4 支出'!I137="","",'5-4 支出'!I137)</f>
        <v/>
      </c>
      <c r="J137" s="132" t="str">
        <f>IF('5-4 支出'!J137="","",'5-4 支出'!J137)</f>
        <v/>
      </c>
      <c r="K137" s="136" t="str">
        <f t="shared" si="16"/>
        <v/>
      </c>
      <c r="L137" s="36"/>
    </row>
    <row r="138" spans="1:12">
      <c r="A138" s="35">
        <v>15</v>
      </c>
      <c r="B138" s="108"/>
      <c r="C138" s="82" t="str">
        <f t="shared" si="15"/>
        <v/>
      </c>
      <c r="D138" s="471" t="str">
        <f>IF('5-4 支出'!D138="","",'5-4 支出'!D138)</f>
        <v/>
      </c>
      <c r="E138" s="131" t="str">
        <f>IF('5-4 支出'!E138="","",'5-4 支出'!E138)</f>
        <v/>
      </c>
      <c r="F138" s="132" t="str">
        <f>IF('5-4 支出'!F138="","",'5-4 支出'!F138)</f>
        <v/>
      </c>
      <c r="G138" s="132" t="str">
        <f>IF('5-4 支出'!G138="","",'5-4 支出'!G138)</f>
        <v/>
      </c>
      <c r="H138" s="132" t="str">
        <f>IF('5-4 支出'!H138="","",'5-4 支出'!H138)</f>
        <v/>
      </c>
      <c r="I138" s="132" t="str">
        <f>IF('5-4 支出'!I138="","",'5-4 支出'!I138)</f>
        <v/>
      </c>
      <c r="J138" s="132" t="str">
        <f>IF('5-4 支出'!J138="","",'5-4 支出'!J138)</f>
        <v/>
      </c>
      <c r="K138" s="136" t="str">
        <f t="shared" si="16"/>
        <v/>
      </c>
      <c r="L138" s="36"/>
    </row>
    <row r="139" spans="1:12">
      <c r="A139" s="35">
        <v>16</v>
      </c>
      <c r="B139" s="108"/>
      <c r="C139" s="82" t="str">
        <f t="shared" si="15"/>
        <v/>
      </c>
      <c r="D139" s="471" t="str">
        <f>IF('5-4 支出'!D139="","",'5-4 支出'!D139)</f>
        <v/>
      </c>
      <c r="E139" s="131" t="str">
        <f>IF('5-4 支出'!E139="","",'5-4 支出'!E139)</f>
        <v/>
      </c>
      <c r="F139" s="132" t="str">
        <f>IF('5-4 支出'!F139="","",'5-4 支出'!F139)</f>
        <v/>
      </c>
      <c r="G139" s="132" t="str">
        <f>IF('5-4 支出'!G139="","",'5-4 支出'!G139)</f>
        <v/>
      </c>
      <c r="H139" s="132" t="str">
        <f>IF('5-4 支出'!H139="","",'5-4 支出'!H139)</f>
        <v/>
      </c>
      <c r="I139" s="132" t="str">
        <f>IF('5-4 支出'!I139="","",'5-4 支出'!I139)</f>
        <v/>
      </c>
      <c r="J139" s="132" t="str">
        <f>IF('5-4 支出'!J139="","",'5-4 支出'!J139)</f>
        <v/>
      </c>
      <c r="K139" s="136" t="str">
        <f t="shared" si="16"/>
        <v/>
      </c>
      <c r="L139" s="36"/>
    </row>
    <row r="140" spans="1:12">
      <c r="A140" s="35">
        <v>17</v>
      </c>
      <c r="B140" s="108"/>
      <c r="C140" s="82" t="str">
        <f t="shared" si="15"/>
        <v/>
      </c>
      <c r="D140" s="471" t="str">
        <f>IF('5-4 支出'!D140="","",'5-4 支出'!D140)</f>
        <v/>
      </c>
      <c r="E140" s="131" t="str">
        <f>IF('5-4 支出'!E140="","",'5-4 支出'!E140)</f>
        <v/>
      </c>
      <c r="F140" s="132" t="str">
        <f>IF('5-4 支出'!F140="","",'5-4 支出'!F140)</f>
        <v/>
      </c>
      <c r="G140" s="132" t="str">
        <f>IF('5-4 支出'!G140="","",'5-4 支出'!G140)</f>
        <v/>
      </c>
      <c r="H140" s="132" t="str">
        <f>IF('5-4 支出'!H140="","",'5-4 支出'!H140)</f>
        <v/>
      </c>
      <c r="I140" s="132" t="str">
        <f>IF('5-4 支出'!I140="","",'5-4 支出'!I140)</f>
        <v/>
      </c>
      <c r="J140" s="132" t="str">
        <f>IF('5-4 支出'!J140="","",'5-4 支出'!J140)</f>
        <v/>
      </c>
      <c r="K140" s="136" t="str">
        <f t="shared" si="16"/>
        <v/>
      </c>
      <c r="L140" s="37"/>
    </row>
    <row r="141" spans="1:12">
      <c r="A141" s="35">
        <v>18</v>
      </c>
      <c r="B141" s="108"/>
      <c r="C141" s="82" t="str">
        <f t="shared" si="15"/>
        <v/>
      </c>
      <c r="D141" s="471" t="str">
        <f>IF('5-4 支出'!D141="","",'5-4 支出'!D141)</f>
        <v/>
      </c>
      <c r="E141" s="131" t="str">
        <f>IF('5-4 支出'!E141="","",'5-4 支出'!E141)</f>
        <v/>
      </c>
      <c r="F141" s="132" t="str">
        <f>IF('5-4 支出'!F141="","",'5-4 支出'!F141)</f>
        <v/>
      </c>
      <c r="G141" s="132" t="str">
        <f>IF('5-4 支出'!G141="","",'5-4 支出'!G141)</f>
        <v/>
      </c>
      <c r="H141" s="132" t="str">
        <f>IF('5-4 支出'!H141="","",'5-4 支出'!H141)</f>
        <v/>
      </c>
      <c r="I141" s="132" t="str">
        <f>IF('5-4 支出'!I141="","",'5-4 支出'!I141)</f>
        <v/>
      </c>
      <c r="J141" s="132" t="str">
        <f>IF('5-4 支出'!J141="","",'5-4 支出'!J141)</f>
        <v/>
      </c>
      <c r="K141" s="136" t="str">
        <f t="shared" si="16"/>
        <v/>
      </c>
      <c r="L141" s="37"/>
    </row>
    <row r="142" spans="1:12">
      <c r="A142" s="35">
        <v>19</v>
      </c>
      <c r="B142" s="108"/>
      <c r="C142" s="82" t="str">
        <f t="shared" si="15"/>
        <v/>
      </c>
      <c r="D142" s="471" t="str">
        <f>IF('5-4 支出'!D142="","",'5-4 支出'!D142)</f>
        <v/>
      </c>
      <c r="E142" s="131" t="str">
        <f>IF('5-4 支出'!E142="","",'5-4 支出'!E142)</f>
        <v/>
      </c>
      <c r="F142" s="132" t="str">
        <f>IF('5-4 支出'!F142="","",'5-4 支出'!F142)</f>
        <v/>
      </c>
      <c r="G142" s="132" t="str">
        <f>IF('5-4 支出'!G142="","",'5-4 支出'!G142)</f>
        <v/>
      </c>
      <c r="H142" s="132" t="str">
        <f>IF('5-4 支出'!H142="","",'5-4 支出'!H142)</f>
        <v/>
      </c>
      <c r="I142" s="132" t="str">
        <f>IF('5-4 支出'!I142="","",'5-4 支出'!I142)</f>
        <v/>
      </c>
      <c r="J142" s="132" t="str">
        <f>IF('5-4 支出'!J142="","",'5-4 支出'!J142)</f>
        <v/>
      </c>
      <c r="K142" s="136" t="str">
        <f t="shared" si="16"/>
        <v/>
      </c>
      <c r="L142" s="37"/>
    </row>
    <row r="143" spans="1:12" ht="18.5" thickBot="1">
      <c r="A143" s="35">
        <v>20</v>
      </c>
      <c r="B143" s="109"/>
      <c r="C143" s="83" t="str">
        <f t="shared" si="15"/>
        <v/>
      </c>
      <c r="D143" s="472" t="str">
        <f>IF('5-4 支出'!D143="","",'5-4 支出'!D143)</f>
        <v/>
      </c>
      <c r="E143" s="133" t="str">
        <f>IF('5-4 支出'!E143="","",'5-4 支出'!E143)</f>
        <v/>
      </c>
      <c r="F143" s="134" t="str">
        <f>IF('5-4 支出'!F143="","",'5-4 支出'!F143)</f>
        <v/>
      </c>
      <c r="G143" s="134" t="str">
        <f>IF('5-4 支出'!G143="","",'5-4 支出'!G143)</f>
        <v/>
      </c>
      <c r="H143" s="134" t="str">
        <f>IF('5-4 支出'!H143="","",'5-4 支出'!H143)</f>
        <v/>
      </c>
      <c r="I143" s="134" t="str">
        <f>IF('5-4 支出'!I143="","",'5-4 支出'!I143)</f>
        <v/>
      </c>
      <c r="J143" s="134" t="str">
        <f>IF('5-4 支出'!J143="","",'5-4 支出'!J143)</f>
        <v/>
      </c>
      <c r="K143" s="137" t="str">
        <f t="shared" si="16"/>
        <v/>
      </c>
      <c r="L143" s="38"/>
    </row>
    <row r="144" spans="1:12" ht="23" thickBot="1">
      <c r="A144" s="58"/>
      <c r="B144" s="106"/>
      <c r="C144" s="75" t="s">
        <v>177</v>
      </c>
      <c r="D144" s="112" t="s">
        <v>172</v>
      </c>
      <c r="E144" s="63" t="s">
        <v>145</v>
      </c>
      <c r="F144" s="113" t="s">
        <v>124</v>
      </c>
      <c r="G144" s="114" t="s">
        <v>94</v>
      </c>
      <c r="H144" s="66" t="s">
        <v>120</v>
      </c>
      <c r="I144" s="65" t="s">
        <v>95</v>
      </c>
      <c r="J144" s="66" t="s">
        <v>121</v>
      </c>
      <c r="K144" s="64" t="s">
        <v>96</v>
      </c>
      <c r="L144" s="67" t="s">
        <v>168</v>
      </c>
    </row>
    <row r="145" spans="1:12" s="31" customFormat="1" ht="26.5">
      <c r="A145" s="35"/>
      <c r="B145" s="60" t="str">
        <f t="shared" ref="B145" si="17">IF($E$8=C145,$D$8,IF($E$9=C145,$D$9,IF($E$10=C145,$D$10,"")))</f>
        <v/>
      </c>
      <c r="C145" s="77" t="s">
        <v>78</v>
      </c>
      <c r="D145" s="125"/>
      <c r="E145" s="69"/>
      <c r="F145" s="62"/>
      <c r="G145" s="62"/>
      <c r="H145" s="70"/>
      <c r="I145" s="70"/>
      <c r="J145" s="70"/>
      <c r="K145" s="73"/>
      <c r="L145" s="76">
        <f>ROUNDDOWN((SUM(K146:K165)),-3)/1000</f>
        <v>0</v>
      </c>
    </row>
    <row r="146" spans="1:12">
      <c r="A146" s="35">
        <v>1</v>
      </c>
      <c r="B146" s="108"/>
      <c r="C146" s="84" t="str">
        <f>IF(D146="","",".")</f>
        <v/>
      </c>
      <c r="D146" s="470" t="str">
        <f>IF('5-4 支出'!D146="","",'5-4 支出'!D146)</f>
        <v/>
      </c>
      <c r="E146" s="129" t="str">
        <f>IF('5-4 支出'!E146="","",'5-4 支出'!E146)</f>
        <v/>
      </c>
      <c r="F146" s="130" t="str">
        <f>IF('5-4 支出'!F146="","",'5-4 支出'!F146)</f>
        <v/>
      </c>
      <c r="G146" s="130" t="str">
        <f>IF('5-4 支出'!G146="","",'5-4 支出'!G146)</f>
        <v/>
      </c>
      <c r="H146" s="130" t="str">
        <f>IF('5-4 支出'!H146="","",'5-4 支出'!H146)</f>
        <v/>
      </c>
      <c r="I146" s="130" t="str">
        <f>IF('5-4 支出'!I146="","",'5-4 支出'!I146)</f>
        <v/>
      </c>
      <c r="J146" s="130" t="str">
        <f>IF('5-4 支出'!J146="","",'5-4 支出'!J146)</f>
        <v/>
      </c>
      <c r="K146" s="135" t="str">
        <f>IF(ISNUMBER(F146),(PRODUCT(F146,G146,I146)),"")</f>
        <v/>
      </c>
      <c r="L146" s="36"/>
    </row>
    <row r="147" spans="1:12">
      <c r="A147" s="35">
        <v>2</v>
      </c>
      <c r="B147" s="108"/>
      <c r="C147" s="84" t="str">
        <f t="shared" ref="C147:C165" si="18">IF(D147="","",".")</f>
        <v/>
      </c>
      <c r="D147" s="471" t="str">
        <f>IF('5-4 支出'!D147="","",'5-4 支出'!D147)</f>
        <v/>
      </c>
      <c r="E147" s="131" t="str">
        <f>IF('5-4 支出'!E147="","",'5-4 支出'!E147)</f>
        <v/>
      </c>
      <c r="F147" s="132" t="str">
        <f>IF('5-4 支出'!F147="","",'5-4 支出'!F147)</f>
        <v/>
      </c>
      <c r="G147" s="132" t="str">
        <f>IF('5-4 支出'!G147="","",'5-4 支出'!G147)</f>
        <v/>
      </c>
      <c r="H147" s="132" t="str">
        <f>IF('5-4 支出'!H147="","",'5-4 支出'!H147)</f>
        <v/>
      </c>
      <c r="I147" s="132" t="str">
        <f>IF('5-4 支出'!I147="","",'5-4 支出'!I147)</f>
        <v/>
      </c>
      <c r="J147" s="132" t="str">
        <f>IF('5-4 支出'!J147="","",'5-4 支出'!J147)</f>
        <v/>
      </c>
      <c r="K147" s="136" t="str">
        <f t="shared" ref="K147:K165" si="19">IF(ISNUMBER(F147),(PRODUCT(F147,G147,I147)),"")</f>
        <v/>
      </c>
      <c r="L147" s="36"/>
    </row>
    <row r="148" spans="1:12">
      <c r="A148" s="35">
        <v>3</v>
      </c>
      <c r="B148" s="108"/>
      <c r="C148" s="84" t="str">
        <f t="shared" si="18"/>
        <v/>
      </c>
      <c r="D148" s="471" t="str">
        <f>IF('5-4 支出'!D148="","",'5-4 支出'!D148)</f>
        <v/>
      </c>
      <c r="E148" s="131" t="str">
        <f>IF('5-4 支出'!E148="","",'5-4 支出'!E148)</f>
        <v/>
      </c>
      <c r="F148" s="132" t="str">
        <f>IF('5-4 支出'!F148="","",'5-4 支出'!F148)</f>
        <v/>
      </c>
      <c r="G148" s="132" t="str">
        <f>IF('5-4 支出'!G148="","",'5-4 支出'!G148)</f>
        <v/>
      </c>
      <c r="H148" s="132" t="str">
        <f>IF('5-4 支出'!H148="","",'5-4 支出'!H148)</f>
        <v/>
      </c>
      <c r="I148" s="132" t="str">
        <f>IF('5-4 支出'!I148="","",'5-4 支出'!I148)</f>
        <v/>
      </c>
      <c r="J148" s="132" t="str">
        <f>IF('5-4 支出'!J148="","",'5-4 支出'!J148)</f>
        <v/>
      </c>
      <c r="K148" s="136" t="str">
        <f t="shared" si="19"/>
        <v/>
      </c>
      <c r="L148" s="36"/>
    </row>
    <row r="149" spans="1:12">
      <c r="A149" s="35">
        <v>4</v>
      </c>
      <c r="B149" s="108"/>
      <c r="C149" s="84" t="str">
        <f t="shared" si="18"/>
        <v/>
      </c>
      <c r="D149" s="471" t="str">
        <f>IF('5-4 支出'!D149="","",'5-4 支出'!D149)</f>
        <v/>
      </c>
      <c r="E149" s="131" t="str">
        <f>IF('5-4 支出'!E149="","",'5-4 支出'!E149)</f>
        <v/>
      </c>
      <c r="F149" s="132" t="str">
        <f>IF('5-4 支出'!F149="","",'5-4 支出'!F149)</f>
        <v/>
      </c>
      <c r="G149" s="132" t="str">
        <f>IF('5-4 支出'!G149="","",'5-4 支出'!G149)</f>
        <v/>
      </c>
      <c r="H149" s="132" t="str">
        <f>IF('5-4 支出'!H149="","",'5-4 支出'!H149)</f>
        <v/>
      </c>
      <c r="I149" s="132" t="str">
        <f>IF('5-4 支出'!I149="","",'5-4 支出'!I149)</f>
        <v/>
      </c>
      <c r="J149" s="132" t="str">
        <f>IF('5-4 支出'!J149="","",'5-4 支出'!J149)</f>
        <v/>
      </c>
      <c r="K149" s="136" t="str">
        <f t="shared" si="19"/>
        <v/>
      </c>
      <c r="L149" s="36"/>
    </row>
    <row r="150" spans="1:12">
      <c r="A150" s="35">
        <v>5</v>
      </c>
      <c r="B150" s="108"/>
      <c r="C150" s="84" t="str">
        <f t="shared" si="18"/>
        <v/>
      </c>
      <c r="D150" s="471" t="str">
        <f>IF('5-4 支出'!D150="","",'5-4 支出'!D150)</f>
        <v/>
      </c>
      <c r="E150" s="131" t="str">
        <f>IF('5-4 支出'!E150="","",'5-4 支出'!E150)</f>
        <v/>
      </c>
      <c r="F150" s="132" t="str">
        <f>IF('5-4 支出'!F150="","",'5-4 支出'!F150)</f>
        <v/>
      </c>
      <c r="G150" s="132" t="str">
        <f>IF('5-4 支出'!G150="","",'5-4 支出'!G150)</f>
        <v/>
      </c>
      <c r="H150" s="132" t="str">
        <f>IF('5-4 支出'!H150="","",'5-4 支出'!H150)</f>
        <v/>
      </c>
      <c r="I150" s="132" t="str">
        <f>IF('5-4 支出'!I150="","",'5-4 支出'!I150)</f>
        <v/>
      </c>
      <c r="J150" s="132" t="str">
        <f>IF('5-4 支出'!J150="","",'5-4 支出'!J150)</f>
        <v/>
      </c>
      <c r="K150" s="136" t="str">
        <f t="shared" si="19"/>
        <v/>
      </c>
      <c r="L150" s="36"/>
    </row>
    <row r="151" spans="1:12">
      <c r="A151" s="35">
        <v>6</v>
      </c>
      <c r="B151" s="108"/>
      <c r="C151" s="84" t="str">
        <f t="shared" si="18"/>
        <v/>
      </c>
      <c r="D151" s="471" t="str">
        <f>IF('5-4 支出'!D151="","",'5-4 支出'!D151)</f>
        <v/>
      </c>
      <c r="E151" s="131" t="str">
        <f>IF('5-4 支出'!E151="","",'5-4 支出'!E151)</f>
        <v/>
      </c>
      <c r="F151" s="132" t="str">
        <f>IF('5-4 支出'!F151="","",'5-4 支出'!F151)</f>
        <v/>
      </c>
      <c r="G151" s="132" t="str">
        <f>IF('5-4 支出'!G151="","",'5-4 支出'!G151)</f>
        <v/>
      </c>
      <c r="H151" s="132" t="str">
        <f>IF('5-4 支出'!H151="","",'5-4 支出'!H151)</f>
        <v/>
      </c>
      <c r="I151" s="132" t="str">
        <f>IF('5-4 支出'!I151="","",'5-4 支出'!I151)</f>
        <v/>
      </c>
      <c r="J151" s="132" t="str">
        <f>IF('5-4 支出'!J151="","",'5-4 支出'!J151)</f>
        <v/>
      </c>
      <c r="K151" s="136" t="str">
        <f t="shared" si="19"/>
        <v/>
      </c>
      <c r="L151" s="36"/>
    </row>
    <row r="152" spans="1:12">
      <c r="A152" s="35">
        <v>7</v>
      </c>
      <c r="B152" s="108"/>
      <c r="C152" s="84" t="str">
        <f t="shared" si="18"/>
        <v/>
      </c>
      <c r="D152" s="471" t="str">
        <f>IF('5-4 支出'!D152="","",'5-4 支出'!D152)</f>
        <v/>
      </c>
      <c r="E152" s="131" t="str">
        <f>IF('5-4 支出'!E152="","",'5-4 支出'!E152)</f>
        <v/>
      </c>
      <c r="F152" s="132" t="str">
        <f>IF('5-4 支出'!F152="","",'5-4 支出'!F152)</f>
        <v/>
      </c>
      <c r="G152" s="132" t="str">
        <f>IF('5-4 支出'!G152="","",'5-4 支出'!G152)</f>
        <v/>
      </c>
      <c r="H152" s="132" t="str">
        <f>IF('5-4 支出'!H152="","",'5-4 支出'!H152)</f>
        <v/>
      </c>
      <c r="I152" s="132" t="str">
        <f>IF('5-4 支出'!I152="","",'5-4 支出'!I152)</f>
        <v/>
      </c>
      <c r="J152" s="132" t="str">
        <f>IF('5-4 支出'!J152="","",'5-4 支出'!J152)</f>
        <v/>
      </c>
      <c r="K152" s="136" t="str">
        <f t="shared" si="19"/>
        <v/>
      </c>
      <c r="L152" s="36"/>
    </row>
    <row r="153" spans="1:12">
      <c r="A153" s="35">
        <v>8</v>
      </c>
      <c r="B153" s="108"/>
      <c r="C153" s="84" t="str">
        <f t="shared" si="18"/>
        <v/>
      </c>
      <c r="D153" s="471" t="str">
        <f>IF('5-4 支出'!D153="","",'5-4 支出'!D153)</f>
        <v/>
      </c>
      <c r="E153" s="131" t="str">
        <f>IF('5-4 支出'!E153="","",'5-4 支出'!E153)</f>
        <v/>
      </c>
      <c r="F153" s="132" t="str">
        <f>IF('5-4 支出'!F153="","",'5-4 支出'!F153)</f>
        <v/>
      </c>
      <c r="G153" s="132" t="str">
        <f>IF('5-4 支出'!G153="","",'5-4 支出'!G153)</f>
        <v/>
      </c>
      <c r="H153" s="132" t="str">
        <f>IF('5-4 支出'!H153="","",'5-4 支出'!H153)</f>
        <v/>
      </c>
      <c r="I153" s="132" t="str">
        <f>IF('5-4 支出'!I153="","",'5-4 支出'!I153)</f>
        <v/>
      </c>
      <c r="J153" s="132" t="str">
        <f>IF('5-4 支出'!J153="","",'5-4 支出'!J153)</f>
        <v/>
      </c>
      <c r="K153" s="136" t="str">
        <f t="shared" si="19"/>
        <v/>
      </c>
      <c r="L153" s="36"/>
    </row>
    <row r="154" spans="1:12">
      <c r="A154" s="35">
        <v>9</v>
      </c>
      <c r="B154" s="108"/>
      <c r="C154" s="84" t="str">
        <f t="shared" si="18"/>
        <v/>
      </c>
      <c r="D154" s="471" t="str">
        <f>IF('5-4 支出'!D154="","",'5-4 支出'!D154)</f>
        <v/>
      </c>
      <c r="E154" s="131" t="str">
        <f>IF('5-4 支出'!E154="","",'5-4 支出'!E154)</f>
        <v/>
      </c>
      <c r="F154" s="132" t="str">
        <f>IF('5-4 支出'!F154="","",'5-4 支出'!F154)</f>
        <v/>
      </c>
      <c r="G154" s="132" t="str">
        <f>IF('5-4 支出'!G154="","",'5-4 支出'!G154)</f>
        <v/>
      </c>
      <c r="H154" s="132" t="str">
        <f>IF('5-4 支出'!H154="","",'5-4 支出'!H154)</f>
        <v/>
      </c>
      <c r="I154" s="132" t="str">
        <f>IF('5-4 支出'!I154="","",'5-4 支出'!I154)</f>
        <v/>
      </c>
      <c r="J154" s="132" t="str">
        <f>IF('5-4 支出'!J154="","",'5-4 支出'!J154)</f>
        <v/>
      </c>
      <c r="K154" s="136" t="str">
        <f t="shared" si="19"/>
        <v/>
      </c>
      <c r="L154" s="36"/>
    </row>
    <row r="155" spans="1:12">
      <c r="A155" s="35">
        <v>10</v>
      </c>
      <c r="B155" s="108"/>
      <c r="C155" s="84" t="str">
        <f t="shared" si="18"/>
        <v/>
      </c>
      <c r="D155" s="471" t="str">
        <f>IF('5-4 支出'!D155="","",'5-4 支出'!D155)</f>
        <v/>
      </c>
      <c r="E155" s="131" t="str">
        <f>IF('5-4 支出'!E155="","",'5-4 支出'!E155)</f>
        <v/>
      </c>
      <c r="F155" s="132" t="str">
        <f>IF('5-4 支出'!F155="","",'5-4 支出'!F155)</f>
        <v/>
      </c>
      <c r="G155" s="132" t="str">
        <f>IF('5-4 支出'!G155="","",'5-4 支出'!G155)</f>
        <v/>
      </c>
      <c r="H155" s="132" t="str">
        <f>IF('5-4 支出'!H155="","",'5-4 支出'!H155)</f>
        <v/>
      </c>
      <c r="I155" s="132" t="str">
        <f>IF('5-4 支出'!I155="","",'5-4 支出'!I155)</f>
        <v/>
      </c>
      <c r="J155" s="132" t="str">
        <f>IF('5-4 支出'!J155="","",'5-4 支出'!J155)</f>
        <v/>
      </c>
      <c r="K155" s="136" t="str">
        <f t="shared" si="19"/>
        <v/>
      </c>
      <c r="L155" s="36"/>
    </row>
    <row r="156" spans="1:12">
      <c r="A156" s="35">
        <v>11</v>
      </c>
      <c r="B156" s="108"/>
      <c r="C156" s="84" t="str">
        <f t="shared" si="18"/>
        <v/>
      </c>
      <c r="D156" s="471" t="str">
        <f>IF('5-4 支出'!D156="","",'5-4 支出'!D156)</f>
        <v/>
      </c>
      <c r="E156" s="131" t="str">
        <f>IF('5-4 支出'!E156="","",'5-4 支出'!E156)</f>
        <v/>
      </c>
      <c r="F156" s="132" t="str">
        <f>IF('5-4 支出'!F156="","",'5-4 支出'!F156)</f>
        <v/>
      </c>
      <c r="G156" s="132" t="str">
        <f>IF('5-4 支出'!G156="","",'5-4 支出'!G156)</f>
        <v/>
      </c>
      <c r="H156" s="132" t="str">
        <f>IF('5-4 支出'!H156="","",'5-4 支出'!H156)</f>
        <v/>
      </c>
      <c r="I156" s="132" t="str">
        <f>IF('5-4 支出'!I156="","",'5-4 支出'!I156)</f>
        <v/>
      </c>
      <c r="J156" s="132" t="str">
        <f>IF('5-4 支出'!J156="","",'5-4 支出'!J156)</f>
        <v/>
      </c>
      <c r="K156" s="136" t="str">
        <f t="shared" si="19"/>
        <v/>
      </c>
      <c r="L156" s="36"/>
    </row>
    <row r="157" spans="1:12">
      <c r="A157" s="35">
        <v>12</v>
      </c>
      <c r="B157" s="108"/>
      <c r="C157" s="84" t="str">
        <f t="shared" si="18"/>
        <v/>
      </c>
      <c r="D157" s="471" t="str">
        <f>IF('5-4 支出'!D157="","",'5-4 支出'!D157)</f>
        <v/>
      </c>
      <c r="E157" s="131" t="str">
        <f>IF('5-4 支出'!E157="","",'5-4 支出'!E157)</f>
        <v/>
      </c>
      <c r="F157" s="132" t="str">
        <f>IF('5-4 支出'!F157="","",'5-4 支出'!F157)</f>
        <v/>
      </c>
      <c r="G157" s="132" t="str">
        <f>IF('5-4 支出'!G157="","",'5-4 支出'!G157)</f>
        <v/>
      </c>
      <c r="H157" s="132" t="str">
        <f>IF('5-4 支出'!H157="","",'5-4 支出'!H157)</f>
        <v/>
      </c>
      <c r="I157" s="132" t="str">
        <f>IF('5-4 支出'!I157="","",'5-4 支出'!I157)</f>
        <v/>
      </c>
      <c r="J157" s="132" t="str">
        <f>IF('5-4 支出'!J157="","",'5-4 支出'!J157)</f>
        <v/>
      </c>
      <c r="K157" s="136" t="str">
        <f t="shared" si="19"/>
        <v/>
      </c>
      <c r="L157" s="37"/>
    </row>
    <row r="158" spans="1:12">
      <c r="A158" s="35">
        <v>13</v>
      </c>
      <c r="B158" s="108"/>
      <c r="C158" s="84" t="str">
        <f t="shared" si="18"/>
        <v/>
      </c>
      <c r="D158" s="471" t="str">
        <f>IF('5-4 支出'!D158="","",'5-4 支出'!D158)</f>
        <v/>
      </c>
      <c r="E158" s="131" t="str">
        <f>IF('5-4 支出'!E158="","",'5-4 支出'!E158)</f>
        <v/>
      </c>
      <c r="F158" s="132" t="str">
        <f>IF('5-4 支出'!F158="","",'5-4 支出'!F158)</f>
        <v/>
      </c>
      <c r="G158" s="132" t="str">
        <f>IF('5-4 支出'!G158="","",'5-4 支出'!G158)</f>
        <v/>
      </c>
      <c r="H158" s="132" t="str">
        <f>IF('5-4 支出'!H158="","",'5-4 支出'!H158)</f>
        <v/>
      </c>
      <c r="I158" s="132" t="str">
        <f>IF('5-4 支出'!I158="","",'5-4 支出'!I158)</f>
        <v/>
      </c>
      <c r="J158" s="132" t="str">
        <f>IF('5-4 支出'!J158="","",'5-4 支出'!J158)</f>
        <v/>
      </c>
      <c r="K158" s="136" t="str">
        <f t="shared" si="19"/>
        <v/>
      </c>
      <c r="L158" s="37"/>
    </row>
    <row r="159" spans="1:12">
      <c r="A159" s="35">
        <v>14</v>
      </c>
      <c r="B159" s="108"/>
      <c r="C159" s="84" t="str">
        <f t="shared" si="18"/>
        <v/>
      </c>
      <c r="D159" s="471" t="str">
        <f>IF('5-4 支出'!D159="","",'5-4 支出'!D159)</f>
        <v/>
      </c>
      <c r="E159" s="131" t="str">
        <f>IF('5-4 支出'!E159="","",'5-4 支出'!E159)</f>
        <v/>
      </c>
      <c r="F159" s="132" t="str">
        <f>IF('5-4 支出'!F159="","",'5-4 支出'!F159)</f>
        <v/>
      </c>
      <c r="G159" s="132" t="str">
        <f>IF('5-4 支出'!G159="","",'5-4 支出'!G159)</f>
        <v/>
      </c>
      <c r="H159" s="132" t="str">
        <f>IF('5-4 支出'!H159="","",'5-4 支出'!H159)</f>
        <v/>
      </c>
      <c r="I159" s="132" t="str">
        <f>IF('5-4 支出'!I159="","",'5-4 支出'!I159)</f>
        <v/>
      </c>
      <c r="J159" s="132" t="str">
        <f>IF('5-4 支出'!J159="","",'5-4 支出'!J159)</f>
        <v/>
      </c>
      <c r="K159" s="136" t="str">
        <f t="shared" si="19"/>
        <v/>
      </c>
      <c r="L159" s="37"/>
    </row>
    <row r="160" spans="1:12">
      <c r="A160" s="35">
        <v>15</v>
      </c>
      <c r="B160" s="108"/>
      <c r="C160" s="84" t="str">
        <f t="shared" si="18"/>
        <v/>
      </c>
      <c r="D160" s="471" t="str">
        <f>IF('5-4 支出'!D160="","",'5-4 支出'!D160)</f>
        <v/>
      </c>
      <c r="E160" s="131" t="str">
        <f>IF('5-4 支出'!E160="","",'5-4 支出'!E160)</f>
        <v/>
      </c>
      <c r="F160" s="132" t="str">
        <f>IF('5-4 支出'!F160="","",'5-4 支出'!F160)</f>
        <v/>
      </c>
      <c r="G160" s="132" t="str">
        <f>IF('5-4 支出'!G160="","",'5-4 支出'!G160)</f>
        <v/>
      </c>
      <c r="H160" s="132" t="str">
        <f>IF('5-4 支出'!H160="","",'5-4 支出'!H160)</f>
        <v/>
      </c>
      <c r="I160" s="132" t="str">
        <f>IF('5-4 支出'!I160="","",'5-4 支出'!I160)</f>
        <v/>
      </c>
      <c r="J160" s="132" t="str">
        <f>IF('5-4 支出'!J160="","",'5-4 支出'!J160)</f>
        <v/>
      </c>
      <c r="K160" s="136" t="str">
        <f t="shared" si="19"/>
        <v/>
      </c>
      <c r="L160" s="36"/>
    </row>
    <row r="161" spans="1:12">
      <c r="A161" s="35">
        <v>16</v>
      </c>
      <c r="B161" s="108"/>
      <c r="C161" s="84" t="str">
        <f t="shared" si="18"/>
        <v/>
      </c>
      <c r="D161" s="471" t="str">
        <f>IF('5-4 支出'!D161="","",'5-4 支出'!D161)</f>
        <v/>
      </c>
      <c r="E161" s="131" t="str">
        <f>IF('5-4 支出'!E161="","",'5-4 支出'!E161)</f>
        <v/>
      </c>
      <c r="F161" s="132" t="str">
        <f>IF('5-4 支出'!F161="","",'5-4 支出'!F161)</f>
        <v/>
      </c>
      <c r="G161" s="132" t="str">
        <f>IF('5-4 支出'!G161="","",'5-4 支出'!G161)</f>
        <v/>
      </c>
      <c r="H161" s="132" t="str">
        <f>IF('5-4 支出'!H161="","",'5-4 支出'!H161)</f>
        <v/>
      </c>
      <c r="I161" s="132" t="str">
        <f>IF('5-4 支出'!I161="","",'5-4 支出'!I161)</f>
        <v/>
      </c>
      <c r="J161" s="132" t="str">
        <f>IF('5-4 支出'!J161="","",'5-4 支出'!J161)</f>
        <v/>
      </c>
      <c r="K161" s="136" t="str">
        <f t="shared" si="19"/>
        <v/>
      </c>
      <c r="L161" s="36"/>
    </row>
    <row r="162" spans="1:12">
      <c r="A162" s="35">
        <v>17</v>
      </c>
      <c r="B162" s="108"/>
      <c r="C162" s="84" t="str">
        <f t="shared" si="18"/>
        <v/>
      </c>
      <c r="D162" s="471" t="str">
        <f>IF('5-4 支出'!D162="","",'5-4 支出'!D162)</f>
        <v/>
      </c>
      <c r="E162" s="131" t="str">
        <f>IF('5-4 支出'!E162="","",'5-4 支出'!E162)</f>
        <v/>
      </c>
      <c r="F162" s="132" t="str">
        <f>IF('5-4 支出'!F162="","",'5-4 支出'!F162)</f>
        <v/>
      </c>
      <c r="G162" s="132" t="str">
        <f>IF('5-4 支出'!G162="","",'5-4 支出'!G162)</f>
        <v/>
      </c>
      <c r="H162" s="132" t="str">
        <f>IF('5-4 支出'!H162="","",'5-4 支出'!H162)</f>
        <v/>
      </c>
      <c r="I162" s="132" t="str">
        <f>IF('5-4 支出'!I162="","",'5-4 支出'!I162)</f>
        <v/>
      </c>
      <c r="J162" s="132" t="str">
        <f>IF('5-4 支出'!J162="","",'5-4 支出'!J162)</f>
        <v/>
      </c>
      <c r="K162" s="136" t="str">
        <f t="shared" si="19"/>
        <v/>
      </c>
      <c r="L162" s="37"/>
    </row>
    <row r="163" spans="1:12">
      <c r="A163" s="35">
        <v>18</v>
      </c>
      <c r="B163" s="108"/>
      <c r="C163" s="84" t="str">
        <f t="shared" si="18"/>
        <v/>
      </c>
      <c r="D163" s="471" t="str">
        <f>IF('5-4 支出'!D163="","",'5-4 支出'!D163)</f>
        <v/>
      </c>
      <c r="E163" s="131" t="str">
        <f>IF('5-4 支出'!E163="","",'5-4 支出'!E163)</f>
        <v/>
      </c>
      <c r="F163" s="132" t="str">
        <f>IF('5-4 支出'!F163="","",'5-4 支出'!F163)</f>
        <v/>
      </c>
      <c r="G163" s="132" t="str">
        <f>IF('5-4 支出'!G163="","",'5-4 支出'!G163)</f>
        <v/>
      </c>
      <c r="H163" s="132" t="str">
        <f>IF('5-4 支出'!H163="","",'5-4 支出'!H163)</f>
        <v/>
      </c>
      <c r="I163" s="132" t="str">
        <f>IF('5-4 支出'!I163="","",'5-4 支出'!I163)</f>
        <v/>
      </c>
      <c r="J163" s="132" t="str">
        <f>IF('5-4 支出'!J163="","",'5-4 支出'!J163)</f>
        <v/>
      </c>
      <c r="K163" s="136" t="str">
        <f t="shared" si="19"/>
        <v/>
      </c>
      <c r="L163" s="37"/>
    </row>
    <row r="164" spans="1:12">
      <c r="A164" s="35">
        <v>19</v>
      </c>
      <c r="B164" s="108"/>
      <c r="C164" s="84" t="str">
        <f t="shared" si="18"/>
        <v/>
      </c>
      <c r="D164" s="471" t="str">
        <f>IF('5-4 支出'!D164="","",'5-4 支出'!D164)</f>
        <v/>
      </c>
      <c r="E164" s="131" t="str">
        <f>IF('5-4 支出'!E164="","",'5-4 支出'!E164)</f>
        <v/>
      </c>
      <c r="F164" s="132" t="str">
        <f>IF('5-4 支出'!F164="","",'5-4 支出'!F164)</f>
        <v/>
      </c>
      <c r="G164" s="132" t="str">
        <f>IF('5-4 支出'!G164="","",'5-4 支出'!G164)</f>
        <v/>
      </c>
      <c r="H164" s="132" t="str">
        <f>IF('5-4 支出'!H164="","",'5-4 支出'!H164)</f>
        <v/>
      </c>
      <c r="I164" s="132" t="str">
        <f>IF('5-4 支出'!I164="","",'5-4 支出'!I164)</f>
        <v/>
      </c>
      <c r="J164" s="132" t="str">
        <f>IF('5-4 支出'!J164="","",'5-4 支出'!J164)</f>
        <v/>
      </c>
      <c r="K164" s="136" t="str">
        <f t="shared" si="19"/>
        <v/>
      </c>
      <c r="L164" s="37"/>
    </row>
    <row r="165" spans="1:12" ht="18.5" thickBot="1">
      <c r="A165" s="35">
        <v>20</v>
      </c>
      <c r="B165" s="109"/>
      <c r="C165" s="85" t="str">
        <f t="shared" si="18"/>
        <v/>
      </c>
      <c r="D165" s="472" t="str">
        <f>IF('5-4 支出'!D165="","",'5-4 支出'!D165)</f>
        <v/>
      </c>
      <c r="E165" s="131" t="str">
        <f>IF('5-4 支出'!E165="","",'5-4 支出'!E165)</f>
        <v/>
      </c>
      <c r="F165" s="132" t="str">
        <f>IF('5-4 支出'!F165="","",'5-4 支出'!F165)</f>
        <v/>
      </c>
      <c r="G165" s="134" t="str">
        <f>IF('5-4 支出'!G165="","",'5-4 支出'!G165)</f>
        <v/>
      </c>
      <c r="H165" s="134" t="str">
        <f>IF('5-4 支出'!H165="","",'5-4 支出'!H165)</f>
        <v/>
      </c>
      <c r="I165" s="134" t="str">
        <f>IF('5-4 支出'!I165="","",'5-4 支出'!I165)</f>
        <v/>
      </c>
      <c r="J165" s="134" t="str">
        <f>IF('5-4 支出'!J165="","",'5-4 支出'!J165)</f>
        <v/>
      </c>
      <c r="K165" s="137" t="str">
        <f t="shared" si="19"/>
        <v/>
      </c>
      <c r="L165" s="38"/>
    </row>
    <row r="166" spans="1:12" ht="23" thickBot="1">
      <c r="A166" s="58"/>
      <c r="B166" s="106"/>
      <c r="C166" s="75" t="s">
        <v>177</v>
      </c>
      <c r="D166" s="112" t="s">
        <v>172</v>
      </c>
      <c r="E166" s="63" t="s">
        <v>145</v>
      </c>
      <c r="F166" s="113" t="s">
        <v>124</v>
      </c>
      <c r="G166" s="114" t="s">
        <v>94</v>
      </c>
      <c r="H166" s="66" t="s">
        <v>120</v>
      </c>
      <c r="I166" s="65" t="s">
        <v>95</v>
      </c>
      <c r="J166" s="66" t="s">
        <v>121</v>
      </c>
      <c r="K166" s="64" t="s">
        <v>96</v>
      </c>
      <c r="L166" s="67" t="s">
        <v>168</v>
      </c>
    </row>
    <row r="167" spans="1:12" s="31" customFormat="1" ht="26.5">
      <c r="A167" s="35"/>
      <c r="B167" s="60" t="str">
        <f t="shared" ref="B167" si="20">IF($E$8=C167,$D$8,IF($E$9=C167,$D$9,IF($E$10=C167,$D$10,"")))</f>
        <v/>
      </c>
      <c r="C167" s="77" t="s">
        <v>244</v>
      </c>
      <c r="D167" s="125"/>
      <c r="E167" s="69"/>
      <c r="F167" s="62"/>
      <c r="G167" s="62"/>
      <c r="H167" s="70"/>
      <c r="I167" s="70"/>
      <c r="J167" s="70"/>
      <c r="K167" s="73"/>
      <c r="L167" s="76">
        <f>ROUNDDOWN((SUM(K168:K187)),-3)/1000</f>
        <v>0</v>
      </c>
    </row>
    <row r="168" spans="1:12">
      <c r="A168" s="35">
        <v>1</v>
      </c>
      <c r="B168" s="108"/>
      <c r="C168" s="84" t="str">
        <f>IF(D168="","",".")</f>
        <v/>
      </c>
      <c r="D168" s="470" t="str">
        <f>IF('5-4 支出'!D168="","",'5-4 支出'!D168)</f>
        <v/>
      </c>
      <c r="E168" s="129" t="str">
        <f>IF('5-4 支出'!E168="","",'5-4 支出'!E168)</f>
        <v/>
      </c>
      <c r="F168" s="130" t="str">
        <f>IF('5-4 支出'!F168="","",'5-4 支出'!F168)</f>
        <v/>
      </c>
      <c r="G168" s="130" t="str">
        <f>IF('5-4 支出'!G168="","",'5-4 支出'!G168)</f>
        <v/>
      </c>
      <c r="H168" s="130" t="str">
        <f>IF('5-4 支出'!H168="","",'5-4 支出'!H168)</f>
        <v/>
      </c>
      <c r="I168" s="130" t="str">
        <f>IF('5-4 支出'!I168="","",'5-4 支出'!I168)</f>
        <v/>
      </c>
      <c r="J168" s="130" t="str">
        <f>IF('5-4 支出'!J168="","",'5-4 支出'!J168)</f>
        <v/>
      </c>
      <c r="K168" s="135" t="str">
        <f>IF(ISNUMBER(F168),(PRODUCT(F168,G168,I168)),"")</f>
        <v/>
      </c>
      <c r="L168" s="36"/>
    </row>
    <row r="169" spans="1:12">
      <c r="A169" s="35">
        <v>2</v>
      </c>
      <c r="B169" s="108"/>
      <c r="C169" s="84" t="str">
        <f t="shared" ref="C169:C187" si="21">IF(D169="","",".")</f>
        <v/>
      </c>
      <c r="D169" s="471" t="str">
        <f>IF('5-4 支出'!D169="","",'5-4 支出'!D169)</f>
        <v/>
      </c>
      <c r="E169" s="131" t="str">
        <f>IF('5-4 支出'!E169="","",'5-4 支出'!E169)</f>
        <v/>
      </c>
      <c r="F169" s="132" t="str">
        <f>IF('5-4 支出'!F169="","",'5-4 支出'!F169)</f>
        <v/>
      </c>
      <c r="G169" s="132" t="str">
        <f>IF('5-4 支出'!G169="","",'5-4 支出'!G169)</f>
        <v/>
      </c>
      <c r="H169" s="132" t="str">
        <f>IF('5-4 支出'!H169="","",'5-4 支出'!H169)</f>
        <v/>
      </c>
      <c r="I169" s="132" t="str">
        <f>IF('5-4 支出'!I169="","",'5-4 支出'!I169)</f>
        <v/>
      </c>
      <c r="J169" s="132" t="str">
        <f>IF('5-4 支出'!J169="","",'5-4 支出'!J169)</f>
        <v/>
      </c>
      <c r="K169" s="136" t="str">
        <f t="shared" ref="K169:K186" si="22">IF(ISNUMBER(F169),(PRODUCT(F169,G169,I169)),"")</f>
        <v/>
      </c>
      <c r="L169" s="36"/>
    </row>
    <row r="170" spans="1:12">
      <c r="A170" s="35">
        <v>3</v>
      </c>
      <c r="B170" s="108"/>
      <c r="C170" s="84" t="str">
        <f t="shared" si="21"/>
        <v/>
      </c>
      <c r="D170" s="471" t="str">
        <f>IF('5-4 支出'!D170="","",'5-4 支出'!D170)</f>
        <v/>
      </c>
      <c r="E170" s="131" t="str">
        <f>IF('5-4 支出'!E170="","",'5-4 支出'!E170)</f>
        <v/>
      </c>
      <c r="F170" s="132" t="str">
        <f>IF('5-4 支出'!F170="","",'5-4 支出'!F170)</f>
        <v/>
      </c>
      <c r="G170" s="132" t="str">
        <f>IF('5-4 支出'!G170="","",'5-4 支出'!G170)</f>
        <v/>
      </c>
      <c r="H170" s="132" t="str">
        <f>IF('5-4 支出'!H170="","",'5-4 支出'!H170)</f>
        <v/>
      </c>
      <c r="I170" s="132" t="str">
        <f>IF('5-4 支出'!I170="","",'5-4 支出'!I170)</f>
        <v/>
      </c>
      <c r="J170" s="132" t="str">
        <f>IF('5-4 支出'!J170="","",'5-4 支出'!J170)</f>
        <v/>
      </c>
      <c r="K170" s="136" t="str">
        <f t="shared" si="22"/>
        <v/>
      </c>
      <c r="L170" s="36"/>
    </row>
    <row r="171" spans="1:12">
      <c r="A171" s="35">
        <v>4</v>
      </c>
      <c r="B171" s="108"/>
      <c r="C171" s="84" t="str">
        <f t="shared" si="21"/>
        <v/>
      </c>
      <c r="D171" s="471" t="str">
        <f>IF('5-4 支出'!D171="","",'5-4 支出'!D171)</f>
        <v/>
      </c>
      <c r="E171" s="131" t="str">
        <f>IF('5-4 支出'!E171="","",'5-4 支出'!E171)</f>
        <v/>
      </c>
      <c r="F171" s="132" t="str">
        <f>IF('5-4 支出'!F171="","",'5-4 支出'!F171)</f>
        <v/>
      </c>
      <c r="G171" s="132" t="str">
        <f>IF('5-4 支出'!G171="","",'5-4 支出'!G171)</f>
        <v/>
      </c>
      <c r="H171" s="132" t="str">
        <f>IF('5-4 支出'!H171="","",'5-4 支出'!H171)</f>
        <v/>
      </c>
      <c r="I171" s="132" t="str">
        <f>IF('5-4 支出'!I171="","",'5-4 支出'!I171)</f>
        <v/>
      </c>
      <c r="J171" s="132" t="str">
        <f>IF('5-4 支出'!J171="","",'5-4 支出'!J171)</f>
        <v/>
      </c>
      <c r="K171" s="136" t="str">
        <f t="shared" si="22"/>
        <v/>
      </c>
      <c r="L171" s="36"/>
    </row>
    <row r="172" spans="1:12">
      <c r="A172" s="35">
        <v>5</v>
      </c>
      <c r="B172" s="108"/>
      <c r="C172" s="84" t="str">
        <f t="shared" si="21"/>
        <v/>
      </c>
      <c r="D172" s="471" t="str">
        <f>IF('5-4 支出'!D172="","",'5-4 支出'!D172)</f>
        <v/>
      </c>
      <c r="E172" s="131" t="str">
        <f>IF('5-4 支出'!E172="","",'5-4 支出'!E172)</f>
        <v/>
      </c>
      <c r="F172" s="132" t="str">
        <f>IF('5-4 支出'!F172="","",'5-4 支出'!F172)</f>
        <v/>
      </c>
      <c r="G172" s="132" t="str">
        <f>IF('5-4 支出'!G172="","",'5-4 支出'!G172)</f>
        <v/>
      </c>
      <c r="H172" s="132" t="str">
        <f>IF('5-4 支出'!H172="","",'5-4 支出'!H172)</f>
        <v/>
      </c>
      <c r="I172" s="132" t="str">
        <f>IF('5-4 支出'!I172="","",'5-4 支出'!I172)</f>
        <v/>
      </c>
      <c r="J172" s="132" t="str">
        <f>IF('5-4 支出'!J172="","",'5-4 支出'!J172)</f>
        <v/>
      </c>
      <c r="K172" s="136" t="str">
        <f t="shared" si="22"/>
        <v/>
      </c>
      <c r="L172" s="36"/>
    </row>
    <row r="173" spans="1:12">
      <c r="A173" s="35">
        <v>6</v>
      </c>
      <c r="B173" s="108"/>
      <c r="C173" s="84" t="str">
        <f t="shared" si="21"/>
        <v/>
      </c>
      <c r="D173" s="471" t="str">
        <f>IF('5-4 支出'!D173="","",'5-4 支出'!D173)</f>
        <v/>
      </c>
      <c r="E173" s="131" t="str">
        <f>IF('5-4 支出'!E173="","",'5-4 支出'!E173)</f>
        <v/>
      </c>
      <c r="F173" s="132" t="str">
        <f>IF('5-4 支出'!F173="","",'5-4 支出'!F173)</f>
        <v/>
      </c>
      <c r="G173" s="132" t="str">
        <f>IF('5-4 支出'!G173="","",'5-4 支出'!G173)</f>
        <v/>
      </c>
      <c r="H173" s="132" t="str">
        <f>IF('5-4 支出'!H173="","",'5-4 支出'!H173)</f>
        <v/>
      </c>
      <c r="I173" s="132" t="str">
        <f>IF('5-4 支出'!I173="","",'5-4 支出'!I173)</f>
        <v/>
      </c>
      <c r="J173" s="132" t="str">
        <f>IF('5-4 支出'!J173="","",'5-4 支出'!J173)</f>
        <v/>
      </c>
      <c r="K173" s="136" t="str">
        <f t="shared" si="22"/>
        <v/>
      </c>
      <c r="L173" s="36"/>
    </row>
    <row r="174" spans="1:12">
      <c r="A174" s="35">
        <v>7</v>
      </c>
      <c r="B174" s="108"/>
      <c r="C174" s="84" t="str">
        <f t="shared" si="21"/>
        <v/>
      </c>
      <c r="D174" s="471" t="str">
        <f>IF('5-4 支出'!D174="","",'5-4 支出'!D174)</f>
        <v/>
      </c>
      <c r="E174" s="131" t="str">
        <f>IF('5-4 支出'!E174="","",'5-4 支出'!E174)</f>
        <v/>
      </c>
      <c r="F174" s="132" t="str">
        <f>IF('5-4 支出'!F174="","",'5-4 支出'!F174)</f>
        <v/>
      </c>
      <c r="G174" s="132" t="str">
        <f>IF('5-4 支出'!G174="","",'5-4 支出'!G174)</f>
        <v/>
      </c>
      <c r="H174" s="132" t="str">
        <f>IF('5-4 支出'!H174="","",'5-4 支出'!H174)</f>
        <v/>
      </c>
      <c r="I174" s="132" t="str">
        <f>IF('5-4 支出'!I174="","",'5-4 支出'!I174)</f>
        <v/>
      </c>
      <c r="J174" s="132" t="str">
        <f>IF('5-4 支出'!J174="","",'5-4 支出'!J174)</f>
        <v/>
      </c>
      <c r="K174" s="136" t="str">
        <f t="shared" si="22"/>
        <v/>
      </c>
      <c r="L174" s="36"/>
    </row>
    <row r="175" spans="1:12">
      <c r="A175" s="35">
        <v>8</v>
      </c>
      <c r="B175" s="108"/>
      <c r="C175" s="84" t="str">
        <f t="shared" si="21"/>
        <v/>
      </c>
      <c r="D175" s="471" t="str">
        <f>IF('5-4 支出'!D175="","",'5-4 支出'!D175)</f>
        <v/>
      </c>
      <c r="E175" s="131" t="str">
        <f>IF('5-4 支出'!E175="","",'5-4 支出'!E175)</f>
        <v/>
      </c>
      <c r="F175" s="132" t="str">
        <f>IF('5-4 支出'!F175="","",'5-4 支出'!F175)</f>
        <v/>
      </c>
      <c r="G175" s="132" t="str">
        <f>IF('5-4 支出'!G175="","",'5-4 支出'!G175)</f>
        <v/>
      </c>
      <c r="H175" s="132" t="str">
        <f>IF('5-4 支出'!H175="","",'5-4 支出'!H175)</f>
        <v/>
      </c>
      <c r="I175" s="132" t="str">
        <f>IF('5-4 支出'!I175="","",'5-4 支出'!I175)</f>
        <v/>
      </c>
      <c r="J175" s="132" t="str">
        <f>IF('5-4 支出'!J175="","",'5-4 支出'!J175)</f>
        <v/>
      </c>
      <c r="K175" s="136" t="str">
        <f t="shared" si="22"/>
        <v/>
      </c>
      <c r="L175" s="36"/>
    </row>
    <row r="176" spans="1:12">
      <c r="A176" s="35">
        <v>9</v>
      </c>
      <c r="B176" s="108"/>
      <c r="C176" s="84" t="str">
        <f t="shared" si="21"/>
        <v/>
      </c>
      <c r="D176" s="471" t="str">
        <f>IF('5-4 支出'!D176="","",'5-4 支出'!D176)</f>
        <v/>
      </c>
      <c r="E176" s="131" t="str">
        <f>IF('5-4 支出'!E176="","",'5-4 支出'!E176)</f>
        <v/>
      </c>
      <c r="F176" s="132" t="str">
        <f>IF('5-4 支出'!F176="","",'5-4 支出'!F176)</f>
        <v/>
      </c>
      <c r="G176" s="132" t="str">
        <f>IF('5-4 支出'!G176="","",'5-4 支出'!G176)</f>
        <v/>
      </c>
      <c r="H176" s="132" t="str">
        <f>IF('5-4 支出'!H176="","",'5-4 支出'!H176)</f>
        <v/>
      </c>
      <c r="I176" s="132" t="str">
        <f>IF('5-4 支出'!I176="","",'5-4 支出'!I176)</f>
        <v/>
      </c>
      <c r="J176" s="132" t="str">
        <f>IF('5-4 支出'!J176="","",'5-4 支出'!J176)</f>
        <v/>
      </c>
      <c r="K176" s="136" t="str">
        <f t="shared" si="22"/>
        <v/>
      </c>
      <c r="L176" s="36"/>
    </row>
    <row r="177" spans="1:12">
      <c r="A177" s="35">
        <v>10</v>
      </c>
      <c r="B177" s="108"/>
      <c r="C177" s="84" t="str">
        <f t="shared" si="21"/>
        <v/>
      </c>
      <c r="D177" s="471" t="str">
        <f>IF('5-4 支出'!D177="","",'5-4 支出'!D177)</f>
        <v/>
      </c>
      <c r="E177" s="131" t="str">
        <f>IF('5-4 支出'!E177="","",'5-4 支出'!E177)</f>
        <v/>
      </c>
      <c r="F177" s="132" t="str">
        <f>IF('5-4 支出'!F177="","",'5-4 支出'!F177)</f>
        <v/>
      </c>
      <c r="G177" s="132" t="str">
        <f>IF('5-4 支出'!G177="","",'5-4 支出'!G177)</f>
        <v/>
      </c>
      <c r="H177" s="132" t="str">
        <f>IF('5-4 支出'!H177="","",'5-4 支出'!H177)</f>
        <v/>
      </c>
      <c r="I177" s="132" t="str">
        <f>IF('5-4 支出'!I177="","",'5-4 支出'!I177)</f>
        <v/>
      </c>
      <c r="J177" s="132" t="str">
        <f>IF('5-4 支出'!J177="","",'5-4 支出'!J177)</f>
        <v/>
      </c>
      <c r="K177" s="136" t="str">
        <f t="shared" si="22"/>
        <v/>
      </c>
      <c r="L177" s="36"/>
    </row>
    <row r="178" spans="1:12">
      <c r="A178" s="35">
        <v>11</v>
      </c>
      <c r="B178" s="108"/>
      <c r="C178" s="84" t="str">
        <f t="shared" si="21"/>
        <v/>
      </c>
      <c r="D178" s="471" t="str">
        <f>IF('5-4 支出'!D178="","",'5-4 支出'!D178)</f>
        <v/>
      </c>
      <c r="E178" s="131" t="str">
        <f>IF('5-4 支出'!E178="","",'5-4 支出'!E178)</f>
        <v/>
      </c>
      <c r="F178" s="132" t="str">
        <f>IF('5-4 支出'!F178="","",'5-4 支出'!F178)</f>
        <v/>
      </c>
      <c r="G178" s="132" t="str">
        <f>IF('5-4 支出'!G178="","",'5-4 支出'!G178)</f>
        <v/>
      </c>
      <c r="H178" s="132" t="str">
        <f>IF('5-4 支出'!H178="","",'5-4 支出'!H178)</f>
        <v/>
      </c>
      <c r="I178" s="132" t="str">
        <f>IF('5-4 支出'!I178="","",'5-4 支出'!I178)</f>
        <v/>
      </c>
      <c r="J178" s="132" t="str">
        <f>IF('5-4 支出'!J178="","",'5-4 支出'!J178)</f>
        <v/>
      </c>
      <c r="K178" s="136" t="str">
        <f t="shared" si="22"/>
        <v/>
      </c>
      <c r="L178" s="36"/>
    </row>
    <row r="179" spans="1:12">
      <c r="A179" s="35">
        <v>12</v>
      </c>
      <c r="B179" s="108"/>
      <c r="C179" s="84" t="str">
        <f t="shared" si="21"/>
        <v/>
      </c>
      <c r="D179" s="471" t="str">
        <f>IF('5-4 支出'!D179="","",'5-4 支出'!D179)</f>
        <v/>
      </c>
      <c r="E179" s="131" t="str">
        <f>IF('5-4 支出'!E179="","",'5-4 支出'!E179)</f>
        <v/>
      </c>
      <c r="F179" s="132" t="str">
        <f>IF('5-4 支出'!F179="","",'5-4 支出'!F179)</f>
        <v/>
      </c>
      <c r="G179" s="132" t="str">
        <f>IF('5-4 支出'!G179="","",'5-4 支出'!G179)</f>
        <v/>
      </c>
      <c r="H179" s="132" t="str">
        <f>IF('5-4 支出'!H179="","",'5-4 支出'!H179)</f>
        <v/>
      </c>
      <c r="I179" s="132" t="str">
        <f>IF('5-4 支出'!I179="","",'5-4 支出'!I179)</f>
        <v/>
      </c>
      <c r="J179" s="132" t="str">
        <f>IF('5-4 支出'!J179="","",'5-4 支出'!J179)</f>
        <v/>
      </c>
      <c r="K179" s="136" t="str">
        <f t="shared" si="22"/>
        <v/>
      </c>
      <c r="L179" s="36"/>
    </row>
    <row r="180" spans="1:12">
      <c r="A180" s="35">
        <v>13</v>
      </c>
      <c r="B180" s="108"/>
      <c r="C180" s="84" t="str">
        <f t="shared" si="21"/>
        <v/>
      </c>
      <c r="D180" s="471" t="str">
        <f>IF('5-4 支出'!D180="","",'5-4 支出'!D180)</f>
        <v/>
      </c>
      <c r="E180" s="131" t="str">
        <f>IF('5-4 支出'!E180="","",'5-4 支出'!E180)</f>
        <v/>
      </c>
      <c r="F180" s="132" t="str">
        <f>IF('5-4 支出'!F180="","",'5-4 支出'!F180)</f>
        <v/>
      </c>
      <c r="G180" s="132" t="str">
        <f>IF('5-4 支出'!G180="","",'5-4 支出'!G180)</f>
        <v/>
      </c>
      <c r="H180" s="132" t="str">
        <f>IF('5-4 支出'!H180="","",'5-4 支出'!H180)</f>
        <v/>
      </c>
      <c r="I180" s="132" t="str">
        <f>IF('5-4 支出'!I180="","",'5-4 支出'!I180)</f>
        <v/>
      </c>
      <c r="J180" s="132" t="str">
        <f>IF('5-4 支出'!J180="","",'5-4 支出'!J180)</f>
        <v/>
      </c>
      <c r="K180" s="136" t="str">
        <f t="shared" si="22"/>
        <v/>
      </c>
      <c r="L180" s="36"/>
    </row>
    <row r="181" spans="1:12">
      <c r="A181" s="35">
        <v>14</v>
      </c>
      <c r="B181" s="108"/>
      <c r="C181" s="84" t="str">
        <f t="shared" si="21"/>
        <v/>
      </c>
      <c r="D181" s="471" t="str">
        <f>IF('5-4 支出'!D181="","",'5-4 支出'!D181)</f>
        <v/>
      </c>
      <c r="E181" s="131" t="str">
        <f>IF('5-4 支出'!E181="","",'5-4 支出'!E181)</f>
        <v/>
      </c>
      <c r="F181" s="132" t="str">
        <f>IF('5-4 支出'!F181="","",'5-4 支出'!F181)</f>
        <v/>
      </c>
      <c r="G181" s="132" t="str">
        <f>IF('5-4 支出'!G181="","",'5-4 支出'!G181)</f>
        <v/>
      </c>
      <c r="H181" s="132" t="str">
        <f>IF('5-4 支出'!H181="","",'5-4 支出'!H181)</f>
        <v/>
      </c>
      <c r="I181" s="132" t="str">
        <f>IF('5-4 支出'!I181="","",'5-4 支出'!I181)</f>
        <v/>
      </c>
      <c r="J181" s="132" t="str">
        <f>IF('5-4 支出'!J181="","",'5-4 支出'!J181)</f>
        <v/>
      </c>
      <c r="K181" s="136" t="str">
        <f t="shared" si="22"/>
        <v/>
      </c>
      <c r="L181" s="36"/>
    </row>
    <row r="182" spans="1:12">
      <c r="A182" s="35">
        <v>15</v>
      </c>
      <c r="B182" s="108"/>
      <c r="C182" s="84" t="str">
        <f t="shared" si="21"/>
        <v/>
      </c>
      <c r="D182" s="471" t="str">
        <f>IF('5-4 支出'!D182="","",'5-4 支出'!D182)</f>
        <v/>
      </c>
      <c r="E182" s="131" t="str">
        <f>IF('5-4 支出'!E182="","",'5-4 支出'!E182)</f>
        <v/>
      </c>
      <c r="F182" s="132" t="str">
        <f>IF('5-4 支出'!F182="","",'5-4 支出'!F182)</f>
        <v/>
      </c>
      <c r="G182" s="132" t="str">
        <f>IF('5-4 支出'!G182="","",'5-4 支出'!G182)</f>
        <v/>
      </c>
      <c r="H182" s="132" t="str">
        <f>IF('5-4 支出'!H182="","",'5-4 支出'!H182)</f>
        <v/>
      </c>
      <c r="I182" s="132" t="str">
        <f>IF('5-4 支出'!I182="","",'5-4 支出'!I182)</f>
        <v/>
      </c>
      <c r="J182" s="132" t="str">
        <f>IF('5-4 支出'!J182="","",'5-4 支出'!J182)</f>
        <v/>
      </c>
      <c r="K182" s="136" t="str">
        <f t="shared" si="22"/>
        <v/>
      </c>
      <c r="L182" s="36"/>
    </row>
    <row r="183" spans="1:12">
      <c r="A183" s="35">
        <v>16</v>
      </c>
      <c r="B183" s="108"/>
      <c r="C183" s="84" t="str">
        <f t="shared" si="21"/>
        <v/>
      </c>
      <c r="D183" s="471" t="str">
        <f>IF('5-4 支出'!D183="","",'5-4 支出'!D183)</f>
        <v/>
      </c>
      <c r="E183" s="131" t="str">
        <f>IF('5-4 支出'!E183="","",'5-4 支出'!E183)</f>
        <v/>
      </c>
      <c r="F183" s="132" t="str">
        <f>IF('5-4 支出'!F183="","",'5-4 支出'!F183)</f>
        <v/>
      </c>
      <c r="G183" s="132" t="str">
        <f>IF('5-4 支出'!G183="","",'5-4 支出'!G183)</f>
        <v/>
      </c>
      <c r="H183" s="132" t="str">
        <f>IF('5-4 支出'!H183="","",'5-4 支出'!H183)</f>
        <v/>
      </c>
      <c r="I183" s="132" t="str">
        <f>IF('5-4 支出'!I183="","",'5-4 支出'!I183)</f>
        <v/>
      </c>
      <c r="J183" s="132" t="str">
        <f>IF('5-4 支出'!J183="","",'5-4 支出'!J183)</f>
        <v/>
      </c>
      <c r="K183" s="136" t="str">
        <f t="shared" si="22"/>
        <v/>
      </c>
      <c r="L183" s="36"/>
    </row>
    <row r="184" spans="1:12">
      <c r="A184" s="35">
        <v>17</v>
      </c>
      <c r="B184" s="108"/>
      <c r="C184" s="84" t="str">
        <f t="shared" si="21"/>
        <v/>
      </c>
      <c r="D184" s="471" t="str">
        <f>IF('5-4 支出'!D184="","",'5-4 支出'!D184)</f>
        <v/>
      </c>
      <c r="E184" s="131" t="str">
        <f>IF('5-4 支出'!E184="","",'5-4 支出'!E184)</f>
        <v/>
      </c>
      <c r="F184" s="132" t="str">
        <f>IF('5-4 支出'!F184="","",'5-4 支出'!F184)</f>
        <v/>
      </c>
      <c r="G184" s="132" t="str">
        <f>IF('5-4 支出'!G184="","",'5-4 支出'!G184)</f>
        <v/>
      </c>
      <c r="H184" s="132" t="str">
        <f>IF('5-4 支出'!H184="","",'5-4 支出'!H184)</f>
        <v/>
      </c>
      <c r="I184" s="132" t="str">
        <f>IF('5-4 支出'!I184="","",'5-4 支出'!I184)</f>
        <v/>
      </c>
      <c r="J184" s="132" t="str">
        <f>IF('5-4 支出'!J184="","",'5-4 支出'!J184)</f>
        <v/>
      </c>
      <c r="K184" s="136" t="str">
        <f t="shared" si="22"/>
        <v/>
      </c>
      <c r="L184" s="37"/>
    </row>
    <row r="185" spans="1:12">
      <c r="A185" s="35">
        <v>18</v>
      </c>
      <c r="B185" s="108"/>
      <c r="C185" s="84" t="str">
        <f t="shared" si="21"/>
        <v/>
      </c>
      <c r="D185" s="471" t="str">
        <f>IF('5-4 支出'!D185="","",'5-4 支出'!D185)</f>
        <v/>
      </c>
      <c r="E185" s="131" t="str">
        <f>IF('5-4 支出'!E185="","",'5-4 支出'!E185)</f>
        <v/>
      </c>
      <c r="F185" s="132" t="str">
        <f>IF('5-4 支出'!F185="","",'5-4 支出'!F185)</f>
        <v/>
      </c>
      <c r="G185" s="132" t="str">
        <f>IF('5-4 支出'!G185="","",'5-4 支出'!G185)</f>
        <v/>
      </c>
      <c r="H185" s="132" t="str">
        <f>IF('5-4 支出'!H185="","",'5-4 支出'!H185)</f>
        <v/>
      </c>
      <c r="I185" s="132" t="str">
        <f>IF('5-4 支出'!I185="","",'5-4 支出'!I185)</f>
        <v/>
      </c>
      <c r="J185" s="132" t="str">
        <f>IF('5-4 支出'!J185="","",'5-4 支出'!J185)</f>
        <v/>
      </c>
      <c r="K185" s="136" t="str">
        <f t="shared" si="22"/>
        <v/>
      </c>
      <c r="L185" s="37"/>
    </row>
    <row r="186" spans="1:12">
      <c r="A186" s="35">
        <v>19</v>
      </c>
      <c r="B186" s="108"/>
      <c r="C186" s="84" t="str">
        <f t="shared" si="21"/>
        <v/>
      </c>
      <c r="D186" s="471" t="str">
        <f>IF('5-4 支出'!D186="","",'5-4 支出'!D186)</f>
        <v/>
      </c>
      <c r="E186" s="131" t="str">
        <f>IF('5-4 支出'!E186="","",'5-4 支出'!E186)</f>
        <v/>
      </c>
      <c r="F186" s="132" t="str">
        <f>IF('5-4 支出'!F186="","",'5-4 支出'!F186)</f>
        <v/>
      </c>
      <c r="G186" s="132" t="str">
        <f>IF('5-4 支出'!G186="","",'5-4 支出'!G186)</f>
        <v/>
      </c>
      <c r="H186" s="132" t="str">
        <f>IF('5-4 支出'!H186="","",'5-4 支出'!H186)</f>
        <v/>
      </c>
      <c r="I186" s="132" t="str">
        <f>IF('5-4 支出'!I186="","",'5-4 支出'!I186)</f>
        <v/>
      </c>
      <c r="J186" s="132" t="str">
        <f>IF('5-4 支出'!J186="","",'5-4 支出'!J186)</f>
        <v/>
      </c>
      <c r="K186" s="136" t="str">
        <f t="shared" si="22"/>
        <v/>
      </c>
      <c r="L186" s="37"/>
    </row>
    <row r="187" spans="1:12" ht="18.5" thickBot="1">
      <c r="A187" s="35">
        <v>20</v>
      </c>
      <c r="B187" s="109"/>
      <c r="C187" s="85" t="str">
        <f t="shared" si="21"/>
        <v/>
      </c>
      <c r="D187" s="472" t="str">
        <f>IF('5-4 支出'!D187="","",'5-4 支出'!D187)</f>
        <v/>
      </c>
      <c r="E187" s="133" t="str">
        <f>IF('5-4 支出'!E187="","",'5-4 支出'!E187)</f>
        <v/>
      </c>
      <c r="F187" s="132" t="str">
        <f>IF('5-4 支出'!F187="","",'5-4 支出'!F187)</f>
        <v/>
      </c>
      <c r="G187" s="134" t="str">
        <f>IF('5-4 支出'!G187="","",'5-4 支出'!G187)</f>
        <v/>
      </c>
      <c r="H187" s="134" t="str">
        <f>IF('5-4 支出'!H187="","",'5-4 支出'!H187)</f>
        <v/>
      </c>
      <c r="I187" s="134" t="str">
        <f>IF('5-4 支出'!I187="","",'5-4 支出'!I187)</f>
        <v/>
      </c>
      <c r="J187" s="134" t="str">
        <f>IF('5-4 支出'!J187="","",'5-4 支出'!J187)</f>
        <v/>
      </c>
      <c r="K187" s="137" t="str">
        <f>IF(ISNUMBER(F187),(PRODUCT(F187,G187,I187)),"")</f>
        <v/>
      </c>
      <c r="L187" s="38"/>
    </row>
    <row r="188" spans="1:12" ht="23" thickBot="1">
      <c r="A188" s="58"/>
      <c r="B188" s="106"/>
      <c r="C188" s="75" t="s">
        <v>177</v>
      </c>
      <c r="D188" s="112" t="s">
        <v>172</v>
      </c>
      <c r="E188" s="63" t="s">
        <v>145</v>
      </c>
      <c r="F188" s="113" t="s">
        <v>124</v>
      </c>
      <c r="G188" s="114" t="s">
        <v>94</v>
      </c>
      <c r="H188" s="66" t="s">
        <v>120</v>
      </c>
      <c r="I188" s="65" t="s">
        <v>95</v>
      </c>
      <c r="J188" s="66" t="s">
        <v>121</v>
      </c>
      <c r="K188" s="64" t="s">
        <v>96</v>
      </c>
      <c r="L188" s="67" t="s">
        <v>168</v>
      </c>
    </row>
    <row r="189" spans="1:12" s="31" customFormat="1" ht="26.5">
      <c r="A189" s="35"/>
      <c r="B189" s="60" t="str">
        <f t="shared" ref="B189" si="23">IF($E$8=C189,$D$8,IF($E$9=C189,$D$9,IF($E$10=C189,$D$10,"")))</f>
        <v/>
      </c>
      <c r="C189" s="77" t="s">
        <v>245</v>
      </c>
      <c r="D189" s="68"/>
      <c r="E189" s="69" t="str">
        <f>IF('5-4 支出'!E189="","",'5-4 支出'!E189)</f>
        <v/>
      </c>
      <c r="F189" s="70" t="str">
        <f>IF('5-4 支出'!F189="","",'5-4 支出'!F189)</f>
        <v/>
      </c>
      <c r="G189" s="70" t="str">
        <f>IF('5-4 支出'!G189="","",'5-4 支出'!G189)</f>
        <v/>
      </c>
      <c r="H189" s="70" t="str">
        <f>IF('5-4 支出'!H189="","",'5-4 支出'!H189)</f>
        <v/>
      </c>
      <c r="I189" s="70" t="str">
        <f>IF('5-4 支出'!I189="","",'5-4 支出'!I189)</f>
        <v/>
      </c>
      <c r="J189" s="70" t="str">
        <f>IF('5-4 支出'!J189="","",'5-4 支出'!J189)</f>
        <v/>
      </c>
      <c r="K189" s="71"/>
      <c r="L189" s="76">
        <f>ROUNDDOWN((SUM(K190:K209)),-3)/1000</f>
        <v>0</v>
      </c>
    </row>
    <row r="190" spans="1:12">
      <c r="A190" s="35">
        <v>1</v>
      </c>
      <c r="B190" s="108"/>
      <c r="C190" s="84" t="str">
        <f>IF(D190="","",".")</f>
        <v/>
      </c>
      <c r="D190" s="470" t="str">
        <f>IF('5-4 支出'!D190="","",'5-4 支出'!D190)</f>
        <v/>
      </c>
      <c r="E190" s="129" t="str">
        <f>IF('5-4 支出'!E190="","",'5-4 支出'!E190)</f>
        <v/>
      </c>
      <c r="F190" s="130" t="str">
        <f>IF('5-4 支出'!F190="","",'5-4 支出'!F190)</f>
        <v/>
      </c>
      <c r="G190" s="130" t="str">
        <f>IF('5-4 支出'!G190="","",'5-4 支出'!G190)</f>
        <v/>
      </c>
      <c r="H190" s="130" t="str">
        <f>IF('5-4 支出'!H190="","",'5-4 支出'!H190)</f>
        <v/>
      </c>
      <c r="I190" s="130" t="str">
        <f>IF('5-4 支出'!I190="","",'5-4 支出'!I190)</f>
        <v/>
      </c>
      <c r="J190" s="130" t="str">
        <f>IF('5-4 支出'!J190="","",'5-4 支出'!J190)</f>
        <v/>
      </c>
      <c r="K190" s="135" t="str">
        <f>IF(ISNUMBER(F190),(PRODUCT(F190,G190,I190)),"")</f>
        <v/>
      </c>
      <c r="L190" s="36"/>
    </row>
    <row r="191" spans="1:12">
      <c r="A191" s="35">
        <v>2</v>
      </c>
      <c r="B191" s="108"/>
      <c r="C191" s="84" t="str">
        <f t="shared" ref="C191:C209" si="24">IF(D191="","",".")</f>
        <v/>
      </c>
      <c r="D191" s="471" t="str">
        <f>IF('5-4 支出'!D191="","",'5-4 支出'!D191)</f>
        <v/>
      </c>
      <c r="E191" s="131" t="str">
        <f>IF('5-4 支出'!E191="","",'5-4 支出'!E191)</f>
        <v/>
      </c>
      <c r="F191" s="132" t="str">
        <f>IF('5-4 支出'!F191="","",'5-4 支出'!F191)</f>
        <v/>
      </c>
      <c r="G191" s="132" t="str">
        <f>IF('5-4 支出'!G191="","",'5-4 支出'!G191)</f>
        <v/>
      </c>
      <c r="H191" s="132" t="str">
        <f>IF('5-4 支出'!H191="","",'5-4 支出'!H191)</f>
        <v/>
      </c>
      <c r="I191" s="132" t="str">
        <f>IF('5-4 支出'!I191="","",'5-4 支出'!I191)</f>
        <v/>
      </c>
      <c r="J191" s="132" t="str">
        <f>IF('5-4 支出'!J191="","",'5-4 支出'!J191)</f>
        <v/>
      </c>
      <c r="K191" s="136" t="str">
        <f t="shared" ref="K191:K209" si="25">IF(ISNUMBER(F191),(PRODUCT(F191,G191,I191)),"")</f>
        <v/>
      </c>
      <c r="L191" s="36"/>
    </row>
    <row r="192" spans="1:12">
      <c r="A192" s="35">
        <v>3</v>
      </c>
      <c r="B192" s="108"/>
      <c r="C192" s="84" t="str">
        <f t="shared" si="24"/>
        <v/>
      </c>
      <c r="D192" s="471" t="str">
        <f>IF('5-4 支出'!D192="","",'5-4 支出'!D192)</f>
        <v/>
      </c>
      <c r="E192" s="131" t="str">
        <f>IF('5-4 支出'!E192="","",'5-4 支出'!E192)</f>
        <v/>
      </c>
      <c r="F192" s="132" t="str">
        <f>IF('5-4 支出'!F192="","",'5-4 支出'!F192)</f>
        <v/>
      </c>
      <c r="G192" s="132" t="str">
        <f>IF('5-4 支出'!G192="","",'5-4 支出'!G192)</f>
        <v/>
      </c>
      <c r="H192" s="132" t="str">
        <f>IF('5-4 支出'!H192="","",'5-4 支出'!H192)</f>
        <v/>
      </c>
      <c r="I192" s="132" t="str">
        <f>IF('5-4 支出'!I192="","",'5-4 支出'!I192)</f>
        <v/>
      </c>
      <c r="J192" s="132" t="str">
        <f>IF('5-4 支出'!J192="","",'5-4 支出'!J192)</f>
        <v/>
      </c>
      <c r="K192" s="136" t="str">
        <f t="shared" si="25"/>
        <v/>
      </c>
      <c r="L192" s="36"/>
    </row>
    <row r="193" spans="1:12">
      <c r="A193" s="35">
        <v>4</v>
      </c>
      <c r="B193" s="108"/>
      <c r="C193" s="84" t="str">
        <f t="shared" si="24"/>
        <v/>
      </c>
      <c r="D193" s="471" t="str">
        <f>IF('5-4 支出'!D193="","",'5-4 支出'!D193)</f>
        <v/>
      </c>
      <c r="E193" s="131" t="str">
        <f>IF('5-4 支出'!E193="","",'5-4 支出'!E193)</f>
        <v/>
      </c>
      <c r="F193" s="132" t="str">
        <f>IF('5-4 支出'!F193="","",'5-4 支出'!F193)</f>
        <v/>
      </c>
      <c r="G193" s="132" t="str">
        <f>IF('5-4 支出'!G193="","",'5-4 支出'!G193)</f>
        <v/>
      </c>
      <c r="H193" s="132" t="str">
        <f>IF('5-4 支出'!H193="","",'5-4 支出'!H193)</f>
        <v/>
      </c>
      <c r="I193" s="132" t="str">
        <f>IF('5-4 支出'!I193="","",'5-4 支出'!I193)</f>
        <v/>
      </c>
      <c r="J193" s="132" t="str">
        <f>IF('5-4 支出'!J193="","",'5-4 支出'!J193)</f>
        <v/>
      </c>
      <c r="K193" s="136" t="str">
        <f t="shared" si="25"/>
        <v/>
      </c>
      <c r="L193" s="36"/>
    </row>
    <row r="194" spans="1:12">
      <c r="A194" s="35">
        <v>5</v>
      </c>
      <c r="B194" s="108"/>
      <c r="C194" s="84" t="str">
        <f t="shared" si="24"/>
        <v/>
      </c>
      <c r="D194" s="471" t="str">
        <f>IF('5-4 支出'!D194="","",'5-4 支出'!D194)</f>
        <v/>
      </c>
      <c r="E194" s="131" t="str">
        <f>IF('5-4 支出'!E194="","",'5-4 支出'!E194)</f>
        <v/>
      </c>
      <c r="F194" s="132" t="str">
        <f>IF('5-4 支出'!F194="","",'5-4 支出'!F194)</f>
        <v/>
      </c>
      <c r="G194" s="132" t="str">
        <f>IF('5-4 支出'!G194="","",'5-4 支出'!G194)</f>
        <v/>
      </c>
      <c r="H194" s="132" t="str">
        <f>IF('5-4 支出'!H194="","",'5-4 支出'!H194)</f>
        <v/>
      </c>
      <c r="I194" s="132" t="str">
        <f>IF('5-4 支出'!I194="","",'5-4 支出'!I194)</f>
        <v/>
      </c>
      <c r="J194" s="132" t="str">
        <f>IF('5-4 支出'!J194="","",'5-4 支出'!J194)</f>
        <v/>
      </c>
      <c r="K194" s="136" t="str">
        <f t="shared" si="25"/>
        <v/>
      </c>
      <c r="L194" s="36"/>
    </row>
    <row r="195" spans="1:12">
      <c r="A195" s="35">
        <v>6</v>
      </c>
      <c r="B195" s="108"/>
      <c r="C195" s="84" t="str">
        <f t="shared" si="24"/>
        <v/>
      </c>
      <c r="D195" s="471" t="str">
        <f>IF('5-4 支出'!D195="","",'5-4 支出'!D195)</f>
        <v/>
      </c>
      <c r="E195" s="131" t="str">
        <f>IF('5-4 支出'!E195="","",'5-4 支出'!E195)</f>
        <v/>
      </c>
      <c r="F195" s="132" t="str">
        <f>IF('5-4 支出'!F195="","",'5-4 支出'!F195)</f>
        <v/>
      </c>
      <c r="G195" s="132" t="str">
        <f>IF('5-4 支出'!G195="","",'5-4 支出'!G195)</f>
        <v/>
      </c>
      <c r="H195" s="132" t="str">
        <f>IF('5-4 支出'!H195="","",'5-4 支出'!H195)</f>
        <v/>
      </c>
      <c r="I195" s="132" t="str">
        <f>IF('5-4 支出'!I195="","",'5-4 支出'!I195)</f>
        <v/>
      </c>
      <c r="J195" s="132" t="str">
        <f>IF('5-4 支出'!J195="","",'5-4 支出'!J195)</f>
        <v/>
      </c>
      <c r="K195" s="136" t="str">
        <f t="shared" si="25"/>
        <v/>
      </c>
      <c r="L195" s="36"/>
    </row>
    <row r="196" spans="1:12">
      <c r="A196" s="35">
        <v>7</v>
      </c>
      <c r="B196" s="108"/>
      <c r="C196" s="84" t="str">
        <f t="shared" si="24"/>
        <v/>
      </c>
      <c r="D196" s="471" t="str">
        <f>IF('5-4 支出'!D196="","",'5-4 支出'!D196)</f>
        <v/>
      </c>
      <c r="E196" s="131" t="str">
        <f>IF('5-4 支出'!E196="","",'5-4 支出'!E196)</f>
        <v/>
      </c>
      <c r="F196" s="132" t="str">
        <f>IF('5-4 支出'!F196="","",'5-4 支出'!F196)</f>
        <v/>
      </c>
      <c r="G196" s="132" t="str">
        <f>IF('5-4 支出'!G196="","",'5-4 支出'!G196)</f>
        <v/>
      </c>
      <c r="H196" s="132" t="str">
        <f>IF('5-4 支出'!H196="","",'5-4 支出'!H196)</f>
        <v/>
      </c>
      <c r="I196" s="132" t="str">
        <f>IF('5-4 支出'!I196="","",'5-4 支出'!I196)</f>
        <v/>
      </c>
      <c r="J196" s="132" t="str">
        <f>IF('5-4 支出'!J196="","",'5-4 支出'!J196)</f>
        <v/>
      </c>
      <c r="K196" s="136" t="str">
        <f t="shared" si="25"/>
        <v/>
      </c>
      <c r="L196" s="36"/>
    </row>
    <row r="197" spans="1:12">
      <c r="A197" s="35">
        <v>8</v>
      </c>
      <c r="B197" s="108"/>
      <c r="C197" s="84" t="str">
        <f t="shared" si="24"/>
        <v/>
      </c>
      <c r="D197" s="471" t="str">
        <f>IF('5-4 支出'!D197="","",'5-4 支出'!D197)</f>
        <v/>
      </c>
      <c r="E197" s="131" t="str">
        <f>IF('5-4 支出'!E197="","",'5-4 支出'!E197)</f>
        <v/>
      </c>
      <c r="F197" s="132" t="str">
        <f>IF('5-4 支出'!F197="","",'5-4 支出'!F197)</f>
        <v/>
      </c>
      <c r="G197" s="132" t="str">
        <f>IF('5-4 支出'!G197="","",'5-4 支出'!G197)</f>
        <v/>
      </c>
      <c r="H197" s="132" t="str">
        <f>IF('5-4 支出'!H197="","",'5-4 支出'!H197)</f>
        <v/>
      </c>
      <c r="I197" s="132" t="str">
        <f>IF('5-4 支出'!I197="","",'5-4 支出'!I197)</f>
        <v/>
      </c>
      <c r="J197" s="132" t="str">
        <f>IF('5-4 支出'!J197="","",'5-4 支出'!J197)</f>
        <v/>
      </c>
      <c r="K197" s="136" t="str">
        <f t="shared" si="25"/>
        <v/>
      </c>
      <c r="L197" s="36"/>
    </row>
    <row r="198" spans="1:12">
      <c r="A198" s="35">
        <v>9</v>
      </c>
      <c r="B198" s="108"/>
      <c r="C198" s="84" t="str">
        <f t="shared" si="24"/>
        <v/>
      </c>
      <c r="D198" s="471" t="str">
        <f>IF('5-4 支出'!D198="","",'5-4 支出'!D198)</f>
        <v/>
      </c>
      <c r="E198" s="131" t="str">
        <f>IF('5-4 支出'!E198="","",'5-4 支出'!E198)</f>
        <v/>
      </c>
      <c r="F198" s="132" t="str">
        <f>IF('5-4 支出'!F198="","",'5-4 支出'!F198)</f>
        <v/>
      </c>
      <c r="G198" s="132" t="str">
        <f>IF('5-4 支出'!G198="","",'5-4 支出'!G198)</f>
        <v/>
      </c>
      <c r="H198" s="132" t="str">
        <f>IF('5-4 支出'!H198="","",'5-4 支出'!H198)</f>
        <v/>
      </c>
      <c r="I198" s="132" t="str">
        <f>IF('5-4 支出'!I198="","",'5-4 支出'!I198)</f>
        <v/>
      </c>
      <c r="J198" s="132" t="str">
        <f>IF('5-4 支出'!J198="","",'5-4 支出'!J198)</f>
        <v/>
      </c>
      <c r="K198" s="136" t="str">
        <f t="shared" si="25"/>
        <v/>
      </c>
      <c r="L198" s="36"/>
    </row>
    <row r="199" spans="1:12">
      <c r="A199" s="35">
        <v>10</v>
      </c>
      <c r="B199" s="108"/>
      <c r="C199" s="84" t="str">
        <f t="shared" si="24"/>
        <v/>
      </c>
      <c r="D199" s="471" t="str">
        <f>IF('5-4 支出'!D199="","",'5-4 支出'!D199)</f>
        <v/>
      </c>
      <c r="E199" s="131" t="str">
        <f>IF('5-4 支出'!E199="","",'5-4 支出'!E199)</f>
        <v/>
      </c>
      <c r="F199" s="132" t="str">
        <f>IF('5-4 支出'!F199="","",'5-4 支出'!F199)</f>
        <v/>
      </c>
      <c r="G199" s="132" t="str">
        <f>IF('5-4 支出'!G199="","",'5-4 支出'!G199)</f>
        <v/>
      </c>
      <c r="H199" s="132" t="str">
        <f>IF('5-4 支出'!H199="","",'5-4 支出'!H199)</f>
        <v/>
      </c>
      <c r="I199" s="132" t="str">
        <f>IF('5-4 支出'!I199="","",'5-4 支出'!I199)</f>
        <v/>
      </c>
      <c r="J199" s="132" t="str">
        <f>IF('5-4 支出'!J199="","",'5-4 支出'!J199)</f>
        <v/>
      </c>
      <c r="K199" s="136" t="str">
        <f t="shared" si="25"/>
        <v/>
      </c>
      <c r="L199" s="36"/>
    </row>
    <row r="200" spans="1:12">
      <c r="A200" s="35">
        <v>11</v>
      </c>
      <c r="B200" s="108"/>
      <c r="C200" s="84" t="str">
        <f t="shared" si="24"/>
        <v/>
      </c>
      <c r="D200" s="471" t="str">
        <f>IF('5-4 支出'!D200="","",'5-4 支出'!D200)</f>
        <v/>
      </c>
      <c r="E200" s="131" t="str">
        <f>IF('5-4 支出'!E200="","",'5-4 支出'!E200)</f>
        <v/>
      </c>
      <c r="F200" s="132" t="str">
        <f>IF('5-4 支出'!F200="","",'5-4 支出'!F200)</f>
        <v/>
      </c>
      <c r="G200" s="132" t="str">
        <f>IF('5-4 支出'!G200="","",'5-4 支出'!G200)</f>
        <v/>
      </c>
      <c r="H200" s="132" t="str">
        <f>IF('5-4 支出'!H200="","",'5-4 支出'!H200)</f>
        <v/>
      </c>
      <c r="I200" s="132" t="str">
        <f>IF('5-4 支出'!I200="","",'5-4 支出'!I200)</f>
        <v/>
      </c>
      <c r="J200" s="132" t="str">
        <f>IF('5-4 支出'!J200="","",'5-4 支出'!J200)</f>
        <v/>
      </c>
      <c r="K200" s="136" t="str">
        <f t="shared" si="25"/>
        <v/>
      </c>
      <c r="L200" s="36"/>
    </row>
    <row r="201" spans="1:12">
      <c r="A201" s="35">
        <v>12</v>
      </c>
      <c r="B201" s="108"/>
      <c r="C201" s="84" t="str">
        <f t="shared" si="24"/>
        <v/>
      </c>
      <c r="D201" s="471" t="str">
        <f>IF('5-4 支出'!D201="","",'5-4 支出'!D201)</f>
        <v/>
      </c>
      <c r="E201" s="131" t="str">
        <f>IF('5-4 支出'!E201="","",'5-4 支出'!E201)</f>
        <v/>
      </c>
      <c r="F201" s="132" t="str">
        <f>IF('5-4 支出'!F201="","",'5-4 支出'!F201)</f>
        <v/>
      </c>
      <c r="G201" s="132" t="str">
        <f>IF('5-4 支出'!G201="","",'5-4 支出'!G201)</f>
        <v/>
      </c>
      <c r="H201" s="132" t="str">
        <f>IF('5-4 支出'!H201="","",'5-4 支出'!H201)</f>
        <v/>
      </c>
      <c r="I201" s="132" t="str">
        <f>IF('5-4 支出'!I201="","",'5-4 支出'!I201)</f>
        <v/>
      </c>
      <c r="J201" s="132" t="str">
        <f>IF('5-4 支出'!J201="","",'5-4 支出'!J201)</f>
        <v/>
      </c>
      <c r="K201" s="136" t="str">
        <f t="shared" si="25"/>
        <v/>
      </c>
      <c r="L201" s="36"/>
    </row>
    <row r="202" spans="1:12">
      <c r="A202" s="35">
        <v>13</v>
      </c>
      <c r="B202" s="108"/>
      <c r="C202" s="84" t="str">
        <f t="shared" si="24"/>
        <v/>
      </c>
      <c r="D202" s="471" t="str">
        <f>IF('5-4 支出'!D202="","",'5-4 支出'!D202)</f>
        <v/>
      </c>
      <c r="E202" s="131" t="str">
        <f>IF('5-4 支出'!E202="","",'5-4 支出'!E202)</f>
        <v/>
      </c>
      <c r="F202" s="132" t="str">
        <f>IF('5-4 支出'!F202="","",'5-4 支出'!F202)</f>
        <v/>
      </c>
      <c r="G202" s="132" t="str">
        <f>IF('5-4 支出'!G202="","",'5-4 支出'!G202)</f>
        <v/>
      </c>
      <c r="H202" s="132" t="str">
        <f>IF('5-4 支出'!H202="","",'5-4 支出'!H202)</f>
        <v/>
      </c>
      <c r="I202" s="132" t="str">
        <f>IF('5-4 支出'!I202="","",'5-4 支出'!I202)</f>
        <v/>
      </c>
      <c r="J202" s="132" t="str">
        <f>IF('5-4 支出'!J202="","",'5-4 支出'!J202)</f>
        <v/>
      </c>
      <c r="K202" s="136" t="str">
        <f t="shared" si="25"/>
        <v/>
      </c>
      <c r="L202" s="36"/>
    </row>
    <row r="203" spans="1:12">
      <c r="A203" s="35">
        <v>14</v>
      </c>
      <c r="B203" s="108"/>
      <c r="C203" s="84" t="str">
        <f t="shared" si="24"/>
        <v/>
      </c>
      <c r="D203" s="471" t="str">
        <f>IF('5-4 支出'!D203="","",'5-4 支出'!D203)</f>
        <v/>
      </c>
      <c r="E203" s="131" t="str">
        <f>IF('5-4 支出'!E203="","",'5-4 支出'!E203)</f>
        <v/>
      </c>
      <c r="F203" s="132" t="str">
        <f>IF('5-4 支出'!F203="","",'5-4 支出'!F203)</f>
        <v/>
      </c>
      <c r="G203" s="132" t="str">
        <f>IF('5-4 支出'!G203="","",'5-4 支出'!G203)</f>
        <v/>
      </c>
      <c r="H203" s="132" t="str">
        <f>IF('5-4 支出'!H203="","",'5-4 支出'!H203)</f>
        <v/>
      </c>
      <c r="I203" s="132" t="str">
        <f>IF('5-4 支出'!I203="","",'5-4 支出'!I203)</f>
        <v/>
      </c>
      <c r="J203" s="132" t="str">
        <f>IF('5-4 支出'!J203="","",'5-4 支出'!J203)</f>
        <v/>
      </c>
      <c r="K203" s="136" t="str">
        <f t="shared" si="25"/>
        <v/>
      </c>
      <c r="L203" s="36"/>
    </row>
    <row r="204" spans="1:12">
      <c r="A204" s="35">
        <v>15</v>
      </c>
      <c r="B204" s="108"/>
      <c r="C204" s="84" t="str">
        <f t="shared" si="24"/>
        <v/>
      </c>
      <c r="D204" s="471" t="str">
        <f>IF('5-4 支出'!D204="","",'5-4 支出'!D204)</f>
        <v/>
      </c>
      <c r="E204" s="131" t="str">
        <f>IF('5-4 支出'!E204="","",'5-4 支出'!E204)</f>
        <v/>
      </c>
      <c r="F204" s="132" t="str">
        <f>IF('5-4 支出'!F204="","",'5-4 支出'!F204)</f>
        <v/>
      </c>
      <c r="G204" s="132" t="str">
        <f>IF('5-4 支出'!G204="","",'5-4 支出'!G204)</f>
        <v/>
      </c>
      <c r="H204" s="132" t="str">
        <f>IF('5-4 支出'!H204="","",'5-4 支出'!H204)</f>
        <v/>
      </c>
      <c r="I204" s="132" t="str">
        <f>IF('5-4 支出'!I204="","",'5-4 支出'!I204)</f>
        <v/>
      </c>
      <c r="J204" s="132" t="str">
        <f>IF('5-4 支出'!J204="","",'5-4 支出'!J204)</f>
        <v/>
      </c>
      <c r="K204" s="136" t="str">
        <f t="shared" si="25"/>
        <v/>
      </c>
      <c r="L204" s="36"/>
    </row>
    <row r="205" spans="1:12">
      <c r="A205" s="35">
        <v>16</v>
      </c>
      <c r="B205" s="108"/>
      <c r="C205" s="84" t="str">
        <f t="shared" si="24"/>
        <v/>
      </c>
      <c r="D205" s="471" t="str">
        <f>IF('5-4 支出'!D205="","",'5-4 支出'!D205)</f>
        <v/>
      </c>
      <c r="E205" s="131" t="str">
        <f>IF('5-4 支出'!E205="","",'5-4 支出'!E205)</f>
        <v/>
      </c>
      <c r="F205" s="132" t="str">
        <f>IF('5-4 支出'!F205="","",'5-4 支出'!F205)</f>
        <v/>
      </c>
      <c r="G205" s="132" t="str">
        <f>IF('5-4 支出'!G205="","",'5-4 支出'!G205)</f>
        <v/>
      </c>
      <c r="H205" s="132" t="str">
        <f>IF('5-4 支出'!H205="","",'5-4 支出'!H205)</f>
        <v/>
      </c>
      <c r="I205" s="132" t="str">
        <f>IF('5-4 支出'!I205="","",'5-4 支出'!I205)</f>
        <v/>
      </c>
      <c r="J205" s="132" t="str">
        <f>IF('5-4 支出'!J205="","",'5-4 支出'!J205)</f>
        <v/>
      </c>
      <c r="K205" s="136" t="str">
        <f t="shared" si="25"/>
        <v/>
      </c>
      <c r="L205" s="36"/>
    </row>
    <row r="206" spans="1:12">
      <c r="A206" s="35">
        <v>17</v>
      </c>
      <c r="B206" s="108"/>
      <c r="C206" s="84" t="str">
        <f t="shared" si="24"/>
        <v/>
      </c>
      <c r="D206" s="471" t="str">
        <f>IF('5-4 支出'!D206="","",'5-4 支出'!D206)</f>
        <v/>
      </c>
      <c r="E206" s="131" t="str">
        <f>IF('5-4 支出'!E206="","",'5-4 支出'!E206)</f>
        <v/>
      </c>
      <c r="F206" s="132" t="str">
        <f>IF('5-4 支出'!F206="","",'5-4 支出'!F206)</f>
        <v/>
      </c>
      <c r="G206" s="132" t="str">
        <f>IF('5-4 支出'!G206="","",'5-4 支出'!G206)</f>
        <v/>
      </c>
      <c r="H206" s="132" t="str">
        <f>IF('5-4 支出'!H206="","",'5-4 支出'!H206)</f>
        <v/>
      </c>
      <c r="I206" s="132" t="str">
        <f>IF('5-4 支出'!I206="","",'5-4 支出'!I206)</f>
        <v/>
      </c>
      <c r="J206" s="132" t="str">
        <f>IF('5-4 支出'!J206="","",'5-4 支出'!J206)</f>
        <v/>
      </c>
      <c r="K206" s="136" t="str">
        <f t="shared" si="25"/>
        <v/>
      </c>
      <c r="L206" s="37"/>
    </row>
    <row r="207" spans="1:12">
      <c r="A207" s="35">
        <v>18</v>
      </c>
      <c r="B207" s="108"/>
      <c r="C207" s="84" t="str">
        <f t="shared" si="24"/>
        <v/>
      </c>
      <c r="D207" s="471" t="str">
        <f>IF('5-4 支出'!D207="","",'5-4 支出'!D207)</f>
        <v/>
      </c>
      <c r="E207" s="131" t="str">
        <f>IF('5-4 支出'!E207="","",'5-4 支出'!E207)</f>
        <v/>
      </c>
      <c r="F207" s="132" t="str">
        <f>IF('5-4 支出'!F207="","",'5-4 支出'!F207)</f>
        <v/>
      </c>
      <c r="G207" s="132" t="str">
        <f>IF('5-4 支出'!G207="","",'5-4 支出'!G207)</f>
        <v/>
      </c>
      <c r="H207" s="132" t="str">
        <f>IF('5-4 支出'!H207="","",'5-4 支出'!H207)</f>
        <v/>
      </c>
      <c r="I207" s="132" t="str">
        <f>IF('5-4 支出'!I207="","",'5-4 支出'!I207)</f>
        <v/>
      </c>
      <c r="J207" s="132" t="str">
        <f>IF('5-4 支出'!J207="","",'5-4 支出'!J207)</f>
        <v/>
      </c>
      <c r="K207" s="136" t="str">
        <f t="shared" si="25"/>
        <v/>
      </c>
      <c r="L207" s="37"/>
    </row>
    <row r="208" spans="1:12">
      <c r="A208" s="35">
        <v>19</v>
      </c>
      <c r="B208" s="108"/>
      <c r="C208" s="84" t="str">
        <f t="shared" si="24"/>
        <v/>
      </c>
      <c r="D208" s="471" t="str">
        <f>IF('5-4 支出'!D208="","",'5-4 支出'!D208)</f>
        <v/>
      </c>
      <c r="E208" s="131" t="str">
        <f>IF('5-4 支出'!E208="","",'5-4 支出'!E208)</f>
        <v/>
      </c>
      <c r="F208" s="132" t="str">
        <f>IF('5-4 支出'!F208="","",'5-4 支出'!F208)</f>
        <v/>
      </c>
      <c r="G208" s="132" t="str">
        <f>IF('5-4 支出'!G208="","",'5-4 支出'!G208)</f>
        <v/>
      </c>
      <c r="H208" s="132" t="str">
        <f>IF('5-4 支出'!H208="","",'5-4 支出'!H208)</f>
        <v/>
      </c>
      <c r="I208" s="132" t="str">
        <f>IF('5-4 支出'!I208="","",'5-4 支出'!I208)</f>
        <v/>
      </c>
      <c r="J208" s="132" t="str">
        <f>IF('5-4 支出'!J208="","",'5-4 支出'!J208)</f>
        <v/>
      </c>
      <c r="K208" s="136" t="str">
        <f t="shared" si="25"/>
        <v/>
      </c>
      <c r="L208" s="37"/>
    </row>
    <row r="209" spans="1:12" ht="18.5" thickBot="1">
      <c r="A209" s="35">
        <v>20</v>
      </c>
      <c r="B209" s="109"/>
      <c r="C209" s="85" t="str">
        <f t="shared" si="24"/>
        <v/>
      </c>
      <c r="D209" s="472" t="str">
        <f>IF('5-4 支出'!D209="","",'5-4 支出'!D209)</f>
        <v/>
      </c>
      <c r="E209" s="133" t="str">
        <f>IF('5-4 支出'!E209="","",'5-4 支出'!E209)</f>
        <v/>
      </c>
      <c r="F209" s="134" t="str">
        <f>IF('5-4 支出'!F209="","",'5-4 支出'!F209)</f>
        <v/>
      </c>
      <c r="G209" s="134" t="str">
        <f>IF('5-4 支出'!G209="","",'5-4 支出'!G209)</f>
        <v/>
      </c>
      <c r="H209" s="134" t="str">
        <f>IF('5-4 支出'!H209="","",'5-4 支出'!H209)</f>
        <v/>
      </c>
      <c r="I209" s="132" t="str">
        <f>IF('5-4 支出'!I209="","",'5-4 支出'!I209)</f>
        <v/>
      </c>
      <c r="J209" s="132" t="str">
        <f>IF('5-4 支出'!J209="","",'5-4 支出'!J209)</f>
        <v/>
      </c>
      <c r="K209" s="137" t="str">
        <f t="shared" si="25"/>
        <v/>
      </c>
      <c r="L209" s="38"/>
    </row>
    <row r="210" spans="1:12" ht="23" thickBot="1">
      <c r="A210" s="58"/>
      <c r="B210" s="110"/>
      <c r="C210" s="75" t="s">
        <v>177</v>
      </c>
      <c r="D210" s="112" t="s">
        <v>172</v>
      </c>
      <c r="E210" s="63" t="s">
        <v>145</v>
      </c>
      <c r="F210" s="113" t="s">
        <v>124</v>
      </c>
      <c r="G210" s="114" t="s">
        <v>94</v>
      </c>
      <c r="H210" s="66" t="s">
        <v>120</v>
      </c>
      <c r="I210" s="65" t="s">
        <v>95</v>
      </c>
      <c r="J210" s="66" t="s">
        <v>121</v>
      </c>
      <c r="K210" s="64" t="s">
        <v>96</v>
      </c>
      <c r="L210" s="67" t="s">
        <v>168</v>
      </c>
    </row>
    <row r="211" spans="1:12" s="31" customFormat="1" ht="30" customHeight="1">
      <c r="A211" s="35"/>
      <c r="B211" s="111"/>
      <c r="C211" s="74" t="s">
        <v>308</v>
      </c>
      <c r="D211" s="68"/>
      <c r="E211" s="69"/>
      <c r="F211" s="70"/>
      <c r="G211" s="70"/>
      <c r="H211" s="70"/>
      <c r="I211" s="70"/>
      <c r="J211" s="70"/>
      <c r="K211" s="73"/>
      <c r="L211" s="76">
        <f>ROUNDDOWN((SUM(K212:K231)),-3)/1000</f>
        <v>0</v>
      </c>
    </row>
    <row r="212" spans="1:12">
      <c r="A212" s="35">
        <v>1</v>
      </c>
      <c r="B212" s="98"/>
      <c r="C212" s="86" t="s">
        <v>179</v>
      </c>
      <c r="D212" s="470" t="str">
        <f>IF('5-4 支出'!D212="","",'5-4 支出'!D212)</f>
        <v/>
      </c>
      <c r="E212" s="129" t="str">
        <f>IF('5-4 支出'!E212="","",'5-4 支出'!E212)</f>
        <v/>
      </c>
      <c r="F212" s="130" t="str">
        <f>IF('5-4 支出'!F212="","",'5-4 支出'!F212)</f>
        <v/>
      </c>
      <c r="G212" s="130" t="str">
        <f>IF('5-4 支出'!G212="","",'5-4 支出'!G212)</f>
        <v/>
      </c>
      <c r="H212" s="130" t="str">
        <f>IF('5-4 支出'!H212="","",'5-4 支出'!H212)</f>
        <v/>
      </c>
      <c r="I212" s="130" t="str">
        <f>IF('5-4 支出'!I212="","",'5-4 支出'!I212)</f>
        <v/>
      </c>
      <c r="J212" s="130" t="str">
        <f>IF('5-4 支出'!J212="","",'5-4 支出'!J212)</f>
        <v/>
      </c>
      <c r="K212" s="135" t="str">
        <f>IF(ISNUMBER(F212),(PRODUCT(F212,G212,I212)),"")</f>
        <v/>
      </c>
      <c r="L212" s="395"/>
    </row>
    <row r="213" spans="1:12">
      <c r="A213" s="35">
        <v>2</v>
      </c>
      <c r="B213" s="98"/>
      <c r="C213" s="86" t="s">
        <v>179</v>
      </c>
      <c r="D213" s="471" t="str">
        <f>IF('5-4 支出'!D213="","",'5-4 支出'!D213)</f>
        <v/>
      </c>
      <c r="E213" s="131" t="str">
        <f>IF('5-4 支出'!E213="","",'5-4 支出'!E213)</f>
        <v/>
      </c>
      <c r="F213" s="132" t="str">
        <f>IF('5-4 支出'!F213="","",'5-4 支出'!F213)</f>
        <v/>
      </c>
      <c r="G213" s="132" t="str">
        <f>IF('5-4 支出'!G213="","",'5-4 支出'!G213)</f>
        <v/>
      </c>
      <c r="H213" s="132" t="str">
        <f>IF('5-4 支出'!H213="","",'5-4 支出'!H213)</f>
        <v/>
      </c>
      <c r="I213" s="132" t="str">
        <f>IF('5-4 支出'!I213="","",'5-4 支出'!I213)</f>
        <v/>
      </c>
      <c r="J213" s="132" t="str">
        <f>IF('5-4 支出'!J213="","",'5-4 支出'!J213)</f>
        <v/>
      </c>
      <c r="K213" s="136" t="str">
        <f t="shared" ref="K213:K231" si="26">IF(ISNUMBER(F213),(PRODUCT(F213,G213,I213)),"")</f>
        <v/>
      </c>
      <c r="L213" s="36"/>
    </row>
    <row r="214" spans="1:12">
      <c r="A214" s="35">
        <v>3</v>
      </c>
      <c r="B214" s="98"/>
      <c r="C214" s="86" t="s">
        <v>179</v>
      </c>
      <c r="D214" s="471" t="str">
        <f>IF('5-4 支出'!D214="","",'5-4 支出'!D214)</f>
        <v/>
      </c>
      <c r="E214" s="131" t="str">
        <f>IF('5-4 支出'!E214="","",'5-4 支出'!E214)</f>
        <v/>
      </c>
      <c r="F214" s="132" t="str">
        <f>IF('5-4 支出'!F214="","",'5-4 支出'!F214)</f>
        <v/>
      </c>
      <c r="G214" s="132" t="str">
        <f>IF('5-4 支出'!G214="","",'5-4 支出'!G214)</f>
        <v/>
      </c>
      <c r="H214" s="132" t="str">
        <f>IF('5-4 支出'!H214="","",'5-4 支出'!H214)</f>
        <v/>
      </c>
      <c r="I214" s="132" t="str">
        <f>IF('5-4 支出'!I214="","",'5-4 支出'!I214)</f>
        <v/>
      </c>
      <c r="J214" s="132" t="str">
        <f>IF('5-4 支出'!J214="","",'5-4 支出'!J214)</f>
        <v/>
      </c>
      <c r="K214" s="136" t="str">
        <f t="shared" si="26"/>
        <v/>
      </c>
      <c r="L214" s="306"/>
    </row>
    <row r="215" spans="1:12">
      <c r="A215" s="35">
        <v>4</v>
      </c>
      <c r="B215" s="98"/>
      <c r="C215" s="86" t="s">
        <v>179</v>
      </c>
      <c r="D215" s="471" t="str">
        <f>IF('5-4 支出'!D215="","",'5-4 支出'!D215)</f>
        <v/>
      </c>
      <c r="E215" s="131" t="str">
        <f>IF('5-4 支出'!E215="","",'5-4 支出'!E215)</f>
        <v/>
      </c>
      <c r="F215" s="132" t="str">
        <f>IF('5-4 支出'!F215="","",'5-4 支出'!F215)</f>
        <v/>
      </c>
      <c r="G215" s="132" t="str">
        <f>IF('5-4 支出'!G215="","",'5-4 支出'!G215)</f>
        <v/>
      </c>
      <c r="H215" s="132" t="str">
        <f>IF('5-4 支出'!H215="","",'5-4 支出'!H215)</f>
        <v/>
      </c>
      <c r="I215" s="132" t="str">
        <f>IF('5-4 支出'!I215="","",'5-4 支出'!I215)</f>
        <v/>
      </c>
      <c r="J215" s="132" t="str">
        <f>IF('5-4 支出'!J215="","",'5-4 支出'!J215)</f>
        <v/>
      </c>
      <c r="K215" s="136" t="str">
        <f t="shared" si="26"/>
        <v/>
      </c>
      <c r="L215" s="306"/>
    </row>
    <row r="216" spans="1:12">
      <c r="A216" s="35">
        <v>5</v>
      </c>
      <c r="B216" s="98"/>
      <c r="C216" s="86" t="str">
        <f t="shared" ref="C216:C230" si="27">IF(D216="","",".")</f>
        <v/>
      </c>
      <c r="D216" s="471" t="str">
        <f>IF('5-4 支出'!D216="","",'5-4 支出'!D216)</f>
        <v/>
      </c>
      <c r="E216" s="131" t="str">
        <f>IF('5-4 支出'!E216="","",'5-4 支出'!E216)</f>
        <v/>
      </c>
      <c r="F216" s="132" t="str">
        <f>IF('5-4 支出'!F216="","",'5-4 支出'!F216)</f>
        <v/>
      </c>
      <c r="G216" s="132" t="str">
        <f>IF('5-4 支出'!G216="","",'5-4 支出'!G216)</f>
        <v/>
      </c>
      <c r="H216" s="132" t="str">
        <f>IF('5-4 支出'!H216="","",'5-4 支出'!H216)</f>
        <v/>
      </c>
      <c r="I216" s="132" t="str">
        <f>IF('5-4 支出'!I216="","",'5-4 支出'!I216)</f>
        <v/>
      </c>
      <c r="J216" s="132" t="str">
        <f>IF('5-4 支出'!J216="","",'5-4 支出'!J216)</f>
        <v/>
      </c>
      <c r="K216" s="136" t="str">
        <f t="shared" si="26"/>
        <v/>
      </c>
      <c r="L216" s="36"/>
    </row>
    <row r="217" spans="1:12">
      <c r="A217" s="35">
        <v>6</v>
      </c>
      <c r="B217" s="98"/>
      <c r="C217" s="87" t="str">
        <f t="shared" si="27"/>
        <v/>
      </c>
      <c r="D217" s="471" t="str">
        <f>IF('5-4 支出'!D217="","",'5-4 支出'!D217)</f>
        <v/>
      </c>
      <c r="E217" s="131" t="str">
        <f>IF('5-4 支出'!E217="","",'5-4 支出'!E217)</f>
        <v/>
      </c>
      <c r="F217" s="132" t="str">
        <f>IF('5-4 支出'!F217="","",'5-4 支出'!F217)</f>
        <v/>
      </c>
      <c r="G217" s="132" t="str">
        <f>IF('5-4 支出'!G217="","",'5-4 支出'!G217)</f>
        <v/>
      </c>
      <c r="H217" s="132" t="str">
        <f>IF('5-4 支出'!H217="","",'5-4 支出'!H217)</f>
        <v/>
      </c>
      <c r="I217" s="132" t="str">
        <f>IF('5-4 支出'!I217="","",'5-4 支出'!I217)</f>
        <v/>
      </c>
      <c r="J217" s="132" t="str">
        <f>IF('5-4 支出'!J217="","",'5-4 支出'!J217)</f>
        <v/>
      </c>
      <c r="K217" s="136" t="str">
        <f t="shared" si="26"/>
        <v/>
      </c>
      <c r="L217" s="36"/>
    </row>
    <row r="218" spans="1:12">
      <c r="A218" s="35">
        <v>7</v>
      </c>
      <c r="B218" s="98"/>
      <c r="C218" s="87" t="str">
        <f t="shared" si="27"/>
        <v/>
      </c>
      <c r="D218" s="471" t="str">
        <f>IF('5-4 支出'!D218="","",'5-4 支出'!D218)</f>
        <v/>
      </c>
      <c r="E218" s="131" t="str">
        <f>IF('5-4 支出'!E218="","",'5-4 支出'!E218)</f>
        <v/>
      </c>
      <c r="F218" s="132" t="str">
        <f>IF('5-4 支出'!F218="","",'5-4 支出'!F218)</f>
        <v/>
      </c>
      <c r="G218" s="132" t="str">
        <f>IF('5-4 支出'!G218="","",'5-4 支出'!G218)</f>
        <v/>
      </c>
      <c r="H218" s="132" t="str">
        <f>IF('5-4 支出'!H218="","",'5-4 支出'!H218)</f>
        <v/>
      </c>
      <c r="I218" s="132" t="str">
        <f>IF('5-4 支出'!I218="","",'5-4 支出'!I218)</f>
        <v/>
      </c>
      <c r="J218" s="132" t="str">
        <f>IF('5-4 支出'!J218="","",'5-4 支出'!J218)</f>
        <v/>
      </c>
      <c r="K218" s="136" t="str">
        <f t="shared" si="26"/>
        <v/>
      </c>
      <c r="L218" s="36"/>
    </row>
    <row r="219" spans="1:12">
      <c r="A219" s="35">
        <v>8</v>
      </c>
      <c r="B219" s="98"/>
      <c r="C219" s="87" t="str">
        <f t="shared" si="27"/>
        <v/>
      </c>
      <c r="D219" s="471" t="str">
        <f>IF('5-4 支出'!D219="","",'5-4 支出'!D219)</f>
        <v/>
      </c>
      <c r="E219" s="131" t="str">
        <f>IF('5-4 支出'!E219="","",'5-4 支出'!E219)</f>
        <v/>
      </c>
      <c r="F219" s="132" t="str">
        <f>IF('5-4 支出'!F219="","",'5-4 支出'!F219)</f>
        <v/>
      </c>
      <c r="G219" s="132" t="str">
        <f>IF('5-4 支出'!G219="","",'5-4 支出'!G219)</f>
        <v/>
      </c>
      <c r="H219" s="132" t="str">
        <f>IF('5-4 支出'!H219="","",'5-4 支出'!H219)</f>
        <v/>
      </c>
      <c r="I219" s="132" t="str">
        <f>IF('5-4 支出'!I219="","",'5-4 支出'!I219)</f>
        <v/>
      </c>
      <c r="J219" s="132" t="str">
        <f>IF('5-4 支出'!J219="","",'5-4 支出'!J219)</f>
        <v/>
      </c>
      <c r="K219" s="136" t="str">
        <f t="shared" si="26"/>
        <v/>
      </c>
      <c r="L219" s="36"/>
    </row>
    <row r="220" spans="1:12">
      <c r="A220" s="35">
        <v>9</v>
      </c>
      <c r="B220" s="98"/>
      <c r="C220" s="87" t="str">
        <f t="shared" si="27"/>
        <v/>
      </c>
      <c r="D220" s="471" t="str">
        <f>IF('5-4 支出'!D220="","",'5-4 支出'!D220)</f>
        <v/>
      </c>
      <c r="E220" s="131" t="str">
        <f>IF('5-4 支出'!E220="","",'5-4 支出'!E220)</f>
        <v/>
      </c>
      <c r="F220" s="132" t="str">
        <f>IF('5-4 支出'!F220="","",'5-4 支出'!F220)</f>
        <v/>
      </c>
      <c r="G220" s="132" t="str">
        <f>IF('5-4 支出'!G220="","",'5-4 支出'!G220)</f>
        <v/>
      </c>
      <c r="H220" s="132" t="str">
        <f>IF('5-4 支出'!H220="","",'5-4 支出'!H220)</f>
        <v/>
      </c>
      <c r="I220" s="132" t="str">
        <f>IF('5-4 支出'!I220="","",'5-4 支出'!I220)</f>
        <v/>
      </c>
      <c r="J220" s="132" t="str">
        <f>IF('5-4 支出'!J220="","",'5-4 支出'!J220)</f>
        <v/>
      </c>
      <c r="K220" s="136" t="str">
        <f t="shared" si="26"/>
        <v/>
      </c>
      <c r="L220" s="36"/>
    </row>
    <row r="221" spans="1:12">
      <c r="A221" s="35">
        <v>10</v>
      </c>
      <c r="B221" s="98"/>
      <c r="C221" s="87" t="str">
        <f t="shared" si="27"/>
        <v/>
      </c>
      <c r="D221" s="471" t="str">
        <f>IF('5-4 支出'!D221="","",'5-4 支出'!D221)</f>
        <v/>
      </c>
      <c r="E221" s="131" t="str">
        <f>IF('5-4 支出'!E221="","",'5-4 支出'!E221)</f>
        <v/>
      </c>
      <c r="F221" s="132" t="str">
        <f>IF('5-4 支出'!F221="","",'5-4 支出'!F221)</f>
        <v/>
      </c>
      <c r="G221" s="132" t="str">
        <f>IF('5-4 支出'!G221="","",'5-4 支出'!G221)</f>
        <v/>
      </c>
      <c r="H221" s="132" t="str">
        <f>IF('5-4 支出'!H221="","",'5-4 支出'!H221)</f>
        <v/>
      </c>
      <c r="I221" s="132" t="str">
        <f>IF('5-4 支出'!I221="","",'5-4 支出'!I221)</f>
        <v/>
      </c>
      <c r="J221" s="132" t="str">
        <f>IF('5-4 支出'!J221="","",'5-4 支出'!J221)</f>
        <v/>
      </c>
      <c r="K221" s="136" t="str">
        <f t="shared" si="26"/>
        <v/>
      </c>
      <c r="L221" s="36"/>
    </row>
    <row r="222" spans="1:12">
      <c r="A222" s="35">
        <v>11</v>
      </c>
      <c r="B222" s="98"/>
      <c r="C222" s="87" t="str">
        <f t="shared" si="27"/>
        <v/>
      </c>
      <c r="D222" s="471" t="str">
        <f>IF('5-4 支出'!D222="","",'5-4 支出'!D222)</f>
        <v/>
      </c>
      <c r="E222" s="131" t="str">
        <f>IF('5-4 支出'!E222="","",'5-4 支出'!E222)</f>
        <v/>
      </c>
      <c r="F222" s="132" t="str">
        <f>IF('5-4 支出'!F222="","",'5-4 支出'!F222)</f>
        <v/>
      </c>
      <c r="G222" s="132" t="str">
        <f>IF('5-4 支出'!G222="","",'5-4 支出'!G222)</f>
        <v/>
      </c>
      <c r="H222" s="132" t="str">
        <f>IF('5-4 支出'!H222="","",'5-4 支出'!H222)</f>
        <v/>
      </c>
      <c r="I222" s="132" t="str">
        <f>IF('5-4 支出'!I222="","",'5-4 支出'!I222)</f>
        <v/>
      </c>
      <c r="J222" s="132" t="str">
        <f>IF('5-4 支出'!J222="","",'5-4 支出'!J222)</f>
        <v/>
      </c>
      <c r="K222" s="136" t="str">
        <f t="shared" si="26"/>
        <v/>
      </c>
      <c r="L222" s="36"/>
    </row>
    <row r="223" spans="1:12">
      <c r="A223" s="35">
        <v>12</v>
      </c>
      <c r="B223" s="98"/>
      <c r="C223" s="87" t="str">
        <f t="shared" si="27"/>
        <v/>
      </c>
      <c r="D223" s="471" t="str">
        <f>IF('5-4 支出'!D223="","",'5-4 支出'!D223)</f>
        <v/>
      </c>
      <c r="E223" s="131" t="str">
        <f>IF('5-4 支出'!E223="","",'5-4 支出'!E223)</f>
        <v/>
      </c>
      <c r="F223" s="132" t="str">
        <f>IF('5-4 支出'!F223="","",'5-4 支出'!F223)</f>
        <v/>
      </c>
      <c r="G223" s="132" t="str">
        <f>IF('5-4 支出'!G223="","",'5-4 支出'!G223)</f>
        <v/>
      </c>
      <c r="H223" s="132" t="str">
        <f>IF('5-4 支出'!H223="","",'5-4 支出'!H223)</f>
        <v/>
      </c>
      <c r="I223" s="132" t="str">
        <f>IF('5-4 支出'!I223="","",'5-4 支出'!I223)</f>
        <v/>
      </c>
      <c r="J223" s="132" t="str">
        <f>IF('5-4 支出'!J223="","",'5-4 支出'!J223)</f>
        <v/>
      </c>
      <c r="K223" s="136" t="str">
        <f t="shared" si="26"/>
        <v/>
      </c>
      <c r="L223" s="36"/>
    </row>
    <row r="224" spans="1:12">
      <c r="A224" s="35">
        <v>13</v>
      </c>
      <c r="B224" s="98"/>
      <c r="C224" s="87" t="str">
        <f t="shared" si="27"/>
        <v/>
      </c>
      <c r="D224" s="471" t="str">
        <f>IF('5-4 支出'!D224="","",'5-4 支出'!D224)</f>
        <v/>
      </c>
      <c r="E224" s="131" t="str">
        <f>IF('5-4 支出'!E224="","",'5-4 支出'!E224)</f>
        <v/>
      </c>
      <c r="F224" s="132" t="str">
        <f>IF('5-4 支出'!F224="","",'5-4 支出'!F224)</f>
        <v/>
      </c>
      <c r="G224" s="132" t="str">
        <f>IF('5-4 支出'!G224="","",'5-4 支出'!G224)</f>
        <v/>
      </c>
      <c r="H224" s="132" t="str">
        <f>IF('5-4 支出'!H224="","",'5-4 支出'!H224)</f>
        <v/>
      </c>
      <c r="I224" s="132" t="str">
        <f>IF('5-4 支出'!I224="","",'5-4 支出'!I224)</f>
        <v/>
      </c>
      <c r="J224" s="132" t="str">
        <f>IF('5-4 支出'!J224="","",'5-4 支出'!J224)</f>
        <v/>
      </c>
      <c r="K224" s="136" t="str">
        <f t="shared" si="26"/>
        <v/>
      </c>
      <c r="L224" s="36"/>
    </row>
    <row r="225" spans="1:12">
      <c r="A225" s="35">
        <v>14</v>
      </c>
      <c r="B225" s="98"/>
      <c r="C225" s="87" t="str">
        <f t="shared" si="27"/>
        <v/>
      </c>
      <c r="D225" s="471" t="str">
        <f>IF('5-4 支出'!D225="","",'5-4 支出'!D225)</f>
        <v/>
      </c>
      <c r="E225" s="131" t="str">
        <f>IF('5-4 支出'!E225="","",'5-4 支出'!E225)</f>
        <v/>
      </c>
      <c r="F225" s="132" t="str">
        <f>IF('5-4 支出'!F225="","",'5-4 支出'!F225)</f>
        <v/>
      </c>
      <c r="G225" s="132" t="str">
        <f>IF('5-4 支出'!G225="","",'5-4 支出'!G225)</f>
        <v/>
      </c>
      <c r="H225" s="132" t="str">
        <f>IF('5-4 支出'!H225="","",'5-4 支出'!H225)</f>
        <v/>
      </c>
      <c r="I225" s="132" t="str">
        <f>IF('5-4 支出'!I225="","",'5-4 支出'!I225)</f>
        <v/>
      </c>
      <c r="J225" s="132" t="str">
        <f>IF('5-4 支出'!J225="","",'5-4 支出'!J225)</f>
        <v/>
      </c>
      <c r="K225" s="136" t="str">
        <f t="shared" si="26"/>
        <v/>
      </c>
      <c r="L225" s="36"/>
    </row>
    <row r="226" spans="1:12">
      <c r="A226" s="35">
        <v>15</v>
      </c>
      <c r="B226" s="98"/>
      <c r="C226" s="87" t="str">
        <f t="shared" si="27"/>
        <v/>
      </c>
      <c r="D226" s="471" t="str">
        <f>IF('5-4 支出'!D226="","",'5-4 支出'!D226)</f>
        <v/>
      </c>
      <c r="E226" s="131" t="str">
        <f>IF('5-4 支出'!E226="","",'5-4 支出'!E226)</f>
        <v/>
      </c>
      <c r="F226" s="132" t="str">
        <f>IF('5-4 支出'!F226="","",'5-4 支出'!F226)</f>
        <v/>
      </c>
      <c r="G226" s="132" t="str">
        <f>IF('5-4 支出'!G226="","",'5-4 支出'!G226)</f>
        <v/>
      </c>
      <c r="H226" s="132" t="str">
        <f>IF('5-4 支出'!H226="","",'5-4 支出'!H226)</f>
        <v/>
      </c>
      <c r="I226" s="132" t="str">
        <f>IF('5-4 支出'!I226="","",'5-4 支出'!I226)</f>
        <v/>
      </c>
      <c r="J226" s="132" t="str">
        <f>IF('5-4 支出'!J226="","",'5-4 支出'!J226)</f>
        <v/>
      </c>
      <c r="K226" s="136" t="str">
        <f t="shared" si="26"/>
        <v/>
      </c>
      <c r="L226" s="36"/>
    </row>
    <row r="227" spans="1:12">
      <c r="A227" s="35">
        <v>16</v>
      </c>
      <c r="B227" s="98"/>
      <c r="C227" s="87" t="str">
        <f t="shared" si="27"/>
        <v/>
      </c>
      <c r="D227" s="471" t="str">
        <f>IF('5-4 支出'!D227="","",'5-4 支出'!D227)</f>
        <v/>
      </c>
      <c r="E227" s="131" t="str">
        <f>IF('5-4 支出'!E227="","",'5-4 支出'!E227)</f>
        <v/>
      </c>
      <c r="F227" s="132" t="str">
        <f>IF('5-4 支出'!F227="","",'5-4 支出'!F227)</f>
        <v/>
      </c>
      <c r="G227" s="132" t="str">
        <f>IF('5-4 支出'!G227="","",'5-4 支出'!G227)</f>
        <v/>
      </c>
      <c r="H227" s="132" t="str">
        <f>IF('5-4 支出'!H227="","",'5-4 支出'!H227)</f>
        <v/>
      </c>
      <c r="I227" s="132" t="str">
        <f>IF('5-4 支出'!I227="","",'5-4 支出'!I227)</f>
        <v/>
      </c>
      <c r="J227" s="132" t="str">
        <f>IF('5-4 支出'!J227="","",'5-4 支出'!J227)</f>
        <v/>
      </c>
      <c r="K227" s="136" t="str">
        <f t="shared" si="26"/>
        <v/>
      </c>
      <c r="L227" s="36"/>
    </row>
    <row r="228" spans="1:12">
      <c r="A228" s="35">
        <v>17</v>
      </c>
      <c r="B228" s="98"/>
      <c r="C228" s="87" t="str">
        <f t="shared" si="27"/>
        <v/>
      </c>
      <c r="D228" s="471" t="str">
        <f>IF('5-4 支出'!D228="","",'5-4 支出'!D228)</f>
        <v/>
      </c>
      <c r="E228" s="131" t="str">
        <f>IF('5-4 支出'!E228="","",'5-4 支出'!E228)</f>
        <v/>
      </c>
      <c r="F228" s="132" t="str">
        <f>IF('5-4 支出'!F228="","",'5-4 支出'!F228)</f>
        <v/>
      </c>
      <c r="G228" s="132" t="str">
        <f>IF('5-4 支出'!G228="","",'5-4 支出'!G228)</f>
        <v/>
      </c>
      <c r="H228" s="132" t="str">
        <f>IF('5-4 支出'!H228="","",'5-4 支出'!H228)</f>
        <v/>
      </c>
      <c r="I228" s="132" t="str">
        <f>IF('5-4 支出'!I228="","",'5-4 支出'!I228)</f>
        <v/>
      </c>
      <c r="J228" s="132" t="str">
        <f>IF('5-4 支出'!J228="","",'5-4 支出'!J228)</f>
        <v/>
      </c>
      <c r="K228" s="136" t="str">
        <f>IF(ISNUMBER(F228),(PRODUCT(F228,G228,I228)),"")</f>
        <v/>
      </c>
      <c r="L228" s="37"/>
    </row>
    <row r="229" spans="1:12">
      <c r="A229" s="35">
        <v>18</v>
      </c>
      <c r="B229" s="98"/>
      <c r="C229" s="87" t="str">
        <f t="shared" si="27"/>
        <v/>
      </c>
      <c r="D229" s="471" t="str">
        <f>IF('5-4 支出'!D229="","",'5-4 支出'!D229)</f>
        <v/>
      </c>
      <c r="E229" s="131" t="str">
        <f>IF('5-4 支出'!E229="","",'5-4 支出'!E229)</f>
        <v/>
      </c>
      <c r="F229" s="132" t="str">
        <f>IF('5-4 支出'!F229="","",'5-4 支出'!F229)</f>
        <v/>
      </c>
      <c r="G229" s="132" t="str">
        <f>IF('5-4 支出'!G229="","",'5-4 支出'!G229)</f>
        <v/>
      </c>
      <c r="H229" s="132" t="str">
        <f>IF('5-4 支出'!H229="","",'5-4 支出'!H229)</f>
        <v/>
      </c>
      <c r="I229" s="132" t="str">
        <f>IF('5-4 支出'!I229="","",'5-4 支出'!I229)</f>
        <v/>
      </c>
      <c r="J229" s="132" t="str">
        <f>IF('5-4 支出'!J229="","",'5-4 支出'!J229)</f>
        <v/>
      </c>
      <c r="K229" s="136" t="str">
        <f t="shared" si="26"/>
        <v/>
      </c>
      <c r="L229" s="37"/>
    </row>
    <row r="230" spans="1:12">
      <c r="A230" s="35">
        <v>19</v>
      </c>
      <c r="B230" s="98"/>
      <c r="C230" s="87" t="str">
        <f t="shared" si="27"/>
        <v/>
      </c>
      <c r="D230" s="471" t="str">
        <f>IF('5-4 支出'!D230="","",'5-4 支出'!D230)</f>
        <v/>
      </c>
      <c r="E230" s="131" t="str">
        <f>IF('5-4 支出'!E230="","",'5-4 支出'!E230)</f>
        <v/>
      </c>
      <c r="F230" s="132" t="str">
        <f>IF('5-4 支出'!F230="","",'5-4 支出'!F230)</f>
        <v/>
      </c>
      <c r="G230" s="132" t="str">
        <f>IF('5-4 支出'!G230="","",'5-4 支出'!G230)</f>
        <v/>
      </c>
      <c r="H230" s="132" t="str">
        <f>IF('5-4 支出'!H230="","",'5-4 支出'!H230)</f>
        <v/>
      </c>
      <c r="I230" s="132" t="str">
        <f>IF('5-4 支出'!I230="","",'5-4 支出'!I230)</f>
        <v/>
      </c>
      <c r="J230" s="132" t="str">
        <f>IF('5-4 支出'!J230="","",'5-4 支出'!J230)</f>
        <v/>
      </c>
      <c r="K230" s="136" t="str">
        <f t="shared" si="26"/>
        <v/>
      </c>
      <c r="L230" s="37"/>
    </row>
    <row r="231" spans="1:12" ht="18.5" thickBot="1">
      <c r="A231" s="35">
        <v>20</v>
      </c>
      <c r="B231" s="99"/>
      <c r="C231" s="85" t="s">
        <v>179</v>
      </c>
      <c r="D231" s="472" t="str">
        <f>IF('5-4 支出'!D231="","",'5-4 支出'!D231)</f>
        <v/>
      </c>
      <c r="E231" s="133" t="str">
        <f>IF('5-4 支出'!E231="","",'5-4 支出'!E231)</f>
        <v/>
      </c>
      <c r="F231" s="134" t="str">
        <f>IF('5-4 支出'!F231="","",'5-4 支出'!F231)</f>
        <v/>
      </c>
      <c r="G231" s="134" t="str">
        <f>IF('5-4 支出'!G231="","",'5-4 支出'!G231)</f>
        <v/>
      </c>
      <c r="H231" s="134" t="str">
        <f>IF('5-4 支出'!H231="","",'5-4 支出'!H231)</f>
        <v/>
      </c>
      <c r="I231" s="134" t="str">
        <f>IF('5-4 支出'!I231="","",'5-4 支出'!I231)</f>
        <v/>
      </c>
      <c r="J231" s="134" t="str">
        <f>IF('5-4 支出'!J231="","",'5-4 支出'!J231)</f>
        <v/>
      </c>
      <c r="K231" s="137" t="str">
        <f t="shared" si="26"/>
        <v/>
      </c>
      <c r="L231" s="38"/>
    </row>
    <row r="232" spans="1:12" ht="9.75" customHeight="1">
      <c r="A232" s="35"/>
    </row>
  </sheetData>
  <sheetProtection formatRows="0" autoFilter="0"/>
  <autoFilter ref="B12:L231" xr:uid="{00000000-0009-0000-0000-00000F000000}"/>
  <mergeCells count="19">
    <mergeCell ref="F8:G8"/>
    <mergeCell ref="H8:J8"/>
    <mergeCell ref="F9:G9"/>
    <mergeCell ref="H9:J9"/>
    <mergeCell ref="F10:G10"/>
    <mergeCell ref="H10:J10"/>
    <mergeCell ref="N5:W10"/>
    <mergeCell ref="B2:D2"/>
    <mergeCell ref="E2:L2"/>
    <mergeCell ref="B3:D3"/>
    <mergeCell ref="E3:L3"/>
    <mergeCell ref="F4:G4"/>
    <mergeCell ref="H4:J4"/>
    <mergeCell ref="F5:G5"/>
    <mergeCell ref="H5:J5"/>
    <mergeCell ref="F6:G6"/>
    <mergeCell ref="H6:J6"/>
    <mergeCell ref="F7:G7"/>
    <mergeCell ref="H7:J7"/>
  </mergeCells>
  <phoneticPr fontId="23"/>
  <printOptions horizontalCentered="1"/>
  <pageMargins left="0.70866141732283472" right="0.70866141732283472" top="0.35433070866141736" bottom="0.35433070866141736" header="0.31496062992125984" footer="0.31496062992125984"/>
  <pageSetup paperSize="9" scale="17" orientation="portrait" r:id="rId1"/>
  <rowBreaks count="1" manualBreakCount="1">
    <brk id="77" min="1" max="11"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CFF99"/>
  </sheetPr>
  <dimension ref="A1:Y36"/>
  <sheetViews>
    <sheetView view="pageBreakPreview" zoomScale="55" zoomScaleNormal="100" zoomScaleSheetLayoutView="55" workbookViewId="0">
      <selection activeCell="D11" sqref="D11:I11"/>
    </sheetView>
  </sheetViews>
  <sheetFormatPr defaultColWidth="9" defaultRowHeight="13"/>
  <cols>
    <col min="1" max="1" width="4.58203125" style="13" customWidth="1"/>
    <col min="2" max="2" width="6.5" style="13" customWidth="1"/>
    <col min="3" max="3" width="26" style="13" customWidth="1"/>
    <col min="4" max="4" width="19.5" style="13" customWidth="1"/>
    <col min="5" max="5" width="17.75" style="13" customWidth="1"/>
    <col min="6" max="6" width="1.83203125" style="13" customWidth="1"/>
    <col min="7" max="7" width="10.5" style="13" customWidth="1"/>
    <col min="8" max="8" width="5.5" style="13" customWidth="1"/>
    <col min="9" max="9" width="10.5" style="13" customWidth="1"/>
    <col min="10" max="10" width="16.33203125" style="13" customWidth="1"/>
    <col min="11" max="11" width="13.83203125" style="13" customWidth="1"/>
    <col min="12" max="12" width="7.5" style="13" customWidth="1"/>
    <col min="13" max="13" width="2.5" style="13" customWidth="1"/>
    <col min="14" max="14" width="16.75" style="13" customWidth="1"/>
    <col min="15" max="16384" width="9" style="13"/>
  </cols>
  <sheetData>
    <row r="1" spans="1:25" ht="36.75" customHeight="1">
      <c r="A1" s="1198" t="s">
        <v>319</v>
      </c>
      <c r="B1" s="1198"/>
      <c r="C1" s="1198"/>
      <c r="D1" s="1198"/>
      <c r="E1" s="1198"/>
      <c r="F1" s="416"/>
      <c r="G1" s="416"/>
      <c r="H1" s="416"/>
      <c r="I1" s="416"/>
      <c r="J1" s="416"/>
      <c r="K1" s="416"/>
      <c r="L1" s="416"/>
      <c r="M1" s="574"/>
      <c r="N1" s="1205" t="s">
        <v>455</v>
      </c>
      <c r="O1" s="1205"/>
      <c r="P1" s="1205"/>
      <c r="Q1" s="1205"/>
      <c r="R1" s="1205"/>
      <c r="S1" s="1205"/>
      <c r="T1" s="1205"/>
      <c r="U1" s="1205"/>
      <c r="V1" s="1205"/>
      <c r="W1" s="1205"/>
    </row>
    <row r="2" spans="1:25" ht="15.75" customHeight="1">
      <c r="A2" s="417"/>
      <c r="B2" s="417"/>
      <c r="C2" s="417"/>
      <c r="D2" s="417"/>
      <c r="E2" s="416"/>
      <c r="F2" s="416"/>
      <c r="G2" s="416"/>
      <c r="H2" s="416"/>
      <c r="I2" s="416"/>
      <c r="J2" s="416"/>
      <c r="K2" s="416"/>
      <c r="L2" s="416"/>
      <c r="M2" s="574"/>
      <c r="N2" s="1205"/>
      <c r="O2" s="1205"/>
      <c r="P2" s="1205"/>
      <c r="Q2" s="1205"/>
      <c r="R2" s="1205"/>
      <c r="S2" s="1205"/>
      <c r="T2" s="1205"/>
      <c r="U2" s="1205"/>
      <c r="V2" s="1205"/>
      <c r="W2" s="1205"/>
    </row>
    <row r="3" spans="1:25" ht="31.5" customHeight="1">
      <c r="A3" s="418"/>
      <c r="C3" s="1199" t="s">
        <v>175</v>
      </c>
      <c r="D3" s="1199"/>
      <c r="E3" s="1199"/>
      <c r="F3" s="1199"/>
      <c r="G3" s="1199"/>
      <c r="H3" s="1199"/>
      <c r="I3" s="1199"/>
      <c r="J3" s="1199"/>
      <c r="K3" s="419"/>
      <c r="L3" s="418"/>
      <c r="M3" s="574"/>
      <c r="N3" s="1197" t="s">
        <v>456</v>
      </c>
      <c r="O3" s="1197"/>
      <c r="P3" s="1197"/>
      <c r="Q3" s="1197"/>
      <c r="R3" s="1197"/>
      <c r="S3" s="1197"/>
      <c r="T3" s="1197"/>
      <c r="U3" s="1197"/>
    </row>
    <row r="4" spans="1:25" ht="31.5" customHeight="1">
      <c r="A4" s="420"/>
      <c r="C4" s="1200" t="s">
        <v>320</v>
      </c>
      <c r="D4" s="1200"/>
      <c r="E4" s="1200"/>
      <c r="F4" s="1200"/>
      <c r="G4" s="1200"/>
      <c r="H4" s="1200"/>
      <c r="I4" s="1200"/>
      <c r="J4" s="1200"/>
      <c r="K4" s="421"/>
      <c r="L4" s="420"/>
      <c r="M4" s="574"/>
      <c r="N4" s="1197"/>
      <c r="O4" s="1197"/>
      <c r="P4" s="1197"/>
      <c r="Q4" s="1197"/>
      <c r="R4" s="1197"/>
      <c r="S4" s="1197"/>
      <c r="T4" s="1197"/>
      <c r="U4" s="1197"/>
    </row>
    <row r="5" spans="1:25" ht="33" customHeight="1">
      <c r="A5" s="420"/>
      <c r="C5" s="1201" t="s">
        <v>340</v>
      </c>
      <c r="D5" s="1201"/>
      <c r="E5" s="1201"/>
      <c r="F5" s="1201"/>
      <c r="G5" s="1201"/>
      <c r="H5" s="1201"/>
      <c r="I5" s="1201"/>
      <c r="J5" s="1201"/>
      <c r="K5" s="422"/>
      <c r="L5" s="420"/>
      <c r="M5" s="574"/>
      <c r="N5" s="1197"/>
      <c r="O5" s="1197"/>
      <c r="P5" s="1197"/>
      <c r="Q5" s="1197"/>
      <c r="R5" s="1197"/>
      <c r="S5" s="1197"/>
      <c r="T5" s="1197"/>
      <c r="U5" s="1197"/>
    </row>
    <row r="6" spans="1:25" ht="22.5" customHeight="1">
      <c r="A6" s="420"/>
      <c r="B6" s="420"/>
      <c r="C6" s="420"/>
      <c r="D6" s="420"/>
      <c r="E6" s="420"/>
      <c r="F6" s="420"/>
      <c r="G6" s="420"/>
      <c r="H6" s="420"/>
      <c r="I6" s="1202"/>
      <c r="J6" s="1202"/>
      <c r="K6" s="1202"/>
      <c r="L6" s="420"/>
      <c r="M6" s="574"/>
      <c r="N6" s="1197"/>
      <c r="O6" s="1197"/>
      <c r="P6" s="1197"/>
      <c r="Q6" s="1197"/>
      <c r="R6" s="1197"/>
      <c r="S6" s="1197"/>
      <c r="T6" s="1197"/>
      <c r="U6" s="1197"/>
    </row>
    <row r="7" spans="1:25" ht="30.75" customHeight="1">
      <c r="A7" s="416"/>
      <c r="B7" s="423"/>
      <c r="C7" s="423"/>
      <c r="D7" s="423"/>
      <c r="E7" s="423"/>
      <c r="F7" s="423"/>
      <c r="G7" s="423"/>
      <c r="H7" s="423"/>
      <c r="I7" s="424"/>
      <c r="J7" s="1203">
        <v>44743</v>
      </c>
      <c r="K7" s="1203"/>
      <c r="L7" s="423"/>
      <c r="M7" s="574"/>
      <c r="N7" s="1197"/>
      <c r="O7" s="1197"/>
      <c r="P7" s="1197"/>
      <c r="Q7" s="1197"/>
      <c r="R7" s="1197"/>
      <c r="S7" s="1197"/>
      <c r="T7" s="1197"/>
      <c r="U7" s="1197"/>
    </row>
    <row r="8" spans="1:25" ht="12.75" customHeight="1">
      <c r="A8" s="416"/>
      <c r="B8" s="423"/>
      <c r="C8" s="423"/>
      <c r="D8" s="423"/>
      <c r="E8" s="423"/>
      <c r="F8" s="423"/>
      <c r="G8" s="423"/>
      <c r="H8" s="423"/>
      <c r="I8" s="425"/>
      <c r="J8" s="425"/>
      <c r="K8" s="425"/>
      <c r="L8" s="423"/>
      <c r="M8" s="574"/>
      <c r="N8" s="1197"/>
      <c r="O8" s="1197"/>
      <c r="P8" s="1197"/>
      <c r="Q8" s="1197"/>
      <c r="R8" s="1197"/>
      <c r="S8" s="1197"/>
      <c r="T8" s="1197"/>
      <c r="U8" s="1197"/>
    </row>
    <row r="9" spans="1:25" ht="45" customHeight="1">
      <c r="A9" s="416"/>
      <c r="B9" s="1204" t="s">
        <v>321</v>
      </c>
      <c r="C9" s="1204"/>
      <c r="D9" s="1204"/>
      <c r="E9" s="1204"/>
      <c r="F9" s="1204"/>
      <c r="G9" s="1204"/>
      <c r="H9" s="1204"/>
      <c r="I9" s="1204"/>
      <c r="J9" s="1204"/>
      <c r="K9" s="1204"/>
      <c r="L9" s="423"/>
      <c r="M9" s="574"/>
      <c r="N9" s="1197"/>
      <c r="O9" s="1197"/>
      <c r="P9" s="1197"/>
      <c r="Q9" s="1197"/>
      <c r="R9" s="1197"/>
      <c r="S9" s="1197"/>
      <c r="T9" s="1197"/>
      <c r="U9" s="1197"/>
    </row>
    <row r="10" spans="1:25" ht="12.75" customHeight="1">
      <c r="A10" s="416"/>
      <c r="B10" s="416"/>
      <c r="C10" s="416"/>
      <c r="D10" s="416"/>
      <c r="E10" s="416"/>
      <c r="F10" s="416"/>
      <c r="G10" s="416"/>
      <c r="H10" s="416"/>
      <c r="I10" s="416"/>
      <c r="J10" s="423"/>
      <c r="K10" s="423"/>
      <c r="L10" s="423"/>
      <c r="M10" s="426"/>
      <c r="N10" s="426"/>
    </row>
    <row r="11" spans="1:25" ht="33.75" customHeight="1">
      <c r="A11" s="416"/>
      <c r="B11" s="416"/>
      <c r="C11" s="416"/>
      <c r="D11" s="416"/>
      <c r="E11" s="427" t="s">
        <v>322</v>
      </c>
      <c r="F11" s="428"/>
      <c r="G11" s="429">
        <f>'1-1 総表'!C11</f>
        <v>0</v>
      </c>
      <c r="H11" s="429" t="s">
        <v>323</v>
      </c>
      <c r="I11" s="429">
        <f>'1-1 総表'!E11</f>
        <v>0</v>
      </c>
      <c r="J11" s="429"/>
      <c r="K11" s="428"/>
      <c r="L11" s="429"/>
      <c r="N11" s="604" t="s">
        <v>457</v>
      </c>
      <c r="O11" s="604"/>
      <c r="P11" s="604"/>
      <c r="Q11" s="604"/>
      <c r="R11" s="604"/>
      <c r="S11" s="604"/>
      <c r="T11" s="604"/>
      <c r="U11" s="604"/>
      <c r="V11" s="534"/>
      <c r="W11" s="534"/>
      <c r="X11" s="534"/>
      <c r="Y11" s="534"/>
    </row>
    <row r="12" spans="1:25" ht="54.75" customHeight="1">
      <c r="A12" s="416"/>
      <c r="B12" s="416"/>
      <c r="C12" s="416"/>
      <c r="D12" s="416"/>
      <c r="E12" s="430" t="s">
        <v>324</v>
      </c>
      <c r="F12" s="428"/>
      <c r="G12" s="1207" t="str">
        <f>'1-1 総表'!C13&amp;'1-1 総表'!D13&amp;'1-1 総表'!F13</f>
        <v>選択してください。</v>
      </c>
      <c r="H12" s="1207"/>
      <c r="I12" s="1207"/>
      <c r="J12" s="1207"/>
      <c r="K12" s="1207"/>
      <c r="L12" s="1207"/>
      <c r="N12" s="605"/>
      <c r="O12" s="605"/>
      <c r="P12" s="605"/>
      <c r="Q12" s="605"/>
      <c r="R12" s="605"/>
      <c r="S12" s="605"/>
      <c r="T12" s="605"/>
      <c r="U12" s="605"/>
      <c r="V12" s="534"/>
      <c r="W12" s="534"/>
      <c r="X12" s="534"/>
      <c r="Y12" s="534"/>
    </row>
    <row r="13" spans="1:25" ht="54.75" customHeight="1">
      <c r="A13" s="416"/>
      <c r="B13" s="416"/>
      <c r="C13" s="416"/>
      <c r="D13" s="416"/>
      <c r="E13" s="430" t="s">
        <v>325</v>
      </c>
      <c r="F13" s="428"/>
      <c r="G13" s="1207">
        <f>'1-1 総表'!C15</f>
        <v>0</v>
      </c>
      <c r="H13" s="1207"/>
      <c r="I13" s="1207"/>
      <c r="J13" s="1207"/>
      <c r="K13" s="1207"/>
      <c r="L13" s="1207"/>
      <c r="N13" s="605"/>
      <c r="O13" s="605"/>
      <c r="P13" s="605"/>
      <c r="Q13" s="605"/>
      <c r="R13" s="605"/>
      <c r="S13" s="605"/>
      <c r="T13" s="605"/>
      <c r="U13" s="605"/>
      <c r="V13" s="534"/>
      <c r="W13" s="534"/>
      <c r="X13" s="534"/>
      <c r="Y13" s="534"/>
    </row>
    <row r="14" spans="1:25" ht="46.5" customHeight="1">
      <c r="A14" s="416"/>
      <c r="B14" s="416"/>
      <c r="C14" s="416"/>
      <c r="D14" s="416"/>
      <c r="E14" s="431" t="s">
        <v>182</v>
      </c>
      <c r="F14" s="428"/>
      <c r="G14" s="1207">
        <f>'1-1 総表'!C15</f>
        <v>0</v>
      </c>
      <c r="H14" s="1207"/>
      <c r="I14" s="1207"/>
      <c r="J14" s="1207"/>
      <c r="K14" s="1207"/>
      <c r="L14" s="1207"/>
      <c r="N14" s="605"/>
      <c r="O14" s="605"/>
      <c r="P14" s="605"/>
      <c r="Q14" s="605"/>
      <c r="R14" s="605"/>
      <c r="S14" s="605"/>
      <c r="T14" s="605"/>
      <c r="U14" s="605"/>
      <c r="V14" s="534"/>
      <c r="W14" s="534"/>
      <c r="X14" s="534"/>
      <c r="Y14" s="534"/>
    </row>
    <row r="15" spans="1:25" ht="46.5" customHeight="1">
      <c r="A15" s="416"/>
      <c r="B15" s="416"/>
      <c r="C15" s="416"/>
      <c r="D15" s="416"/>
      <c r="E15" s="431" t="s">
        <v>326</v>
      </c>
      <c r="F15" s="428"/>
      <c r="G15" s="1209">
        <f>'1-1 総表'!C17</f>
        <v>0</v>
      </c>
      <c r="H15" s="1209"/>
      <c r="I15" s="1209"/>
      <c r="J15" s="1209"/>
      <c r="K15" s="1209"/>
      <c r="L15" s="1209"/>
      <c r="N15" s="606"/>
      <c r="O15" s="606"/>
      <c r="P15" s="606"/>
      <c r="Q15" s="606"/>
      <c r="R15" s="606"/>
      <c r="S15" s="606"/>
      <c r="T15" s="606"/>
      <c r="U15" s="606"/>
      <c r="V15" s="534"/>
      <c r="W15" s="534"/>
      <c r="X15" s="534"/>
      <c r="Y15" s="534"/>
    </row>
    <row r="16" spans="1:25" ht="46.5" customHeight="1">
      <c r="A16" s="416"/>
      <c r="B16" s="416"/>
      <c r="C16" s="416"/>
      <c r="D16" s="416"/>
      <c r="E16" s="431"/>
      <c r="F16" s="428"/>
      <c r="G16" s="1207"/>
      <c r="H16" s="1207"/>
      <c r="I16" s="1207"/>
      <c r="J16" s="1207"/>
      <c r="K16" s="1207"/>
      <c r="L16" s="1207"/>
      <c r="N16" s="534"/>
      <c r="O16" s="534"/>
      <c r="P16" s="534"/>
      <c r="Q16" s="534"/>
      <c r="R16" s="534"/>
      <c r="S16" s="534"/>
      <c r="T16" s="534"/>
      <c r="U16" s="534"/>
      <c r="V16" s="534"/>
      <c r="W16" s="534"/>
      <c r="X16" s="534"/>
      <c r="Y16" s="534"/>
    </row>
    <row r="17" spans="1:25" ht="19.5" customHeight="1">
      <c r="A17" s="416"/>
      <c r="B17" s="416"/>
      <c r="C17" s="416"/>
      <c r="D17" s="416"/>
      <c r="E17" s="416"/>
      <c r="F17" s="416"/>
      <c r="G17" s="416"/>
      <c r="H17" s="416"/>
      <c r="I17" s="416"/>
      <c r="J17" s="423"/>
      <c r="K17" s="423"/>
      <c r="L17" s="423"/>
      <c r="N17" s="534"/>
      <c r="O17" s="534"/>
      <c r="P17" s="534"/>
      <c r="Q17" s="534"/>
      <c r="R17" s="534"/>
      <c r="S17" s="534"/>
      <c r="T17" s="534"/>
      <c r="U17" s="534"/>
      <c r="V17" s="534"/>
      <c r="W17" s="534"/>
      <c r="X17" s="534"/>
      <c r="Y17" s="534"/>
    </row>
    <row r="18" spans="1:25" ht="22.5" customHeight="1">
      <c r="A18" s="416"/>
      <c r="B18" s="432"/>
      <c r="C18" s="511">
        <f>'5-1 総表'!C11</f>
        <v>0</v>
      </c>
      <c r="D18" s="512">
        <f>'5-1 総表'!G11</f>
        <v>0</v>
      </c>
      <c r="E18" s="1204" t="s">
        <v>327</v>
      </c>
      <c r="F18" s="1204"/>
      <c r="G18" s="1204"/>
      <c r="H18" s="1204"/>
      <c r="I18" s="1204"/>
      <c r="J18" s="1204"/>
      <c r="K18" s="1204"/>
      <c r="L18" s="423"/>
      <c r="N18" s="534"/>
      <c r="O18" s="534"/>
      <c r="P18" s="534"/>
      <c r="Q18" s="534"/>
      <c r="R18" s="534"/>
      <c r="S18" s="534"/>
      <c r="T18" s="534"/>
      <c r="U18" s="534"/>
      <c r="V18" s="534"/>
      <c r="W18" s="534"/>
      <c r="X18" s="534"/>
      <c r="Y18" s="534"/>
    </row>
    <row r="19" spans="1:25" ht="42" customHeight="1">
      <c r="A19" s="416"/>
      <c r="B19" s="433"/>
      <c r="C19" s="1207" t="s">
        <v>328</v>
      </c>
      <c r="D19" s="1207"/>
      <c r="E19" s="1207"/>
      <c r="F19" s="1207"/>
      <c r="G19" s="1207"/>
      <c r="H19" s="1207"/>
      <c r="I19" s="1207"/>
      <c r="J19" s="1207"/>
      <c r="K19" s="1207"/>
      <c r="L19" s="423"/>
      <c r="N19" s="534"/>
      <c r="O19" s="534"/>
      <c r="P19" s="534"/>
      <c r="Q19" s="534"/>
      <c r="R19" s="534"/>
      <c r="S19" s="534"/>
      <c r="T19" s="534"/>
      <c r="U19" s="534"/>
      <c r="V19" s="534"/>
      <c r="W19" s="534"/>
      <c r="X19" s="534"/>
      <c r="Y19" s="534"/>
    </row>
    <row r="20" spans="1:25" ht="25.5" customHeight="1">
      <c r="A20" s="416"/>
      <c r="B20" s="433"/>
      <c r="C20" s="434"/>
      <c r="D20" s="433"/>
      <c r="E20" s="433"/>
      <c r="F20" s="433"/>
      <c r="G20" s="433"/>
      <c r="H20" s="433"/>
      <c r="I20" s="433"/>
      <c r="J20" s="433"/>
      <c r="K20" s="433"/>
      <c r="L20" s="423"/>
      <c r="N20" s="534"/>
      <c r="O20" s="534"/>
      <c r="P20" s="534"/>
      <c r="Q20" s="534"/>
      <c r="R20" s="534"/>
      <c r="S20" s="534"/>
      <c r="T20" s="534"/>
      <c r="U20" s="534"/>
      <c r="V20" s="534"/>
      <c r="W20" s="534"/>
      <c r="X20" s="534"/>
      <c r="Y20" s="534"/>
    </row>
    <row r="21" spans="1:25" ht="30.75" customHeight="1">
      <c r="A21" s="416"/>
      <c r="B21" s="1210" t="s">
        <v>329</v>
      </c>
      <c r="C21" s="1210"/>
      <c r="D21" s="1210"/>
      <c r="E21" s="1210"/>
      <c r="F21" s="1210"/>
      <c r="G21" s="1210"/>
      <c r="H21" s="1210"/>
      <c r="I21" s="1210"/>
      <c r="J21" s="1210"/>
      <c r="K21" s="1210"/>
      <c r="L21" s="423"/>
      <c r="N21" s="534"/>
      <c r="O21" s="534"/>
      <c r="P21" s="534"/>
      <c r="Q21" s="534"/>
      <c r="R21" s="534"/>
      <c r="S21" s="534"/>
      <c r="T21" s="534"/>
      <c r="U21" s="534"/>
      <c r="V21" s="534"/>
      <c r="W21" s="534"/>
      <c r="X21" s="534"/>
      <c r="Y21" s="534"/>
    </row>
    <row r="22" spans="1:25" ht="25.5" customHeight="1">
      <c r="A22" s="416"/>
      <c r="B22" s="435"/>
      <c r="C22" s="435"/>
      <c r="D22" s="435"/>
      <c r="E22" s="435"/>
      <c r="F22" s="435"/>
      <c r="G22" s="435"/>
      <c r="H22" s="435"/>
      <c r="I22" s="435"/>
      <c r="J22" s="435"/>
      <c r="K22" s="435"/>
      <c r="L22" s="423"/>
      <c r="N22" s="534"/>
      <c r="O22" s="534"/>
      <c r="P22" s="534"/>
      <c r="Q22" s="534"/>
      <c r="R22" s="534"/>
      <c r="S22" s="534"/>
      <c r="T22" s="534"/>
      <c r="U22" s="534"/>
      <c r="V22" s="534"/>
      <c r="W22" s="534"/>
      <c r="X22" s="534"/>
      <c r="Y22" s="534"/>
    </row>
    <row r="23" spans="1:25" ht="27" customHeight="1">
      <c r="A23" s="416"/>
      <c r="B23" s="1204" t="s">
        <v>330</v>
      </c>
      <c r="C23" s="1204"/>
      <c r="D23" s="1204"/>
      <c r="E23" s="1204"/>
      <c r="F23" s="416"/>
      <c r="G23" s="416"/>
      <c r="H23" s="416"/>
      <c r="I23" s="416"/>
      <c r="J23" s="416"/>
      <c r="K23" s="416"/>
      <c r="L23" s="416"/>
      <c r="N23" s="534"/>
      <c r="O23" s="534"/>
      <c r="P23" s="534"/>
      <c r="Q23" s="534"/>
      <c r="R23" s="534"/>
      <c r="S23" s="534"/>
      <c r="T23" s="534"/>
      <c r="U23" s="534"/>
      <c r="V23" s="534"/>
      <c r="W23" s="534"/>
      <c r="X23" s="534"/>
      <c r="Y23" s="534"/>
    </row>
    <row r="24" spans="1:25" ht="42.75" customHeight="1">
      <c r="B24" s="436" t="s">
        <v>331</v>
      </c>
      <c r="C24" s="1207">
        <f>'1-1 総表'!C27</f>
        <v>0</v>
      </c>
      <c r="D24" s="1207"/>
      <c r="E24" s="1207"/>
      <c r="F24" s="1207"/>
      <c r="G24" s="1207"/>
      <c r="H24" s="1207"/>
      <c r="I24" s="1207"/>
      <c r="J24" s="1207"/>
      <c r="K24" s="1207"/>
      <c r="N24" s="534"/>
      <c r="O24" s="534"/>
      <c r="P24" s="534"/>
      <c r="Q24" s="534"/>
      <c r="R24" s="534"/>
      <c r="S24" s="534"/>
      <c r="T24" s="534"/>
      <c r="U24" s="534"/>
      <c r="V24" s="534"/>
      <c r="W24" s="534"/>
      <c r="X24" s="534"/>
      <c r="Y24" s="534"/>
    </row>
    <row r="25" spans="1:25" ht="27" customHeight="1">
      <c r="B25" s="436"/>
      <c r="N25" s="575"/>
      <c r="O25" s="575"/>
      <c r="P25" s="575"/>
      <c r="Q25" s="575"/>
      <c r="R25" s="575"/>
      <c r="S25" s="575"/>
      <c r="T25" s="575"/>
      <c r="U25" s="575"/>
      <c r="V25" s="534"/>
      <c r="W25" s="534"/>
      <c r="X25" s="534"/>
      <c r="Y25" s="534"/>
    </row>
    <row r="26" spans="1:25" ht="27" customHeight="1">
      <c r="B26" s="434" t="s">
        <v>332</v>
      </c>
      <c r="C26" s="437"/>
      <c r="D26" s="437"/>
      <c r="E26" s="438"/>
      <c r="N26" s="1194" t="s">
        <v>459</v>
      </c>
      <c r="O26" s="1194"/>
      <c r="P26" s="1194"/>
      <c r="Q26" s="1194"/>
      <c r="R26" s="1194"/>
      <c r="S26" s="1194"/>
      <c r="T26" s="1194"/>
      <c r="U26" s="1195"/>
    </row>
    <row r="27" spans="1:25" ht="42.75" customHeight="1">
      <c r="B27" s="436" t="s">
        <v>331</v>
      </c>
      <c r="C27" s="1208"/>
      <c r="D27" s="1208"/>
      <c r="E27" s="1208"/>
      <c r="N27" s="1196"/>
      <c r="O27" s="1196"/>
      <c r="P27" s="1196"/>
      <c r="Q27" s="1196"/>
      <c r="R27" s="1196"/>
      <c r="S27" s="1196"/>
      <c r="T27" s="1196"/>
      <c r="U27" s="1196"/>
    </row>
    <row r="28" spans="1:25" ht="27" customHeight="1">
      <c r="B28" s="436" t="s">
        <v>331</v>
      </c>
      <c r="N28" s="576"/>
      <c r="O28" s="576"/>
      <c r="P28" s="576"/>
      <c r="Q28" s="576"/>
      <c r="R28" s="576"/>
      <c r="S28" s="576"/>
      <c r="T28" s="576"/>
      <c r="U28" s="576"/>
    </row>
    <row r="29" spans="1:25" ht="27" customHeight="1">
      <c r="B29" s="434" t="s">
        <v>333</v>
      </c>
      <c r="C29" s="437"/>
      <c r="D29" s="437"/>
      <c r="E29" s="438"/>
      <c r="N29" s="577"/>
      <c r="O29" s="577"/>
      <c r="P29" s="577"/>
      <c r="Q29" s="577"/>
      <c r="R29" s="577"/>
      <c r="S29" s="577"/>
      <c r="T29" s="577"/>
      <c r="U29" s="577"/>
    </row>
    <row r="30" spans="1:25" ht="30.75" customHeight="1">
      <c r="C30" s="1206"/>
      <c r="D30" s="1206"/>
      <c r="E30" s="1206"/>
      <c r="F30" s="1206"/>
      <c r="G30" s="1206"/>
      <c r="H30" s="1206"/>
      <c r="I30" s="1206"/>
      <c r="J30" s="1206"/>
      <c r="K30" s="1206"/>
      <c r="N30" s="1197" t="s">
        <v>460</v>
      </c>
      <c r="O30" s="1197"/>
      <c r="P30" s="1197"/>
      <c r="Q30" s="1197"/>
      <c r="R30" s="1197"/>
      <c r="S30" s="1197"/>
      <c r="T30" s="1197"/>
      <c r="U30" s="1197"/>
    </row>
    <row r="31" spans="1:25" ht="30.75" customHeight="1">
      <c r="C31" s="1206"/>
      <c r="D31" s="1206"/>
      <c r="E31" s="1206"/>
      <c r="F31" s="1206"/>
      <c r="G31" s="1206"/>
      <c r="H31" s="1206"/>
      <c r="I31" s="1206"/>
      <c r="J31" s="1206"/>
      <c r="K31" s="1206"/>
      <c r="N31" s="1197"/>
      <c r="O31" s="1197"/>
      <c r="P31" s="1197"/>
      <c r="Q31" s="1197"/>
      <c r="R31" s="1197"/>
      <c r="S31" s="1197"/>
      <c r="T31" s="1197"/>
      <c r="U31" s="1197"/>
    </row>
    <row r="32" spans="1:25" ht="30.75" customHeight="1">
      <c r="C32" s="1206"/>
      <c r="D32" s="1206"/>
      <c r="E32" s="1206"/>
      <c r="F32" s="1206"/>
      <c r="G32" s="1206"/>
      <c r="H32" s="1206"/>
      <c r="I32" s="1206"/>
      <c r="J32" s="1206"/>
      <c r="K32" s="1206"/>
      <c r="N32" s="1197"/>
      <c r="O32" s="1197"/>
      <c r="P32" s="1197"/>
      <c r="Q32" s="1197"/>
      <c r="R32" s="1197"/>
      <c r="S32" s="1197"/>
      <c r="T32" s="1197"/>
      <c r="U32" s="1197"/>
    </row>
    <row r="33" spans="3:21" ht="30.75" customHeight="1">
      <c r="C33" s="1206"/>
      <c r="D33" s="1206"/>
      <c r="E33" s="1206"/>
      <c r="F33" s="1206"/>
      <c r="G33" s="1206"/>
      <c r="H33" s="1206"/>
      <c r="I33" s="1206"/>
      <c r="J33" s="1206"/>
      <c r="K33" s="1206"/>
      <c r="N33" s="1197"/>
      <c r="O33" s="1197"/>
      <c r="P33" s="1197"/>
      <c r="Q33" s="1197"/>
      <c r="R33" s="1197"/>
      <c r="S33" s="1197"/>
      <c r="T33" s="1197"/>
      <c r="U33" s="1197"/>
    </row>
    <row r="34" spans="3:21" ht="30.75" customHeight="1">
      <c r="C34" s="1206"/>
      <c r="D34" s="1206"/>
      <c r="E34" s="1206"/>
      <c r="F34" s="1206"/>
      <c r="G34" s="1206"/>
      <c r="H34" s="1206"/>
      <c r="I34" s="1206"/>
      <c r="J34" s="1206"/>
      <c r="K34" s="1206"/>
      <c r="N34" s="1197"/>
      <c r="O34" s="1197"/>
      <c r="P34" s="1197"/>
      <c r="Q34" s="1197"/>
      <c r="R34" s="1197"/>
      <c r="S34" s="1197"/>
      <c r="T34" s="1197"/>
      <c r="U34" s="1197"/>
    </row>
    <row r="35" spans="3:21" ht="30.75" customHeight="1">
      <c r="C35" s="1206"/>
      <c r="D35" s="1206"/>
      <c r="E35" s="1206"/>
      <c r="F35" s="1206"/>
      <c r="G35" s="1206"/>
      <c r="H35" s="1206"/>
      <c r="I35" s="1206"/>
      <c r="J35" s="1206"/>
      <c r="K35" s="1206"/>
      <c r="N35" s="1197"/>
      <c r="O35" s="1197"/>
      <c r="P35" s="1197"/>
      <c r="Q35" s="1197"/>
      <c r="R35" s="1197"/>
      <c r="S35" s="1197"/>
      <c r="T35" s="1197"/>
      <c r="U35" s="1197"/>
    </row>
    <row r="36" spans="3:21" ht="30.75" customHeight="1">
      <c r="C36" s="1206"/>
      <c r="D36" s="1206"/>
      <c r="E36" s="1206"/>
      <c r="F36" s="1206"/>
      <c r="G36" s="1206"/>
      <c r="H36" s="1206"/>
      <c r="I36" s="1206"/>
      <c r="J36" s="1206"/>
      <c r="K36" s="1206"/>
      <c r="N36" s="1197"/>
      <c r="O36" s="1197"/>
      <c r="P36" s="1197"/>
      <c r="Q36" s="1197"/>
      <c r="R36" s="1197"/>
      <c r="S36" s="1197"/>
      <c r="T36" s="1197"/>
      <c r="U36" s="1197"/>
    </row>
  </sheetData>
  <sheetProtection algorithmName="SHA-512" hashValue="xQI8OZoNI1J3KVgWFp74CnelQSoLbgPuna098iMryD8jbnh6Cr2x9jJqY3RGnswRklpyO8gEnaiSIvu/06RGvw==" saltValue="M026gQoYB6Wsw+D/OXDRHg==" spinCount="100000" sheet="1" objects="1" scenarios="1"/>
  <mergeCells count="24">
    <mergeCell ref="B23:E23"/>
    <mergeCell ref="C24:K24"/>
    <mergeCell ref="C27:E27"/>
    <mergeCell ref="G15:L15"/>
    <mergeCell ref="G16:L16"/>
    <mergeCell ref="E18:K18"/>
    <mergeCell ref="C19:K19"/>
    <mergeCell ref="B21:K21"/>
    <mergeCell ref="N11:U15"/>
    <mergeCell ref="N26:U27"/>
    <mergeCell ref="N30:U36"/>
    <mergeCell ref="A1:E1"/>
    <mergeCell ref="C3:J3"/>
    <mergeCell ref="C4:J4"/>
    <mergeCell ref="C5:J5"/>
    <mergeCell ref="I6:K6"/>
    <mergeCell ref="J7:K7"/>
    <mergeCell ref="B9:K9"/>
    <mergeCell ref="N1:W2"/>
    <mergeCell ref="N3:U9"/>
    <mergeCell ref="C30:K36"/>
    <mergeCell ref="G12:L12"/>
    <mergeCell ref="G13:L13"/>
    <mergeCell ref="G14:L14"/>
  </mergeCells>
  <phoneticPr fontId="23"/>
  <printOptions horizontalCentered="1"/>
  <pageMargins left="0.70866141732283472" right="0.70866141732283472" top="0.74803149606299213" bottom="0.74803149606299213" header="0.31496062992125984" footer="0.31496062992125984"/>
  <pageSetup paperSize="9" scale="57" orientation="portrait" blackAndWhite="1"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W36"/>
  <sheetViews>
    <sheetView view="pageBreakPreview" zoomScale="55" zoomScaleNormal="100" zoomScaleSheetLayoutView="55" workbookViewId="0">
      <selection activeCell="D11" sqref="D11:I11"/>
    </sheetView>
  </sheetViews>
  <sheetFormatPr defaultColWidth="9" defaultRowHeight="13"/>
  <cols>
    <col min="1" max="1" width="4.58203125" style="13" customWidth="1"/>
    <col min="2" max="2" width="6.5" style="13" customWidth="1"/>
    <col min="3" max="3" width="26" style="13" customWidth="1"/>
    <col min="4" max="4" width="19.5" style="13" customWidth="1"/>
    <col min="5" max="5" width="17.75" style="13" customWidth="1"/>
    <col min="6" max="6" width="1.83203125" style="13" customWidth="1"/>
    <col min="7" max="7" width="10.5" style="13" customWidth="1"/>
    <col min="8" max="8" width="5.5" style="13" customWidth="1"/>
    <col min="9" max="9" width="10.5" style="13" customWidth="1"/>
    <col min="10" max="10" width="16.33203125" style="13" customWidth="1"/>
    <col min="11" max="11" width="13.83203125" style="13" customWidth="1"/>
    <col min="12" max="12" width="7.5" style="13" customWidth="1"/>
    <col min="13" max="13" width="2.25" style="13" customWidth="1"/>
    <col min="14" max="14" width="8.83203125" style="13" customWidth="1"/>
    <col min="15" max="16384" width="9" style="13"/>
  </cols>
  <sheetData>
    <row r="1" spans="1:23" ht="36.75" customHeight="1">
      <c r="A1" s="1198" t="s">
        <v>334</v>
      </c>
      <c r="B1" s="1198"/>
      <c r="C1" s="1198"/>
      <c r="D1" s="1198"/>
      <c r="E1" s="1198"/>
      <c r="F1" s="416"/>
      <c r="G1" s="416"/>
      <c r="H1" s="416"/>
      <c r="I1" s="416"/>
      <c r="J1" s="416"/>
      <c r="K1" s="416"/>
      <c r="L1" s="416"/>
      <c r="M1" s="574"/>
      <c r="N1" s="1205" t="s">
        <v>455</v>
      </c>
      <c r="O1" s="1205"/>
      <c r="P1" s="1205"/>
      <c r="Q1" s="1205"/>
      <c r="R1" s="1205"/>
      <c r="S1" s="1205"/>
      <c r="T1" s="1205"/>
      <c r="U1" s="1205"/>
      <c r="V1" s="1205"/>
      <c r="W1" s="1205"/>
    </row>
    <row r="2" spans="1:23" ht="15.75" customHeight="1">
      <c r="A2" s="417"/>
      <c r="B2" s="417"/>
      <c r="C2" s="417"/>
      <c r="D2" s="417"/>
      <c r="E2" s="416"/>
      <c r="F2" s="416"/>
      <c r="G2" s="416"/>
      <c r="H2" s="416"/>
      <c r="I2" s="416"/>
      <c r="J2" s="416"/>
      <c r="K2" s="416"/>
      <c r="L2" s="416"/>
      <c r="M2" s="574"/>
      <c r="N2" s="1205"/>
      <c r="O2" s="1205"/>
      <c r="P2" s="1205"/>
      <c r="Q2" s="1205"/>
      <c r="R2" s="1205"/>
      <c r="S2" s="1205"/>
      <c r="T2" s="1205"/>
      <c r="U2" s="1205"/>
      <c r="V2" s="1205"/>
      <c r="W2" s="1205"/>
    </row>
    <row r="3" spans="1:23" ht="31.5" customHeight="1">
      <c r="A3" s="418"/>
      <c r="C3" s="1199" t="s">
        <v>175</v>
      </c>
      <c r="D3" s="1199"/>
      <c r="E3" s="1199"/>
      <c r="F3" s="1199"/>
      <c r="G3" s="1199"/>
      <c r="H3" s="1199"/>
      <c r="I3" s="1199"/>
      <c r="J3" s="1199"/>
      <c r="K3" s="419"/>
      <c r="L3" s="418"/>
      <c r="M3" s="574"/>
      <c r="N3" s="1197" t="s">
        <v>461</v>
      </c>
      <c r="O3" s="1197"/>
      <c r="P3" s="1197"/>
      <c r="Q3" s="1197"/>
      <c r="R3" s="1197"/>
      <c r="S3" s="1197"/>
      <c r="T3" s="1197"/>
      <c r="U3" s="1197"/>
      <c r="V3" s="1197"/>
      <c r="W3" s="1197"/>
    </row>
    <row r="4" spans="1:23" ht="31.5" customHeight="1">
      <c r="A4" s="420"/>
      <c r="C4" s="1200" t="s">
        <v>335</v>
      </c>
      <c r="D4" s="1200"/>
      <c r="E4" s="1200"/>
      <c r="F4" s="1200"/>
      <c r="G4" s="1200"/>
      <c r="H4" s="1200"/>
      <c r="I4" s="1200"/>
      <c r="J4" s="1200"/>
      <c r="K4" s="421"/>
      <c r="L4" s="420"/>
      <c r="M4" s="574"/>
      <c r="N4" s="1197"/>
      <c r="O4" s="1197"/>
      <c r="P4" s="1197"/>
      <c r="Q4" s="1197"/>
      <c r="R4" s="1197"/>
      <c r="S4" s="1197"/>
      <c r="T4" s="1197"/>
      <c r="U4" s="1197"/>
      <c r="V4" s="1197"/>
      <c r="W4" s="1197"/>
    </row>
    <row r="5" spans="1:23" ht="33" customHeight="1">
      <c r="A5" s="420"/>
      <c r="C5" s="1201" t="s">
        <v>340</v>
      </c>
      <c r="D5" s="1201"/>
      <c r="E5" s="1201"/>
      <c r="F5" s="1201"/>
      <c r="G5" s="1201"/>
      <c r="H5" s="1201"/>
      <c r="I5" s="1201"/>
      <c r="J5" s="1201"/>
      <c r="K5" s="422"/>
      <c r="L5" s="420"/>
      <c r="M5" s="574"/>
      <c r="N5" s="1197"/>
      <c r="O5" s="1197"/>
      <c r="P5" s="1197"/>
      <c r="Q5" s="1197"/>
      <c r="R5" s="1197"/>
      <c r="S5" s="1197"/>
      <c r="T5" s="1197"/>
      <c r="U5" s="1197"/>
      <c r="V5" s="1197"/>
      <c r="W5" s="1197"/>
    </row>
    <row r="6" spans="1:23" ht="22.5" customHeight="1">
      <c r="A6" s="420"/>
      <c r="B6" s="420"/>
      <c r="C6" s="420"/>
      <c r="D6" s="420"/>
      <c r="E6" s="420"/>
      <c r="F6" s="420"/>
      <c r="G6" s="420"/>
      <c r="H6" s="420"/>
      <c r="I6" s="1202"/>
      <c r="J6" s="1202"/>
      <c r="K6" s="1202"/>
      <c r="L6" s="420"/>
      <c r="M6" s="574"/>
      <c r="N6" s="1197"/>
      <c r="O6" s="1197"/>
      <c r="P6" s="1197"/>
      <c r="Q6" s="1197"/>
      <c r="R6" s="1197"/>
      <c r="S6" s="1197"/>
      <c r="T6" s="1197"/>
      <c r="U6" s="1197"/>
      <c r="V6" s="1197"/>
      <c r="W6" s="1197"/>
    </row>
    <row r="7" spans="1:23" ht="30.75" customHeight="1">
      <c r="A7" s="416"/>
      <c r="B7" s="423"/>
      <c r="C7" s="423"/>
      <c r="D7" s="423"/>
      <c r="E7" s="423"/>
      <c r="F7" s="423"/>
      <c r="G7" s="423"/>
      <c r="H7" s="423"/>
      <c r="I7" s="424"/>
      <c r="J7" s="1203">
        <v>44743</v>
      </c>
      <c r="K7" s="1203"/>
      <c r="L7" s="423"/>
      <c r="M7" s="574"/>
      <c r="N7" s="1197"/>
      <c r="O7" s="1197"/>
      <c r="P7" s="1197"/>
      <c r="Q7" s="1197"/>
      <c r="R7" s="1197"/>
      <c r="S7" s="1197"/>
      <c r="T7" s="1197"/>
      <c r="U7" s="1197"/>
      <c r="V7" s="1197"/>
      <c r="W7" s="1197"/>
    </row>
    <row r="8" spans="1:23" ht="12.75" customHeight="1">
      <c r="A8" s="416"/>
      <c r="B8" s="423"/>
      <c r="C8" s="423"/>
      <c r="D8" s="423"/>
      <c r="E8" s="423"/>
      <c r="F8" s="423"/>
      <c r="G8" s="423"/>
      <c r="H8" s="423"/>
      <c r="I8" s="425"/>
      <c r="J8" s="425"/>
      <c r="K8" s="425"/>
      <c r="L8" s="423"/>
      <c r="M8" s="574"/>
      <c r="N8" s="578"/>
      <c r="O8" s="578"/>
      <c r="P8" s="578"/>
      <c r="Q8" s="578"/>
      <c r="R8" s="578"/>
      <c r="S8" s="578"/>
      <c r="T8" s="578"/>
      <c r="U8" s="578"/>
      <c r="V8" s="578"/>
      <c r="W8" s="578"/>
    </row>
    <row r="9" spans="1:23" ht="45" customHeight="1">
      <c r="A9" s="416"/>
      <c r="B9" s="1204" t="s">
        <v>321</v>
      </c>
      <c r="C9" s="1204"/>
      <c r="D9" s="1204"/>
      <c r="E9" s="1204"/>
      <c r="F9" s="1204"/>
      <c r="G9" s="1204"/>
      <c r="H9" s="1204"/>
      <c r="I9" s="1204"/>
      <c r="J9" s="1204"/>
      <c r="K9" s="1204"/>
      <c r="L9" s="423"/>
      <c r="M9" s="574"/>
      <c r="N9" s="578"/>
      <c r="O9" s="578"/>
      <c r="P9" s="578"/>
      <c r="Q9" s="578"/>
      <c r="R9" s="578"/>
      <c r="S9" s="578"/>
      <c r="T9" s="578"/>
      <c r="U9" s="578"/>
      <c r="V9" s="578"/>
      <c r="W9" s="578"/>
    </row>
    <row r="10" spans="1:23" ht="12.75" customHeight="1">
      <c r="A10" s="416"/>
      <c r="B10" s="416"/>
      <c r="C10" s="416"/>
      <c r="D10" s="416"/>
      <c r="E10" s="416"/>
      <c r="F10" s="416"/>
      <c r="G10" s="416"/>
      <c r="H10" s="416"/>
      <c r="I10" s="416"/>
      <c r="J10" s="423"/>
      <c r="K10" s="423"/>
      <c r="L10" s="423"/>
      <c r="M10" s="426"/>
      <c r="N10" s="426"/>
    </row>
    <row r="11" spans="1:23" ht="33.75" customHeight="1">
      <c r="A11" s="416"/>
      <c r="B11" s="416"/>
      <c r="C11" s="416"/>
      <c r="D11" s="416"/>
      <c r="E11" s="427" t="s">
        <v>322</v>
      </c>
      <c r="F11" s="428"/>
      <c r="G11" s="429">
        <f>'1-1 総表'!C11</f>
        <v>0</v>
      </c>
      <c r="H11" s="429" t="s">
        <v>323</v>
      </c>
      <c r="I11" s="429">
        <f>'1-1 総表'!E11</f>
        <v>0</v>
      </c>
      <c r="J11" s="429"/>
      <c r="K11" s="428"/>
      <c r="L11" s="429"/>
      <c r="N11" s="604" t="s">
        <v>457</v>
      </c>
      <c r="O11" s="604"/>
      <c r="P11" s="604"/>
      <c r="Q11" s="604"/>
      <c r="R11" s="604"/>
      <c r="S11" s="604"/>
      <c r="T11" s="604"/>
      <c r="U11" s="604"/>
    </row>
    <row r="12" spans="1:23" ht="54.75" customHeight="1">
      <c r="A12" s="416"/>
      <c r="B12" s="416"/>
      <c r="C12" s="416"/>
      <c r="D12" s="416"/>
      <c r="E12" s="430" t="s">
        <v>324</v>
      </c>
      <c r="F12" s="428"/>
      <c r="G12" s="1207" t="str">
        <f>'1-1 総表'!C13&amp;'1-1 総表'!D13&amp;'1-1 総表'!F13</f>
        <v>選択してください。</v>
      </c>
      <c r="H12" s="1207"/>
      <c r="I12" s="1207"/>
      <c r="J12" s="1207"/>
      <c r="K12" s="1207"/>
      <c r="L12" s="1207"/>
      <c r="N12" s="605"/>
      <c r="O12" s="605"/>
      <c r="P12" s="605"/>
      <c r="Q12" s="605"/>
      <c r="R12" s="605"/>
      <c r="S12" s="605"/>
      <c r="T12" s="605"/>
      <c r="U12" s="605"/>
    </row>
    <row r="13" spans="1:23" ht="54.75" customHeight="1">
      <c r="A13" s="416"/>
      <c r="B13" s="416"/>
      <c r="C13" s="416"/>
      <c r="D13" s="416"/>
      <c r="E13" s="430" t="s">
        <v>325</v>
      </c>
      <c r="F13" s="428"/>
      <c r="G13" s="1207">
        <f>'1-1 総表'!C15</f>
        <v>0</v>
      </c>
      <c r="H13" s="1207"/>
      <c r="I13" s="1207"/>
      <c r="J13" s="1207"/>
      <c r="K13" s="1207"/>
      <c r="L13" s="1207"/>
      <c r="N13" s="605"/>
      <c r="O13" s="605"/>
      <c r="P13" s="605"/>
      <c r="Q13" s="605"/>
      <c r="R13" s="605"/>
      <c r="S13" s="605"/>
      <c r="T13" s="605"/>
      <c r="U13" s="605"/>
    </row>
    <row r="14" spans="1:23" ht="46.5" customHeight="1">
      <c r="A14" s="416"/>
      <c r="B14" s="416"/>
      <c r="C14" s="416"/>
      <c r="D14" s="416"/>
      <c r="E14" s="431" t="s">
        <v>182</v>
      </c>
      <c r="F14" s="428"/>
      <c r="G14" s="1207">
        <f>'1-1 総表'!C15</f>
        <v>0</v>
      </c>
      <c r="H14" s="1207"/>
      <c r="I14" s="1207"/>
      <c r="J14" s="1207"/>
      <c r="K14" s="1207"/>
      <c r="L14" s="1207"/>
      <c r="N14" s="605"/>
      <c r="O14" s="605"/>
      <c r="P14" s="605"/>
      <c r="Q14" s="605"/>
      <c r="R14" s="605"/>
      <c r="S14" s="605"/>
      <c r="T14" s="605"/>
      <c r="U14" s="605"/>
    </row>
    <row r="15" spans="1:23" ht="46.5" customHeight="1">
      <c r="A15" s="416"/>
      <c r="B15" s="416"/>
      <c r="C15" s="416"/>
      <c r="D15" s="416"/>
      <c r="E15" s="431" t="s">
        <v>326</v>
      </c>
      <c r="F15" s="428"/>
      <c r="G15" s="1209">
        <f>'1-1 総表'!C17</f>
        <v>0</v>
      </c>
      <c r="H15" s="1209"/>
      <c r="I15" s="1209"/>
      <c r="J15" s="1209"/>
      <c r="K15" s="1209"/>
      <c r="L15" s="1209"/>
      <c r="N15" s="606"/>
      <c r="O15" s="606"/>
      <c r="P15" s="606"/>
      <c r="Q15" s="606"/>
      <c r="R15" s="606"/>
      <c r="S15" s="606"/>
      <c r="T15" s="606"/>
      <c r="U15" s="606"/>
    </row>
    <row r="16" spans="1:23" ht="46.5" customHeight="1">
      <c r="A16" s="416"/>
      <c r="B16" s="416"/>
      <c r="C16" s="416"/>
      <c r="D16" s="416"/>
      <c r="E16" s="431"/>
      <c r="F16" s="428"/>
      <c r="G16" s="1207"/>
      <c r="H16" s="1207"/>
      <c r="I16" s="1207"/>
      <c r="J16" s="1207"/>
      <c r="K16" s="1207"/>
      <c r="L16" s="1207"/>
    </row>
    <row r="17" spans="1:13" ht="19.5" customHeight="1">
      <c r="A17" s="416"/>
      <c r="B17" s="416"/>
      <c r="C17" s="416"/>
      <c r="D17" s="416"/>
      <c r="E17" s="416"/>
      <c r="F17" s="416"/>
      <c r="G17" s="416"/>
      <c r="H17" s="416"/>
      <c r="I17" s="416"/>
      <c r="J17" s="423"/>
      <c r="K17" s="423"/>
      <c r="L17" s="423"/>
    </row>
    <row r="18" spans="1:13" ht="22.5" customHeight="1">
      <c r="A18" s="416"/>
      <c r="B18" s="432"/>
      <c r="C18" s="511">
        <f>'5-1 総表'!C11</f>
        <v>0</v>
      </c>
      <c r="D18" s="512">
        <f>'5-1 総表'!G11</f>
        <v>0</v>
      </c>
      <c r="E18" s="1211" t="s">
        <v>336</v>
      </c>
      <c r="F18" s="1211"/>
      <c r="G18" s="1211"/>
      <c r="H18" s="1211"/>
      <c r="I18" s="1211"/>
      <c r="J18" s="1211"/>
      <c r="K18" s="1211"/>
      <c r="L18" s="423"/>
      <c r="M18" s="439"/>
    </row>
    <row r="19" spans="1:13" ht="41.25" customHeight="1">
      <c r="A19" s="416"/>
      <c r="B19" s="433"/>
      <c r="C19" s="1207" t="s">
        <v>337</v>
      </c>
      <c r="D19" s="1207"/>
      <c r="E19" s="1207"/>
      <c r="F19" s="1207"/>
      <c r="G19" s="1207"/>
      <c r="H19" s="1207"/>
      <c r="I19" s="1207"/>
      <c r="J19" s="1207"/>
      <c r="K19" s="1207"/>
      <c r="L19" s="423"/>
    </row>
    <row r="20" spans="1:13" ht="25.5" customHeight="1">
      <c r="A20" s="416"/>
      <c r="B20" s="433"/>
      <c r="C20" s="434"/>
      <c r="D20" s="433"/>
      <c r="E20" s="433"/>
      <c r="F20" s="433"/>
      <c r="G20" s="433"/>
      <c r="H20" s="433"/>
      <c r="I20" s="433"/>
      <c r="J20" s="433"/>
      <c r="K20" s="433"/>
      <c r="L20" s="423"/>
    </row>
    <row r="21" spans="1:13" ht="30.75" customHeight="1">
      <c r="A21" s="416"/>
      <c r="B21" s="1210" t="s">
        <v>329</v>
      </c>
      <c r="C21" s="1210"/>
      <c r="D21" s="1210"/>
      <c r="E21" s="1210"/>
      <c r="F21" s="1210"/>
      <c r="G21" s="1210"/>
      <c r="H21" s="1210"/>
      <c r="I21" s="1210"/>
      <c r="J21" s="1210"/>
      <c r="K21" s="1210"/>
      <c r="L21" s="423"/>
    </row>
    <row r="22" spans="1:13" ht="25.5" customHeight="1">
      <c r="A22" s="416"/>
      <c r="B22" s="435"/>
      <c r="C22" s="435"/>
      <c r="D22" s="435"/>
      <c r="E22" s="435"/>
      <c r="F22" s="435"/>
      <c r="G22" s="435"/>
      <c r="H22" s="435"/>
      <c r="I22" s="435"/>
      <c r="J22" s="435"/>
      <c r="K22" s="435"/>
      <c r="L22" s="423"/>
    </row>
    <row r="23" spans="1:13" ht="27" customHeight="1">
      <c r="A23" s="416"/>
      <c r="B23" s="1204" t="s">
        <v>330</v>
      </c>
      <c r="C23" s="1204"/>
      <c r="D23" s="1204"/>
      <c r="E23" s="1204"/>
      <c r="F23" s="416"/>
      <c r="G23" s="416"/>
      <c r="H23" s="416"/>
      <c r="I23" s="416"/>
      <c r="J23" s="416"/>
      <c r="K23" s="416"/>
      <c r="L23" s="416"/>
    </row>
    <row r="24" spans="1:13" ht="42.75" customHeight="1">
      <c r="B24" s="436" t="s">
        <v>331</v>
      </c>
      <c r="C24" s="1207">
        <f>'1-1 総表'!C27</f>
        <v>0</v>
      </c>
      <c r="D24" s="1207"/>
      <c r="E24" s="1207"/>
      <c r="F24" s="1207"/>
      <c r="G24" s="1207"/>
      <c r="H24" s="1207"/>
      <c r="I24" s="1207"/>
      <c r="J24" s="1207"/>
      <c r="K24" s="1207"/>
    </row>
    <row r="25" spans="1:13" ht="27" customHeight="1">
      <c r="B25" s="436"/>
    </row>
    <row r="26" spans="1:13" ht="27" customHeight="1">
      <c r="B26" s="434" t="s">
        <v>338</v>
      </c>
      <c r="C26" s="437"/>
      <c r="D26" s="437"/>
      <c r="E26" s="438"/>
    </row>
    <row r="27" spans="1:13" ht="82.5" customHeight="1">
      <c r="B27" s="436" t="s">
        <v>331</v>
      </c>
      <c r="C27" s="1212"/>
      <c r="D27" s="1212"/>
      <c r="E27" s="1212"/>
      <c r="F27" s="1212"/>
      <c r="G27" s="1212"/>
      <c r="H27" s="1212"/>
      <c r="I27" s="1212"/>
      <c r="J27" s="1212"/>
      <c r="K27" s="1212"/>
    </row>
    <row r="28" spans="1:13" ht="27" customHeight="1">
      <c r="B28" s="436" t="s">
        <v>331</v>
      </c>
    </row>
    <row r="29" spans="1:13" ht="27" customHeight="1">
      <c r="B29" s="434" t="s">
        <v>339</v>
      </c>
      <c r="C29" s="437"/>
      <c r="D29" s="437"/>
      <c r="E29" s="438"/>
    </row>
    <row r="30" spans="1:13" ht="30.75" customHeight="1">
      <c r="C30" s="1206"/>
      <c r="D30" s="1206"/>
      <c r="E30" s="1206"/>
      <c r="F30" s="1206"/>
      <c r="G30" s="1206"/>
      <c r="H30" s="1206"/>
      <c r="I30" s="1206"/>
      <c r="J30" s="1206"/>
      <c r="K30" s="1206"/>
    </row>
    <row r="31" spans="1:13" ht="30.75" customHeight="1">
      <c r="C31" s="1206"/>
      <c r="D31" s="1206"/>
      <c r="E31" s="1206"/>
      <c r="F31" s="1206"/>
      <c r="G31" s="1206"/>
      <c r="H31" s="1206"/>
      <c r="I31" s="1206"/>
      <c r="J31" s="1206"/>
      <c r="K31" s="1206"/>
    </row>
    <row r="32" spans="1:13" ht="30.75" customHeight="1">
      <c r="C32" s="1206"/>
      <c r="D32" s="1206"/>
      <c r="E32" s="1206"/>
      <c r="F32" s="1206"/>
      <c r="G32" s="1206"/>
      <c r="H32" s="1206"/>
      <c r="I32" s="1206"/>
      <c r="J32" s="1206"/>
      <c r="K32" s="1206"/>
    </row>
    <row r="33" spans="3:11" ht="30.75" customHeight="1">
      <c r="C33" s="1206"/>
      <c r="D33" s="1206"/>
      <c r="E33" s="1206"/>
      <c r="F33" s="1206"/>
      <c r="G33" s="1206"/>
      <c r="H33" s="1206"/>
      <c r="I33" s="1206"/>
      <c r="J33" s="1206"/>
      <c r="K33" s="1206"/>
    </row>
    <row r="34" spans="3:11" ht="30.75" customHeight="1">
      <c r="C34" s="1206"/>
      <c r="D34" s="1206"/>
      <c r="E34" s="1206"/>
      <c r="F34" s="1206"/>
      <c r="G34" s="1206"/>
      <c r="H34" s="1206"/>
      <c r="I34" s="1206"/>
      <c r="J34" s="1206"/>
      <c r="K34" s="1206"/>
    </row>
    <row r="35" spans="3:11" ht="30.75" customHeight="1">
      <c r="C35" s="1206"/>
      <c r="D35" s="1206"/>
      <c r="E35" s="1206"/>
      <c r="F35" s="1206"/>
      <c r="G35" s="1206"/>
      <c r="H35" s="1206"/>
      <c r="I35" s="1206"/>
      <c r="J35" s="1206"/>
      <c r="K35" s="1206"/>
    </row>
    <row r="36" spans="3:11" ht="30.75" customHeight="1">
      <c r="C36" s="1206"/>
      <c r="D36" s="1206"/>
      <c r="E36" s="1206"/>
      <c r="F36" s="1206"/>
      <c r="G36" s="1206"/>
      <c r="H36" s="1206"/>
      <c r="I36" s="1206"/>
      <c r="J36" s="1206"/>
      <c r="K36" s="1206"/>
    </row>
  </sheetData>
  <sheetProtection algorithmName="SHA-512" hashValue="d1wYEKyAwg2heLRb2PRLXubbF6VEHSPqcbdhTlpKKO02160PwIm+91VbM7VhZeESjRxGrA2iK+KCEq8odjPR7A==" saltValue="yKTI35CNqGfowXFVJuaBrA==" spinCount="100000" sheet="1" objects="1" scenarios="1"/>
  <mergeCells count="22">
    <mergeCell ref="C30:K36"/>
    <mergeCell ref="G12:L12"/>
    <mergeCell ref="G13:L13"/>
    <mergeCell ref="G14:L14"/>
    <mergeCell ref="G15:L15"/>
    <mergeCell ref="G16:L16"/>
    <mergeCell ref="E18:K18"/>
    <mergeCell ref="C19:K19"/>
    <mergeCell ref="B21:K21"/>
    <mergeCell ref="B23:E23"/>
    <mergeCell ref="C24:K24"/>
    <mergeCell ref="C27:K27"/>
    <mergeCell ref="N1:W2"/>
    <mergeCell ref="N3:W7"/>
    <mergeCell ref="N11:U15"/>
    <mergeCell ref="A1:E1"/>
    <mergeCell ref="C3:J3"/>
    <mergeCell ref="C4:J4"/>
    <mergeCell ref="C5:J5"/>
    <mergeCell ref="I6:K6"/>
    <mergeCell ref="J7:K7"/>
    <mergeCell ref="B9:K9"/>
  </mergeCells>
  <phoneticPr fontId="23"/>
  <dataValidations count="1">
    <dataValidation type="list" allowBlank="1" showInputMessage="1" showErrorMessage="1" sqref="E18:K18" xr:uid="{00000000-0002-0000-1100-000000000000}">
      <formula1>"により交付決定の通知を受けた助成対象活動について、,助成金の交付申請を行った助成対象活動について、"</formula1>
    </dataValidation>
  </dataValidations>
  <printOptions horizontalCentered="1"/>
  <pageMargins left="0.70866141732283472" right="0.70866141732283472" top="0.74803149606299213" bottom="0.74803149606299213" header="0.31496062992125984" footer="0.31496062992125984"/>
  <pageSetup paperSize="9" scale="57" orientation="portrait" blackAndWhite="1"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pageSetUpPr fitToPage="1"/>
  </sheetPr>
  <dimension ref="A1:C96"/>
  <sheetViews>
    <sheetView view="pageBreakPreview" zoomScaleNormal="100" zoomScaleSheetLayoutView="100" workbookViewId="0">
      <selection activeCell="C25" sqref="C25:C29"/>
    </sheetView>
  </sheetViews>
  <sheetFormatPr defaultColWidth="9" defaultRowHeight="18"/>
  <cols>
    <col min="1" max="1" width="20.08203125" style="143" customWidth="1"/>
    <col min="2" max="2" width="33.83203125" style="143" bestFit="1" customWidth="1"/>
    <col min="3" max="3" width="57.58203125" style="143" customWidth="1"/>
    <col min="4" max="16384" width="9" style="143"/>
  </cols>
  <sheetData>
    <row r="1" spans="1:3" ht="26.5">
      <c r="A1" s="142" t="s">
        <v>253</v>
      </c>
    </row>
    <row r="2" spans="1:3">
      <c r="A2" s="144" t="s">
        <v>173</v>
      </c>
      <c r="B2" s="144" t="s">
        <v>117</v>
      </c>
      <c r="C2" s="145" t="s">
        <v>102</v>
      </c>
    </row>
    <row r="3" spans="1:3">
      <c r="A3" s="146" t="s">
        <v>188</v>
      </c>
      <c r="B3" s="147" t="s">
        <v>32</v>
      </c>
      <c r="C3" s="147"/>
    </row>
    <row r="4" spans="1:3">
      <c r="A4" s="146" t="s">
        <v>189</v>
      </c>
      <c r="B4" s="147" t="s">
        <v>33</v>
      </c>
      <c r="C4" s="147"/>
    </row>
    <row r="5" spans="1:3">
      <c r="A5" s="146" t="s">
        <v>189</v>
      </c>
      <c r="B5" s="147" t="s">
        <v>34</v>
      </c>
      <c r="C5" s="147"/>
    </row>
    <row r="6" spans="1:3">
      <c r="A6" s="146" t="s">
        <v>189</v>
      </c>
      <c r="B6" s="147" t="s">
        <v>35</v>
      </c>
      <c r="C6" s="147"/>
    </row>
    <row r="7" spans="1:3">
      <c r="A7" s="146" t="s">
        <v>189</v>
      </c>
      <c r="B7" s="147" t="s">
        <v>36</v>
      </c>
      <c r="C7" s="147" t="s">
        <v>190</v>
      </c>
    </row>
    <row r="8" spans="1:3">
      <c r="A8" s="146" t="s">
        <v>189</v>
      </c>
      <c r="B8" s="147" t="s">
        <v>191</v>
      </c>
      <c r="C8" s="147" t="s">
        <v>277</v>
      </c>
    </row>
    <row r="9" spans="1:3">
      <c r="A9" s="146" t="s">
        <v>189</v>
      </c>
      <c r="B9" s="147" t="s">
        <v>192</v>
      </c>
      <c r="C9" s="147" t="s">
        <v>277</v>
      </c>
    </row>
    <row r="10" spans="1:3">
      <c r="A10" s="146" t="s">
        <v>189</v>
      </c>
      <c r="B10" s="147" t="s">
        <v>249</v>
      </c>
      <c r="C10" s="147" t="s">
        <v>277</v>
      </c>
    </row>
    <row r="11" spans="1:3">
      <c r="A11" s="146" t="s">
        <v>189</v>
      </c>
      <c r="B11" s="147" t="s">
        <v>250</v>
      </c>
      <c r="C11" s="147" t="s">
        <v>277</v>
      </c>
    </row>
    <row r="12" spans="1:3">
      <c r="A12" s="146" t="s">
        <v>38</v>
      </c>
      <c r="B12" s="147" t="s">
        <v>37</v>
      </c>
      <c r="C12" s="147"/>
    </row>
    <row r="13" spans="1:3">
      <c r="A13" s="146" t="s">
        <v>38</v>
      </c>
      <c r="B13" s="147" t="s">
        <v>97</v>
      </c>
      <c r="C13" s="147"/>
    </row>
    <row r="14" spans="1:3">
      <c r="A14" s="146" t="s">
        <v>38</v>
      </c>
      <c r="B14" s="147" t="s">
        <v>39</v>
      </c>
      <c r="C14" s="147"/>
    </row>
    <row r="15" spans="1:3">
      <c r="A15" s="146" t="s">
        <v>38</v>
      </c>
      <c r="B15" s="147" t="s">
        <v>40</v>
      </c>
      <c r="C15" s="147" t="s">
        <v>276</v>
      </c>
    </row>
    <row r="16" spans="1:3">
      <c r="A16" s="146" t="s">
        <v>38</v>
      </c>
      <c r="B16" s="147" t="s">
        <v>41</v>
      </c>
      <c r="C16" s="147"/>
    </row>
    <row r="17" spans="1:3">
      <c r="A17" s="146" t="s">
        <v>38</v>
      </c>
      <c r="B17" s="147" t="s">
        <v>42</v>
      </c>
      <c r="C17" s="147"/>
    </row>
    <row r="18" spans="1:3">
      <c r="A18" s="146" t="s">
        <v>38</v>
      </c>
      <c r="B18" s="147" t="s">
        <v>43</v>
      </c>
      <c r="C18" s="147"/>
    </row>
    <row r="19" spans="1:3">
      <c r="A19" s="146" t="s">
        <v>38</v>
      </c>
      <c r="B19" s="147" t="s">
        <v>44</v>
      </c>
      <c r="C19" s="147"/>
    </row>
    <row r="20" spans="1:3">
      <c r="A20" s="146" t="s">
        <v>38</v>
      </c>
      <c r="B20" s="147" t="s">
        <v>45</v>
      </c>
      <c r="C20" s="147"/>
    </row>
    <row r="21" spans="1:3">
      <c r="A21" s="146" t="s">
        <v>38</v>
      </c>
      <c r="B21" s="147" t="s">
        <v>46</v>
      </c>
      <c r="C21" s="147" t="s">
        <v>276</v>
      </c>
    </row>
    <row r="22" spans="1:3">
      <c r="A22" s="146" t="s">
        <v>48</v>
      </c>
      <c r="B22" s="147" t="s">
        <v>47</v>
      </c>
      <c r="C22" s="147"/>
    </row>
    <row r="23" spans="1:3">
      <c r="A23" s="146" t="s">
        <v>48</v>
      </c>
      <c r="B23" s="147" t="s">
        <v>49</v>
      </c>
      <c r="C23" s="147"/>
    </row>
    <row r="24" spans="1:3">
      <c r="A24" s="146" t="s">
        <v>48</v>
      </c>
      <c r="B24" s="147" t="s">
        <v>50</v>
      </c>
      <c r="C24" s="147"/>
    </row>
    <row r="25" spans="1:3">
      <c r="A25" s="146" t="s">
        <v>48</v>
      </c>
      <c r="B25" s="147" t="s">
        <v>51</v>
      </c>
      <c r="C25" s="147"/>
    </row>
    <row r="26" spans="1:3">
      <c r="A26" s="146" t="s">
        <v>48</v>
      </c>
      <c r="B26" s="147" t="s">
        <v>193</v>
      </c>
      <c r="C26" s="147"/>
    </row>
    <row r="27" spans="1:3">
      <c r="A27" s="146" t="s">
        <v>48</v>
      </c>
      <c r="B27" s="147" t="s">
        <v>52</v>
      </c>
      <c r="C27" s="147"/>
    </row>
    <row r="28" spans="1:3">
      <c r="A28" s="146" t="s">
        <v>48</v>
      </c>
      <c r="B28" s="147" t="s">
        <v>53</v>
      </c>
      <c r="C28" s="147"/>
    </row>
    <row r="29" spans="1:3">
      <c r="A29" s="146" t="s">
        <v>48</v>
      </c>
      <c r="B29" s="147" t="s">
        <v>194</v>
      </c>
      <c r="C29" s="147"/>
    </row>
    <row r="30" spans="1:3">
      <c r="A30" s="146" t="s">
        <v>48</v>
      </c>
      <c r="B30" s="147" t="s">
        <v>184</v>
      </c>
      <c r="C30" s="147"/>
    </row>
    <row r="31" spans="1:3">
      <c r="A31" s="146" t="s">
        <v>48</v>
      </c>
      <c r="B31" s="147" t="s">
        <v>185</v>
      </c>
      <c r="C31" s="147"/>
    </row>
    <row r="32" spans="1:3">
      <c r="A32" s="146" t="s">
        <v>48</v>
      </c>
      <c r="B32" s="147" t="s">
        <v>54</v>
      </c>
      <c r="C32" s="147"/>
    </row>
    <row r="33" spans="1:3">
      <c r="A33" s="146" t="s">
        <v>48</v>
      </c>
      <c r="B33" s="147" t="s">
        <v>55</v>
      </c>
      <c r="C33" s="147"/>
    </row>
    <row r="34" spans="1:3">
      <c r="A34" s="146" t="s">
        <v>48</v>
      </c>
      <c r="B34" s="147" t="s">
        <v>195</v>
      </c>
      <c r="C34" s="147" t="s">
        <v>115</v>
      </c>
    </row>
    <row r="35" spans="1:3">
      <c r="A35" s="146" t="s">
        <v>48</v>
      </c>
      <c r="B35" s="147" t="s">
        <v>56</v>
      </c>
      <c r="C35" s="147"/>
    </row>
    <row r="36" spans="1:3">
      <c r="A36" s="146" t="s">
        <v>196</v>
      </c>
      <c r="B36" s="147" t="s">
        <v>197</v>
      </c>
      <c r="C36" s="147" t="s">
        <v>198</v>
      </c>
    </row>
    <row r="37" spans="1:3">
      <c r="A37" s="146" t="s">
        <v>196</v>
      </c>
      <c r="B37" s="147" t="s">
        <v>199</v>
      </c>
      <c r="C37" s="147" t="s">
        <v>198</v>
      </c>
    </row>
    <row r="38" spans="1:3">
      <c r="A38" s="146" t="s">
        <v>200</v>
      </c>
      <c r="B38" s="147" t="s">
        <v>57</v>
      </c>
      <c r="C38" s="147"/>
    </row>
    <row r="39" spans="1:3">
      <c r="A39" s="146" t="s">
        <v>200</v>
      </c>
      <c r="B39" s="147" t="s">
        <v>58</v>
      </c>
      <c r="C39" s="147"/>
    </row>
    <row r="40" spans="1:3">
      <c r="A40" s="146" t="s">
        <v>200</v>
      </c>
      <c r="B40" s="147" t="s">
        <v>66</v>
      </c>
      <c r="C40" s="147"/>
    </row>
    <row r="41" spans="1:3">
      <c r="A41" s="146" t="s">
        <v>200</v>
      </c>
      <c r="B41" s="147" t="s">
        <v>63</v>
      </c>
      <c r="C41" s="147"/>
    </row>
    <row r="42" spans="1:3">
      <c r="A42" s="146" t="s">
        <v>200</v>
      </c>
      <c r="B42" s="147" t="s">
        <v>59</v>
      </c>
      <c r="C42" s="147"/>
    </row>
    <row r="43" spans="1:3">
      <c r="A43" s="146" t="s">
        <v>200</v>
      </c>
      <c r="B43" s="147" t="s">
        <v>60</v>
      </c>
      <c r="C43" s="147"/>
    </row>
    <row r="44" spans="1:3">
      <c r="A44" s="146" t="s">
        <v>200</v>
      </c>
      <c r="B44" s="147" t="s">
        <v>61</v>
      </c>
      <c r="C44" s="147"/>
    </row>
    <row r="45" spans="1:3">
      <c r="A45" s="146" t="s">
        <v>200</v>
      </c>
      <c r="B45" s="147" t="s">
        <v>62</v>
      </c>
      <c r="C45" s="147"/>
    </row>
    <row r="46" spans="1:3">
      <c r="A46" s="146" t="s">
        <v>200</v>
      </c>
      <c r="B46" s="147" t="s">
        <v>64</v>
      </c>
      <c r="C46" s="147"/>
    </row>
    <row r="47" spans="1:3">
      <c r="A47" s="146" t="s">
        <v>200</v>
      </c>
      <c r="B47" s="147" t="s">
        <v>186</v>
      </c>
      <c r="C47" s="147"/>
    </row>
    <row r="48" spans="1:3">
      <c r="A48" s="146" t="s">
        <v>200</v>
      </c>
      <c r="B48" s="147" t="s">
        <v>65</v>
      </c>
      <c r="C48" s="147"/>
    </row>
    <row r="49" spans="1:3">
      <c r="A49" s="146" t="s">
        <v>200</v>
      </c>
      <c r="B49" s="147" t="s">
        <v>187</v>
      </c>
      <c r="C49" s="147"/>
    </row>
    <row r="50" spans="1:3">
      <c r="A50" s="146" t="s">
        <v>200</v>
      </c>
      <c r="B50" s="147" t="s">
        <v>201</v>
      </c>
      <c r="C50" s="147"/>
    </row>
    <row r="51" spans="1:3">
      <c r="A51" s="146" t="s">
        <v>200</v>
      </c>
      <c r="B51" s="147" t="s">
        <v>202</v>
      </c>
      <c r="C51" s="147"/>
    </row>
    <row r="52" spans="1:3">
      <c r="A52" s="146" t="s">
        <v>200</v>
      </c>
      <c r="B52" s="147" t="s">
        <v>67</v>
      </c>
      <c r="C52" s="147" t="s">
        <v>203</v>
      </c>
    </row>
    <row r="53" spans="1:3">
      <c r="A53" s="146" t="s">
        <v>200</v>
      </c>
      <c r="B53" s="147" t="s">
        <v>204</v>
      </c>
      <c r="C53" s="147" t="s">
        <v>203</v>
      </c>
    </row>
    <row r="54" spans="1:3">
      <c r="A54" s="146" t="s">
        <v>200</v>
      </c>
      <c r="B54" s="147" t="s">
        <v>205</v>
      </c>
      <c r="C54" s="147"/>
    </row>
    <row r="55" spans="1:3">
      <c r="A55" s="146" t="s">
        <v>200</v>
      </c>
      <c r="B55" s="147" t="s">
        <v>206</v>
      </c>
      <c r="C55" s="147"/>
    </row>
    <row r="56" spans="1:3">
      <c r="A56" s="146" t="s">
        <v>200</v>
      </c>
      <c r="B56" s="147" t="s">
        <v>207</v>
      </c>
      <c r="C56" s="147" t="s">
        <v>277</v>
      </c>
    </row>
    <row r="57" spans="1:3">
      <c r="A57" s="146" t="s">
        <v>200</v>
      </c>
      <c r="B57" s="147" t="s">
        <v>68</v>
      </c>
      <c r="C57" s="147"/>
    </row>
    <row r="58" spans="1:3">
      <c r="A58" s="146" t="s">
        <v>200</v>
      </c>
      <c r="B58" s="147" t="s">
        <v>69</v>
      </c>
      <c r="C58" s="147"/>
    </row>
    <row r="59" spans="1:3">
      <c r="A59" s="146" t="s">
        <v>70</v>
      </c>
      <c r="B59" s="147" t="s">
        <v>209</v>
      </c>
      <c r="C59" s="147"/>
    </row>
    <row r="60" spans="1:3">
      <c r="A60" s="146" t="s">
        <v>70</v>
      </c>
      <c r="B60" s="147" t="s">
        <v>210</v>
      </c>
      <c r="C60" s="147"/>
    </row>
    <row r="61" spans="1:3">
      <c r="A61" s="146" t="s">
        <v>70</v>
      </c>
      <c r="B61" s="147" t="s">
        <v>71</v>
      </c>
      <c r="C61" s="147"/>
    </row>
    <row r="62" spans="1:3">
      <c r="A62" s="146" t="s">
        <v>70</v>
      </c>
      <c r="B62" s="147" t="s">
        <v>211</v>
      </c>
      <c r="C62" s="147"/>
    </row>
    <row r="63" spans="1:3">
      <c r="A63" s="146" t="s">
        <v>70</v>
      </c>
      <c r="B63" s="147" t="s">
        <v>73</v>
      </c>
      <c r="C63" s="147"/>
    </row>
    <row r="64" spans="1:3">
      <c r="A64" s="146" t="s">
        <v>70</v>
      </c>
      <c r="B64" s="147" t="s">
        <v>212</v>
      </c>
      <c r="C64" s="147" t="s">
        <v>208</v>
      </c>
    </row>
    <row r="65" spans="1:3">
      <c r="A65" s="146" t="s">
        <v>70</v>
      </c>
      <c r="B65" s="147" t="s">
        <v>72</v>
      </c>
      <c r="C65" s="147"/>
    </row>
    <row r="66" spans="1:3">
      <c r="A66" s="146" t="s">
        <v>70</v>
      </c>
      <c r="B66" s="147" t="s">
        <v>74</v>
      </c>
      <c r="C66" s="147"/>
    </row>
    <row r="67" spans="1:3">
      <c r="A67" s="146" t="s">
        <v>70</v>
      </c>
      <c r="B67" s="147" t="s">
        <v>75</v>
      </c>
      <c r="C67" s="147"/>
    </row>
    <row r="68" spans="1:3">
      <c r="A68" s="146" t="s">
        <v>70</v>
      </c>
      <c r="B68" s="147" t="s">
        <v>76</v>
      </c>
      <c r="C68" s="147"/>
    </row>
    <row r="69" spans="1:3">
      <c r="A69" s="146" t="s">
        <v>70</v>
      </c>
      <c r="B69" s="147" t="s">
        <v>213</v>
      </c>
      <c r="C69" s="147"/>
    </row>
    <row r="70" spans="1:3">
      <c r="A70" s="146" t="s">
        <v>78</v>
      </c>
      <c r="B70" s="147" t="s">
        <v>77</v>
      </c>
      <c r="C70" s="147" t="s">
        <v>214</v>
      </c>
    </row>
    <row r="71" spans="1:3">
      <c r="A71" s="146" t="s">
        <v>78</v>
      </c>
      <c r="B71" s="147" t="s">
        <v>79</v>
      </c>
      <c r="C71" s="147" t="s">
        <v>215</v>
      </c>
    </row>
    <row r="72" spans="1:3">
      <c r="A72" s="146" t="s">
        <v>216</v>
      </c>
      <c r="B72" s="147" t="s">
        <v>217</v>
      </c>
      <c r="C72" s="147" t="s">
        <v>218</v>
      </c>
    </row>
    <row r="73" spans="1:3">
      <c r="A73" s="146" t="s">
        <v>216</v>
      </c>
      <c r="B73" s="147" t="s">
        <v>80</v>
      </c>
      <c r="C73" s="147" t="s">
        <v>219</v>
      </c>
    </row>
    <row r="74" spans="1:3">
      <c r="A74" s="146" t="s">
        <v>216</v>
      </c>
      <c r="B74" s="147" t="s">
        <v>82</v>
      </c>
      <c r="C74" s="147"/>
    </row>
    <row r="75" spans="1:3">
      <c r="A75" s="146" t="s">
        <v>216</v>
      </c>
      <c r="B75" s="147" t="s">
        <v>83</v>
      </c>
      <c r="C75" s="147" t="s">
        <v>220</v>
      </c>
    </row>
    <row r="76" spans="1:3">
      <c r="A76" s="146" t="s">
        <v>216</v>
      </c>
      <c r="B76" s="147" t="s">
        <v>81</v>
      </c>
      <c r="C76" s="147"/>
    </row>
    <row r="77" spans="1:3">
      <c r="A77" s="148" t="s">
        <v>216</v>
      </c>
      <c r="B77" s="147" t="s">
        <v>221</v>
      </c>
      <c r="C77" s="147"/>
    </row>
    <row r="78" spans="1:3">
      <c r="A78" s="148" t="s">
        <v>216</v>
      </c>
      <c r="B78" s="147" t="s">
        <v>84</v>
      </c>
      <c r="C78" s="147"/>
    </row>
    <row r="79" spans="1:3">
      <c r="A79" s="148" t="s">
        <v>216</v>
      </c>
      <c r="B79" s="147" t="s">
        <v>85</v>
      </c>
      <c r="C79" s="147"/>
    </row>
    <row r="80" spans="1:3">
      <c r="A80" s="148" t="s">
        <v>216</v>
      </c>
      <c r="B80" s="148" t="s">
        <v>86</v>
      </c>
      <c r="C80" s="149"/>
    </row>
    <row r="81" spans="1:3">
      <c r="A81" s="148" t="s">
        <v>216</v>
      </c>
      <c r="B81" s="148" t="s">
        <v>275</v>
      </c>
      <c r="C81" s="149" t="s">
        <v>222</v>
      </c>
    </row>
    <row r="82" spans="1:3">
      <c r="A82" s="148" t="s">
        <v>216</v>
      </c>
      <c r="B82" s="148" t="s">
        <v>87</v>
      </c>
      <c r="C82" s="149"/>
    </row>
    <row r="83" spans="1:3">
      <c r="A83" s="146" t="s">
        <v>216</v>
      </c>
      <c r="B83" s="147" t="s">
        <v>88</v>
      </c>
      <c r="C83" s="147"/>
    </row>
    <row r="84" spans="1:3">
      <c r="A84" s="146" t="s">
        <v>216</v>
      </c>
      <c r="B84" s="147" t="s">
        <v>89</v>
      </c>
      <c r="C84" s="147"/>
    </row>
    <row r="85" spans="1:3">
      <c r="A85" s="146" t="s">
        <v>216</v>
      </c>
      <c r="B85" s="147" t="s">
        <v>90</v>
      </c>
      <c r="C85" s="147"/>
    </row>
    <row r="86" spans="1:3">
      <c r="A86" s="146" t="s">
        <v>223</v>
      </c>
      <c r="B86" s="147" t="s">
        <v>91</v>
      </c>
      <c r="C86" s="147" t="s">
        <v>116</v>
      </c>
    </row>
    <row r="87" spans="1:3">
      <c r="A87" s="146" t="s">
        <v>223</v>
      </c>
      <c r="B87" s="147" t="s">
        <v>92</v>
      </c>
      <c r="C87" s="147" t="s">
        <v>116</v>
      </c>
    </row>
    <row r="88" spans="1:3">
      <c r="A88" s="147" t="s">
        <v>223</v>
      </c>
      <c r="B88" s="147" t="s">
        <v>93</v>
      </c>
      <c r="C88" s="147" t="s">
        <v>116</v>
      </c>
    </row>
    <row r="89" spans="1:3">
      <c r="A89" s="147" t="s">
        <v>223</v>
      </c>
      <c r="B89" s="147" t="s">
        <v>224</v>
      </c>
      <c r="C89" s="147"/>
    </row>
    <row r="90" spans="1:3">
      <c r="A90" s="147" t="s">
        <v>223</v>
      </c>
      <c r="B90" s="147" t="s">
        <v>225</v>
      </c>
      <c r="C90" s="147"/>
    </row>
    <row r="91" spans="1:3">
      <c r="A91" s="147" t="s">
        <v>223</v>
      </c>
      <c r="B91" s="147" t="s">
        <v>226</v>
      </c>
      <c r="C91" s="147"/>
    </row>
    <row r="92" spans="1:3">
      <c r="A92" s="146" t="s">
        <v>269</v>
      </c>
      <c r="B92" s="147" t="s">
        <v>155</v>
      </c>
      <c r="C92" s="147" t="s">
        <v>156</v>
      </c>
    </row>
    <row r="93" spans="1:3">
      <c r="A93" s="146" t="s">
        <v>269</v>
      </c>
      <c r="B93" s="147" t="s">
        <v>157</v>
      </c>
      <c r="C93" s="147" t="s">
        <v>156</v>
      </c>
    </row>
    <row r="94" spans="1:3">
      <c r="A94" s="146" t="s">
        <v>269</v>
      </c>
      <c r="B94" s="147" t="s">
        <v>158</v>
      </c>
      <c r="C94" s="147" t="s">
        <v>159</v>
      </c>
    </row>
    <row r="95" spans="1:3">
      <c r="A95" s="146" t="s">
        <v>269</v>
      </c>
      <c r="B95" s="147" t="s">
        <v>160</v>
      </c>
      <c r="C95" s="147" t="s">
        <v>161</v>
      </c>
    </row>
    <row r="96" spans="1:3">
      <c r="A96" s="146" t="s">
        <v>269</v>
      </c>
      <c r="B96" s="147" t="s">
        <v>162</v>
      </c>
      <c r="C96" s="147" t="s">
        <v>163</v>
      </c>
    </row>
  </sheetData>
  <sheetProtection autoFilter="0"/>
  <autoFilter ref="A2:C96" xr:uid="{00000000-0009-0000-0000-000001000000}">
    <sortState xmlns:xlrd2="http://schemas.microsoft.com/office/spreadsheetml/2017/richdata2" ref="A2:E80">
      <sortCondition ref="A2:A80" customList="出演費,音楽費,文芸費,舞台費,運搬費,謝金,旅費,通信費,宣伝費,印刷費,記録・配信費,感染症対策経費"/>
    </sortState>
  </autoFilter>
  <phoneticPr fontId="23"/>
  <pageMargins left="0.70866141732283472" right="0.70866141732283472" top="0.74803149606299213" bottom="0.74803149606299213" header="0.31496062992125984" footer="0.31496062992125984"/>
  <pageSetup paperSize="9" scale="41" orientation="portrait" r:id="rId1"/>
  <headerFooter>
    <oddHeader xml:space="preserve">&amp;L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CCFFFF"/>
    <pageSetUpPr fitToPage="1"/>
  </sheetPr>
  <dimension ref="A1:W51"/>
  <sheetViews>
    <sheetView view="pageBreakPreview" zoomScale="70" zoomScaleNormal="70" zoomScaleSheetLayoutView="70" workbookViewId="0">
      <selection activeCell="C27" sqref="C27:H27"/>
    </sheetView>
  </sheetViews>
  <sheetFormatPr defaultColWidth="9" defaultRowHeight="18"/>
  <cols>
    <col min="1" max="1" width="7.25" style="150" customWidth="1"/>
    <col min="2" max="3" width="19.58203125" style="150" customWidth="1"/>
    <col min="4" max="4" width="3.08203125" style="150" customWidth="1"/>
    <col min="5" max="5" width="19.58203125" style="150" customWidth="1"/>
    <col min="6" max="6" width="8.58203125" style="150" customWidth="1"/>
    <col min="7" max="7" width="11.58203125" style="150" customWidth="1"/>
    <col min="8" max="8" width="25.75" style="150" customWidth="1"/>
    <col min="9" max="9" width="1" style="150" customWidth="1"/>
    <col min="10" max="16384" width="9" style="150"/>
  </cols>
  <sheetData>
    <row r="1" spans="1:23" s="379" customFormat="1" ht="35.5" customHeight="1">
      <c r="A1" s="715" t="s">
        <v>293</v>
      </c>
      <c r="B1" s="715"/>
      <c r="C1" s="715"/>
      <c r="F1" s="380"/>
      <c r="I1" s="150"/>
      <c r="J1" s="603" t="s">
        <v>407</v>
      </c>
      <c r="K1" s="603"/>
      <c r="L1" s="150"/>
      <c r="M1" s="150"/>
      <c r="N1" s="381"/>
      <c r="O1" s="382"/>
      <c r="P1" s="382"/>
    </row>
    <row r="2" spans="1:23" s="384" customFormat="1" ht="25.5" customHeight="1">
      <c r="A2" s="716" t="s">
        <v>294</v>
      </c>
      <c r="B2" s="716"/>
      <c r="C2" s="716"/>
      <c r="D2" s="716"/>
      <c r="E2" s="716"/>
      <c r="F2" s="716"/>
      <c r="G2" s="716"/>
      <c r="H2" s="716"/>
      <c r="I2" s="150"/>
      <c r="J2" s="603"/>
      <c r="K2" s="603"/>
      <c r="L2" s="150"/>
      <c r="M2" s="150"/>
      <c r="N2" s="381"/>
      <c r="O2" s="383"/>
      <c r="P2" s="382"/>
    </row>
    <row r="3" spans="1:23" s="384" customFormat="1" ht="26.5">
      <c r="A3" s="716" t="s">
        <v>295</v>
      </c>
      <c r="B3" s="716"/>
      <c r="C3" s="716"/>
      <c r="D3" s="716"/>
      <c r="E3" s="716"/>
      <c r="F3" s="716"/>
      <c r="G3" s="716"/>
      <c r="H3" s="716"/>
      <c r="I3" s="150"/>
      <c r="J3" s="536" t="s">
        <v>408</v>
      </c>
      <c r="K3" s="535"/>
      <c r="L3" s="150"/>
      <c r="M3" s="150"/>
      <c r="N3" s="381"/>
      <c r="O3" s="383"/>
    </row>
    <row r="4" spans="1:23" s="384" customFormat="1" ht="6.65" customHeight="1">
      <c r="A4" s="385"/>
      <c r="B4" s="385"/>
      <c r="C4" s="385"/>
      <c r="D4" s="385"/>
      <c r="E4" s="385"/>
      <c r="F4" s="385"/>
      <c r="G4" s="385"/>
      <c r="H4" s="386"/>
      <c r="I4" s="150"/>
      <c r="J4" s="536"/>
      <c r="K4" s="535"/>
      <c r="L4" s="150"/>
      <c r="M4" s="150"/>
      <c r="N4" s="381"/>
    </row>
    <row r="5" spans="1:23" s="379" customFormat="1" ht="22.5">
      <c r="A5" s="717" t="s">
        <v>296</v>
      </c>
      <c r="B5" s="717"/>
      <c r="C5" s="717"/>
      <c r="D5" s="717"/>
      <c r="E5" s="717"/>
      <c r="F5" s="717"/>
      <c r="G5" s="717"/>
      <c r="H5" s="717"/>
      <c r="I5" s="150"/>
      <c r="J5" s="536" t="s">
        <v>409</v>
      </c>
      <c r="K5" s="535"/>
      <c r="L5" s="150"/>
      <c r="M5" s="150"/>
      <c r="N5" s="381"/>
    </row>
    <row r="6" spans="1:23" s="379" customFormat="1" ht="8.25" customHeight="1">
      <c r="I6" s="150"/>
      <c r="J6" s="150"/>
      <c r="K6" s="150"/>
      <c r="L6" s="150"/>
      <c r="M6" s="150"/>
      <c r="N6" s="381"/>
    </row>
    <row r="7" spans="1:23" s="379" customFormat="1" ht="29.25" customHeight="1" thickBot="1">
      <c r="A7" s="718" t="s">
        <v>297</v>
      </c>
      <c r="B7" s="718"/>
      <c r="C7" s="718"/>
      <c r="D7" s="718"/>
      <c r="E7" s="718"/>
      <c r="F7" s="718"/>
      <c r="G7" s="718"/>
      <c r="H7" s="718"/>
      <c r="I7" s="150"/>
      <c r="J7" s="525"/>
      <c r="K7" s="525"/>
      <c r="L7" s="525"/>
      <c r="M7" s="525"/>
      <c r="N7" s="526"/>
      <c r="O7" s="527"/>
      <c r="P7" s="527"/>
      <c r="Q7" s="528"/>
      <c r="R7" s="528"/>
      <c r="S7" s="528"/>
      <c r="T7" s="528"/>
      <c r="U7" s="528"/>
    </row>
    <row r="8" spans="1:23" ht="30.75" customHeight="1" thickBot="1">
      <c r="A8" s="153" t="s">
        <v>123</v>
      </c>
      <c r="B8" s="154"/>
      <c r="C8" s="710"/>
      <c r="D8" s="711"/>
      <c r="E8" s="155" t="s">
        <v>112</v>
      </c>
      <c r="F8" s="712"/>
      <c r="G8" s="713"/>
      <c r="H8" s="714"/>
      <c r="I8" s="156"/>
      <c r="J8" s="602" t="s">
        <v>400</v>
      </c>
      <c r="K8" s="602"/>
      <c r="L8" s="602"/>
      <c r="M8" s="602"/>
      <c r="N8" s="602"/>
      <c r="O8" s="602"/>
      <c r="P8" s="602"/>
      <c r="Q8" s="602"/>
      <c r="R8" s="602"/>
      <c r="S8" s="602"/>
      <c r="T8" s="602"/>
      <c r="U8" s="602"/>
    </row>
    <row r="9" spans="1:23" ht="47.25" customHeight="1">
      <c r="A9" s="686" t="s">
        <v>236</v>
      </c>
      <c r="B9" s="688" t="s">
        <v>237</v>
      </c>
      <c r="C9" s="689"/>
      <c r="D9" s="689"/>
      <c r="E9" s="689"/>
      <c r="F9" s="689"/>
      <c r="G9" s="689"/>
      <c r="H9" s="690"/>
      <c r="I9" s="156"/>
      <c r="J9" s="607" t="s">
        <v>404</v>
      </c>
      <c r="K9" s="607"/>
      <c r="L9" s="607"/>
      <c r="M9" s="607"/>
      <c r="N9" s="607"/>
      <c r="O9" s="607"/>
      <c r="P9" s="607"/>
      <c r="Q9" s="607"/>
      <c r="R9" s="607"/>
      <c r="S9" s="607"/>
      <c r="T9" s="607"/>
      <c r="U9" s="607"/>
    </row>
    <row r="10" spans="1:23" ht="39.75" customHeight="1" thickBot="1">
      <c r="A10" s="687"/>
      <c r="B10" s="157" t="s">
        <v>238</v>
      </c>
      <c r="C10" s="654" t="s">
        <v>399</v>
      </c>
      <c r="D10" s="655"/>
      <c r="E10" s="655"/>
      <c r="F10" s="655"/>
      <c r="G10" s="655"/>
      <c r="H10" s="656"/>
      <c r="I10" s="156"/>
      <c r="J10" s="609"/>
      <c r="K10" s="609"/>
      <c r="L10" s="609"/>
      <c r="M10" s="609"/>
      <c r="N10" s="609"/>
      <c r="O10" s="609"/>
      <c r="P10" s="609"/>
      <c r="Q10" s="609"/>
      <c r="R10" s="609"/>
      <c r="S10" s="609"/>
      <c r="T10" s="609"/>
      <c r="U10" s="609"/>
    </row>
    <row r="11" spans="1:23" ht="32.15" customHeight="1">
      <c r="A11" s="683" t="s">
        <v>0</v>
      </c>
      <c r="B11" s="158" t="s">
        <v>6</v>
      </c>
      <c r="C11" s="1"/>
      <c r="D11" s="159" t="s">
        <v>7</v>
      </c>
      <c r="E11" s="2"/>
      <c r="F11" s="696"/>
      <c r="G11" s="697"/>
      <c r="H11" s="698"/>
      <c r="I11" s="160"/>
      <c r="J11" s="604" t="s">
        <v>420</v>
      </c>
      <c r="K11" s="604"/>
      <c r="L11" s="604"/>
      <c r="M11" s="604"/>
      <c r="N11" s="604"/>
      <c r="O11" s="604"/>
      <c r="P11" s="604"/>
      <c r="Q11" s="604"/>
      <c r="R11" s="604"/>
      <c r="S11" s="604"/>
      <c r="T11" s="604"/>
      <c r="U11" s="604"/>
      <c r="V11" s="152"/>
      <c r="W11" s="152"/>
    </row>
    <row r="12" spans="1:23" ht="12" customHeight="1">
      <c r="A12" s="684"/>
      <c r="B12" s="652" t="s">
        <v>8</v>
      </c>
      <c r="C12" s="161" t="s">
        <v>113</v>
      </c>
      <c r="D12" s="647" t="s">
        <v>174</v>
      </c>
      <c r="E12" s="648"/>
      <c r="F12" s="664" t="s">
        <v>114</v>
      </c>
      <c r="G12" s="665"/>
      <c r="H12" s="666"/>
      <c r="I12" s="160"/>
      <c r="J12" s="605"/>
      <c r="K12" s="605"/>
      <c r="L12" s="605"/>
      <c r="M12" s="605"/>
      <c r="N12" s="605"/>
      <c r="O12" s="605"/>
      <c r="P12" s="605"/>
      <c r="Q12" s="605"/>
      <c r="R12" s="605"/>
      <c r="S12" s="605"/>
      <c r="T12" s="605"/>
      <c r="U12" s="605"/>
    </row>
    <row r="13" spans="1:23" ht="40.5" customHeight="1">
      <c r="A13" s="684"/>
      <c r="B13" s="653"/>
      <c r="C13" s="3" t="s">
        <v>399</v>
      </c>
      <c r="D13" s="643"/>
      <c r="E13" s="669"/>
      <c r="F13" s="670"/>
      <c r="G13" s="671"/>
      <c r="H13" s="672"/>
      <c r="I13" s="160"/>
      <c r="J13" s="605"/>
      <c r="K13" s="605"/>
      <c r="L13" s="605"/>
      <c r="M13" s="605"/>
      <c r="N13" s="605"/>
      <c r="O13" s="605"/>
      <c r="P13" s="605"/>
      <c r="Q13" s="605"/>
      <c r="R13" s="605"/>
      <c r="S13" s="605"/>
      <c r="T13" s="605"/>
      <c r="U13" s="605"/>
    </row>
    <row r="14" spans="1:23" ht="22.5" customHeight="1">
      <c r="A14" s="684"/>
      <c r="B14" s="162" t="s">
        <v>167</v>
      </c>
      <c r="C14" s="619"/>
      <c r="D14" s="620"/>
      <c r="E14" s="620"/>
      <c r="F14" s="620"/>
      <c r="G14" s="621"/>
      <c r="H14" s="622"/>
      <c r="I14" s="160"/>
      <c r="J14" s="605"/>
      <c r="K14" s="605"/>
      <c r="L14" s="605"/>
      <c r="M14" s="605"/>
      <c r="N14" s="605"/>
      <c r="O14" s="605"/>
      <c r="P14" s="605"/>
      <c r="Q14" s="605"/>
      <c r="R14" s="605"/>
      <c r="S14" s="605"/>
      <c r="T14" s="605"/>
      <c r="U14" s="605"/>
    </row>
    <row r="15" spans="1:23" ht="32.15" customHeight="1">
      <c r="A15" s="684"/>
      <c r="B15" s="163" t="s">
        <v>147</v>
      </c>
      <c r="C15" s="619"/>
      <c r="D15" s="620"/>
      <c r="E15" s="620"/>
      <c r="F15" s="620"/>
      <c r="G15" s="621"/>
      <c r="H15" s="622"/>
      <c r="I15" s="160"/>
      <c r="J15" s="605"/>
      <c r="K15" s="605"/>
      <c r="L15" s="605"/>
      <c r="M15" s="605"/>
      <c r="N15" s="605"/>
      <c r="O15" s="605"/>
      <c r="P15" s="605"/>
      <c r="Q15" s="605"/>
      <c r="R15" s="605"/>
      <c r="S15" s="605"/>
      <c r="T15" s="605"/>
      <c r="U15" s="605"/>
    </row>
    <row r="16" spans="1:23" ht="32.15" customHeight="1">
      <c r="A16" s="684"/>
      <c r="B16" s="163" t="s">
        <v>9</v>
      </c>
      <c r="C16" s="619"/>
      <c r="D16" s="620"/>
      <c r="E16" s="620"/>
      <c r="F16" s="620"/>
      <c r="G16" s="621"/>
      <c r="H16" s="622"/>
      <c r="I16" s="160"/>
      <c r="J16" s="605"/>
      <c r="K16" s="605"/>
      <c r="L16" s="605"/>
      <c r="M16" s="605"/>
      <c r="N16" s="605"/>
      <c r="O16" s="605"/>
      <c r="P16" s="605"/>
      <c r="Q16" s="605"/>
      <c r="R16" s="605"/>
      <c r="S16" s="605"/>
      <c r="T16" s="605"/>
      <c r="U16" s="605"/>
    </row>
    <row r="17" spans="1:21" ht="32.15" customHeight="1">
      <c r="A17" s="684"/>
      <c r="B17" s="164" t="s">
        <v>10</v>
      </c>
      <c r="C17" s="709"/>
      <c r="D17" s="620"/>
      <c r="E17" s="620"/>
      <c r="F17" s="620"/>
      <c r="G17" s="621"/>
      <c r="H17" s="622"/>
      <c r="I17" s="160"/>
      <c r="J17" s="605"/>
      <c r="K17" s="605"/>
      <c r="L17" s="605"/>
      <c r="M17" s="605"/>
      <c r="N17" s="605"/>
      <c r="O17" s="605"/>
      <c r="P17" s="605"/>
      <c r="Q17" s="605"/>
      <c r="R17" s="605"/>
      <c r="S17" s="605"/>
      <c r="T17" s="605"/>
      <c r="U17" s="605"/>
    </row>
    <row r="18" spans="1:21" ht="32.15" customHeight="1" thickBot="1">
      <c r="A18" s="685"/>
      <c r="B18" s="165" t="s">
        <v>181</v>
      </c>
      <c r="C18" s="691"/>
      <c r="D18" s="692"/>
      <c r="E18" s="692"/>
      <c r="F18" s="692"/>
      <c r="G18" s="692"/>
      <c r="H18" s="693"/>
      <c r="I18" s="160"/>
      <c r="J18" s="605"/>
      <c r="K18" s="605"/>
      <c r="L18" s="605"/>
      <c r="M18" s="605"/>
      <c r="N18" s="605"/>
      <c r="O18" s="605"/>
      <c r="P18" s="605"/>
      <c r="Q18" s="605"/>
      <c r="R18" s="605"/>
      <c r="S18" s="605"/>
      <c r="T18" s="605"/>
      <c r="U18" s="605"/>
    </row>
    <row r="19" spans="1:21" ht="32.15" customHeight="1">
      <c r="A19" s="683" t="s">
        <v>165</v>
      </c>
      <c r="B19" s="166" t="s">
        <v>138</v>
      </c>
      <c r="C19" s="23"/>
      <c r="D19" s="167" t="s">
        <v>166</v>
      </c>
      <c r="E19" s="24"/>
      <c r="F19" s="702"/>
      <c r="G19" s="703"/>
      <c r="H19" s="704"/>
      <c r="J19" s="605"/>
      <c r="K19" s="605"/>
      <c r="L19" s="605"/>
      <c r="M19" s="605"/>
      <c r="N19" s="605"/>
      <c r="O19" s="605"/>
      <c r="P19" s="605"/>
      <c r="Q19" s="605"/>
      <c r="R19" s="605"/>
      <c r="S19" s="605"/>
      <c r="T19" s="605"/>
      <c r="U19" s="605"/>
    </row>
    <row r="20" spans="1:21" ht="9.75" customHeight="1">
      <c r="A20" s="684"/>
      <c r="B20" s="694" t="s">
        <v>139</v>
      </c>
      <c r="C20" s="161" t="s">
        <v>113</v>
      </c>
      <c r="D20" s="647" t="s">
        <v>174</v>
      </c>
      <c r="E20" s="648"/>
      <c r="F20" s="664" t="s">
        <v>114</v>
      </c>
      <c r="G20" s="665"/>
      <c r="H20" s="666"/>
      <c r="J20" s="605"/>
      <c r="K20" s="605"/>
      <c r="L20" s="605"/>
      <c r="M20" s="605"/>
      <c r="N20" s="605"/>
      <c r="O20" s="605"/>
      <c r="P20" s="605"/>
      <c r="Q20" s="605"/>
      <c r="R20" s="605"/>
      <c r="S20" s="605"/>
      <c r="T20" s="605"/>
      <c r="U20" s="605"/>
    </row>
    <row r="21" spans="1:21" ht="40.5" customHeight="1">
      <c r="A21" s="684"/>
      <c r="B21" s="695"/>
      <c r="C21" s="3" t="s">
        <v>399</v>
      </c>
      <c r="D21" s="643"/>
      <c r="E21" s="669"/>
      <c r="F21" s="670"/>
      <c r="G21" s="671"/>
      <c r="H21" s="672"/>
      <c r="J21" s="605"/>
      <c r="K21" s="605"/>
      <c r="L21" s="605"/>
      <c r="M21" s="605"/>
      <c r="N21" s="605"/>
      <c r="O21" s="605"/>
      <c r="P21" s="605"/>
      <c r="Q21" s="605"/>
      <c r="R21" s="605"/>
      <c r="S21" s="605"/>
      <c r="T21" s="605"/>
      <c r="U21" s="605"/>
    </row>
    <row r="22" spans="1:21" ht="32.15" customHeight="1">
      <c r="A22" s="684"/>
      <c r="B22" s="168" t="s">
        <v>164</v>
      </c>
      <c r="C22" s="705"/>
      <c r="D22" s="706"/>
      <c r="E22" s="706"/>
      <c r="F22" s="706"/>
      <c r="G22" s="707"/>
      <c r="H22" s="708"/>
      <c r="J22" s="605"/>
      <c r="K22" s="605"/>
      <c r="L22" s="605"/>
      <c r="M22" s="605"/>
      <c r="N22" s="605"/>
      <c r="O22" s="605"/>
      <c r="P22" s="605"/>
      <c r="Q22" s="605"/>
      <c r="R22" s="605"/>
      <c r="S22" s="605"/>
      <c r="T22" s="605"/>
      <c r="U22" s="605"/>
    </row>
    <row r="23" spans="1:21" ht="32.15" customHeight="1">
      <c r="A23" s="684"/>
      <c r="B23" s="169" t="s">
        <v>140</v>
      </c>
      <c r="C23" s="619"/>
      <c r="D23" s="620"/>
      <c r="E23" s="620"/>
      <c r="F23" s="620"/>
      <c r="G23" s="621"/>
      <c r="H23" s="622"/>
      <c r="J23" s="605"/>
      <c r="K23" s="605"/>
      <c r="L23" s="605"/>
      <c r="M23" s="605"/>
      <c r="N23" s="605"/>
      <c r="O23" s="605"/>
      <c r="P23" s="605"/>
      <c r="Q23" s="605"/>
      <c r="R23" s="605"/>
      <c r="S23" s="605"/>
      <c r="T23" s="605"/>
      <c r="U23" s="605"/>
    </row>
    <row r="24" spans="1:21" ht="32.15" customHeight="1">
      <c r="A24" s="684"/>
      <c r="B24" s="169" t="s">
        <v>141</v>
      </c>
      <c r="C24" s="649"/>
      <c r="D24" s="650"/>
      <c r="E24" s="650"/>
      <c r="F24" s="650"/>
      <c r="G24" s="650"/>
      <c r="H24" s="651"/>
      <c r="J24" s="605"/>
      <c r="K24" s="605"/>
      <c r="L24" s="605"/>
      <c r="M24" s="605"/>
      <c r="N24" s="605"/>
      <c r="O24" s="605"/>
      <c r="P24" s="605"/>
      <c r="Q24" s="605"/>
      <c r="R24" s="605"/>
      <c r="S24" s="605"/>
      <c r="T24" s="605"/>
      <c r="U24" s="605"/>
    </row>
    <row r="25" spans="1:21" ht="32.15" customHeight="1" thickBot="1">
      <c r="A25" s="685"/>
      <c r="B25" s="165" t="s">
        <v>142</v>
      </c>
      <c r="C25" s="699"/>
      <c r="D25" s="700"/>
      <c r="E25" s="700"/>
      <c r="F25" s="700"/>
      <c r="G25" s="700"/>
      <c r="H25" s="701"/>
      <c r="J25" s="606"/>
      <c r="K25" s="606"/>
      <c r="L25" s="606"/>
      <c r="M25" s="606"/>
      <c r="N25" s="606"/>
      <c r="O25" s="606"/>
      <c r="P25" s="606"/>
      <c r="Q25" s="606"/>
      <c r="R25" s="606"/>
      <c r="S25" s="606"/>
      <c r="T25" s="606"/>
      <c r="U25" s="606"/>
    </row>
    <row r="26" spans="1:21" ht="36" customHeight="1">
      <c r="A26" s="657" t="s">
        <v>350</v>
      </c>
      <c r="B26" s="170" t="s">
        <v>1</v>
      </c>
      <c r="C26" s="626"/>
      <c r="D26" s="627"/>
      <c r="E26" s="627"/>
      <c r="F26" s="627"/>
      <c r="G26" s="628"/>
      <c r="H26" s="629"/>
      <c r="I26" s="160"/>
      <c r="J26" s="604" t="s">
        <v>421</v>
      </c>
      <c r="K26" s="607"/>
      <c r="L26" s="607"/>
      <c r="M26" s="607"/>
      <c r="N26" s="607"/>
      <c r="O26" s="607"/>
      <c r="P26" s="607"/>
      <c r="Q26" s="607"/>
      <c r="R26" s="607"/>
      <c r="S26" s="607"/>
      <c r="T26" s="607"/>
      <c r="U26" s="607"/>
    </row>
    <row r="27" spans="1:21" s="151" customFormat="1" ht="36" customHeight="1">
      <c r="A27" s="658"/>
      <c r="B27" s="171" t="s">
        <v>2</v>
      </c>
      <c r="C27" s="641"/>
      <c r="D27" s="642"/>
      <c r="E27" s="642"/>
      <c r="F27" s="642"/>
      <c r="G27" s="643"/>
      <c r="H27" s="644"/>
      <c r="I27" s="302"/>
      <c r="J27" s="608"/>
      <c r="K27" s="608"/>
      <c r="L27" s="608"/>
      <c r="M27" s="608"/>
      <c r="N27" s="608"/>
      <c r="O27" s="608"/>
      <c r="P27" s="608"/>
      <c r="Q27" s="608"/>
      <c r="R27" s="608"/>
      <c r="S27" s="608"/>
      <c r="T27" s="608"/>
      <c r="U27" s="608"/>
    </row>
    <row r="28" spans="1:21" ht="37.5" customHeight="1">
      <c r="A28" s="658"/>
      <c r="B28" s="172" t="s">
        <v>3</v>
      </c>
      <c r="C28" s="4"/>
      <c r="D28" s="173" t="s">
        <v>99</v>
      </c>
      <c r="E28" s="5"/>
      <c r="F28" s="636" t="s">
        <v>405</v>
      </c>
      <c r="G28" s="637"/>
      <c r="H28" s="638"/>
      <c r="J28" s="608"/>
      <c r="K28" s="608"/>
      <c r="L28" s="608"/>
      <c r="M28" s="608"/>
      <c r="N28" s="608"/>
      <c r="O28" s="608"/>
      <c r="P28" s="608"/>
      <c r="Q28" s="608"/>
      <c r="R28" s="608"/>
      <c r="S28" s="608"/>
      <c r="T28" s="608"/>
      <c r="U28" s="608"/>
    </row>
    <row r="29" spans="1:21" ht="42" customHeight="1">
      <c r="A29" s="658"/>
      <c r="B29" s="174" t="s">
        <v>285</v>
      </c>
      <c r="C29" s="649"/>
      <c r="D29" s="650"/>
      <c r="E29" s="650"/>
      <c r="F29" s="359" t="s">
        <v>239</v>
      </c>
      <c r="G29" s="138"/>
      <c r="H29" s="175" t="s">
        <v>240</v>
      </c>
      <c r="I29" s="156"/>
      <c r="J29" s="608"/>
      <c r="K29" s="608"/>
      <c r="L29" s="608"/>
      <c r="M29" s="608"/>
      <c r="N29" s="608"/>
      <c r="O29" s="608"/>
      <c r="P29" s="608"/>
      <c r="Q29" s="608"/>
      <c r="R29" s="608"/>
      <c r="S29" s="608"/>
      <c r="T29" s="608"/>
      <c r="U29" s="608"/>
    </row>
    <row r="30" spans="1:21" ht="12" customHeight="1">
      <c r="A30" s="658"/>
      <c r="B30" s="667" t="s">
        <v>286</v>
      </c>
      <c r="C30" s="161" t="s">
        <v>113</v>
      </c>
      <c r="D30" s="647" t="s">
        <v>174</v>
      </c>
      <c r="E30" s="648"/>
      <c r="F30" s="664" t="s">
        <v>114</v>
      </c>
      <c r="G30" s="665"/>
      <c r="H30" s="666"/>
      <c r="I30" s="160"/>
      <c r="J30" s="608"/>
      <c r="K30" s="608"/>
      <c r="L30" s="608"/>
      <c r="M30" s="608"/>
      <c r="N30" s="608"/>
      <c r="O30" s="608"/>
      <c r="P30" s="608"/>
      <c r="Q30" s="608"/>
      <c r="R30" s="608"/>
      <c r="S30" s="608"/>
      <c r="T30" s="608"/>
      <c r="U30" s="608"/>
    </row>
    <row r="31" spans="1:21" ht="42" customHeight="1">
      <c r="A31" s="658"/>
      <c r="B31" s="668"/>
      <c r="C31" s="3" t="s">
        <v>399</v>
      </c>
      <c r="D31" s="643"/>
      <c r="E31" s="669"/>
      <c r="F31" s="670"/>
      <c r="G31" s="671"/>
      <c r="H31" s="672"/>
      <c r="I31" s="160"/>
      <c r="J31" s="609"/>
      <c r="K31" s="609"/>
      <c r="L31" s="609"/>
      <c r="M31" s="609"/>
      <c r="N31" s="609"/>
      <c r="O31" s="609"/>
      <c r="P31" s="609"/>
      <c r="Q31" s="609"/>
      <c r="R31" s="609"/>
      <c r="S31" s="609"/>
      <c r="T31" s="609"/>
      <c r="U31" s="609"/>
    </row>
    <row r="32" spans="1:21" customFormat="1" ht="17.25" customHeight="1">
      <c r="A32" s="658"/>
      <c r="B32" s="673" t="s">
        <v>398</v>
      </c>
      <c r="C32" s="675" t="s">
        <v>298</v>
      </c>
      <c r="D32" s="676"/>
      <c r="E32" s="677" t="s">
        <v>270</v>
      </c>
      <c r="F32" s="678"/>
      <c r="G32" s="679" t="s">
        <v>406</v>
      </c>
      <c r="H32" s="680"/>
      <c r="I32" s="160"/>
      <c r="J32" s="604" t="s">
        <v>401</v>
      </c>
      <c r="K32" s="604"/>
      <c r="L32" s="604"/>
      <c r="M32" s="604"/>
      <c r="N32" s="604"/>
      <c r="O32" s="604"/>
      <c r="P32" s="604"/>
      <c r="Q32" s="604"/>
      <c r="R32" s="604"/>
      <c r="S32" s="604"/>
      <c r="T32" s="604"/>
      <c r="U32" s="604"/>
    </row>
    <row r="33" spans="1:21" customFormat="1" ht="37.5" customHeight="1">
      <c r="A33" s="658"/>
      <c r="B33" s="674"/>
      <c r="C33" s="681" t="s">
        <v>399</v>
      </c>
      <c r="D33" s="682"/>
      <c r="E33" s="615"/>
      <c r="F33" s="616"/>
      <c r="G33" s="617"/>
      <c r="H33" s="618"/>
      <c r="I33" s="160"/>
      <c r="J33" s="605"/>
      <c r="K33" s="605"/>
      <c r="L33" s="605"/>
      <c r="M33" s="605"/>
      <c r="N33" s="605"/>
      <c r="O33" s="605"/>
      <c r="P33" s="605"/>
      <c r="Q33" s="605"/>
      <c r="R33" s="605"/>
      <c r="S33" s="605"/>
      <c r="T33" s="605"/>
      <c r="U33" s="605"/>
    </row>
    <row r="34" spans="1:21" ht="15.75" customHeight="1">
      <c r="A34" s="658"/>
      <c r="B34" s="660" t="s">
        <v>4</v>
      </c>
      <c r="C34" s="645" t="s">
        <v>143</v>
      </c>
      <c r="D34" s="646"/>
      <c r="E34" s="646"/>
      <c r="F34" s="623" t="s">
        <v>144</v>
      </c>
      <c r="G34" s="624"/>
      <c r="H34" s="625"/>
      <c r="J34" s="606"/>
      <c r="K34" s="606"/>
      <c r="L34" s="606"/>
      <c r="M34" s="606"/>
      <c r="N34" s="606"/>
      <c r="O34" s="606"/>
      <c r="P34" s="606"/>
      <c r="Q34" s="606"/>
      <c r="R34" s="606"/>
      <c r="S34" s="606"/>
      <c r="T34" s="606"/>
      <c r="U34" s="606"/>
    </row>
    <row r="35" spans="1:21" ht="22.5" customHeight="1">
      <c r="A35" s="658"/>
      <c r="B35" s="661"/>
      <c r="C35" s="390" t="s">
        <v>11</v>
      </c>
      <c r="D35" s="639">
        <f>'1-3 収入'!E6</f>
        <v>0</v>
      </c>
      <c r="E35" s="640"/>
      <c r="F35" s="726" t="s">
        <v>151</v>
      </c>
      <c r="G35" s="731" t="str">
        <f>IF('1-4 支出'!E8="","",'1-4 支出'!E8)</f>
        <v/>
      </c>
      <c r="H35" s="719" t="str">
        <f>IF('1-4 支出'!F8="","",'1-4 支出'!F8)</f>
        <v>0</v>
      </c>
      <c r="J35" s="604" t="s">
        <v>402</v>
      </c>
      <c r="K35" s="607"/>
      <c r="L35" s="607"/>
      <c r="M35" s="607"/>
      <c r="N35" s="607"/>
      <c r="O35" s="607"/>
      <c r="P35" s="607"/>
      <c r="Q35" s="607"/>
      <c r="R35" s="607"/>
      <c r="S35" s="607"/>
      <c r="T35" s="607"/>
      <c r="U35" s="607"/>
    </row>
    <row r="36" spans="1:21" ht="22.5" customHeight="1">
      <c r="A36" s="658"/>
      <c r="B36" s="661"/>
      <c r="C36" s="391" t="s">
        <v>12</v>
      </c>
      <c r="D36" s="632">
        <f>'1-3 収入'!E8</f>
        <v>0</v>
      </c>
      <c r="E36" s="633"/>
      <c r="F36" s="727"/>
      <c r="G36" s="732"/>
      <c r="H36" s="720"/>
      <c r="J36" s="608"/>
      <c r="K36" s="608"/>
      <c r="L36" s="608"/>
      <c r="M36" s="608"/>
      <c r="N36" s="608"/>
      <c r="O36" s="608"/>
      <c r="P36" s="608"/>
      <c r="Q36" s="608"/>
      <c r="R36" s="608"/>
      <c r="S36" s="608"/>
      <c r="T36" s="608"/>
      <c r="U36" s="608"/>
    </row>
    <row r="37" spans="1:21" ht="22.5" customHeight="1">
      <c r="A37" s="658"/>
      <c r="B37" s="661"/>
      <c r="C37" s="388" t="s">
        <v>107</v>
      </c>
      <c r="D37" s="634">
        <f>'1-3 収入'!E9</f>
        <v>0</v>
      </c>
      <c r="E37" s="635"/>
      <c r="F37" s="728"/>
      <c r="G37" s="733"/>
      <c r="H37" s="721"/>
      <c r="J37" s="608"/>
      <c r="K37" s="608"/>
      <c r="L37" s="608"/>
      <c r="M37" s="608"/>
      <c r="N37" s="608"/>
      <c r="O37" s="608"/>
      <c r="P37" s="608"/>
      <c r="Q37" s="608"/>
      <c r="R37" s="608"/>
      <c r="S37" s="608"/>
      <c r="T37" s="608"/>
      <c r="U37" s="608"/>
    </row>
    <row r="38" spans="1:21" ht="22.5" customHeight="1">
      <c r="A38" s="658"/>
      <c r="B38" s="661"/>
      <c r="C38" s="388" t="s">
        <v>108</v>
      </c>
      <c r="D38" s="634">
        <f>'1-3 収入'!E10</f>
        <v>0</v>
      </c>
      <c r="E38" s="635"/>
      <c r="F38" s="726" t="s">
        <v>152</v>
      </c>
      <c r="G38" s="731" t="str">
        <f>IF('1-4 支出'!E9="","",'1-4 支出'!E9)</f>
        <v/>
      </c>
      <c r="H38" s="719" t="str">
        <f>IF('1-4 支出'!F9="","",'1-4 支出'!F9)</f>
        <v>0</v>
      </c>
      <c r="J38" s="608"/>
      <c r="K38" s="608"/>
      <c r="L38" s="608"/>
      <c r="M38" s="608"/>
      <c r="N38" s="608"/>
      <c r="O38" s="608"/>
      <c r="P38" s="608"/>
      <c r="Q38" s="608"/>
      <c r="R38" s="608"/>
      <c r="S38" s="608"/>
      <c r="T38" s="608"/>
      <c r="U38" s="608"/>
    </row>
    <row r="39" spans="1:21" ht="22.5" customHeight="1">
      <c r="A39" s="658"/>
      <c r="B39" s="661"/>
      <c r="C39" s="388" t="s">
        <v>299</v>
      </c>
      <c r="D39" s="634">
        <f>'1-3 収入'!E11</f>
        <v>0</v>
      </c>
      <c r="E39" s="635"/>
      <c r="F39" s="727"/>
      <c r="G39" s="732"/>
      <c r="H39" s="720"/>
      <c r="J39" s="608"/>
      <c r="K39" s="608"/>
      <c r="L39" s="608"/>
      <c r="M39" s="608"/>
      <c r="N39" s="608"/>
      <c r="O39" s="608"/>
      <c r="P39" s="608"/>
      <c r="Q39" s="608"/>
      <c r="R39" s="608"/>
      <c r="S39" s="608"/>
      <c r="T39" s="608"/>
      <c r="U39" s="608"/>
    </row>
    <row r="40" spans="1:21" ht="22.5" customHeight="1">
      <c r="A40" s="658"/>
      <c r="B40" s="661"/>
      <c r="C40" s="388" t="s">
        <v>300</v>
      </c>
      <c r="D40" s="634">
        <f>'1-3 収入'!E12</f>
        <v>0</v>
      </c>
      <c r="E40" s="635"/>
      <c r="F40" s="728"/>
      <c r="G40" s="733"/>
      <c r="H40" s="721"/>
      <c r="J40" s="608"/>
      <c r="K40" s="608"/>
      <c r="L40" s="608"/>
      <c r="M40" s="608"/>
      <c r="N40" s="608"/>
      <c r="O40" s="608"/>
      <c r="P40" s="608"/>
      <c r="Q40" s="608"/>
      <c r="R40" s="608"/>
      <c r="S40" s="608"/>
      <c r="T40" s="608"/>
      <c r="U40" s="608"/>
    </row>
    <row r="41" spans="1:21" ht="22.5" customHeight="1">
      <c r="A41" s="658"/>
      <c r="B41" s="661"/>
      <c r="C41" s="388" t="s">
        <v>301</v>
      </c>
      <c r="D41" s="634">
        <f>'1-3 収入'!E13</f>
        <v>0</v>
      </c>
      <c r="E41" s="635"/>
      <c r="F41" s="729" t="s">
        <v>153</v>
      </c>
      <c r="G41" s="731" t="str">
        <f>IF('1-4 支出'!E10="","",'1-4 支出'!E10)</f>
        <v/>
      </c>
      <c r="H41" s="719" t="str">
        <f>IF('1-4 支出'!F10="","",'1-4 支出'!F10)</f>
        <v>0</v>
      </c>
      <c r="J41" s="608"/>
      <c r="K41" s="608"/>
      <c r="L41" s="608"/>
      <c r="M41" s="608"/>
      <c r="N41" s="608"/>
      <c r="O41" s="608"/>
      <c r="P41" s="608"/>
      <c r="Q41" s="608"/>
      <c r="R41" s="608"/>
      <c r="S41" s="608"/>
      <c r="T41" s="608"/>
      <c r="U41" s="608"/>
    </row>
    <row r="42" spans="1:21" ht="22.5" customHeight="1">
      <c r="A42" s="658"/>
      <c r="B42" s="661"/>
      <c r="C42" s="392" t="s">
        <v>303</v>
      </c>
      <c r="D42" s="632">
        <f>'1-3 収入'!E5</f>
        <v>0</v>
      </c>
      <c r="E42" s="633"/>
      <c r="F42" s="729"/>
      <c r="G42" s="732"/>
      <c r="H42" s="720"/>
      <c r="J42" s="608"/>
      <c r="K42" s="608"/>
      <c r="L42" s="608"/>
      <c r="M42" s="608"/>
      <c r="N42" s="608"/>
      <c r="O42" s="608"/>
      <c r="P42" s="608"/>
      <c r="Q42" s="608"/>
      <c r="R42" s="608"/>
      <c r="S42" s="608"/>
      <c r="T42" s="608"/>
      <c r="U42" s="608"/>
    </row>
    <row r="43" spans="1:21" ht="22.5" customHeight="1">
      <c r="A43" s="658"/>
      <c r="B43" s="661"/>
      <c r="C43" s="388" t="s">
        <v>13</v>
      </c>
      <c r="D43" s="634">
        <f>H45-(D42+D44)</f>
        <v>0</v>
      </c>
      <c r="E43" s="635"/>
      <c r="F43" s="730"/>
      <c r="G43" s="733"/>
      <c r="H43" s="721"/>
      <c r="J43" s="608"/>
      <c r="K43" s="608"/>
      <c r="L43" s="608"/>
      <c r="M43" s="608"/>
      <c r="N43" s="608"/>
      <c r="O43" s="608"/>
      <c r="P43" s="608"/>
      <c r="Q43" s="608"/>
      <c r="R43" s="608"/>
      <c r="S43" s="608"/>
      <c r="T43" s="608"/>
      <c r="U43" s="608"/>
    </row>
    <row r="44" spans="1:21" ht="22.5" customHeight="1">
      <c r="A44" s="658"/>
      <c r="B44" s="662"/>
      <c r="C44" s="389" t="s">
        <v>302</v>
      </c>
      <c r="D44" s="724">
        <f>IF(C33="選択してください。",0,MIN(H44,C33))</f>
        <v>0</v>
      </c>
      <c r="E44" s="725"/>
      <c r="F44" s="722" t="s">
        <v>304</v>
      </c>
      <c r="G44" s="723"/>
      <c r="H44" s="176">
        <f>'1-4 支出'!F6</f>
        <v>0</v>
      </c>
      <c r="J44" s="608"/>
      <c r="K44" s="608"/>
      <c r="L44" s="608"/>
      <c r="M44" s="608"/>
      <c r="N44" s="608"/>
      <c r="O44" s="608"/>
      <c r="P44" s="608"/>
      <c r="Q44" s="608"/>
      <c r="R44" s="608"/>
      <c r="S44" s="608"/>
      <c r="T44" s="608"/>
      <c r="U44" s="608"/>
    </row>
    <row r="45" spans="1:21" ht="22.5" customHeight="1" thickBot="1">
      <c r="A45" s="659"/>
      <c r="B45" s="663"/>
      <c r="C45" s="393" t="s">
        <v>392</v>
      </c>
      <c r="D45" s="630">
        <f>SUM(D42:E44)</f>
        <v>0</v>
      </c>
      <c r="E45" s="631"/>
      <c r="F45" s="613" t="s">
        <v>247</v>
      </c>
      <c r="G45" s="614"/>
      <c r="H45" s="394">
        <f>'1-4 支出'!F5</f>
        <v>0</v>
      </c>
      <c r="J45" s="609"/>
      <c r="K45" s="609"/>
      <c r="L45" s="609"/>
      <c r="M45" s="609"/>
      <c r="N45" s="609"/>
      <c r="O45" s="609"/>
      <c r="P45" s="609"/>
      <c r="Q45" s="609"/>
      <c r="R45" s="609"/>
      <c r="S45" s="609"/>
      <c r="T45" s="609"/>
      <c r="U45" s="609"/>
    </row>
    <row r="46" spans="1:21" ht="4.5" customHeight="1">
      <c r="I46" s="524"/>
      <c r="J46" s="610" t="s">
        <v>403</v>
      </c>
      <c r="K46" s="610"/>
      <c r="L46" s="610"/>
      <c r="M46" s="610"/>
      <c r="N46" s="610"/>
      <c r="O46" s="610"/>
      <c r="P46" s="610"/>
      <c r="Q46" s="610"/>
      <c r="R46" s="610"/>
      <c r="S46" s="610"/>
      <c r="T46" s="610"/>
      <c r="U46" s="610"/>
    </row>
    <row r="47" spans="1:21" ht="18.75" customHeight="1">
      <c r="A47" s="177" t="str">
        <f>IF(AND(B48="",B49=""),"","※　下記の箇所で不備があります。提出前にご確認ください。")</f>
        <v>※　下記の箇所で不備があります。提出前にご確認ください。</v>
      </c>
      <c r="B47" s="177"/>
      <c r="F47" s="178"/>
      <c r="G47" s="178"/>
      <c r="H47" s="152"/>
      <c r="I47" s="524"/>
      <c r="J47" s="611"/>
      <c r="K47" s="611"/>
      <c r="L47" s="611"/>
      <c r="M47" s="611"/>
      <c r="N47" s="611"/>
      <c r="O47" s="611"/>
      <c r="P47" s="611"/>
      <c r="Q47" s="611"/>
      <c r="R47" s="611"/>
      <c r="S47" s="611"/>
      <c r="T47" s="611"/>
      <c r="U47" s="611"/>
    </row>
    <row r="48" spans="1:21" ht="18.75" customHeight="1">
      <c r="B48" s="177" t="str">
        <f>IF(OR(ISBLANK(C8),ISBLANK(C10),ISBLANK(C11),ISBLANK(E11),ISBLANK(C13),ISBLANK(D13),ISBLANK(F13),ISBLANK(C14),ISBLANK(C15),ISBLANK(C16),ISBLANK(C17),ISBLANK(C19),,ISBLANK(E19),ISBLANK(C21),ISBLANK(D21),ISBLANK(F21),ISBLANK(C23),ISBLANK(C24),ISBLANK(C25),ISBLANK(C26),ISBLANK(C27),ISBLANK(C28),ISBLANK(E28),ISBLANK(C29),ISBLANK(C31),ISBLANK(D31),ISBLANK(#REF!)),"総表　記入漏れがないかご確認ください。","")</f>
        <v>総表　記入漏れがないかご確認ください。</v>
      </c>
      <c r="F48" s="179"/>
      <c r="G48" s="179"/>
      <c r="H48" s="180"/>
      <c r="I48" s="529"/>
      <c r="J48" s="611"/>
      <c r="K48" s="611"/>
      <c r="L48" s="611"/>
      <c r="M48" s="611"/>
      <c r="N48" s="611"/>
      <c r="O48" s="611"/>
      <c r="P48" s="611"/>
      <c r="Q48" s="611"/>
      <c r="R48" s="611"/>
      <c r="S48" s="611"/>
      <c r="T48" s="611"/>
      <c r="U48" s="611"/>
    </row>
    <row r="49" spans="2:21" ht="18.75" customHeight="1">
      <c r="B49" s="177" t="str">
        <f>IF('1-4 支出'!I7="","","支出　助成金算定基礎経費の選択を確認してください。")</f>
        <v/>
      </c>
      <c r="F49" s="152"/>
      <c r="G49" s="152"/>
      <c r="H49" s="152"/>
      <c r="I49" s="529"/>
      <c r="J49" s="612"/>
      <c r="K49" s="612"/>
      <c r="L49" s="612"/>
      <c r="M49" s="612"/>
      <c r="N49" s="612"/>
      <c r="O49" s="612"/>
      <c r="P49" s="612"/>
      <c r="Q49" s="612"/>
      <c r="R49" s="612"/>
      <c r="S49" s="612"/>
      <c r="T49" s="612"/>
      <c r="U49" s="612"/>
    </row>
    <row r="50" spans="2:21">
      <c r="B50" s="177"/>
    </row>
    <row r="51" spans="2:21">
      <c r="B51" s="177"/>
    </row>
  </sheetData>
  <sheetProtection algorithmName="SHA-512" hashValue="fmfdRN1lI67yNvLQyi32QgsYAa0X7la+knvODLp6N/HtTUp+w9IPMUoPPUY1G7ASHBRJ5Mjk/cyO/qiLHzHfyg==" saltValue="/3J1abkHV1YPauavYr4xzg==" spinCount="100000" sheet="1" objects="1" scenarios="1"/>
  <mergeCells count="83">
    <mergeCell ref="H35:H37"/>
    <mergeCell ref="H38:H40"/>
    <mergeCell ref="H41:H43"/>
    <mergeCell ref="F44:G44"/>
    <mergeCell ref="D44:E44"/>
    <mergeCell ref="F35:F37"/>
    <mergeCell ref="F38:F40"/>
    <mergeCell ref="F41:F43"/>
    <mergeCell ref="G35:G37"/>
    <mergeCell ref="G38:G40"/>
    <mergeCell ref="G41:G43"/>
    <mergeCell ref="D37:E37"/>
    <mergeCell ref="D38:E38"/>
    <mergeCell ref="D39:E39"/>
    <mergeCell ref="D40:E40"/>
    <mergeCell ref="D41:E41"/>
    <mergeCell ref="A1:C1"/>
    <mergeCell ref="A2:H2"/>
    <mergeCell ref="A3:H3"/>
    <mergeCell ref="A5:H5"/>
    <mergeCell ref="A7:H7"/>
    <mergeCell ref="D13:E13"/>
    <mergeCell ref="F13:H13"/>
    <mergeCell ref="C17:H17"/>
    <mergeCell ref="C8:D8"/>
    <mergeCell ref="F8:H8"/>
    <mergeCell ref="F12:H12"/>
    <mergeCell ref="A11:A18"/>
    <mergeCell ref="A9:A10"/>
    <mergeCell ref="B9:H9"/>
    <mergeCell ref="C18:H18"/>
    <mergeCell ref="A19:A25"/>
    <mergeCell ref="B20:B21"/>
    <mergeCell ref="F11:H11"/>
    <mergeCell ref="C15:H15"/>
    <mergeCell ref="C16:H16"/>
    <mergeCell ref="C25:H25"/>
    <mergeCell ref="D21:E21"/>
    <mergeCell ref="F21:H21"/>
    <mergeCell ref="F20:H20"/>
    <mergeCell ref="F19:H19"/>
    <mergeCell ref="C22:H22"/>
    <mergeCell ref="C23:H23"/>
    <mergeCell ref="B12:B13"/>
    <mergeCell ref="C10:H10"/>
    <mergeCell ref="D12:E12"/>
    <mergeCell ref="A26:A45"/>
    <mergeCell ref="B34:B45"/>
    <mergeCell ref="D30:E30"/>
    <mergeCell ref="F30:H30"/>
    <mergeCell ref="B30:B31"/>
    <mergeCell ref="D31:E31"/>
    <mergeCell ref="F31:H31"/>
    <mergeCell ref="C29:E29"/>
    <mergeCell ref="B32:B33"/>
    <mergeCell ref="C32:D32"/>
    <mergeCell ref="E32:F32"/>
    <mergeCell ref="G32:H32"/>
    <mergeCell ref="C33:D33"/>
    <mergeCell ref="F45:G45"/>
    <mergeCell ref="E33:F33"/>
    <mergeCell ref="G33:H33"/>
    <mergeCell ref="C14:H14"/>
    <mergeCell ref="F34:H34"/>
    <mergeCell ref="C26:H26"/>
    <mergeCell ref="D45:E45"/>
    <mergeCell ref="D36:E36"/>
    <mergeCell ref="D42:E42"/>
    <mergeCell ref="D43:E43"/>
    <mergeCell ref="F28:H28"/>
    <mergeCell ref="D35:E35"/>
    <mergeCell ref="C27:H27"/>
    <mergeCell ref="C34:E34"/>
    <mergeCell ref="D20:E20"/>
    <mergeCell ref="C24:H24"/>
    <mergeCell ref="J8:U8"/>
    <mergeCell ref="J1:K2"/>
    <mergeCell ref="J32:U34"/>
    <mergeCell ref="J35:U45"/>
    <mergeCell ref="J46:U49"/>
    <mergeCell ref="J9:U10"/>
    <mergeCell ref="J26:U31"/>
    <mergeCell ref="J11:U25"/>
  </mergeCells>
  <phoneticPr fontId="7"/>
  <dataValidations count="9">
    <dataValidation imeMode="halfAlpha" operator="greaterThanOrEqual" allowBlank="1" showInputMessage="1" showErrorMessage="1" sqref="C11:C12 E11 C19:C20 E19 C30" xr:uid="{00000000-0002-0000-0200-000000000000}"/>
    <dataValidation type="date" allowBlank="1" showInputMessage="1" showErrorMessage="1" sqref="C28 E28" xr:uid="{00000000-0002-0000-0200-000001000000}">
      <formula1>44652</formula1>
      <formula2>45016</formula2>
    </dataValidation>
    <dataValidation type="list" allowBlank="1" showInputMessage="1" showErrorMessage="1" sqref="C21 C13 C31" xr:uid="{00000000-0002-0000-0200-000002000000}">
      <formula1>"選択してください。,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imeMode="fullKatakana" allowBlank="1" showInputMessage="1" showErrorMessage="1" sqref="C26:H26 C14:H14" xr:uid="{00000000-0002-0000-0200-000003000000}"/>
    <dataValidation type="list" allowBlank="1" showInputMessage="1" showErrorMessage="1" sqref="C33" xr:uid="{00000000-0002-0000-0200-000004000000}">
      <formula1>"選択してください。,200,500,1000,2000"</formula1>
    </dataValidation>
    <dataValidation type="date" operator="greaterThanOrEqual" allowBlank="1" showInputMessage="1" showErrorMessage="1" errorTitle="提出期間内で入力してください。" error="2022/4/1～" sqref="C8:D8" xr:uid="{00000000-0002-0000-0200-000005000000}">
      <formula1>44652</formula1>
    </dataValidation>
    <dataValidation type="list" allowBlank="1" showInputMessage="1" showErrorMessage="1" sqref="C10:H10" xr:uid="{00000000-0002-0000-0200-000006000000}">
      <formula1>"選択してください。,音楽 (オーケストラ、吹奏楽、オペラ、室内楽、合唱 等),舞踊 (バレエ、現代舞踊、民族舞踊、コンテンポラリーダンス 等),演劇 (現代演劇、児童演劇、人形劇、ミュージカル 等),伝統芸能 (地芝居（歌舞伎、人形浄瑠璃芝居 等）、民謡、邦楽 等),美術 (絵画、彫刻、工芸、写真、書等の展示),その他 (生活文化等、分類できない公演・展示)"</formula1>
    </dataValidation>
    <dataValidation type="custom" allowBlank="1" showInputMessage="1" showErrorMessage="1" errorTitle="半角英数字で入力してください。" sqref="C18:H18 C24:H24" xr:uid="{00000000-0002-0000-0200-000007000000}">
      <formula1>LENB(C18)=LEN(C18)</formula1>
    </dataValidation>
    <dataValidation imeMode="disabled" allowBlank="1" showInputMessage="1" showErrorMessage="1" sqref="C25:H25" xr:uid="{00000000-0002-0000-0200-000008000000}"/>
  </dataValidations>
  <printOptions horizontalCentered="1"/>
  <pageMargins left="0.70866141732283472" right="0.70866141732283472" top="0.35433070866141736" bottom="0.15748031496062992" header="0.31496062992125984" footer="0.11811023622047245"/>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CCFFFF"/>
  </sheetPr>
  <dimension ref="A1:AB80"/>
  <sheetViews>
    <sheetView view="pageBreakPreview" zoomScale="55" zoomScaleNormal="75" zoomScaleSheetLayoutView="55" workbookViewId="0">
      <selection activeCell="C22" sqref="C22:O51"/>
    </sheetView>
  </sheetViews>
  <sheetFormatPr defaultColWidth="9" defaultRowHeight="22.5"/>
  <cols>
    <col min="1" max="1" width="4.58203125" style="48" customWidth="1"/>
    <col min="2" max="2" width="3.75" style="181" bestFit="1" customWidth="1"/>
    <col min="3" max="4" width="16.75" style="181" customWidth="1"/>
    <col min="5" max="5" width="8.25" style="181" customWidth="1"/>
    <col min="6" max="6" width="17.33203125" style="181" customWidth="1"/>
    <col min="7" max="8" width="17.08203125" style="181" customWidth="1"/>
    <col min="9" max="9" width="15" style="181" customWidth="1"/>
    <col min="10" max="10" width="8.25" style="181" customWidth="1"/>
    <col min="11" max="11" width="9.08203125" style="181" customWidth="1"/>
    <col min="12" max="12" width="17.33203125" style="181" customWidth="1"/>
    <col min="13" max="13" width="8.25" style="181" customWidth="1"/>
    <col min="14" max="14" width="12.58203125" style="181" customWidth="1"/>
    <col min="15" max="15" width="30.33203125" style="181" customWidth="1"/>
    <col min="16" max="16" width="1.25" style="27" customWidth="1"/>
    <col min="17" max="16384" width="9" style="27"/>
  </cols>
  <sheetData>
    <row r="1" spans="1:28" ht="22.15" customHeight="1">
      <c r="B1" s="181" t="s">
        <v>305</v>
      </c>
    </row>
    <row r="2" spans="1:28" s="25" customFormat="1">
      <c r="A2" s="48"/>
      <c r="B2" s="776" t="s">
        <v>273</v>
      </c>
      <c r="C2" s="776"/>
      <c r="D2" s="777">
        <f>'1-1 総表'!C15</f>
        <v>0</v>
      </c>
      <c r="E2" s="777"/>
      <c r="F2" s="777"/>
      <c r="G2" s="777"/>
      <c r="H2" s="777"/>
      <c r="I2" s="777"/>
      <c r="J2" s="777"/>
      <c r="K2" s="777"/>
      <c r="L2" s="777"/>
      <c r="M2" s="777"/>
      <c r="N2" s="777"/>
      <c r="O2" s="256"/>
      <c r="P2" s="34"/>
    </row>
    <row r="3" spans="1:28" s="25" customFormat="1" ht="23" thickBot="1">
      <c r="A3" s="48"/>
      <c r="B3" s="776" t="s">
        <v>227</v>
      </c>
      <c r="C3" s="776"/>
      <c r="D3" s="777">
        <f>'1-1 総表'!C27</f>
        <v>0</v>
      </c>
      <c r="E3" s="777"/>
      <c r="F3" s="777"/>
      <c r="G3" s="777"/>
      <c r="H3" s="777"/>
      <c r="I3" s="777"/>
      <c r="J3" s="777"/>
      <c r="K3" s="777"/>
      <c r="L3" s="777"/>
      <c r="M3" s="777"/>
      <c r="N3" s="777"/>
      <c r="O3" s="256"/>
      <c r="Q3" s="530"/>
      <c r="R3" s="530"/>
      <c r="S3" s="530"/>
      <c r="T3" s="530"/>
      <c r="U3" s="530"/>
      <c r="V3" s="530"/>
      <c r="W3" s="530"/>
      <c r="X3" s="530"/>
      <c r="Y3" s="530"/>
      <c r="Z3" s="530"/>
      <c r="AA3" s="530"/>
      <c r="AB3" s="530"/>
    </row>
    <row r="4" spans="1:28" ht="27" customHeight="1">
      <c r="B4" s="778" t="s">
        <v>228</v>
      </c>
      <c r="C4" s="781" t="s">
        <v>251</v>
      </c>
      <c r="D4" s="781"/>
      <c r="E4" s="781"/>
      <c r="F4" s="781"/>
      <c r="G4" s="781"/>
      <c r="H4" s="781"/>
      <c r="I4" s="781"/>
      <c r="J4" s="781"/>
      <c r="K4" s="781"/>
      <c r="L4" s="781"/>
      <c r="M4" s="781"/>
      <c r="N4" s="781"/>
      <c r="O4" s="782"/>
      <c r="Q4" s="753" t="s">
        <v>424</v>
      </c>
      <c r="R4" s="750"/>
      <c r="S4" s="750"/>
      <c r="T4" s="750"/>
      <c r="U4" s="750"/>
      <c r="V4" s="750"/>
      <c r="W4" s="750"/>
      <c r="X4" s="750"/>
      <c r="Y4" s="750"/>
      <c r="Z4" s="750"/>
      <c r="AA4" s="750"/>
      <c r="AB4" s="750"/>
    </row>
    <row r="5" spans="1:28" ht="22.15" customHeight="1">
      <c r="A5" s="48">
        <v>1</v>
      </c>
      <c r="B5" s="779"/>
      <c r="C5" s="783"/>
      <c r="D5" s="783"/>
      <c r="E5" s="783"/>
      <c r="F5" s="783"/>
      <c r="G5" s="783"/>
      <c r="H5" s="783"/>
      <c r="I5" s="783"/>
      <c r="J5" s="783"/>
      <c r="K5" s="783"/>
      <c r="L5" s="783"/>
      <c r="M5" s="783"/>
      <c r="N5" s="783"/>
      <c r="O5" s="784"/>
      <c r="Q5" s="750"/>
      <c r="R5" s="750"/>
      <c r="S5" s="750"/>
      <c r="T5" s="750"/>
      <c r="U5" s="750"/>
      <c r="V5" s="750"/>
      <c r="W5" s="750"/>
      <c r="X5" s="750"/>
      <c r="Y5" s="750"/>
      <c r="Z5" s="750"/>
      <c r="AA5" s="750"/>
      <c r="AB5" s="750"/>
    </row>
    <row r="6" spans="1:28">
      <c r="A6" s="48">
        <v>2</v>
      </c>
      <c r="B6" s="779"/>
      <c r="C6" s="785"/>
      <c r="D6" s="785"/>
      <c r="E6" s="785"/>
      <c r="F6" s="785"/>
      <c r="G6" s="785"/>
      <c r="H6" s="785"/>
      <c r="I6" s="785"/>
      <c r="J6" s="785"/>
      <c r="K6" s="785"/>
      <c r="L6" s="785"/>
      <c r="M6" s="785"/>
      <c r="N6" s="785"/>
      <c r="O6" s="786"/>
      <c r="Q6" s="750"/>
      <c r="R6" s="750"/>
      <c r="S6" s="750"/>
      <c r="T6" s="750"/>
      <c r="U6" s="750"/>
      <c r="V6" s="750"/>
      <c r="W6" s="750"/>
      <c r="X6" s="750"/>
      <c r="Y6" s="750"/>
      <c r="Z6" s="750"/>
      <c r="AA6" s="750"/>
      <c r="AB6" s="750"/>
    </row>
    <row r="7" spans="1:28">
      <c r="A7" s="48">
        <v>3</v>
      </c>
      <c r="B7" s="779"/>
      <c r="C7" s="785"/>
      <c r="D7" s="785"/>
      <c r="E7" s="785"/>
      <c r="F7" s="785"/>
      <c r="G7" s="785"/>
      <c r="H7" s="785"/>
      <c r="I7" s="785"/>
      <c r="J7" s="785"/>
      <c r="K7" s="785"/>
      <c r="L7" s="785"/>
      <c r="M7" s="785"/>
      <c r="N7" s="785"/>
      <c r="O7" s="786"/>
      <c r="Q7" s="750"/>
      <c r="R7" s="750"/>
      <c r="S7" s="750"/>
      <c r="T7" s="750"/>
      <c r="U7" s="750"/>
      <c r="V7" s="750"/>
      <c r="W7" s="750"/>
      <c r="X7" s="750"/>
      <c r="Y7" s="750"/>
      <c r="Z7" s="750"/>
      <c r="AA7" s="750"/>
      <c r="AB7" s="750"/>
    </row>
    <row r="8" spans="1:28">
      <c r="A8" s="48">
        <v>4</v>
      </c>
      <c r="B8" s="779"/>
      <c r="C8" s="785"/>
      <c r="D8" s="785"/>
      <c r="E8" s="785"/>
      <c r="F8" s="785"/>
      <c r="G8" s="785"/>
      <c r="H8" s="785"/>
      <c r="I8" s="785"/>
      <c r="J8" s="785"/>
      <c r="K8" s="785"/>
      <c r="L8" s="785"/>
      <c r="M8" s="785"/>
      <c r="N8" s="785"/>
      <c r="O8" s="786"/>
      <c r="Q8" s="750"/>
      <c r="R8" s="750"/>
      <c r="S8" s="750"/>
      <c r="T8" s="750"/>
      <c r="U8" s="750"/>
      <c r="V8" s="750"/>
      <c r="W8" s="750"/>
      <c r="X8" s="750"/>
      <c r="Y8" s="750"/>
      <c r="Z8" s="750"/>
      <c r="AA8" s="750"/>
      <c r="AB8" s="750"/>
    </row>
    <row r="9" spans="1:28">
      <c r="A9" s="48">
        <v>5</v>
      </c>
      <c r="B9" s="779"/>
      <c r="C9" s="785"/>
      <c r="D9" s="785"/>
      <c r="E9" s="785"/>
      <c r="F9" s="785"/>
      <c r="G9" s="785"/>
      <c r="H9" s="785"/>
      <c r="I9" s="785"/>
      <c r="J9" s="785"/>
      <c r="K9" s="785"/>
      <c r="L9" s="785"/>
      <c r="M9" s="785"/>
      <c r="N9" s="785"/>
      <c r="O9" s="786"/>
      <c r="Q9" s="750"/>
      <c r="R9" s="750"/>
      <c r="S9" s="750"/>
      <c r="T9" s="750"/>
      <c r="U9" s="750"/>
      <c r="V9" s="750"/>
      <c r="W9" s="750"/>
      <c r="X9" s="750"/>
      <c r="Y9" s="750"/>
      <c r="Z9" s="750"/>
      <c r="AA9" s="750"/>
      <c r="AB9" s="750"/>
    </row>
    <row r="10" spans="1:28">
      <c r="A10" s="48">
        <v>6</v>
      </c>
      <c r="B10" s="779"/>
      <c r="C10" s="787"/>
      <c r="D10" s="787"/>
      <c r="E10" s="787"/>
      <c r="F10" s="787"/>
      <c r="G10" s="787"/>
      <c r="H10" s="787"/>
      <c r="I10" s="787"/>
      <c r="J10" s="787"/>
      <c r="K10" s="787"/>
      <c r="L10" s="787"/>
      <c r="M10" s="787"/>
      <c r="N10" s="787"/>
      <c r="O10" s="788"/>
      <c r="Q10" s="750"/>
      <c r="R10" s="750"/>
      <c r="S10" s="750"/>
      <c r="T10" s="750"/>
      <c r="U10" s="750"/>
      <c r="V10" s="750"/>
      <c r="W10" s="750"/>
      <c r="X10" s="750"/>
      <c r="Y10" s="750"/>
      <c r="Z10" s="750"/>
      <c r="AA10" s="750"/>
      <c r="AB10" s="750"/>
    </row>
    <row r="11" spans="1:28" ht="26.25" customHeight="1">
      <c r="B11" s="779"/>
      <c r="C11" s="789" t="s">
        <v>252</v>
      </c>
      <c r="D11" s="790"/>
      <c r="E11" s="790"/>
      <c r="F11" s="790"/>
      <c r="G11" s="790"/>
      <c r="H11" s="790"/>
      <c r="I11" s="790"/>
      <c r="J11" s="790"/>
      <c r="K11" s="790"/>
      <c r="L11" s="790"/>
      <c r="M11" s="790"/>
      <c r="N11" s="790"/>
      <c r="O11" s="791"/>
      <c r="Q11" s="750"/>
      <c r="R11" s="750"/>
      <c r="S11" s="750"/>
      <c r="T11" s="750"/>
      <c r="U11" s="750"/>
      <c r="V11" s="750"/>
      <c r="W11" s="750"/>
      <c r="X11" s="750"/>
      <c r="Y11" s="750"/>
      <c r="Z11" s="750"/>
      <c r="AA11" s="750"/>
      <c r="AB11" s="750"/>
    </row>
    <row r="12" spans="1:28">
      <c r="A12" s="48">
        <v>1</v>
      </c>
      <c r="B12" s="779"/>
      <c r="C12" s="792"/>
      <c r="D12" s="792"/>
      <c r="E12" s="792"/>
      <c r="F12" s="792"/>
      <c r="G12" s="792"/>
      <c r="H12" s="792"/>
      <c r="I12" s="792"/>
      <c r="J12" s="792"/>
      <c r="K12" s="792"/>
      <c r="L12" s="792"/>
      <c r="M12" s="792"/>
      <c r="N12" s="792"/>
      <c r="O12" s="784"/>
      <c r="Q12" s="750"/>
      <c r="R12" s="750"/>
      <c r="S12" s="750"/>
      <c r="T12" s="750"/>
      <c r="U12" s="750"/>
      <c r="V12" s="750"/>
      <c r="W12" s="750"/>
      <c r="X12" s="750"/>
      <c r="Y12" s="750"/>
      <c r="Z12" s="750"/>
      <c r="AA12" s="750"/>
      <c r="AB12" s="750"/>
    </row>
    <row r="13" spans="1:28">
      <c r="A13" s="48">
        <v>2</v>
      </c>
      <c r="B13" s="779"/>
      <c r="C13" s="793"/>
      <c r="D13" s="793"/>
      <c r="E13" s="793"/>
      <c r="F13" s="793"/>
      <c r="G13" s="793"/>
      <c r="H13" s="793"/>
      <c r="I13" s="793"/>
      <c r="J13" s="793"/>
      <c r="K13" s="793"/>
      <c r="L13" s="793"/>
      <c r="M13" s="793"/>
      <c r="N13" s="793"/>
      <c r="O13" s="786"/>
      <c r="Q13" s="750"/>
      <c r="R13" s="750"/>
      <c r="S13" s="750"/>
      <c r="T13" s="750"/>
      <c r="U13" s="750"/>
      <c r="V13" s="750"/>
      <c r="W13" s="750"/>
      <c r="X13" s="750"/>
      <c r="Y13" s="750"/>
      <c r="Z13" s="750"/>
      <c r="AA13" s="750"/>
      <c r="AB13" s="750"/>
    </row>
    <row r="14" spans="1:28">
      <c r="A14" s="48">
        <v>3</v>
      </c>
      <c r="B14" s="779"/>
      <c r="C14" s="793"/>
      <c r="D14" s="793"/>
      <c r="E14" s="793"/>
      <c r="F14" s="793"/>
      <c r="G14" s="793"/>
      <c r="H14" s="793"/>
      <c r="I14" s="793"/>
      <c r="J14" s="793"/>
      <c r="K14" s="793"/>
      <c r="L14" s="793"/>
      <c r="M14" s="793"/>
      <c r="N14" s="793"/>
      <c r="O14" s="786"/>
      <c r="Q14" s="750"/>
      <c r="R14" s="750"/>
      <c r="S14" s="750"/>
      <c r="T14" s="750"/>
      <c r="U14" s="750"/>
      <c r="V14" s="750"/>
      <c r="W14" s="750"/>
      <c r="X14" s="750"/>
      <c r="Y14" s="750"/>
      <c r="Z14" s="750"/>
      <c r="AA14" s="750"/>
      <c r="AB14" s="750"/>
    </row>
    <row r="15" spans="1:28" ht="23" thickBot="1">
      <c r="A15" s="48">
        <v>4</v>
      </c>
      <c r="B15" s="780"/>
      <c r="C15" s="794"/>
      <c r="D15" s="794"/>
      <c r="E15" s="794"/>
      <c r="F15" s="794"/>
      <c r="G15" s="794"/>
      <c r="H15" s="794"/>
      <c r="I15" s="794"/>
      <c r="J15" s="794"/>
      <c r="K15" s="794"/>
      <c r="L15" s="794"/>
      <c r="M15" s="794"/>
      <c r="N15" s="794"/>
      <c r="O15" s="795"/>
      <c r="Q15" s="750"/>
      <c r="R15" s="750"/>
      <c r="S15" s="750"/>
      <c r="T15" s="750"/>
      <c r="U15" s="750"/>
      <c r="V15" s="750"/>
      <c r="W15" s="750"/>
      <c r="X15" s="750"/>
      <c r="Y15" s="750"/>
      <c r="Z15" s="750"/>
      <c r="AA15" s="750"/>
      <c r="AB15" s="750"/>
    </row>
    <row r="16" spans="1:28" ht="24" customHeight="1">
      <c r="B16" s="778" t="s">
        <v>229</v>
      </c>
      <c r="C16" s="262" t="s">
        <v>255</v>
      </c>
      <c r="D16" s="263" t="s">
        <v>230</v>
      </c>
      <c r="E16" s="836" t="s">
        <v>231</v>
      </c>
      <c r="F16" s="837"/>
      <c r="G16" s="836" t="s">
        <v>256</v>
      </c>
      <c r="H16" s="837"/>
      <c r="I16" s="264" t="s">
        <v>257</v>
      </c>
      <c r="J16" s="836" t="s">
        <v>232</v>
      </c>
      <c r="K16" s="838"/>
      <c r="L16" s="838"/>
      <c r="M16" s="839"/>
      <c r="N16" s="265" t="s">
        <v>264</v>
      </c>
      <c r="O16" s="266" t="s">
        <v>233</v>
      </c>
      <c r="Q16" s="747" t="s">
        <v>418</v>
      </c>
      <c r="R16" s="748"/>
      <c r="S16" s="748"/>
      <c r="T16" s="748"/>
      <c r="U16" s="748"/>
      <c r="V16" s="748"/>
      <c r="W16" s="748"/>
      <c r="X16" s="748"/>
      <c r="Y16" s="748"/>
      <c r="Z16" s="748"/>
      <c r="AA16" s="748"/>
      <c r="AB16" s="748"/>
    </row>
    <row r="17" spans="1:28">
      <c r="A17" s="48">
        <v>1</v>
      </c>
      <c r="B17" s="822"/>
      <c r="C17" s="267"/>
      <c r="D17" s="139"/>
      <c r="E17" s="772"/>
      <c r="F17" s="840"/>
      <c r="G17" s="774"/>
      <c r="H17" s="775"/>
      <c r="I17" s="268"/>
      <c r="J17" s="769"/>
      <c r="K17" s="770"/>
      <c r="L17" s="770"/>
      <c r="M17" s="771"/>
      <c r="N17" s="269"/>
      <c r="O17" s="184"/>
      <c r="Q17" s="749"/>
      <c r="R17" s="749"/>
      <c r="S17" s="749"/>
      <c r="T17" s="749"/>
      <c r="U17" s="749"/>
      <c r="V17" s="749"/>
      <c r="W17" s="749"/>
      <c r="X17" s="749"/>
      <c r="Y17" s="749"/>
      <c r="Z17" s="749"/>
      <c r="AA17" s="749"/>
      <c r="AB17" s="749"/>
    </row>
    <row r="18" spans="1:28">
      <c r="A18" s="48">
        <v>2</v>
      </c>
      <c r="B18" s="822"/>
      <c r="C18" s="303"/>
      <c r="D18" s="255"/>
      <c r="E18" s="772"/>
      <c r="F18" s="773"/>
      <c r="G18" s="774"/>
      <c r="H18" s="775"/>
      <c r="I18" s="268"/>
      <c r="J18" s="769"/>
      <c r="K18" s="770"/>
      <c r="L18" s="770"/>
      <c r="M18" s="771"/>
      <c r="N18" s="269"/>
      <c r="O18" s="184"/>
      <c r="Q18" s="749"/>
      <c r="R18" s="749"/>
      <c r="S18" s="749"/>
      <c r="T18" s="749"/>
      <c r="U18" s="749"/>
      <c r="V18" s="749"/>
      <c r="W18" s="749"/>
      <c r="X18" s="749"/>
      <c r="Y18" s="749"/>
      <c r="Z18" s="749"/>
      <c r="AA18" s="749"/>
      <c r="AB18" s="749"/>
    </row>
    <row r="19" spans="1:28">
      <c r="A19" s="48">
        <v>3</v>
      </c>
      <c r="B19" s="822"/>
      <c r="C19" s="303"/>
      <c r="D19" s="140"/>
      <c r="E19" s="772"/>
      <c r="F19" s="773"/>
      <c r="G19" s="774"/>
      <c r="H19" s="775"/>
      <c r="I19" s="268"/>
      <c r="J19" s="769"/>
      <c r="K19" s="770"/>
      <c r="L19" s="770"/>
      <c r="M19" s="771"/>
      <c r="N19" s="269"/>
      <c r="O19" s="184"/>
      <c r="Q19" s="749"/>
      <c r="R19" s="749"/>
      <c r="S19" s="749"/>
      <c r="T19" s="749"/>
      <c r="U19" s="749"/>
      <c r="V19" s="749"/>
      <c r="W19" s="749"/>
      <c r="X19" s="749"/>
      <c r="Y19" s="749"/>
      <c r="Z19" s="749"/>
      <c r="AA19" s="749"/>
      <c r="AB19" s="749"/>
    </row>
    <row r="20" spans="1:28">
      <c r="A20" s="48">
        <v>4</v>
      </c>
      <c r="B20" s="822"/>
      <c r="C20" s="304"/>
      <c r="D20" s="141"/>
      <c r="E20" s="772"/>
      <c r="F20" s="773"/>
      <c r="G20" s="841"/>
      <c r="H20" s="842"/>
      <c r="I20" s="185"/>
      <c r="J20" s="766"/>
      <c r="K20" s="767"/>
      <c r="L20" s="767"/>
      <c r="M20" s="768"/>
      <c r="N20" s="269"/>
      <c r="O20" s="305"/>
      <c r="Q20" s="750"/>
      <c r="R20" s="750"/>
      <c r="S20" s="750"/>
      <c r="T20" s="750"/>
      <c r="U20" s="750"/>
      <c r="V20" s="750"/>
      <c r="W20" s="750"/>
      <c r="X20" s="750"/>
      <c r="Y20" s="750"/>
      <c r="Z20" s="750"/>
      <c r="AA20" s="750"/>
      <c r="AB20" s="750"/>
    </row>
    <row r="21" spans="1:28" ht="27" customHeight="1">
      <c r="B21" s="822"/>
      <c r="C21" s="754" t="s">
        <v>234</v>
      </c>
      <c r="D21" s="755"/>
      <c r="E21" s="755"/>
      <c r="F21" s="755"/>
      <c r="G21" s="755"/>
      <c r="H21" s="755"/>
      <c r="I21" s="755"/>
      <c r="J21" s="755"/>
      <c r="K21" s="755"/>
      <c r="L21" s="755"/>
      <c r="M21" s="755"/>
      <c r="N21" s="755"/>
      <c r="O21" s="756"/>
      <c r="Q21" s="747" t="s">
        <v>471</v>
      </c>
      <c r="R21" s="748"/>
      <c r="S21" s="748"/>
      <c r="T21" s="748"/>
      <c r="U21" s="748"/>
      <c r="V21" s="748"/>
      <c r="W21" s="748"/>
      <c r="X21" s="748"/>
      <c r="Y21" s="748"/>
      <c r="Z21" s="748"/>
      <c r="AA21" s="748"/>
      <c r="AB21" s="748"/>
    </row>
    <row r="22" spans="1:28" ht="24" customHeight="1">
      <c r="A22" s="48">
        <v>1</v>
      </c>
      <c r="B22" s="822"/>
      <c r="C22" s="757"/>
      <c r="D22" s="758"/>
      <c r="E22" s="758"/>
      <c r="F22" s="758"/>
      <c r="G22" s="758"/>
      <c r="H22" s="758"/>
      <c r="I22" s="758"/>
      <c r="J22" s="758"/>
      <c r="K22" s="758"/>
      <c r="L22" s="758"/>
      <c r="M22" s="758"/>
      <c r="N22" s="758"/>
      <c r="O22" s="759"/>
      <c r="Q22" s="749"/>
      <c r="R22" s="749"/>
      <c r="S22" s="749"/>
      <c r="T22" s="749"/>
      <c r="U22" s="749"/>
      <c r="V22" s="749"/>
      <c r="W22" s="749"/>
      <c r="X22" s="749"/>
      <c r="Y22" s="749"/>
      <c r="Z22" s="749"/>
      <c r="AA22" s="749"/>
      <c r="AB22" s="749"/>
    </row>
    <row r="23" spans="1:28" ht="24" customHeight="1">
      <c r="A23" s="48">
        <v>2</v>
      </c>
      <c r="B23" s="822"/>
      <c r="C23" s="760"/>
      <c r="D23" s="761"/>
      <c r="E23" s="761"/>
      <c r="F23" s="761"/>
      <c r="G23" s="761"/>
      <c r="H23" s="761"/>
      <c r="I23" s="761"/>
      <c r="J23" s="761"/>
      <c r="K23" s="761"/>
      <c r="L23" s="761"/>
      <c r="M23" s="761"/>
      <c r="N23" s="761"/>
      <c r="O23" s="762"/>
      <c r="Q23" s="749"/>
      <c r="R23" s="749"/>
      <c r="S23" s="749"/>
      <c r="T23" s="749"/>
      <c r="U23" s="749"/>
      <c r="V23" s="749"/>
      <c r="W23" s="749"/>
      <c r="X23" s="749"/>
      <c r="Y23" s="749"/>
      <c r="Z23" s="749"/>
      <c r="AA23" s="749"/>
      <c r="AB23" s="749"/>
    </row>
    <row r="24" spans="1:28" ht="24" customHeight="1">
      <c r="A24" s="48">
        <v>3</v>
      </c>
      <c r="B24" s="822"/>
      <c r="C24" s="760"/>
      <c r="D24" s="761"/>
      <c r="E24" s="761"/>
      <c r="F24" s="761"/>
      <c r="G24" s="761"/>
      <c r="H24" s="761"/>
      <c r="I24" s="761"/>
      <c r="J24" s="761"/>
      <c r="K24" s="761"/>
      <c r="L24" s="761"/>
      <c r="M24" s="761"/>
      <c r="N24" s="761"/>
      <c r="O24" s="762"/>
      <c r="Q24" s="749"/>
      <c r="R24" s="749"/>
      <c r="S24" s="749"/>
      <c r="T24" s="749"/>
      <c r="U24" s="749"/>
      <c r="V24" s="749"/>
      <c r="W24" s="749"/>
      <c r="X24" s="749"/>
      <c r="Y24" s="749"/>
      <c r="Z24" s="749"/>
      <c r="AA24" s="749"/>
      <c r="AB24" s="749"/>
    </row>
    <row r="25" spans="1:28" ht="24" customHeight="1">
      <c r="A25" s="48">
        <v>4</v>
      </c>
      <c r="B25" s="822"/>
      <c r="C25" s="760"/>
      <c r="D25" s="761"/>
      <c r="E25" s="761"/>
      <c r="F25" s="761"/>
      <c r="G25" s="761"/>
      <c r="H25" s="761"/>
      <c r="I25" s="761"/>
      <c r="J25" s="761"/>
      <c r="K25" s="761"/>
      <c r="L25" s="761"/>
      <c r="M25" s="761"/>
      <c r="N25" s="761"/>
      <c r="O25" s="762"/>
      <c r="Q25" s="749"/>
      <c r="R25" s="749"/>
      <c r="S25" s="749"/>
      <c r="T25" s="749"/>
      <c r="U25" s="749"/>
      <c r="V25" s="749"/>
      <c r="W25" s="749"/>
      <c r="X25" s="749"/>
      <c r="Y25" s="749"/>
      <c r="Z25" s="749"/>
      <c r="AA25" s="749"/>
      <c r="AB25" s="749"/>
    </row>
    <row r="26" spans="1:28" ht="24" customHeight="1">
      <c r="A26" s="48">
        <v>5</v>
      </c>
      <c r="B26" s="822"/>
      <c r="C26" s="760"/>
      <c r="D26" s="761"/>
      <c r="E26" s="761"/>
      <c r="F26" s="761"/>
      <c r="G26" s="761"/>
      <c r="H26" s="761"/>
      <c r="I26" s="761"/>
      <c r="J26" s="761"/>
      <c r="K26" s="761"/>
      <c r="L26" s="761"/>
      <c r="M26" s="761"/>
      <c r="N26" s="761"/>
      <c r="O26" s="762"/>
      <c r="Q26" s="749"/>
      <c r="R26" s="749"/>
      <c r="S26" s="749"/>
      <c r="T26" s="749"/>
      <c r="U26" s="749"/>
      <c r="V26" s="749"/>
      <c r="W26" s="749"/>
      <c r="X26" s="749"/>
      <c r="Y26" s="749"/>
      <c r="Z26" s="749"/>
      <c r="AA26" s="749"/>
      <c r="AB26" s="749"/>
    </row>
    <row r="27" spans="1:28" ht="24" customHeight="1">
      <c r="A27" s="48">
        <v>6</v>
      </c>
      <c r="B27" s="822"/>
      <c r="C27" s="760"/>
      <c r="D27" s="761"/>
      <c r="E27" s="761"/>
      <c r="F27" s="761"/>
      <c r="G27" s="761"/>
      <c r="H27" s="761"/>
      <c r="I27" s="761"/>
      <c r="J27" s="761"/>
      <c r="K27" s="761"/>
      <c r="L27" s="761"/>
      <c r="M27" s="761"/>
      <c r="N27" s="761"/>
      <c r="O27" s="762"/>
      <c r="Q27" s="749"/>
      <c r="R27" s="749"/>
      <c r="S27" s="749"/>
      <c r="T27" s="749"/>
      <c r="U27" s="749"/>
      <c r="V27" s="749"/>
      <c r="W27" s="749"/>
      <c r="X27" s="749"/>
      <c r="Y27" s="749"/>
      <c r="Z27" s="749"/>
      <c r="AA27" s="749"/>
      <c r="AB27" s="749"/>
    </row>
    <row r="28" spans="1:28" ht="24" customHeight="1">
      <c r="A28" s="48">
        <v>7</v>
      </c>
      <c r="B28" s="822"/>
      <c r="C28" s="760"/>
      <c r="D28" s="761"/>
      <c r="E28" s="761"/>
      <c r="F28" s="761"/>
      <c r="G28" s="761"/>
      <c r="H28" s="761"/>
      <c r="I28" s="761"/>
      <c r="J28" s="761"/>
      <c r="K28" s="761"/>
      <c r="L28" s="761"/>
      <c r="M28" s="761"/>
      <c r="N28" s="761"/>
      <c r="O28" s="762"/>
      <c r="Q28" s="749"/>
      <c r="R28" s="749"/>
      <c r="S28" s="749"/>
      <c r="T28" s="749"/>
      <c r="U28" s="749"/>
      <c r="V28" s="749"/>
      <c r="W28" s="749"/>
      <c r="X28" s="749"/>
      <c r="Y28" s="749"/>
      <c r="Z28" s="749"/>
      <c r="AA28" s="749"/>
      <c r="AB28" s="749"/>
    </row>
    <row r="29" spans="1:28" ht="24" customHeight="1">
      <c r="A29" s="48">
        <v>8</v>
      </c>
      <c r="B29" s="822"/>
      <c r="C29" s="760"/>
      <c r="D29" s="761"/>
      <c r="E29" s="761"/>
      <c r="F29" s="761"/>
      <c r="G29" s="761"/>
      <c r="H29" s="761"/>
      <c r="I29" s="761"/>
      <c r="J29" s="761"/>
      <c r="K29" s="761"/>
      <c r="L29" s="761"/>
      <c r="M29" s="761"/>
      <c r="N29" s="761"/>
      <c r="O29" s="762"/>
      <c r="Q29" s="749"/>
      <c r="R29" s="749"/>
      <c r="S29" s="749"/>
      <c r="T29" s="749"/>
      <c r="U29" s="749"/>
      <c r="V29" s="749"/>
      <c r="W29" s="749"/>
      <c r="X29" s="749"/>
      <c r="Y29" s="749"/>
      <c r="Z29" s="749"/>
      <c r="AA29" s="749"/>
      <c r="AB29" s="749"/>
    </row>
    <row r="30" spans="1:28" ht="24" customHeight="1">
      <c r="A30" s="48">
        <v>9</v>
      </c>
      <c r="B30" s="822"/>
      <c r="C30" s="760"/>
      <c r="D30" s="761"/>
      <c r="E30" s="761"/>
      <c r="F30" s="761"/>
      <c r="G30" s="761"/>
      <c r="H30" s="761"/>
      <c r="I30" s="761"/>
      <c r="J30" s="761"/>
      <c r="K30" s="761"/>
      <c r="L30" s="761"/>
      <c r="M30" s="761"/>
      <c r="N30" s="761"/>
      <c r="O30" s="762"/>
      <c r="Q30" s="749"/>
      <c r="R30" s="749"/>
      <c r="S30" s="749"/>
      <c r="T30" s="749"/>
      <c r="U30" s="749"/>
      <c r="V30" s="749"/>
      <c r="W30" s="749"/>
      <c r="X30" s="749"/>
      <c r="Y30" s="749"/>
      <c r="Z30" s="749"/>
      <c r="AA30" s="749"/>
      <c r="AB30" s="749"/>
    </row>
    <row r="31" spans="1:28" ht="24" customHeight="1">
      <c r="A31" s="48">
        <v>10</v>
      </c>
      <c r="B31" s="822"/>
      <c r="C31" s="760"/>
      <c r="D31" s="761"/>
      <c r="E31" s="761"/>
      <c r="F31" s="761"/>
      <c r="G31" s="761"/>
      <c r="H31" s="761"/>
      <c r="I31" s="761"/>
      <c r="J31" s="761"/>
      <c r="K31" s="761"/>
      <c r="L31" s="761"/>
      <c r="M31" s="761"/>
      <c r="N31" s="761"/>
      <c r="O31" s="762"/>
      <c r="Q31" s="749"/>
      <c r="R31" s="749"/>
      <c r="S31" s="749"/>
      <c r="T31" s="749"/>
      <c r="U31" s="749"/>
      <c r="V31" s="749"/>
      <c r="W31" s="749"/>
      <c r="X31" s="749"/>
      <c r="Y31" s="749"/>
      <c r="Z31" s="749"/>
      <c r="AA31" s="749"/>
      <c r="AB31" s="749"/>
    </row>
    <row r="32" spans="1:28" ht="24" customHeight="1">
      <c r="A32" s="48">
        <v>11</v>
      </c>
      <c r="B32" s="822"/>
      <c r="C32" s="760"/>
      <c r="D32" s="761"/>
      <c r="E32" s="761"/>
      <c r="F32" s="761"/>
      <c r="G32" s="761"/>
      <c r="H32" s="761"/>
      <c r="I32" s="761"/>
      <c r="J32" s="761"/>
      <c r="K32" s="761"/>
      <c r="L32" s="761"/>
      <c r="M32" s="761"/>
      <c r="N32" s="761"/>
      <c r="O32" s="762"/>
      <c r="Q32" s="749"/>
      <c r="R32" s="749"/>
      <c r="S32" s="749"/>
      <c r="T32" s="749"/>
      <c r="U32" s="749"/>
      <c r="V32" s="749"/>
      <c r="W32" s="749"/>
      <c r="X32" s="749"/>
      <c r="Y32" s="749"/>
      <c r="Z32" s="749"/>
      <c r="AA32" s="749"/>
      <c r="AB32" s="749"/>
    </row>
    <row r="33" spans="1:28" ht="24" customHeight="1">
      <c r="A33" s="48">
        <v>12</v>
      </c>
      <c r="B33" s="822"/>
      <c r="C33" s="760"/>
      <c r="D33" s="761"/>
      <c r="E33" s="761"/>
      <c r="F33" s="761"/>
      <c r="G33" s="761"/>
      <c r="H33" s="761"/>
      <c r="I33" s="761"/>
      <c r="J33" s="761"/>
      <c r="K33" s="761"/>
      <c r="L33" s="761"/>
      <c r="M33" s="761"/>
      <c r="N33" s="761"/>
      <c r="O33" s="762"/>
      <c r="Q33" s="749"/>
      <c r="R33" s="749"/>
      <c r="S33" s="749"/>
      <c r="T33" s="749"/>
      <c r="U33" s="749"/>
      <c r="V33" s="749"/>
      <c r="W33" s="749"/>
      <c r="X33" s="749"/>
      <c r="Y33" s="749"/>
      <c r="Z33" s="749"/>
      <c r="AA33" s="749"/>
      <c r="AB33" s="749"/>
    </row>
    <row r="34" spans="1:28" ht="24" customHeight="1">
      <c r="A34" s="48">
        <v>13</v>
      </c>
      <c r="B34" s="822"/>
      <c r="C34" s="760"/>
      <c r="D34" s="761"/>
      <c r="E34" s="761"/>
      <c r="F34" s="761"/>
      <c r="G34" s="761"/>
      <c r="H34" s="761"/>
      <c r="I34" s="761"/>
      <c r="J34" s="761"/>
      <c r="K34" s="761"/>
      <c r="L34" s="761"/>
      <c r="M34" s="761"/>
      <c r="N34" s="761"/>
      <c r="O34" s="762"/>
      <c r="Q34" s="749"/>
      <c r="R34" s="749"/>
      <c r="S34" s="749"/>
      <c r="T34" s="749"/>
      <c r="U34" s="749"/>
      <c r="V34" s="749"/>
      <c r="W34" s="749"/>
      <c r="X34" s="749"/>
      <c r="Y34" s="749"/>
      <c r="Z34" s="749"/>
      <c r="AA34" s="749"/>
      <c r="AB34" s="749"/>
    </row>
    <row r="35" spans="1:28" ht="24" customHeight="1">
      <c r="A35" s="48">
        <v>14</v>
      </c>
      <c r="B35" s="822"/>
      <c r="C35" s="760"/>
      <c r="D35" s="761"/>
      <c r="E35" s="761"/>
      <c r="F35" s="761"/>
      <c r="G35" s="761"/>
      <c r="H35" s="761"/>
      <c r="I35" s="761"/>
      <c r="J35" s="761"/>
      <c r="K35" s="761"/>
      <c r="L35" s="761"/>
      <c r="M35" s="761"/>
      <c r="N35" s="761"/>
      <c r="O35" s="762"/>
      <c r="Q35" s="749"/>
      <c r="R35" s="749"/>
      <c r="S35" s="749"/>
      <c r="T35" s="749"/>
      <c r="U35" s="749"/>
      <c r="V35" s="749"/>
      <c r="W35" s="749"/>
      <c r="X35" s="749"/>
      <c r="Y35" s="749"/>
      <c r="Z35" s="749"/>
      <c r="AA35" s="749"/>
      <c r="AB35" s="749"/>
    </row>
    <row r="36" spans="1:28" ht="24" customHeight="1">
      <c r="A36" s="48">
        <v>15</v>
      </c>
      <c r="B36" s="822"/>
      <c r="C36" s="760"/>
      <c r="D36" s="761"/>
      <c r="E36" s="761"/>
      <c r="F36" s="761"/>
      <c r="G36" s="761"/>
      <c r="H36" s="761"/>
      <c r="I36" s="761"/>
      <c r="J36" s="761"/>
      <c r="K36" s="761"/>
      <c r="L36" s="761"/>
      <c r="M36" s="761"/>
      <c r="N36" s="761"/>
      <c r="O36" s="762"/>
      <c r="Q36" s="749"/>
      <c r="R36" s="749"/>
      <c r="S36" s="749"/>
      <c r="T36" s="749"/>
      <c r="U36" s="749"/>
      <c r="V36" s="749"/>
      <c r="W36" s="749"/>
      <c r="X36" s="749"/>
      <c r="Y36" s="749"/>
      <c r="Z36" s="749"/>
      <c r="AA36" s="749"/>
      <c r="AB36" s="749"/>
    </row>
    <row r="37" spans="1:28" ht="24" customHeight="1">
      <c r="A37" s="48">
        <v>16</v>
      </c>
      <c r="B37" s="822"/>
      <c r="C37" s="760"/>
      <c r="D37" s="761"/>
      <c r="E37" s="761"/>
      <c r="F37" s="761"/>
      <c r="G37" s="761"/>
      <c r="H37" s="761"/>
      <c r="I37" s="761"/>
      <c r="J37" s="761"/>
      <c r="K37" s="761"/>
      <c r="L37" s="761"/>
      <c r="M37" s="761"/>
      <c r="N37" s="761"/>
      <c r="O37" s="762"/>
      <c r="Q37" s="749"/>
      <c r="R37" s="749"/>
      <c r="S37" s="749"/>
      <c r="T37" s="749"/>
      <c r="U37" s="749"/>
      <c r="V37" s="749"/>
      <c r="W37" s="749"/>
      <c r="X37" s="749"/>
      <c r="Y37" s="749"/>
      <c r="Z37" s="749"/>
      <c r="AA37" s="749"/>
      <c r="AB37" s="749"/>
    </row>
    <row r="38" spans="1:28" ht="24" customHeight="1">
      <c r="A38" s="48">
        <v>17</v>
      </c>
      <c r="B38" s="822"/>
      <c r="C38" s="760"/>
      <c r="D38" s="761"/>
      <c r="E38" s="761"/>
      <c r="F38" s="761"/>
      <c r="G38" s="761"/>
      <c r="H38" s="761"/>
      <c r="I38" s="761"/>
      <c r="J38" s="761"/>
      <c r="K38" s="761"/>
      <c r="L38" s="761"/>
      <c r="M38" s="761"/>
      <c r="N38" s="761"/>
      <c r="O38" s="762"/>
      <c r="Q38" s="749"/>
      <c r="R38" s="749"/>
      <c r="S38" s="749"/>
      <c r="T38" s="749"/>
      <c r="U38" s="749"/>
      <c r="V38" s="749"/>
      <c r="W38" s="749"/>
      <c r="X38" s="749"/>
      <c r="Y38" s="749"/>
      <c r="Z38" s="749"/>
      <c r="AA38" s="749"/>
      <c r="AB38" s="749"/>
    </row>
    <row r="39" spans="1:28" ht="24" customHeight="1">
      <c r="A39" s="48">
        <v>18</v>
      </c>
      <c r="B39" s="822"/>
      <c r="C39" s="760"/>
      <c r="D39" s="761"/>
      <c r="E39" s="761"/>
      <c r="F39" s="761"/>
      <c r="G39" s="761"/>
      <c r="H39" s="761"/>
      <c r="I39" s="761"/>
      <c r="J39" s="761"/>
      <c r="K39" s="761"/>
      <c r="L39" s="761"/>
      <c r="M39" s="761"/>
      <c r="N39" s="761"/>
      <c r="O39" s="762"/>
      <c r="Q39" s="749"/>
      <c r="R39" s="749"/>
      <c r="S39" s="749"/>
      <c r="T39" s="749"/>
      <c r="U39" s="749"/>
      <c r="V39" s="749"/>
      <c r="W39" s="749"/>
      <c r="X39" s="749"/>
      <c r="Y39" s="749"/>
      <c r="Z39" s="749"/>
      <c r="AA39" s="749"/>
      <c r="AB39" s="749"/>
    </row>
    <row r="40" spans="1:28" ht="24" customHeight="1">
      <c r="A40" s="48">
        <v>19</v>
      </c>
      <c r="B40" s="822"/>
      <c r="C40" s="760"/>
      <c r="D40" s="761"/>
      <c r="E40" s="761"/>
      <c r="F40" s="761"/>
      <c r="G40" s="761"/>
      <c r="H40" s="761"/>
      <c r="I40" s="761"/>
      <c r="J40" s="761"/>
      <c r="K40" s="761"/>
      <c r="L40" s="761"/>
      <c r="M40" s="761"/>
      <c r="N40" s="761"/>
      <c r="O40" s="762"/>
      <c r="Q40" s="749"/>
      <c r="R40" s="749"/>
      <c r="S40" s="749"/>
      <c r="T40" s="749"/>
      <c r="U40" s="749"/>
      <c r="V40" s="749"/>
      <c r="W40" s="749"/>
      <c r="X40" s="749"/>
      <c r="Y40" s="749"/>
      <c r="Z40" s="749"/>
      <c r="AA40" s="749"/>
      <c r="AB40" s="749"/>
    </row>
    <row r="41" spans="1:28" ht="24" customHeight="1">
      <c r="A41" s="48">
        <v>20</v>
      </c>
      <c r="B41" s="822"/>
      <c r="C41" s="760"/>
      <c r="D41" s="761"/>
      <c r="E41" s="761"/>
      <c r="F41" s="761"/>
      <c r="G41" s="761"/>
      <c r="H41" s="761"/>
      <c r="I41" s="761"/>
      <c r="J41" s="761"/>
      <c r="K41" s="761"/>
      <c r="L41" s="761"/>
      <c r="M41" s="761"/>
      <c r="N41" s="761"/>
      <c r="O41" s="762"/>
      <c r="Q41" s="749"/>
      <c r="R41" s="749"/>
      <c r="S41" s="749"/>
      <c r="T41" s="749"/>
      <c r="U41" s="749"/>
      <c r="V41" s="749"/>
      <c r="W41" s="749"/>
      <c r="X41" s="749"/>
      <c r="Y41" s="749"/>
      <c r="Z41" s="749"/>
      <c r="AA41" s="749"/>
      <c r="AB41" s="749"/>
    </row>
    <row r="42" spans="1:28" ht="24" customHeight="1">
      <c r="A42" s="48">
        <v>21</v>
      </c>
      <c r="B42" s="822"/>
      <c r="C42" s="760"/>
      <c r="D42" s="761"/>
      <c r="E42" s="761"/>
      <c r="F42" s="761"/>
      <c r="G42" s="761"/>
      <c r="H42" s="761"/>
      <c r="I42" s="761"/>
      <c r="J42" s="761"/>
      <c r="K42" s="761"/>
      <c r="L42" s="761"/>
      <c r="M42" s="761"/>
      <c r="N42" s="761"/>
      <c r="O42" s="762"/>
      <c r="Q42" s="749"/>
      <c r="R42" s="749"/>
      <c r="S42" s="749"/>
      <c r="T42" s="749"/>
      <c r="U42" s="749"/>
      <c r="V42" s="749"/>
      <c r="W42" s="749"/>
      <c r="X42" s="749"/>
      <c r="Y42" s="749"/>
      <c r="Z42" s="749"/>
      <c r="AA42" s="749"/>
      <c r="AB42" s="749"/>
    </row>
    <row r="43" spans="1:28" ht="24" customHeight="1">
      <c r="A43" s="48">
        <v>22</v>
      </c>
      <c r="B43" s="822"/>
      <c r="C43" s="760"/>
      <c r="D43" s="761"/>
      <c r="E43" s="761"/>
      <c r="F43" s="761"/>
      <c r="G43" s="761"/>
      <c r="H43" s="761"/>
      <c r="I43" s="761"/>
      <c r="J43" s="761"/>
      <c r="K43" s="761"/>
      <c r="L43" s="761"/>
      <c r="M43" s="761"/>
      <c r="N43" s="761"/>
      <c r="O43" s="762"/>
      <c r="Q43" s="749"/>
      <c r="R43" s="749"/>
      <c r="S43" s="749"/>
      <c r="T43" s="749"/>
      <c r="U43" s="749"/>
      <c r="V43" s="749"/>
      <c r="W43" s="749"/>
      <c r="X43" s="749"/>
      <c r="Y43" s="749"/>
      <c r="Z43" s="749"/>
      <c r="AA43" s="749"/>
      <c r="AB43" s="749"/>
    </row>
    <row r="44" spans="1:28" ht="24" customHeight="1">
      <c r="A44" s="48">
        <v>23</v>
      </c>
      <c r="B44" s="822"/>
      <c r="C44" s="760"/>
      <c r="D44" s="761"/>
      <c r="E44" s="761"/>
      <c r="F44" s="761"/>
      <c r="G44" s="761"/>
      <c r="H44" s="761"/>
      <c r="I44" s="761"/>
      <c r="J44" s="761"/>
      <c r="K44" s="761"/>
      <c r="L44" s="761"/>
      <c r="M44" s="761"/>
      <c r="N44" s="761"/>
      <c r="O44" s="762"/>
      <c r="Q44" s="749"/>
      <c r="R44" s="749"/>
      <c r="S44" s="749"/>
      <c r="T44" s="749"/>
      <c r="U44" s="749"/>
      <c r="V44" s="749"/>
      <c r="W44" s="749"/>
      <c r="X44" s="749"/>
      <c r="Y44" s="749"/>
      <c r="Z44" s="749"/>
      <c r="AA44" s="749"/>
      <c r="AB44" s="749"/>
    </row>
    <row r="45" spans="1:28" ht="24" customHeight="1">
      <c r="A45" s="48">
        <v>24</v>
      </c>
      <c r="B45" s="822"/>
      <c r="C45" s="760"/>
      <c r="D45" s="761"/>
      <c r="E45" s="761"/>
      <c r="F45" s="761"/>
      <c r="G45" s="761"/>
      <c r="H45" s="761"/>
      <c r="I45" s="761"/>
      <c r="J45" s="761"/>
      <c r="K45" s="761"/>
      <c r="L45" s="761"/>
      <c r="M45" s="761"/>
      <c r="N45" s="761"/>
      <c r="O45" s="762"/>
      <c r="Q45" s="749"/>
      <c r="R45" s="749"/>
      <c r="S45" s="749"/>
      <c r="T45" s="749"/>
      <c r="U45" s="749"/>
      <c r="V45" s="749"/>
      <c r="W45" s="749"/>
      <c r="X45" s="749"/>
      <c r="Y45" s="749"/>
      <c r="Z45" s="749"/>
      <c r="AA45" s="749"/>
      <c r="AB45" s="749"/>
    </row>
    <row r="46" spans="1:28" ht="24" customHeight="1">
      <c r="A46" s="48">
        <v>25</v>
      </c>
      <c r="B46" s="822"/>
      <c r="C46" s="760"/>
      <c r="D46" s="761"/>
      <c r="E46" s="761"/>
      <c r="F46" s="761"/>
      <c r="G46" s="761"/>
      <c r="H46" s="761"/>
      <c r="I46" s="761"/>
      <c r="J46" s="761"/>
      <c r="K46" s="761"/>
      <c r="L46" s="761"/>
      <c r="M46" s="761"/>
      <c r="N46" s="761"/>
      <c r="O46" s="762"/>
      <c r="Q46" s="749"/>
      <c r="R46" s="749"/>
      <c r="S46" s="749"/>
      <c r="T46" s="749"/>
      <c r="U46" s="749"/>
      <c r="V46" s="749"/>
      <c r="W46" s="749"/>
      <c r="X46" s="749"/>
      <c r="Y46" s="749"/>
      <c r="Z46" s="749"/>
      <c r="AA46" s="749"/>
      <c r="AB46" s="749"/>
    </row>
    <row r="47" spans="1:28" ht="24" customHeight="1">
      <c r="A47" s="48">
        <v>26</v>
      </c>
      <c r="B47" s="822"/>
      <c r="C47" s="760"/>
      <c r="D47" s="761"/>
      <c r="E47" s="761"/>
      <c r="F47" s="761"/>
      <c r="G47" s="761"/>
      <c r="H47" s="761"/>
      <c r="I47" s="761"/>
      <c r="J47" s="761"/>
      <c r="K47" s="761"/>
      <c r="L47" s="761"/>
      <c r="M47" s="761"/>
      <c r="N47" s="761"/>
      <c r="O47" s="762"/>
      <c r="Q47" s="749"/>
      <c r="R47" s="749"/>
      <c r="S47" s="749"/>
      <c r="T47" s="749"/>
      <c r="U47" s="749"/>
      <c r="V47" s="749"/>
      <c r="W47" s="749"/>
      <c r="X47" s="749"/>
      <c r="Y47" s="749"/>
      <c r="Z47" s="749"/>
      <c r="AA47" s="749"/>
      <c r="AB47" s="749"/>
    </row>
    <row r="48" spans="1:28" ht="24" customHeight="1">
      <c r="A48" s="48">
        <v>27</v>
      </c>
      <c r="B48" s="822"/>
      <c r="C48" s="760"/>
      <c r="D48" s="761"/>
      <c r="E48" s="761"/>
      <c r="F48" s="761"/>
      <c r="G48" s="761"/>
      <c r="H48" s="761"/>
      <c r="I48" s="761"/>
      <c r="J48" s="761"/>
      <c r="K48" s="761"/>
      <c r="L48" s="761"/>
      <c r="M48" s="761"/>
      <c r="N48" s="761"/>
      <c r="O48" s="762"/>
      <c r="Q48" s="749"/>
      <c r="R48" s="749"/>
      <c r="S48" s="749"/>
      <c r="T48" s="749"/>
      <c r="U48" s="749"/>
      <c r="V48" s="749"/>
      <c r="W48" s="749"/>
      <c r="X48" s="749"/>
      <c r="Y48" s="749"/>
      <c r="Z48" s="749"/>
      <c r="AA48" s="749"/>
      <c r="AB48" s="749"/>
    </row>
    <row r="49" spans="1:28" ht="24" customHeight="1">
      <c r="A49" s="48">
        <v>28</v>
      </c>
      <c r="B49" s="822"/>
      <c r="C49" s="760"/>
      <c r="D49" s="761"/>
      <c r="E49" s="761"/>
      <c r="F49" s="761"/>
      <c r="G49" s="761"/>
      <c r="H49" s="761"/>
      <c r="I49" s="761"/>
      <c r="J49" s="761"/>
      <c r="K49" s="761"/>
      <c r="L49" s="761"/>
      <c r="M49" s="761"/>
      <c r="N49" s="761"/>
      <c r="O49" s="762"/>
      <c r="Q49" s="749"/>
      <c r="R49" s="749"/>
      <c r="S49" s="749"/>
      <c r="T49" s="749"/>
      <c r="U49" s="749"/>
      <c r="V49" s="749"/>
      <c r="W49" s="749"/>
      <c r="X49" s="749"/>
      <c r="Y49" s="749"/>
      <c r="Z49" s="749"/>
      <c r="AA49" s="749"/>
      <c r="AB49" s="749"/>
    </row>
    <row r="50" spans="1:28" ht="24" customHeight="1">
      <c r="A50" s="48">
        <v>29</v>
      </c>
      <c r="B50" s="822"/>
      <c r="C50" s="760"/>
      <c r="D50" s="761"/>
      <c r="E50" s="761"/>
      <c r="F50" s="761"/>
      <c r="G50" s="761"/>
      <c r="H50" s="761"/>
      <c r="I50" s="761"/>
      <c r="J50" s="761"/>
      <c r="K50" s="761"/>
      <c r="L50" s="761"/>
      <c r="M50" s="761"/>
      <c r="N50" s="761"/>
      <c r="O50" s="762"/>
      <c r="Q50" s="749"/>
      <c r="R50" s="749"/>
      <c r="S50" s="749"/>
      <c r="T50" s="749"/>
      <c r="U50" s="749"/>
      <c r="V50" s="749"/>
      <c r="W50" s="749"/>
      <c r="X50" s="749"/>
      <c r="Y50" s="749"/>
      <c r="Z50" s="749"/>
      <c r="AA50" s="749"/>
      <c r="AB50" s="749"/>
    </row>
    <row r="51" spans="1:28" ht="24" customHeight="1">
      <c r="A51" s="48">
        <v>30</v>
      </c>
      <c r="B51" s="822"/>
      <c r="C51" s="763"/>
      <c r="D51" s="764"/>
      <c r="E51" s="764"/>
      <c r="F51" s="764"/>
      <c r="G51" s="764"/>
      <c r="H51" s="764"/>
      <c r="I51" s="764"/>
      <c r="J51" s="764"/>
      <c r="K51" s="764"/>
      <c r="L51" s="764"/>
      <c r="M51" s="764"/>
      <c r="N51" s="764"/>
      <c r="O51" s="765"/>
      <c r="Q51" s="749"/>
      <c r="R51" s="749"/>
      <c r="S51" s="749"/>
      <c r="T51" s="749"/>
      <c r="U51" s="749"/>
      <c r="V51" s="749"/>
      <c r="W51" s="749"/>
      <c r="X51" s="749"/>
      <c r="Y51" s="749"/>
      <c r="Z51" s="749"/>
      <c r="AA51" s="749"/>
      <c r="AB51" s="749"/>
    </row>
    <row r="52" spans="1:28" ht="27" customHeight="1">
      <c r="B52" s="822"/>
      <c r="C52" s="833" t="s">
        <v>246</v>
      </c>
      <c r="D52" s="834"/>
      <c r="E52" s="834"/>
      <c r="F52" s="834"/>
      <c r="G52" s="834"/>
      <c r="H52" s="834"/>
      <c r="I52" s="834"/>
      <c r="J52" s="834"/>
      <c r="K52" s="834"/>
      <c r="L52" s="834"/>
      <c r="M52" s="834"/>
      <c r="N52" s="834"/>
      <c r="O52" s="835"/>
      <c r="Q52" s="533"/>
      <c r="R52" s="533"/>
      <c r="S52" s="533"/>
      <c r="T52" s="533"/>
      <c r="U52" s="533"/>
      <c r="V52" s="533"/>
      <c r="W52" s="533"/>
      <c r="X52" s="533"/>
      <c r="Y52" s="533"/>
      <c r="Z52" s="533"/>
      <c r="AA52" s="533"/>
      <c r="AB52" s="533"/>
    </row>
    <row r="53" spans="1:28" ht="21.75" customHeight="1">
      <c r="A53" s="48">
        <v>1</v>
      </c>
      <c r="B53" s="822"/>
      <c r="C53" s="829"/>
      <c r="D53" s="792"/>
      <c r="E53" s="792"/>
      <c r="F53" s="792"/>
      <c r="G53" s="792"/>
      <c r="H53" s="792"/>
      <c r="I53" s="792"/>
      <c r="J53" s="792"/>
      <c r="K53" s="792"/>
      <c r="L53" s="792"/>
      <c r="M53" s="792"/>
      <c r="N53" s="792"/>
      <c r="O53" s="830"/>
      <c r="Q53" s="751" t="s">
        <v>411</v>
      </c>
      <c r="R53" s="751"/>
      <c r="S53" s="751"/>
      <c r="T53" s="751"/>
      <c r="U53" s="751"/>
      <c r="V53" s="751"/>
      <c r="W53" s="751"/>
      <c r="X53" s="751"/>
      <c r="Y53" s="751"/>
      <c r="Z53" s="751"/>
      <c r="AA53" s="751"/>
      <c r="AB53" s="751"/>
    </row>
    <row r="54" spans="1:28" ht="21.75" customHeight="1">
      <c r="A54" s="48">
        <v>2</v>
      </c>
      <c r="B54" s="822"/>
      <c r="C54" s="831"/>
      <c r="D54" s="793"/>
      <c r="E54" s="793"/>
      <c r="F54" s="793"/>
      <c r="G54" s="793"/>
      <c r="H54" s="793"/>
      <c r="I54" s="793"/>
      <c r="J54" s="793"/>
      <c r="K54" s="793"/>
      <c r="L54" s="793"/>
      <c r="M54" s="793"/>
      <c r="N54" s="793"/>
      <c r="O54" s="832"/>
      <c r="Q54" s="751"/>
      <c r="R54" s="751"/>
      <c r="S54" s="751"/>
      <c r="T54" s="751"/>
      <c r="U54" s="751"/>
      <c r="V54" s="751"/>
      <c r="W54" s="751"/>
      <c r="X54" s="751"/>
      <c r="Y54" s="751"/>
      <c r="Z54" s="751"/>
      <c r="AA54" s="751"/>
      <c r="AB54" s="751"/>
    </row>
    <row r="55" spans="1:28" ht="21.75" customHeight="1">
      <c r="A55" s="48">
        <v>3</v>
      </c>
      <c r="B55" s="822"/>
      <c r="C55" s="831"/>
      <c r="D55" s="793"/>
      <c r="E55" s="793"/>
      <c r="F55" s="793"/>
      <c r="G55" s="793"/>
      <c r="H55" s="793"/>
      <c r="I55" s="793"/>
      <c r="J55" s="793"/>
      <c r="K55" s="793"/>
      <c r="L55" s="793"/>
      <c r="M55" s="793"/>
      <c r="N55" s="793"/>
      <c r="O55" s="832"/>
      <c r="Q55" s="751"/>
      <c r="R55" s="751"/>
      <c r="S55" s="751"/>
      <c r="T55" s="751"/>
      <c r="U55" s="751"/>
      <c r="V55" s="751"/>
      <c r="W55" s="751"/>
      <c r="X55" s="751"/>
      <c r="Y55" s="751"/>
      <c r="Z55" s="751"/>
      <c r="AA55" s="751"/>
      <c r="AB55" s="751"/>
    </row>
    <row r="56" spans="1:28" ht="21.75" customHeight="1">
      <c r="A56" s="48">
        <v>4</v>
      </c>
      <c r="B56" s="822"/>
      <c r="C56" s="831"/>
      <c r="D56" s="793"/>
      <c r="E56" s="793"/>
      <c r="F56" s="793"/>
      <c r="G56" s="793"/>
      <c r="H56" s="793"/>
      <c r="I56" s="793"/>
      <c r="J56" s="793"/>
      <c r="K56" s="793"/>
      <c r="L56" s="793"/>
      <c r="M56" s="793"/>
      <c r="N56" s="793"/>
      <c r="O56" s="832"/>
      <c r="Q56" s="751"/>
      <c r="R56" s="751"/>
      <c r="S56" s="751"/>
      <c r="T56" s="751"/>
      <c r="U56" s="751"/>
      <c r="V56" s="751"/>
      <c r="W56" s="751"/>
      <c r="X56" s="751"/>
      <c r="Y56" s="751"/>
      <c r="Z56" s="751"/>
      <c r="AA56" s="751"/>
      <c r="AB56" s="751"/>
    </row>
    <row r="57" spans="1:28" ht="21.75" customHeight="1">
      <c r="A57" s="48">
        <v>5</v>
      </c>
      <c r="B57" s="822"/>
      <c r="C57" s="831"/>
      <c r="D57" s="793"/>
      <c r="E57" s="793"/>
      <c r="F57" s="793"/>
      <c r="G57" s="793"/>
      <c r="H57" s="793"/>
      <c r="I57" s="793"/>
      <c r="J57" s="793"/>
      <c r="K57" s="793"/>
      <c r="L57" s="793"/>
      <c r="M57" s="793"/>
      <c r="N57" s="793"/>
      <c r="O57" s="832"/>
      <c r="Q57" s="752"/>
      <c r="R57" s="752"/>
      <c r="S57" s="752"/>
      <c r="T57" s="752"/>
      <c r="U57" s="752"/>
      <c r="V57" s="752"/>
      <c r="W57" s="752"/>
      <c r="X57" s="752"/>
      <c r="Y57" s="752"/>
      <c r="Z57" s="752"/>
      <c r="AA57" s="752"/>
      <c r="AB57" s="752"/>
    </row>
    <row r="58" spans="1:28" ht="30" customHeight="1">
      <c r="B58" s="822"/>
      <c r="C58" s="734" t="s">
        <v>254</v>
      </c>
      <c r="D58" s="735"/>
      <c r="E58" s="583" t="s">
        <v>272</v>
      </c>
      <c r="F58" s="740" t="s">
        <v>473</v>
      </c>
      <c r="G58" s="740"/>
      <c r="H58" s="740"/>
      <c r="I58" s="742"/>
      <c r="J58" s="584" t="s">
        <v>272</v>
      </c>
      <c r="K58" s="740" t="s">
        <v>472</v>
      </c>
      <c r="L58" s="740"/>
      <c r="M58" s="740"/>
      <c r="N58" s="740"/>
      <c r="O58" s="741"/>
      <c r="Q58" s="738" t="s">
        <v>476</v>
      </c>
      <c r="R58" s="738"/>
      <c r="S58" s="738"/>
      <c r="T58" s="738"/>
      <c r="U58" s="738"/>
      <c r="V58" s="738"/>
      <c r="W58" s="738"/>
      <c r="X58" s="738"/>
      <c r="Y58" s="738"/>
      <c r="Z58" s="738"/>
      <c r="AA58" s="738"/>
      <c r="AB58" s="738"/>
    </row>
    <row r="59" spans="1:28" ht="30" customHeight="1">
      <c r="B59" s="822"/>
      <c r="C59" s="736"/>
      <c r="D59" s="737"/>
      <c r="E59" s="585" t="s">
        <v>272</v>
      </c>
      <c r="F59" s="743" t="s">
        <v>474</v>
      </c>
      <c r="G59" s="744"/>
      <c r="H59" s="744"/>
      <c r="I59" s="744"/>
      <c r="J59" s="586" t="s">
        <v>272</v>
      </c>
      <c r="K59" s="587" t="s">
        <v>475</v>
      </c>
      <c r="L59" s="745"/>
      <c r="M59" s="745"/>
      <c r="N59" s="745"/>
      <c r="O59" s="746"/>
      <c r="Q59" s="739"/>
      <c r="R59" s="739"/>
      <c r="S59" s="739"/>
      <c r="T59" s="739"/>
      <c r="U59" s="739"/>
      <c r="V59" s="739"/>
      <c r="W59" s="739"/>
      <c r="X59" s="739"/>
      <c r="Y59" s="739"/>
      <c r="Z59" s="739"/>
      <c r="AA59" s="739"/>
      <c r="AB59" s="739"/>
    </row>
    <row r="60" spans="1:28" ht="22.5" customHeight="1">
      <c r="B60" s="822"/>
      <c r="C60" s="815" t="s">
        <v>235</v>
      </c>
      <c r="D60" s="816"/>
      <c r="E60" s="816"/>
      <c r="F60" s="816"/>
      <c r="G60" s="816"/>
      <c r="H60" s="816"/>
      <c r="I60" s="816"/>
      <c r="J60" s="816"/>
      <c r="K60" s="816"/>
      <c r="L60" s="816"/>
      <c r="M60" s="816"/>
      <c r="N60" s="816"/>
      <c r="O60" s="817"/>
      <c r="Q60" s="582"/>
      <c r="R60" s="582"/>
      <c r="S60" s="582"/>
      <c r="T60" s="582"/>
      <c r="U60" s="582"/>
      <c r="V60" s="582"/>
      <c r="W60" s="582"/>
      <c r="X60" s="582"/>
      <c r="Y60" s="582"/>
      <c r="Z60" s="582"/>
      <c r="AA60" s="582"/>
      <c r="AB60" s="582"/>
    </row>
    <row r="61" spans="1:28" ht="24" customHeight="1">
      <c r="A61" s="48">
        <v>1</v>
      </c>
      <c r="B61" s="822"/>
      <c r="C61" s="792"/>
      <c r="D61" s="818"/>
      <c r="E61" s="818"/>
      <c r="F61" s="818"/>
      <c r="G61" s="818"/>
      <c r="H61" s="818"/>
      <c r="I61" s="818"/>
      <c r="J61" s="818"/>
      <c r="K61" s="818"/>
      <c r="L61" s="818"/>
      <c r="M61" s="818"/>
      <c r="N61" s="818"/>
      <c r="O61" s="819"/>
      <c r="Q61" s="582"/>
      <c r="R61" s="582"/>
      <c r="S61" s="582"/>
      <c r="T61" s="582"/>
      <c r="U61" s="582"/>
      <c r="V61" s="582"/>
      <c r="W61" s="582"/>
      <c r="X61" s="582"/>
      <c r="Y61" s="582"/>
      <c r="Z61" s="582"/>
      <c r="AA61" s="582"/>
      <c r="AB61" s="582"/>
    </row>
    <row r="62" spans="1:28" ht="22.5" customHeight="1">
      <c r="A62" s="48">
        <v>2</v>
      </c>
      <c r="B62" s="822"/>
      <c r="C62" s="820"/>
      <c r="D62" s="820"/>
      <c r="E62" s="820"/>
      <c r="F62" s="820"/>
      <c r="G62" s="820"/>
      <c r="H62" s="820"/>
      <c r="I62" s="820"/>
      <c r="J62" s="820"/>
      <c r="K62" s="820"/>
      <c r="L62" s="820"/>
      <c r="M62" s="820"/>
      <c r="N62" s="820"/>
      <c r="O62" s="821"/>
      <c r="Q62" s="582"/>
      <c r="R62" s="582"/>
      <c r="S62" s="582"/>
      <c r="T62" s="582"/>
      <c r="U62" s="582"/>
      <c r="V62" s="582"/>
      <c r="W62" s="582"/>
      <c r="X62" s="582"/>
      <c r="Y62" s="582"/>
      <c r="Z62" s="582"/>
      <c r="AA62" s="582"/>
      <c r="AB62" s="582"/>
    </row>
    <row r="63" spans="1:28">
      <c r="A63" s="48">
        <v>3</v>
      </c>
      <c r="B63" s="822"/>
      <c r="C63" s="820"/>
      <c r="D63" s="820"/>
      <c r="E63" s="820"/>
      <c r="F63" s="820"/>
      <c r="G63" s="820"/>
      <c r="H63" s="820"/>
      <c r="I63" s="820"/>
      <c r="J63" s="820"/>
      <c r="K63" s="820"/>
      <c r="L63" s="820"/>
      <c r="M63" s="820"/>
      <c r="N63" s="820"/>
      <c r="O63" s="821"/>
      <c r="Q63" s="532"/>
      <c r="R63" s="532"/>
      <c r="S63" s="532"/>
      <c r="T63" s="532"/>
      <c r="U63" s="532"/>
      <c r="V63" s="532"/>
      <c r="W63" s="532"/>
      <c r="X63" s="532"/>
      <c r="Y63" s="532"/>
      <c r="Z63" s="532"/>
      <c r="AA63" s="532"/>
      <c r="AB63" s="532"/>
    </row>
    <row r="64" spans="1:28">
      <c r="A64" s="48">
        <v>4</v>
      </c>
      <c r="B64" s="822"/>
      <c r="C64" s="820"/>
      <c r="D64" s="820"/>
      <c r="E64" s="820"/>
      <c r="F64" s="820"/>
      <c r="G64" s="820"/>
      <c r="H64" s="820"/>
      <c r="I64" s="820"/>
      <c r="J64" s="820"/>
      <c r="K64" s="820"/>
      <c r="L64" s="820"/>
      <c r="M64" s="820"/>
      <c r="N64" s="820"/>
      <c r="O64" s="821"/>
      <c r="Q64" s="533"/>
      <c r="R64" s="533"/>
      <c r="S64" s="533"/>
      <c r="T64" s="533"/>
      <c r="U64" s="533"/>
      <c r="V64" s="533"/>
      <c r="W64" s="533"/>
      <c r="X64" s="533"/>
      <c r="Y64" s="533"/>
      <c r="Z64" s="533"/>
      <c r="AA64" s="533"/>
      <c r="AB64" s="533"/>
    </row>
    <row r="65" spans="1:28" s="181" customFormat="1" ht="24" customHeight="1">
      <c r="A65" s="183">
        <v>1</v>
      </c>
      <c r="B65" s="823" t="s">
        <v>268</v>
      </c>
      <c r="C65" s="824"/>
      <c r="D65" s="806"/>
      <c r="E65" s="807"/>
      <c r="F65" s="807"/>
      <c r="G65" s="807"/>
      <c r="H65" s="807"/>
      <c r="I65" s="807"/>
      <c r="J65" s="807"/>
      <c r="K65" s="807"/>
      <c r="L65" s="807"/>
      <c r="M65" s="807"/>
      <c r="N65" s="807"/>
      <c r="O65" s="808"/>
      <c r="Q65" s="747" t="s">
        <v>410</v>
      </c>
      <c r="R65" s="748"/>
      <c r="S65" s="748"/>
      <c r="T65" s="748"/>
      <c r="U65" s="748"/>
      <c r="V65" s="748"/>
      <c r="W65" s="748"/>
      <c r="X65" s="748"/>
      <c r="Y65" s="748"/>
      <c r="Z65" s="748"/>
      <c r="AA65" s="748"/>
      <c r="AB65" s="748"/>
    </row>
    <row r="66" spans="1:28" s="181" customFormat="1">
      <c r="A66" s="183">
        <v>2</v>
      </c>
      <c r="B66" s="825"/>
      <c r="C66" s="826"/>
      <c r="D66" s="809"/>
      <c r="E66" s="810"/>
      <c r="F66" s="810"/>
      <c r="G66" s="810"/>
      <c r="H66" s="810"/>
      <c r="I66" s="810"/>
      <c r="J66" s="810"/>
      <c r="K66" s="810"/>
      <c r="L66" s="810"/>
      <c r="M66" s="810"/>
      <c r="N66" s="810"/>
      <c r="O66" s="811"/>
      <c r="Q66" s="749"/>
      <c r="R66" s="749"/>
      <c r="S66" s="749"/>
      <c r="T66" s="749"/>
      <c r="U66" s="749"/>
      <c r="V66" s="749"/>
      <c r="W66" s="749"/>
      <c r="X66" s="749"/>
      <c r="Y66" s="749"/>
      <c r="Z66" s="749"/>
      <c r="AA66" s="749"/>
      <c r="AB66" s="749"/>
    </row>
    <row r="67" spans="1:28" s="181" customFormat="1">
      <c r="A67" s="183">
        <v>3</v>
      </c>
      <c r="B67" s="825"/>
      <c r="C67" s="826"/>
      <c r="D67" s="809"/>
      <c r="E67" s="810"/>
      <c r="F67" s="810"/>
      <c r="G67" s="810"/>
      <c r="H67" s="810"/>
      <c r="I67" s="810"/>
      <c r="J67" s="810"/>
      <c r="K67" s="810"/>
      <c r="L67" s="810"/>
      <c r="M67" s="810"/>
      <c r="N67" s="810"/>
      <c r="O67" s="811"/>
      <c r="Q67" s="749"/>
      <c r="R67" s="749"/>
      <c r="S67" s="749"/>
      <c r="T67" s="749"/>
      <c r="U67" s="749"/>
      <c r="V67" s="749"/>
      <c r="W67" s="749"/>
      <c r="X67" s="749"/>
      <c r="Y67" s="749"/>
      <c r="Z67" s="749"/>
      <c r="AA67" s="749"/>
      <c r="AB67" s="749"/>
    </row>
    <row r="68" spans="1:28" s="181" customFormat="1">
      <c r="A68" s="183">
        <v>4</v>
      </c>
      <c r="B68" s="825"/>
      <c r="C68" s="826"/>
      <c r="D68" s="809"/>
      <c r="E68" s="810"/>
      <c r="F68" s="810"/>
      <c r="G68" s="810"/>
      <c r="H68" s="810"/>
      <c r="I68" s="810"/>
      <c r="J68" s="810"/>
      <c r="K68" s="810"/>
      <c r="L68" s="810"/>
      <c r="M68" s="810"/>
      <c r="N68" s="810"/>
      <c r="O68" s="811"/>
      <c r="Q68" s="749"/>
      <c r="R68" s="749"/>
      <c r="S68" s="749"/>
      <c r="T68" s="749"/>
      <c r="U68" s="749"/>
      <c r="V68" s="749"/>
      <c r="W68" s="749"/>
      <c r="X68" s="749"/>
      <c r="Y68" s="749"/>
      <c r="Z68" s="749"/>
      <c r="AA68" s="749"/>
      <c r="AB68" s="749"/>
    </row>
    <row r="69" spans="1:28" s="181" customFormat="1">
      <c r="A69" s="183">
        <v>5</v>
      </c>
      <c r="B69" s="825"/>
      <c r="C69" s="826"/>
      <c r="D69" s="809"/>
      <c r="E69" s="810"/>
      <c r="F69" s="810"/>
      <c r="G69" s="810"/>
      <c r="H69" s="810"/>
      <c r="I69" s="810"/>
      <c r="J69" s="810"/>
      <c r="K69" s="810"/>
      <c r="L69" s="810"/>
      <c r="M69" s="810"/>
      <c r="N69" s="810"/>
      <c r="O69" s="811"/>
      <c r="Q69" s="750"/>
      <c r="R69" s="750"/>
      <c r="S69" s="750"/>
      <c r="T69" s="750"/>
      <c r="U69" s="750"/>
      <c r="V69" s="750"/>
      <c r="W69" s="750"/>
      <c r="X69" s="750"/>
      <c r="Y69" s="750"/>
      <c r="Z69" s="750"/>
      <c r="AA69" s="750"/>
      <c r="AB69" s="750"/>
    </row>
    <row r="70" spans="1:28" s="181" customFormat="1">
      <c r="A70" s="183">
        <v>6</v>
      </c>
      <c r="B70" s="827"/>
      <c r="C70" s="828"/>
      <c r="D70" s="812"/>
      <c r="E70" s="813"/>
      <c r="F70" s="813"/>
      <c r="G70" s="813"/>
      <c r="H70" s="813"/>
      <c r="I70" s="813"/>
      <c r="J70" s="813"/>
      <c r="K70" s="813"/>
      <c r="L70" s="813"/>
      <c r="M70" s="813"/>
      <c r="N70" s="813"/>
      <c r="O70" s="814"/>
    </row>
    <row r="71" spans="1:28">
      <c r="B71" s="796" t="s">
        <v>462</v>
      </c>
      <c r="C71" s="797"/>
      <c r="D71" s="797"/>
      <c r="E71" s="797"/>
      <c r="F71" s="797"/>
      <c r="G71" s="797"/>
      <c r="H71" s="797"/>
      <c r="I71" s="797"/>
      <c r="J71" s="797"/>
      <c r="K71" s="797"/>
      <c r="L71" s="797"/>
      <c r="M71" s="797"/>
      <c r="N71" s="797"/>
      <c r="O71" s="798"/>
    </row>
    <row r="72" spans="1:28" s="181" customFormat="1" ht="24" customHeight="1">
      <c r="A72" s="183">
        <v>1</v>
      </c>
      <c r="B72" s="799"/>
      <c r="C72" s="800"/>
      <c r="D72" s="800"/>
      <c r="E72" s="800"/>
      <c r="F72" s="800"/>
      <c r="G72" s="800"/>
      <c r="H72" s="800"/>
      <c r="I72" s="800"/>
      <c r="J72" s="800"/>
      <c r="K72" s="800"/>
      <c r="L72" s="800"/>
      <c r="M72" s="800"/>
      <c r="N72" s="800"/>
      <c r="O72" s="801"/>
      <c r="P72" s="35"/>
    </row>
    <row r="73" spans="1:28" s="181" customFormat="1">
      <c r="A73" s="183">
        <v>2</v>
      </c>
      <c r="B73" s="802"/>
      <c r="C73" s="800"/>
      <c r="D73" s="800"/>
      <c r="E73" s="800"/>
      <c r="F73" s="800"/>
      <c r="G73" s="800"/>
      <c r="H73" s="800"/>
      <c r="I73" s="800"/>
      <c r="J73" s="800"/>
      <c r="K73" s="800"/>
      <c r="L73" s="800"/>
      <c r="M73" s="800"/>
      <c r="N73" s="800"/>
      <c r="O73" s="801"/>
      <c r="P73" s="35"/>
    </row>
    <row r="74" spans="1:28" s="181" customFormat="1">
      <c r="A74" s="183">
        <v>3</v>
      </c>
      <c r="B74" s="802"/>
      <c r="C74" s="800"/>
      <c r="D74" s="800"/>
      <c r="E74" s="800"/>
      <c r="F74" s="800"/>
      <c r="G74" s="800"/>
      <c r="H74" s="800"/>
      <c r="I74" s="800"/>
      <c r="J74" s="800"/>
      <c r="K74" s="800"/>
      <c r="L74" s="800"/>
      <c r="M74" s="800"/>
      <c r="N74" s="800"/>
      <c r="O74" s="801"/>
      <c r="P74" s="35"/>
    </row>
    <row r="75" spans="1:28" s="181" customFormat="1">
      <c r="A75" s="183">
        <v>4</v>
      </c>
      <c r="B75" s="802"/>
      <c r="C75" s="800"/>
      <c r="D75" s="800"/>
      <c r="E75" s="800"/>
      <c r="F75" s="800"/>
      <c r="G75" s="800"/>
      <c r="H75" s="800"/>
      <c r="I75" s="800"/>
      <c r="J75" s="800"/>
      <c r="K75" s="800"/>
      <c r="L75" s="800"/>
      <c r="M75" s="800"/>
      <c r="N75" s="800"/>
      <c r="O75" s="801"/>
      <c r="P75" s="35"/>
    </row>
    <row r="76" spans="1:28" ht="23" thickBot="1">
      <c r="A76" s="48">
        <v>5</v>
      </c>
      <c r="B76" s="803"/>
      <c r="C76" s="804"/>
      <c r="D76" s="804"/>
      <c r="E76" s="804"/>
      <c r="F76" s="804"/>
      <c r="G76" s="804"/>
      <c r="H76" s="804"/>
      <c r="I76" s="804"/>
      <c r="J76" s="804"/>
      <c r="K76" s="804"/>
      <c r="L76" s="804"/>
      <c r="M76" s="804"/>
      <c r="N76" s="804"/>
      <c r="O76" s="805"/>
    </row>
    <row r="80" spans="1:28">
      <c r="F80" s="182"/>
    </row>
  </sheetData>
  <sheetProtection algorithmName="SHA-512" hashValue="AqvjQ1W5ZFmj4Y+7loSw70mtN+gj5qByuckO/WDWvxIk95U9Bskk0gexWOIwEMEL0bNgwlnPbx4OrC7QkXYAkg==" saltValue="CvEVNFFCzbd+XNAAxF9w2Q==" spinCount="100000" sheet="1" objects="1" scenarios="1"/>
  <mergeCells count="46">
    <mergeCell ref="B71:O71"/>
    <mergeCell ref="B72:O76"/>
    <mergeCell ref="D65:O70"/>
    <mergeCell ref="C60:O60"/>
    <mergeCell ref="C61:O64"/>
    <mergeCell ref="B16:B64"/>
    <mergeCell ref="B65:C70"/>
    <mergeCell ref="C53:O57"/>
    <mergeCell ref="G17:H17"/>
    <mergeCell ref="C52:O52"/>
    <mergeCell ref="E16:F16"/>
    <mergeCell ref="G16:H16"/>
    <mergeCell ref="J16:M16"/>
    <mergeCell ref="E17:F17"/>
    <mergeCell ref="E20:F20"/>
    <mergeCell ref="G20:H20"/>
    <mergeCell ref="B2:C2"/>
    <mergeCell ref="D2:N2"/>
    <mergeCell ref="B3:C3"/>
    <mergeCell ref="D3:N3"/>
    <mergeCell ref="B4:B15"/>
    <mergeCell ref="C4:O4"/>
    <mergeCell ref="C5:O10"/>
    <mergeCell ref="C11:O11"/>
    <mergeCell ref="C12:O15"/>
    <mergeCell ref="C21:O21"/>
    <mergeCell ref="C22:O51"/>
    <mergeCell ref="J20:M20"/>
    <mergeCell ref="J17:M17"/>
    <mergeCell ref="E18:F18"/>
    <mergeCell ref="G18:H18"/>
    <mergeCell ref="J18:M18"/>
    <mergeCell ref="E19:F19"/>
    <mergeCell ref="G19:H19"/>
    <mergeCell ref="J19:M19"/>
    <mergeCell ref="Q65:AB69"/>
    <mergeCell ref="Q53:AB57"/>
    <mergeCell ref="Q4:AB15"/>
    <mergeCell ref="Q16:AB20"/>
    <mergeCell ref="Q21:AB51"/>
    <mergeCell ref="C58:D59"/>
    <mergeCell ref="Q58:AB59"/>
    <mergeCell ref="K58:O58"/>
    <mergeCell ref="F58:I58"/>
    <mergeCell ref="F59:I59"/>
    <mergeCell ref="L59:O59"/>
  </mergeCells>
  <phoneticPr fontId="23"/>
  <dataValidations count="4">
    <dataValidation type="textLength" operator="lessThanOrEqual" allowBlank="1" showInputMessage="1" showErrorMessage="1" errorTitle="字数超過" error="300字・6行以内でご記入ください。" sqref="D65 B72 C5:O10" xr:uid="{00000000-0002-0000-0300-000001000000}">
      <formula1>300</formula1>
    </dataValidation>
    <dataValidation type="list" operator="lessThanOrEqual" allowBlank="1" showInputMessage="1" showErrorMessage="1" sqref="J58:J59 E58:E59" xr:uid="{00000000-0002-0000-0300-000002000000}">
      <formula1>"ー,〇"</formula1>
    </dataValidation>
    <dataValidation type="textLength" operator="lessThanOrEqual" allowBlank="1" showInputMessage="1" showErrorMessage="1" errorTitle="字数超過" error="200字・4行以内でご記入ください。" sqref="C12:O15" xr:uid="{00000000-0002-0000-0300-000003000000}">
      <formula1>200</formula1>
    </dataValidation>
    <dataValidation type="textLength" operator="lessThanOrEqual" allowBlank="1" showInputMessage="1" showErrorMessage="1" errorTitle="字数超過" error="200字・4行以下で入力してください。" sqref="C61:O64" xr:uid="{00000000-0002-0000-0300-000004000000}">
      <formula1>200</formula1>
    </dataValidation>
  </dataValidations>
  <printOptions horizontalCentered="1"/>
  <pageMargins left="0.31496062992125984" right="0.31496062992125984" top="0.35433070866141736" bottom="0.35433070866141736" header="0.31496062992125984" footer="0.31496062992125984"/>
  <pageSetup paperSize="9" scale="1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rgb="FFCCFFFF"/>
    <pageSetUpPr fitToPage="1"/>
  </sheetPr>
  <dimension ref="A1:T132"/>
  <sheetViews>
    <sheetView view="pageBreakPreview" zoomScale="55" zoomScaleNormal="100" zoomScaleSheetLayoutView="55" workbookViewId="0">
      <selection activeCell="C25" sqref="C25:C29"/>
    </sheetView>
  </sheetViews>
  <sheetFormatPr defaultColWidth="9" defaultRowHeight="18"/>
  <cols>
    <col min="1" max="2" width="6.83203125" style="186" customWidth="1"/>
    <col min="3" max="3" width="7.25" style="186" customWidth="1"/>
    <col min="4" max="4" width="39.5" style="274" customWidth="1"/>
    <col min="5" max="5" width="12" style="335" customWidth="1"/>
    <col min="6" max="6" width="3.5" style="335" bestFit="1" customWidth="1"/>
    <col min="7" max="7" width="11" style="335" customWidth="1"/>
    <col min="8" max="8" width="21.33203125" style="187" bestFit="1" customWidth="1"/>
    <col min="9" max="9" width="17.75" style="187" customWidth="1"/>
    <col min="10" max="10" width="1.08203125" style="39" customWidth="1"/>
    <col min="11" max="16384" width="9" style="39"/>
  </cols>
  <sheetData>
    <row r="1" spans="1:20">
      <c r="A1" s="100" t="s">
        <v>306</v>
      </c>
    </row>
    <row r="2" spans="1:20" s="25" customFormat="1">
      <c r="A2" s="776" t="s">
        <v>274</v>
      </c>
      <c r="B2" s="776"/>
      <c r="C2" s="777">
        <f>'1-1 総表'!C15</f>
        <v>0</v>
      </c>
      <c r="D2" s="777"/>
      <c r="E2" s="777"/>
      <c r="F2" s="777"/>
      <c r="G2" s="777"/>
      <c r="H2" s="777"/>
      <c r="I2" s="777"/>
      <c r="J2" s="88"/>
      <c r="K2" s="34"/>
    </row>
    <row r="3" spans="1:20" s="25" customFormat="1">
      <c r="A3" s="776" t="s">
        <v>148</v>
      </c>
      <c r="B3" s="776"/>
      <c r="C3" s="777">
        <f>'1-1 総表'!C27</f>
        <v>0</v>
      </c>
      <c r="D3" s="777"/>
      <c r="E3" s="777"/>
      <c r="F3" s="777"/>
      <c r="G3" s="777"/>
      <c r="H3" s="777"/>
      <c r="I3" s="777"/>
      <c r="J3" s="88"/>
      <c r="K3" s="34"/>
    </row>
    <row r="4" spans="1:20" ht="18.5" thickBot="1">
      <c r="K4" s="531"/>
      <c r="L4" s="531"/>
      <c r="M4" s="531"/>
      <c r="N4" s="531"/>
      <c r="O4" s="531"/>
      <c r="P4" s="531"/>
      <c r="Q4" s="531"/>
      <c r="R4" s="531"/>
      <c r="S4" s="531"/>
      <c r="T4" s="531"/>
    </row>
    <row r="5" spans="1:20" s="27" customFormat="1" ht="20.5" thickBot="1">
      <c r="A5" s="188"/>
      <c r="B5" s="360" t="s">
        <v>103</v>
      </c>
      <c r="C5" s="189"/>
      <c r="D5" s="275"/>
      <c r="E5" s="900">
        <f>E6+E7</f>
        <v>0</v>
      </c>
      <c r="F5" s="900"/>
      <c r="G5" s="901"/>
      <c r="H5" s="190"/>
      <c r="I5" s="190"/>
      <c r="K5" s="605" t="s">
        <v>436</v>
      </c>
      <c r="L5" s="608"/>
      <c r="M5" s="608"/>
      <c r="N5" s="608"/>
      <c r="O5" s="608"/>
      <c r="P5" s="608"/>
      <c r="Q5" s="608"/>
      <c r="R5" s="608"/>
      <c r="S5" s="608"/>
      <c r="T5" s="608"/>
    </row>
    <row r="6" spans="1:20" s="27" customFormat="1" ht="20.5" thickBot="1">
      <c r="A6" s="188"/>
      <c r="B6" s="191"/>
      <c r="C6" s="902" t="s">
        <v>104</v>
      </c>
      <c r="D6" s="903"/>
      <c r="E6" s="909">
        <f>I17</f>
        <v>0</v>
      </c>
      <c r="F6" s="910"/>
      <c r="G6" s="911"/>
      <c r="H6" s="192"/>
      <c r="I6" s="192"/>
      <c r="K6" s="608"/>
      <c r="L6" s="608"/>
      <c r="M6" s="608"/>
      <c r="N6" s="608"/>
      <c r="O6" s="608"/>
      <c r="P6" s="608"/>
      <c r="Q6" s="608"/>
      <c r="R6" s="608"/>
      <c r="S6" s="608"/>
      <c r="T6" s="608"/>
    </row>
    <row r="7" spans="1:20" s="27" customFormat="1" ht="20.5" thickBot="1">
      <c r="A7" s="188"/>
      <c r="B7" s="191"/>
      <c r="C7" s="193" t="s">
        <v>105</v>
      </c>
      <c r="D7" s="276"/>
      <c r="E7" s="904">
        <f>SUM(E8:G13)</f>
        <v>0</v>
      </c>
      <c r="F7" s="904"/>
      <c r="G7" s="905"/>
      <c r="H7" s="192"/>
      <c r="I7" s="192"/>
      <c r="K7" s="608"/>
      <c r="L7" s="608"/>
      <c r="M7" s="608"/>
      <c r="N7" s="608"/>
      <c r="O7" s="608"/>
      <c r="P7" s="608"/>
      <c r="Q7" s="608"/>
      <c r="R7" s="608"/>
      <c r="S7" s="608"/>
      <c r="T7" s="608"/>
    </row>
    <row r="8" spans="1:20" s="27" customFormat="1" ht="20.5" thickBot="1">
      <c r="A8" s="188"/>
      <c r="B8" s="191"/>
      <c r="C8" s="194"/>
      <c r="D8" s="361" t="s">
        <v>106</v>
      </c>
      <c r="E8" s="906">
        <f>I65</f>
        <v>0</v>
      </c>
      <c r="F8" s="907"/>
      <c r="G8" s="908"/>
      <c r="H8" s="192"/>
      <c r="I8" s="192"/>
      <c r="K8" s="608"/>
      <c r="L8" s="608"/>
      <c r="M8" s="608"/>
      <c r="N8" s="608"/>
      <c r="O8" s="608"/>
      <c r="P8" s="608"/>
      <c r="Q8" s="608"/>
      <c r="R8" s="608"/>
      <c r="S8" s="608"/>
      <c r="T8" s="608"/>
    </row>
    <row r="9" spans="1:20" s="27" customFormat="1" ht="20">
      <c r="A9" s="188"/>
      <c r="B9" s="191"/>
      <c r="C9" s="194"/>
      <c r="D9" s="277" t="s">
        <v>107</v>
      </c>
      <c r="E9" s="894">
        <f>I74</f>
        <v>0</v>
      </c>
      <c r="F9" s="894"/>
      <c r="G9" s="895"/>
      <c r="H9" s="192"/>
      <c r="I9" s="192"/>
      <c r="K9" s="608"/>
      <c r="L9" s="608"/>
      <c r="M9" s="608"/>
      <c r="N9" s="608"/>
      <c r="O9" s="608"/>
      <c r="P9" s="608"/>
      <c r="Q9" s="608"/>
      <c r="R9" s="608"/>
      <c r="S9" s="608"/>
      <c r="T9" s="608"/>
    </row>
    <row r="10" spans="1:20" s="27" customFormat="1" ht="20">
      <c r="A10" s="188"/>
      <c r="B10" s="191"/>
      <c r="C10" s="194"/>
      <c r="D10" s="277" t="s">
        <v>108</v>
      </c>
      <c r="E10" s="896">
        <f>I85</f>
        <v>0</v>
      </c>
      <c r="F10" s="896"/>
      <c r="G10" s="897"/>
      <c r="H10" s="192"/>
      <c r="I10" s="192"/>
      <c r="K10" s="608"/>
      <c r="L10" s="608"/>
      <c r="M10" s="608"/>
      <c r="N10" s="608"/>
      <c r="O10" s="608"/>
      <c r="P10" s="608"/>
      <c r="Q10" s="608"/>
      <c r="R10" s="608"/>
      <c r="S10" s="608"/>
      <c r="T10" s="608"/>
    </row>
    <row r="11" spans="1:20" s="27" customFormat="1" ht="20">
      <c r="A11" s="188"/>
      <c r="B11" s="191"/>
      <c r="C11" s="194"/>
      <c r="D11" s="278" t="s">
        <v>109</v>
      </c>
      <c r="E11" s="896">
        <f>I96</f>
        <v>0</v>
      </c>
      <c r="F11" s="896"/>
      <c r="G11" s="897"/>
      <c r="H11" s="192"/>
      <c r="I11" s="192"/>
      <c r="K11" s="608"/>
      <c r="L11" s="608"/>
      <c r="M11" s="608"/>
      <c r="N11" s="608"/>
      <c r="O11" s="608"/>
      <c r="P11" s="608"/>
      <c r="Q11" s="608"/>
      <c r="R11" s="608"/>
      <c r="S11" s="608"/>
      <c r="T11" s="608"/>
    </row>
    <row r="12" spans="1:20" s="27" customFormat="1" ht="19.5" customHeight="1">
      <c r="A12" s="188"/>
      <c r="B12" s="191"/>
      <c r="C12" s="194"/>
      <c r="D12" s="278" t="s">
        <v>110</v>
      </c>
      <c r="E12" s="896">
        <f>I111</f>
        <v>0</v>
      </c>
      <c r="F12" s="896"/>
      <c r="G12" s="897"/>
      <c r="H12" s="192"/>
      <c r="I12" s="192"/>
      <c r="K12" s="608"/>
      <c r="L12" s="608"/>
      <c r="M12" s="608"/>
      <c r="N12" s="608"/>
      <c r="O12" s="608"/>
      <c r="P12" s="608"/>
      <c r="Q12" s="608"/>
      <c r="R12" s="608"/>
      <c r="S12" s="608"/>
      <c r="T12" s="608"/>
    </row>
    <row r="13" spans="1:20" s="27" customFormat="1" ht="20.25" customHeight="1" thickBot="1">
      <c r="A13" s="188"/>
      <c r="B13" s="195"/>
      <c r="C13" s="196"/>
      <c r="D13" s="279" t="s">
        <v>111</v>
      </c>
      <c r="E13" s="898">
        <f>I122</f>
        <v>0</v>
      </c>
      <c r="F13" s="898"/>
      <c r="G13" s="899"/>
      <c r="H13" s="192"/>
      <c r="I13" s="192"/>
      <c r="K13" s="609"/>
      <c r="L13" s="609"/>
      <c r="M13" s="609"/>
      <c r="N13" s="609"/>
      <c r="O13" s="609"/>
      <c r="P13" s="609"/>
      <c r="Q13" s="609"/>
      <c r="R13" s="609"/>
      <c r="S13" s="609"/>
      <c r="T13" s="609"/>
    </row>
    <row r="14" spans="1:20" ht="19.5" customHeight="1" thickBot="1"/>
    <row r="15" spans="1:20" s="200" customFormat="1" ht="18.5" thickBot="1">
      <c r="A15" s="197" t="s">
        <v>14</v>
      </c>
      <c r="B15" s="257" t="s">
        <v>15</v>
      </c>
      <c r="C15" s="257" t="s">
        <v>16</v>
      </c>
      <c r="D15" s="280" t="s">
        <v>17</v>
      </c>
      <c r="E15" s="893" t="s">
        <v>18</v>
      </c>
      <c r="F15" s="893"/>
      <c r="G15" s="893"/>
      <c r="H15" s="198" t="s">
        <v>98</v>
      </c>
      <c r="I15" s="199" t="s">
        <v>19</v>
      </c>
    </row>
    <row r="16" spans="1:20" ht="29.5" thickBot="1">
      <c r="A16" s="915" t="s">
        <v>100</v>
      </c>
      <c r="B16" s="916"/>
      <c r="C16" s="916"/>
      <c r="D16" s="916"/>
      <c r="E16" s="336"/>
      <c r="F16" s="336"/>
      <c r="G16" s="336"/>
      <c r="H16" s="201"/>
      <c r="I16" s="202">
        <f>SUM(I17,I65,I74,I85,I96,I111,I122)</f>
        <v>0</v>
      </c>
    </row>
    <row r="17" spans="1:20" ht="29.5" thickBot="1">
      <c r="A17" s="203" t="s">
        <v>171</v>
      </c>
      <c r="B17" s="204" t="s">
        <v>20</v>
      </c>
      <c r="C17" s="205"/>
      <c r="D17" s="281"/>
      <c r="E17" s="337"/>
      <c r="F17" s="337"/>
      <c r="G17" s="337"/>
      <c r="H17" s="206"/>
      <c r="I17" s="207">
        <f>SUM(I26)</f>
        <v>0</v>
      </c>
    </row>
    <row r="18" spans="1:20" ht="22.5">
      <c r="A18" s="203" t="s">
        <v>171</v>
      </c>
      <c r="B18" s="208"/>
      <c r="C18" s="209" t="s">
        <v>21</v>
      </c>
      <c r="D18" s="282"/>
      <c r="E18" s="338"/>
      <c r="F18" s="338"/>
      <c r="G18" s="338"/>
      <c r="H18" s="210"/>
      <c r="I18" s="211"/>
    </row>
    <row r="19" spans="1:20">
      <c r="A19" s="203" t="s">
        <v>171</v>
      </c>
      <c r="B19" s="212"/>
      <c r="C19" s="213"/>
      <c r="D19" s="283" t="s">
        <v>258</v>
      </c>
      <c r="E19" s="922">
        <f>'1-1 総表'!C29</f>
        <v>0</v>
      </c>
      <c r="F19" s="923"/>
      <c r="G19" s="923"/>
      <c r="H19" s="923"/>
      <c r="I19" s="924"/>
    </row>
    <row r="20" spans="1:20">
      <c r="A20" s="203" t="s">
        <v>171</v>
      </c>
      <c r="B20" s="212"/>
      <c r="C20" s="213"/>
      <c r="D20" s="284" t="str">
        <f>IF('1-1 総表'!G29&gt;0,"ほか","")</f>
        <v/>
      </c>
      <c r="E20" s="339" t="str">
        <f>IF('1-1 総表'!G29&gt;0,'1-1 総表'!G29,"")</f>
        <v/>
      </c>
      <c r="F20" s="925" t="str">
        <f>IF('1-1 総表'!G29&gt;0,"個所","")</f>
        <v/>
      </c>
      <c r="G20" s="926"/>
      <c r="H20" s="270"/>
      <c r="I20" s="271"/>
    </row>
    <row r="21" spans="1:20" ht="18.5" thickBot="1">
      <c r="A21" s="203" t="s">
        <v>171</v>
      </c>
      <c r="B21" s="212"/>
      <c r="C21" s="213"/>
      <c r="D21" s="285" t="s">
        <v>259</v>
      </c>
      <c r="E21" s="258"/>
      <c r="F21" s="340" t="s">
        <v>118</v>
      </c>
      <c r="G21" s="927" t="s">
        <v>260</v>
      </c>
      <c r="H21" s="927"/>
      <c r="I21" s="928"/>
    </row>
    <row r="22" spans="1:20" ht="18.5" thickBot="1">
      <c r="A22" s="203" t="s">
        <v>171</v>
      </c>
      <c r="B22" s="212"/>
      <c r="C22" s="213"/>
      <c r="D22" s="286" t="s">
        <v>261</v>
      </c>
      <c r="E22" s="259"/>
      <c r="F22" s="272" t="s">
        <v>118</v>
      </c>
      <c r="G22" s="929"/>
      <c r="H22" s="930"/>
      <c r="I22" s="931"/>
      <c r="K22" s="531"/>
      <c r="L22" s="531"/>
      <c r="M22" s="531"/>
      <c r="N22" s="531"/>
      <c r="O22" s="531"/>
      <c r="P22" s="531"/>
      <c r="Q22" s="531"/>
      <c r="R22" s="531"/>
      <c r="S22" s="531"/>
      <c r="T22" s="531"/>
    </row>
    <row r="23" spans="1:20" ht="22.5">
      <c r="A23" s="203" t="s">
        <v>171</v>
      </c>
      <c r="B23" s="212"/>
      <c r="C23" s="213"/>
      <c r="D23" s="287" t="s">
        <v>262</v>
      </c>
      <c r="E23" s="341" t="e">
        <f>G47/E22</f>
        <v>#DIV/0!</v>
      </c>
      <c r="F23" s="342"/>
      <c r="G23" s="857" t="s">
        <v>263</v>
      </c>
      <c r="H23" s="858"/>
      <c r="I23" s="859"/>
      <c r="J23" s="301"/>
      <c r="K23" s="604" t="s">
        <v>434</v>
      </c>
      <c r="L23" s="604"/>
      <c r="M23" s="604"/>
      <c r="N23" s="604"/>
      <c r="O23" s="604"/>
      <c r="P23" s="604"/>
      <c r="Q23" s="604"/>
      <c r="R23" s="604"/>
      <c r="S23" s="604"/>
      <c r="T23" s="604"/>
    </row>
    <row r="24" spans="1:20" ht="22.5">
      <c r="A24" s="203" t="s">
        <v>171</v>
      </c>
      <c r="B24" s="212"/>
      <c r="C24" s="209" t="s">
        <v>20</v>
      </c>
      <c r="D24" s="288"/>
      <c r="E24" s="343"/>
      <c r="F24" s="343"/>
      <c r="G24" s="343"/>
      <c r="H24" s="215"/>
      <c r="I24" s="216"/>
      <c r="K24" s="606"/>
      <c r="L24" s="606"/>
      <c r="M24" s="606"/>
      <c r="N24" s="606"/>
      <c r="O24" s="606"/>
      <c r="P24" s="606"/>
      <c r="Q24" s="606"/>
      <c r="R24" s="606"/>
      <c r="S24" s="606"/>
      <c r="T24" s="606"/>
    </row>
    <row r="25" spans="1:20">
      <c r="A25" s="203" t="s">
        <v>171</v>
      </c>
      <c r="B25" s="212"/>
      <c r="C25" s="217"/>
      <c r="D25" s="289" t="s">
        <v>122</v>
      </c>
      <c r="E25" s="344" t="s">
        <v>22</v>
      </c>
      <c r="F25" s="344" t="s">
        <v>23</v>
      </c>
      <c r="G25" s="344" t="s">
        <v>24</v>
      </c>
      <c r="H25" s="218" t="s">
        <v>25</v>
      </c>
      <c r="I25" s="219"/>
    </row>
    <row r="26" spans="1:20">
      <c r="A26" s="203" t="s">
        <v>171</v>
      </c>
      <c r="B26" s="212"/>
      <c r="C26" s="217"/>
      <c r="D26" s="290"/>
      <c r="E26" s="345"/>
      <c r="F26" s="346" t="str">
        <f>IF(E26="","","×")</f>
        <v/>
      </c>
      <c r="G26" s="345"/>
      <c r="H26" s="220">
        <f>E26*G26</f>
        <v>0</v>
      </c>
      <c r="I26" s="221">
        <f>ROUNDDOWN((SUM(H26:H47)),-3)/1000</f>
        <v>0</v>
      </c>
      <c r="J26" s="100"/>
      <c r="K26" s="100"/>
      <c r="L26" s="100"/>
      <c r="M26" s="100"/>
      <c r="N26" s="100"/>
    </row>
    <row r="27" spans="1:20">
      <c r="A27" s="203" t="str">
        <f>IF(AND(D27="",E27=""),"",".")</f>
        <v/>
      </c>
      <c r="B27" s="212"/>
      <c r="C27" s="217"/>
      <c r="D27" s="291"/>
      <c r="E27" s="347"/>
      <c r="F27" s="348" t="str">
        <f t="shared" ref="F27:F46" si="0">IF(E27="","","×")</f>
        <v/>
      </c>
      <c r="G27" s="347"/>
      <c r="H27" s="222">
        <f t="shared" ref="H27:H46" si="1">E27*G27</f>
        <v>0</v>
      </c>
      <c r="I27" s="223"/>
      <c r="J27" s="100"/>
      <c r="K27" s="100"/>
      <c r="L27" s="100"/>
      <c r="M27" s="100"/>
      <c r="N27" s="100"/>
    </row>
    <row r="28" spans="1:20">
      <c r="A28" s="203" t="str">
        <f t="shared" ref="A28:A45" si="2">IF(AND(D28="",E28=""),"",".")</f>
        <v/>
      </c>
      <c r="B28" s="212"/>
      <c r="C28" s="217"/>
      <c r="D28" s="291"/>
      <c r="E28" s="347"/>
      <c r="F28" s="348" t="str">
        <f t="shared" si="0"/>
        <v/>
      </c>
      <c r="G28" s="347"/>
      <c r="H28" s="222">
        <f t="shared" si="1"/>
        <v>0</v>
      </c>
      <c r="I28" s="223"/>
      <c r="J28" s="100"/>
      <c r="K28" s="100"/>
      <c r="L28" s="100"/>
      <c r="M28" s="100"/>
      <c r="N28" s="100"/>
    </row>
    <row r="29" spans="1:20">
      <c r="A29" s="203" t="str">
        <f t="shared" si="2"/>
        <v/>
      </c>
      <c r="B29" s="212"/>
      <c r="C29" s="217"/>
      <c r="D29" s="291"/>
      <c r="E29" s="347"/>
      <c r="F29" s="348" t="str">
        <f t="shared" si="0"/>
        <v/>
      </c>
      <c r="G29" s="347"/>
      <c r="H29" s="222">
        <f t="shared" si="1"/>
        <v>0</v>
      </c>
      <c r="I29" s="223"/>
      <c r="J29" s="100"/>
      <c r="K29" s="100"/>
      <c r="L29" s="100"/>
      <c r="M29" s="100"/>
      <c r="N29" s="100"/>
    </row>
    <row r="30" spans="1:20">
      <c r="A30" s="203" t="str">
        <f t="shared" si="2"/>
        <v/>
      </c>
      <c r="B30" s="212"/>
      <c r="C30" s="217"/>
      <c r="D30" s="291"/>
      <c r="E30" s="347"/>
      <c r="F30" s="348" t="str">
        <f t="shared" si="0"/>
        <v/>
      </c>
      <c r="G30" s="347"/>
      <c r="H30" s="222">
        <f t="shared" si="1"/>
        <v>0</v>
      </c>
      <c r="I30" s="223"/>
      <c r="J30" s="100"/>
      <c r="K30" s="100"/>
      <c r="L30" s="100"/>
      <c r="M30" s="100"/>
      <c r="N30" s="100"/>
    </row>
    <row r="31" spans="1:20">
      <c r="A31" s="203" t="str">
        <f t="shared" si="2"/>
        <v/>
      </c>
      <c r="B31" s="212"/>
      <c r="C31" s="217"/>
      <c r="D31" s="291"/>
      <c r="E31" s="347"/>
      <c r="F31" s="348" t="str">
        <f t="shared" si="0"/>
        <v/>
      </c>
      <c r="G31" s="347"/>
      <c r="H31" s="222">
        <f t="shared" si="1"/>
        <v>0</v>
      </c>
      <c r="I31" s="223"/>
      <c r="J31" s="100"/>
      <c r="K31" s="100"/>
      <c r="L31" s="100"/>
      <c r="M31" s="100"/>
      <c r="N31" s="100"/>
    </row>
    <row r="32" spans="1:20">
      <c r="A32" s="203" t="str">
        <f t="shared" si="2"/>
        <v/>
      </c>
      <c r="B32" s="212"/>
      <c r="C32" s="217"/>
      <c r="D32" s="291"/>
      <c r="E32" s="347"/>
      <c r="F32" s="348" t="str">
        <f t="shared" si="0"/>
        <v/>
      </c>
      <c r="G32" s="347"/>
      <c r="H32" s="222">
        <f t="shared" si="1"/>
        <v>0</v>
      </c>
      <c r="I32" s="223"/>
      <c r="J32" s="100"/>
      <c r="K32" s="100"/>
      <c r="L32" s="100"/>
      <c r="M32" s="100"/>
      <c r="N32" s="100"/>
    </row>
    <row r="33" spans="1:20">
      <c r="A33" s="203" t="str">
        <f t="shared" si="2"/>
        <v/>
      </c>
      <c r="B33" s="212"/>
      <c r="C33" s="217"/>
      <c r="D33" s="291"/>
      <c r="E33" s="347"/>
      <c r="F33" s="348" t="str">
        <f t="shared" si="0"/>
        <v/>
      </c>
      <c r="G33" s="347"/>
      <c r="H33" s="222">
        <f t="shared" si="1"/>
        <v>0</v>
      </c>
      <c r="I33" s="223"/>
    </row>
    <row r="34" spans="1:20">
      <c r="A34" s="203" t="str">
        <f t="shared" si="2"/>
        <v/>
      </c>
      <c r="B34" s="212"/>
      <c r="C34" s="217"/>
      <c r="D34" s="291"/>
      <c r="E34" s="347"/>
      <c r="F34" s="348" t="str">
        <f t="shared" si="0"/>
        <v/>
      </c>
      <c r="G34" s="347"/>
      <c r="H34" s="222">
        <f t="shared" si="1"/>
        <v>0</v>
      </c>
      <c r="I34" s="223"/>
    </row>
    <row r="35" spans="1:20">
      <c r="A35" s="203" t="str">
        <f t="shared" si="2"/>
        <v/>
      </c>
      <c r="B35" s="212"/>
      <c r="C35" s="217"/>
      <c r="D35" s="291"/>
      <c r="E35" s="347"/>
      <c r="F35" s="348" t="str">
        <f t="shared" si="0"/>
        <v/>
      </c>
      <c r="G35" s="347"/>
      <c r="H35" s="222">
        <f t="shared" si="1"/>
        <v>0</v>
      </c>
      <c r="I35" s="223"/>
    </row>
    <row r="36" spans="1:20">
      <c r="A36" s="203" t="str">
        <f t="shared" si="2"/>
        <v/>
      </c>
      <c r="B36" s="212"/>
      <c r="C36" s="217"/>
      <c r="D36" s="291"/>
      <c r="E36" s="347"/>
      <c r="F36" s="348" t="str">
        <f t="shared" si="0"/>
        <v/>
      </c>
      <c r="G36" s="347"/>
      <c r="H36" s="222">
        <f t="shared" si="1"/>
        <v>0</v>
      </c>
      <c r="I36" s="223"/>
    </row>
    <row r="37" spans="1:20">
      <c r="A37" s="203" t="str">
        <f t="shared" si="2"/>
        <v/>
      </c>
      <c r="B37" s="212"/>
      <c r="C37" s="217"/>
      <c r="D37" s="291"/>
      <c r="E37" s="347"/>
      <c r="F37" s="348" t="str">
        <f t="shared" si="0"/>
        <v/>
      </c>
      <c r="G37" s="347"/>
      <c r="H37" s="222">
        <f t="shared" si="1"/>
        <v>0</v>
      </c>
      <c r="I37" s="223"/>
    </row>
    <row r="38" spans="1:20">
      <c r="A38" s="203" t="str">
        <f t="shared" si="2"/>
        <v/>
      </c>
      <c r="B38" s="212"/>
      <c r="C38" s="217"/>
      <c r="D38" s="291"/>
      <c r="E38" s="347"/>
      <c r="F38" s="348" t="str">
        <f t="shared" si="0"/>
        <v/>
      </c>
      <c r="G38" s="347"/>
      <c r="H38" s="222">
        <f t="shared" si="1"/>
        <v>0</v>
      </c>
      <c r="I38" s="223"/>
    </row>
    <row r="39" spans="1:20">
      <c r="A39" s="203" t="str">
        <f t="shared" si="2"/>
        <v/>
      </c>
      <c r="B39" s="212"/>
      <c r="C39" s="217"/>
      <c r="D39" s="291"/>
      <c r="E39" s="347"/>
      <c r="F39" s="348" t="str">
        <f t="shared" si="0"/>
        <v/>
      </c>
      <c r="G39" s="347"/>
      <c r="H39" s="222">
        <f t="shared" si="1"/>
        <v>0</v>
      </c>
      <c r="I39" s="223"/>
    </row>
    <row r="40" spans="1:20">
      <c r="A40" s="203" t="str">
        <f t="shared" si="2"/>
        <v/>
      </c>
      <c r="B40" s="212"/>
      <c r="C40" s="217"/>
      <c r="D40" s="291"/>
      <c r="E40" s="347"/>
      <c r="F40" s="348" t="str">
        <f t="shared" si="0"/>
        <v/>
      </c>
      <c r="G40" s="347"/>
      <c r="H40" s="222">
        <f t="shared" si="1"/>
        <v>0</v>
      </c>
      <c r="I40" s="223"/>
    </row>
    <row r="41" spans="1:20">
      <c r="A41" s="203" t="str">
        <f t="shared" si="2"/>
        <v/>
      </c>
      <c r="B41" s="212"/>
      <c r="C41" s="217"/>
      <c r="D41" s="291"/>
      <c r="E41" s="347"/>
      <c r="F41" s="348" t="str">
        <f t="shared" si="0"/>
        <v/>
      </c>
      <c r="G41" s="347"/>
      <c r="H41" s="222">
        <f t="shared" si="1"/>
        <v>0</v>
      </c>
      <c r="I41" s="223"/>
    </row>
    <row r="42" spans="1:20">
      <c r="A42" s="203" t="str">
        <f t="shared" si="2"/>
        <v/>
      </c>
      <c r="B42" s="212"/>
      <c r="C42" s="217"/>
      <c r="D42" s="291"/>
      <c r="E42" s="347"/>
      <c r="F42" s="348" t="str">
        <f t="shared" si="0"/>
        <v/>
      </c>
      <c r="G42" s="347"/>
      <c r="H42" s="222">
        <f t="shared" si="1"/>
        <v>0</v>
      </c>
      <c r="I42" s="223"/>
    </row>
    <row r="43" spans="1:20">
      <c r="A43" s="203" t="str">
        <f t="shared" si="2"/>
        <v/>
      </c>
      <c r="B43" s="212"/>
      <c r="C43" s="217"/>
      <c r="D43" s="291"/>
      <c r="E43" s="347"/>
      <c r="F43" s="348" t="str">
        <f t="shared" si="0"/>
        <v/>
      </c>
      <c r="G43" s="347"/>
      <c r="H43" s="222">
        <f t="shared" si="1"/>
        <v>0</v>
      </c>
      <c r="I43" s="223"/>
    </row>
    <row r="44" spans="1:20">
      <c r="A44" s="203" t="str">
        <f t="shared" si="2"/>
        <v/>
      </c>
      <c r="B44" s="212"/>
      <c r="C44" s="217"/>
      <c r="D44" s="291"/>
      <c r="E44" s="347"/>
      <c r="F44" s="348" t="str">
        <f t="shared" si="0"/>
        <v/>
      </c>
      <c r="G44" s="347"/>
      <c r="H44" s="222">
        <f t="shared" si="1"/>
        <v>0</v>
      </c>
      <c r="I44" s="223"/>
    </row>
    <row r="45" spans="1:20">
      <c r="A45" s="203" t="str">
        <f t="shared" si="2"/>
        <v/>
      </c>
      <c r="B45" s="212"/>
      <c r="C45" s="217"/>
      <c r="D45" s="291"/>
      <c r="E45" s="347"/>
      <c r="F45" s="348" t="str">
        <f t="shared" si="0"/>
        <v/>
      </c>
      <c r="G45" s="347"/>
      <c r="H45" s="222">
        <f t="shared" si="1"/>
        <v>0</v>
      </c>
      <c r="I45" s="223"/>
    </row>
    <row r="46" spans="1:20">
      <c r="A46" s="203" t="str">
        <f>IF(AND(D46="",E46=""),"",".")</f>
        <v/>
      </c>
      <c r="B46" s="212"/>
      <c r="C46" s="217"/>
      <c r="D46" s="292"/>
      <c r="E46" s="349"/>
      <c r="F46" s="350" t="str">
        <f t="shared" si="0"/>
        <v/>
      </c>
      <c r="G46" s="349"/>
      <c r="H46" s="260">
        <f t="shared" si="1"/>
        <v>0</v>
      </c>
      <c r="I46" s="223"/>
    </row>
    <row r="47" spans="1:20">
      <c r="A47" s="203" t="s">
        <v>171</v>
      </c>
      <c r="B47" s="212"/>
      <c r="C47" s="224"/>
      <c r="D47" s="860" t="s">
        <v>265</v>
      </c>
      <c r="E47" s="861"/>
      <c r="F47" s="862"/>
      <c r="G47" s="351">
        <f>SUM(G26:G46)</f>
        <v>0</v>
      </c>
      <c r="H47" s="261"/>
      <c r="I47" s="225"/>
      <c r="K47" s="531"/>
      <c r="L47" s="531"/>
      <c r="M47" s="531"/>
      <c r="N47" s="531"/>
      <c r="O47" s="531"/>
      <c r="P47" s="531"/>
      <c r="Q47" s="531"/>
      <c r="R47" s="531"/>
      <c r="S47" s="531"/>
      <c r="T47" s="531"/>
    </row>
    <row r="48" spans="1:20" ht="22.5">
      <c r="A48" s="203" t="s">
        <v>171</v>
      </c>
      <c r="B48" s="212"/>
      <c r="C48" s="226" t="s">
        <v>101</v>
      </c>
      <c r="D48" s="293"/>
      <c r="E48" s="352"/>
      <c r="F48" s="352"/>
      <c r="G48" s="352"/>
      <c r="H48" s="227"/>
      <c r="I48" s="216"/>
      <c r="K48" s="843" t="s">
        <v>412</v>
      </c>
      <c r="L48" s="843"/>
      <c r="M48" s="843"/>
      <c r="N48" s="843"/>
      <c r="O48" s="843"/>
      <c r="P48" s="843"/>
      <c r="Q48" s="843"/>
      <c r="R48" s="843"/>
      <c r="S48" s="843"/>
      <c r="T48" s="843"/>
    </row>
    <row r="49" spans="1:20" ht="18.75" customHeight="1">
      <c r="A49" s="203" t="s">
        <v>171</v>
      </c>
      <c r="B49" s="212"/>
      <c r="C49" s="217"/>
      <c r="D49" s="864"/>
      <c r="E49" s="865"/>
      <c r="F49" s="865"/>
      <c r="G49" s="865"/>
      <c r="H49" s="865"/>
      <c r="I49" s="867"/>
      <c r="K49" s="843"/>
      <c r="L49" s="843"/>
      <c r="M49" s="843"/>
      <c r="N49" s="843"/>
      <c r="O49" s="843"/>
      <c r="P49" s="843"/>
      <c r="Q49" s="843"/>
      <c r="R49" s="843"/>
      <c r="S49" s="843"/>
      <c r="T49" s="843"/>
    </row>
    <row r="50" spans="1:20" ht="18.75" customHeight="1">
      <c r="A50" s="203" t="s">
        <v>171</v>
      </c>
      <c r="B50" s="212"/>
      <c r="C50" s="217"/>
      <c r="D50" s="870"/>
      <c r="E50" s="866"/>
      <c r="F50" s="866"/>
      <c r="G50" s="866"/>
      <c r="H50" s="866"/>
      <c r="I50" s="869"/>
      <c r="K50" s="843"/>
      <c r="L50" s="843"/>
      <c r="M50" s="843"/>
      <c r="N50" s="843"/>
      <c r="O50" s="843"/>
      <c r="P50" s="843"/>
      <c r="Q50" s="843"/>
      <c r="R50" s="843"/>
      <c r="S50" s="843"/>
      <c r="T50" s="843"/>
    </row>
    <row r="51" spans="1:20" ht="18.75" customHeight="1">
      <c r="A51" s="203" t="s">
        <v>171</v>
      </c>
      <c r="B51" s="212"/>
      <c r="C51" s="217"/>
      <c r="D51" s="870"/>
      <c r="E51" s="866"/>
      <c r="F51" s="866"/>
      <c r="G51" s="866"/>
      <c r="H51" s="866"/>
      <c r="I51" s="869"/>
      <c r="K51" s="843"/>
      <c r="L51" s="843"/>
      <c r="M51" s="843"/>
      <c r="N51" s="843"/>
      <c r="O51" s="843"/>
      <c r="P51" s="843"/>
      <c r="Q51" s="843"/>
      <c r="R51" s="843"/>
      <c r="S51" s="843"/>
      <c r="T51" s="843"/>
    </row>
    <row r="52" spans="1:20" ht="18.75" customHeight="1">
      <c r="A52" s="203" t="s">
        <v>171</v>
      </c>
      <c r="B52" s="212"/>
      <c r="C52" s="217"/>
      <c r="D52" s="870"/>
      <c r="E52" s="866"/>
      <c r="F52" s="866"/>
      <c r="G52" s="866"/>
      <c r="H52" s="866"/>
      <c r="I52" s="869"/>
      <c r="K52" s="843"/>
      <c r="L52" s="843"/>
      <c r="M52" s="843"/>
      <c r="N52" s="843"/>
      <c r="O52" s="843"/>
      <c r="P52" s="843"/>
      <c r="Q52" s="843"/>
      <c r="R52" s="843"/>
      <c r="S52" s="843"/>
      <c r="T52" s="843"/>
    </row>
    <row r="53" spans="1:20" ht="18.75" customHeight="1">
      <c r="A53" s="203" t="s">
        <v>171</v>
      </c>
      <c r="B53" s="212"/>
      <c r="C53" s="217"/>
      <c r="D53" s="870"/>
      <c r="E53" s="866"/>
      <c r="F53" s="866"/>
      <c r="G53" s="866"/>
      <c r="H53" s="866"/>
      <c r="I53" s="869"/>
      <c r="K53" s="843"/>
      <c r="L53" s="843"/>
      <c r="M53" s="843"/>
      <c r="N53" s="843"/>
      <c r="O53" s="843"/>
      <c r="P53" s="843"/>
      <c r="Q53" s="843"/>
      <c r="R53" s="843"/>
      <c r="S53" s="843"/>
      <c r="T53" s="843"/>
    </row>
    <row r="54" spans="1:20" ht="19.5" customHeight="1" thickBot="1">
      <c r="A54" s="203" t="s">
        <v>171</v>
      </c>
      <c r="B54" s="228"/>
      <c r="C54" s="229"/>
      <c r="D54" s="871"/>
      <c r="E54" s="872"/>
      <c r="F54" s="872"/>
      <c r="G54" s="866"/>
      <c r="H54" s="872"/>
      <c r="I54" s="873"/>
      <c r="K54" s="844"/>
      <c r="L54" s="844"/>
      <c r="M54" s="844"/>
      <c r="N54" s="844"/>
      <c r="O54" s="844"/>
      <c r="P54" s="844"/>
      <c r="Q54" s="844"/>
      <c r="R54" s="844"/>
      <c r="S54" s="844"/>
      <c r="T54" s="844"/>
    </row>
    <row r="55" spans="1:20" ht="23" thickBot="1">
      <c r="A55" s="203" t="s">
        <v>171</v>
      </c>
      <c r="B55" s="212"/>
      <c r="C55" s="226" t="s">
        <v>119</v>
      </c>
      <c r="D55" s="293"/>
      <c r="E55" s="863" t="s">
        <v>266</v>
      </c>
      <c r="F55" s="863"/>
      <c r="G55" s="537"/>
      <c r="H55" s="273" t="s">
        <v>267</v>
      </c>
      <c r="I55" s="216"/>
      <c r="K55" s="604" t="s">
        <v>413</v>
      </c>
      <c r="L55" s="607"/>
      <c r="M55" s="607"/>
      <c r="N55" s="607"/>
      <c r="O55" s="607"/>
      <c r="P55" s="607"/>
      <c r="Q55" s="607"/>
      <c r="R55" s="607"/>
      <c r="S55" s="607"/>
      <c r="T55" s="607"/>
    </row>
    <row r="56" spans="1:20">
      <c r="A56" s="203" t="s">
        <v>171</v>
      </c>
      <c r="B56" s="212"/>
      <c r="C56" s="217"/>
      <c r="D56" s="864"/>
      <c r="E56" s="865"/>
      <c r="F56" s="865"/>
      <c r="G56" s="866"/>
      <c r="H56" s="865"/>
      <c r="I56" s="867"/>
      <c r="K56" s="608"/>
      <c r="L56" s="608"/>
      <c r="M56" s="608"/>
      <c r="N56" s="608"/>
      <c r="O56" s="608"/>
      <c r="P56" s="608"/>
      <c r="Q56" s="608"/>
      <c r="R56" s="608"/>
      <c r="S56" s="608"/>
      <c r="T56" s="608"/>
    </row>
    <row r="57" spans="1:20">
      <c r="A57" s="203" t="s">
        <v>171</v>
      </c>
      <c r="B57" s="212"/>
      <c r="C57" s="217"/>
      <c r="D57" s="868"/>
      <c r="E57" s="866"/>
      <c r="F57" s="866"/>
      <c r="G57" s="866"/>
      <c r="H57" s="866"/>
      <c r="I57" s="869"/>
      <c r="K57" s="608"/>
      <c r="L57" s="608"/>
      <c r="M57" s="608"/>
      <c r="N57" s="608"/>
      <c r="O57" s="608"/>
      <c r="P57" s="608"/>
      <c r="Q57" s="608"/>
      <c r="R57" s="608"/>
      <c r="S57" s="608"/>
      <c r="T57" s="608"/>
    </row>
    <row r="58" spans="1:20">
      <c r="A58" s="203" t="s">
        <v>171</v>
      </c>
      <c r="B58" s="212"/>
      <c r="C58" s="217"/>
      <c r="D58" s="870"/>
      <c r="E58" s="866"/>
      <c r="F58" s="866"/>
      <c r="G58" s="866"/>
      <c r="H58" s="866"/>
      <c r="I58" s="869"/>
      <c r="K58" s="608"/>
      <c r="L58" s="608"/>
      <c r="M58" s="608"/>
      <c r="N58" s="608"/>
      <c r="O58" s="608"/>
      <c r="P58" s="608"/>
      <c r="Q58" s="608"/>
      <c r="R58" s="608"/>
      <c r="S58" s="608"/>
      <c r="T58" s="608"/>
    </row>
    <row r="59" spans="1:20">
      <c r="A59" s="203" t="s">
        <v>171</v>
      </c>
      <c r="B59" s="212"/>
      <c r="C59" s="217"/>
      <c r="D59" s="870"/>
      <c r="E59" s="866"/>
      <c r="F59" s="866"/>
      <c r="G59" s="866"/>
      <c r="H59" s="866"/>
      <c r="I59" s="869"/>
      <c r="K59" s="608"/>
      <c r="L59" s="608"/>
      <c r="M59" s="608"/>
      <c r="N59" s="608"/>
      <c r="O59" s="608"/>
      <c r="P59" s="608"/>
      <c r="Q59" s="608"/>
      <c r="R59" s="608"/>
      <c r="S59" s="608"/>
      <c r="T59" s="608"/>
    </row>
    <row r="60" spans="1:20">
      <c r="A60" s="203" t="s">
        <v>171</v>
      </c>
      <c r="B60" s="212"/>
      <c r="C60" s="217"/>
      <c r="D60" s="870"/>
      <c r="E60" s="866"/>
      <c r="F60" s="866"/>
      <c r="G60" s="866"/>
      <c r="H60" s="866"/>
      <c r="I60" s="869"/>
      <c r="K60" s="608"/>
      <c r="L60" s="608"/>
      <c r="M60" s="608"/>
      <c r="N60" s="608"/>
      <c r="O60" s="608"/>
      <c r="P60" s="608"/>
      <c r="Q60" s="608"/>
      <c r="R60" s="608"/>
      <c r="S60" s="608"/>
      <c r="T60" s="608"/>
    </row>
    <row r="61" spans="1:20">
      <c r="A61" s="203" t="s">
        <v>171</v>
      </c>
      <c r="B61" s="230"/>
      <c r="C61" s="229"/>
      <c r="D61" s="871"/>
      <c r="E61" s="872"/>
      <c r="F61" s="872"/>
      <c r="G61" s="872"/>
      <c r="H61" s="872"/>
      <c r="I61" s="873"/>
      <c r="K61" s="609"/>
      <c r="L61" s="609"/>
      <c r="M61" s="609"/>
      <c r="N61" s="609"/>
      <c r="O61" s="609"/>
      <c r="P61" s="609"/>
      <c r="Q61" s="609"/>
      <c r="R61" s="609"/>
      <c r="S61" s="609"/>
      <c r="T61" s="609"/>
    </row>
    <row r="62" spans="1:20" ht="30" customHeight="1">
      <c r="A62" s="203" t="s">
        <v>171</v>
      </c>
      <c r="B62" s="231" t="s">
        <v>26</v>
      </c>
      <c r="C62" s="232"/>
      <c r="D62" s="294"/>
      <c r="E62" s="353"/>
      <c r="F62" s="354"/>
      <c r="G62" s="353"/>
      <c r="H62" s="233"/>
      <c r="I62" s="234"/>
    </row>
    <row r="63" spans="1:20" s="240" customFormat="1" ht="12.75" customHeight="1">
      <c r="A63" s="235"/>
      <c r="B63" s="236"/>
      <c r="C63" s="237" t="s">
        <v>16</v>
      </c>
      <c r="D63" s="295" t="s">
        <v>17</v>
      </c>
      <c r="E63" s="874" t="s">
        <v>18</v>
      </c>
      <c r="F63" s="875"/>
      <c r="G63" s="876"/>
      <c r="H63" s="238" t="s">
        <v>98</v>
      </c>
      <c r="I63" s="239" t="s">
        <v>19</v>
      </c>
    </row>
    <row r="64" spans="1:20" ht="22.5">
      <c r="A64" s="203" t="s">
        <v>171</v>
      </c>
      <c r="B64" s="241"/>
      <c r="C64" s="209" t="s">
        <v>5</v>
      </c>
      <c r="D64" s="296"/>
      <c r="E64" s="355"/>
      <c r="F64" s="356"/>
      <c r="G64" s="355"/>
      <c r="H64" s="242"/>
      <c r="I64" s="243"/>
    </row>
    <row r="65" spans="1:9">
      <c r="A65" s="203" t="s">
        <v>171</v>
      </c>
      <c r="B65" s="212"/>
      <c r="C65" s="217"/>
      <c r="D65" s="290"/>
      <c r="E65" s="920"/>
      <c r="F65" s="921"/>
      <c r="G65" s="921"/>
      <c r="H65" s="6"/>
      <c r="I65" s="851">
        <f>ROUNDDOWN((SUM(H65:H72)),-3)/1000</f>
        <v>0</v>
      </c>
    </row>
    <row r="66" spans="1:9">
      <c r="A66" s="203" t="str">
        <f>IF(AND(D66="",E66="",H66=""),"",".")</f>
        <v/>
      </c>
      <c r="B66" s="212"/>
      <c r="C66" s="217"/>
      <c r="D66" s="291"/>
      <c r="E66" s="877"/>
      <c r="F66" s="878"/>
      <c r="G66" s="879"/>
      <c r="H66" s="7"/>
      <c r="I66" s="852"/>
    </row>
    <row r="67" spans="1:9">
      <c r="A67" s="203" t="str">
        <f t="shared" ref="A67:A129" si="3">IF(AND(D67="",E67="",H67=""),"",".")</f>
        <v/>
      </c>
      <c r="B67" s="212"/>
      <c r="C67" s="217"/>
      <c r="D67" s="297"/>
      <c r="E67" s="877"/>
      <c r="F67" s="878"/>
      <c r="G67" s="879"/>
      <c r="H67" s="7"/>
      <c r="I67" s="852"/>
    </row>
    <row r="68" spans="1:9">
      <c r="A68" s="203" t="str">
        <f t="shared" si="3"/>
        <v/>
      </c>
      <c r="B68" s="212"/>
      <c r="C68" s="217"/>
      <c r="D68" s="297"/>
      <c r="E68" s="877"/>
      <c r="F68" s="878"/>
      <c r="G68" s="879"/>
      <c r="H68" s="7"/>
      <c r="I68" s="852"/>
    </row>
    <row r="69" spans="1:9">
      <c r="A69" s="203" t="str">
        <f t="shared" si="3"/>
        <v/>
      </c>
      <c r="B69" s="212"/>
      <c r="C69" s="217"/>
      <c r="D69" s="297"/>
      <c r="E69" s="877"/>
      <c r="F69" s="878"/>
      <c r="G69" s="879"/>
      <c r="H69" s="7"/>
      <c r="I69" s="852"/>
    </row>
    <row r="70" spans="1:9">
      <c r="A70" s="203" t="str">
        <f t="shared" si="3"/>
        <v/>
      </c>
      <c r="B70" s="212"/>
      <c r="C70" s="217"/>
      <c r="D70" s="297"/>
      <c r="E70" s="877"/>
      <c r="F70" s="878"/>
      <c r="G70" s="879"/>
      <c r="H70" s="7"/>
      <c r="I70" s="852"/>
    </row>
    <row r="71" spans="1:9">
      <c r="A71" s="203" t="str">
        <f t="shared" si="3"/>
        <v/>
      </c>
      <c r="B71" s="212"/>
      <c r="C71" s="217"/>
      <c r="D71" s="297"/>
      <c r="E71" s="877"/>
      <c r="F71" s="878"/>
      <c r="G71" s="879"/>
      <c r="H71" s="7"/>
      <c r="I71" s="852"/>
    </row>
    <row r="72" spans="1:9">
      <c r="A72" s="203" t="str">
        <f t="shared" si="3"/>
        <v/>
      </c>
      <c r="B72" s="212"/>
      <c r="C72" s="224"/>
      <c r="D72" s="298"/>
      <c r="E72" s="890"/>
      <c r="F72" s="891"/>
      <c r="G72" s="892"/>
      <c r="H72" s="8"/>
      <c r="I72" s="853"/>
    </row>
    <row r="73" spans="1:9" ht="22.5">
      <c r="A73" s="203" t="s">
        <v>171</v>
      </c>
      <c r="B73" s="932"/>
      <c r="C73" s="226" t="s">
        <v>27</v>
      </c>
      <c r="D73" s="288"/>
      <c r="E73" s="338"/>
      <c r="F73" s="338"/>
      <c r="G73" s="338"/>
      <c r="H73" s="244"/>
      <c r="I73" s="243"/>
    </row>
    <row r="74" spans="1:9">
      <c r="A74" s="203" t="s">
        <v>171</v>
      </c>
      <c r="B74" s="932"/>
      <c r="C74" s="213"/>
      <c r="D74" s="290"/>
      <c r="E74" s="887"/>
      <c r="F74" s="888"/>
      <c r="G74" s="888"/>
      <c r="H74" s="9"/>
      <c r="I74" s="851">
        <f>ROUNDDOWN((SUM(H74:H83)),-3)/1000</f>
        <v>0</v>
      </c>
    </row>
    <row r="75" spans="1:9">
      <c r="A75" s="203" t="str">
        <f t="shared" si="3"/>
        <v/>
      </c>
      <c r="B75" s="932"/>
      <c r="C75" s="213"/>
      <c r="D75" s="297"/>
      <c r="E75" s="854"/>
      <c r="F75" s="855"/>
      <c r="G75" s="856"/>
      <c r="H75" s="10"/>
      <c r="I75" s="852"/>
    </row>
    <row r="76" spans="1:9">
      <c r="A76" s="203" t="str">
        <f t="shared" si="3"/>
        <v/>
      </c>
      <c r="B76" s="932"/>
      <c r="C76" s="213"/>
      <c r="D76" s="297"/>
      <c r="E76" s="854"/>
      <c r="F76" s="855"/>
      <c r="G76" s="856"/>
      <c r="H76" s="10"/>
      <c r="I76" s="852"/>
    </row>
    <row r="77" spans="1:9">
      <c r="A77" s="203" t="str">
        <f t="shared" si="3"/>
        <v/>
      </c>
      <c r="B77" s="932"/>
      <c r="C77" s="213"/>
      <c r="D77" s="297"/>
      <c r="E77" s="854"/>
      <c r="F77" s="855"/>
      <c r="G77" s="856"/>
      <c r="H77" s="10"/>
      <c r="I77" s="852"/>
    </row>
    <row r="78" spans="1:9">
      <c r="A78" s="203" t="str">
        <f t="shared" si="3"/>
        <v/>
      </c>
      <c r="B78" s="932"/>
      <c r="C78" s="213"/>
      <c r="D78" s="297"/>
      <c r="E78" s="854"/>
      <c r="F78" s="855"/>
      <c r="G78" s="856"/>
      <c r="H78" s="10"/>
      <c r="I78" s="852"/>
    </row>
    <row r="79" spans="1:9">
      <c r="A79" s="203" t="str">
        <f t="shared" si="3"/>
        <v/>
      </c>
      <c r="B79" s="932"/>
      <c r="C79" s="213"/>
      <c r="D79" s="297"/>
      <c r="E79" s="854"/>
      <c r="F79" s="855"/>
      <c r="G79" s="856"/>
      <c r="H79" s="10"/>
      <c r="I79" s="852"/>
    </row>
    <row r="80" spans="1:9">
      <c r="A80" s="203" t="str">
        <f t="shared" si="3"/>
        <v/>
      </c>
      <c r="B80" s="932"/>
      <c r="C80" s="213"/>
      <c r="D80" s="297"/>
      <c r="E80" s="854"/>
      <c r="F80" s="855"/>
      <c r="G80" s="856"/>
      <c r="H80" s="10"/>
      <c r="I80" s="852"/>
    </row>
    <row r="81" spans="1:20">
      <c r="A81" s="203" t="str">
        <f t="shared" si="3"/>
        <v/>
      </c>
      <c r="B81" s="932"/>
      <c r="C81" s="213"/>
      <c r="D81" s="297"/>
      <c r="E81" s="854"/>
      <c r="F81" s="855"/>
      <c r="G81" s="856"/>
      <c r="H81" s="10"/>
      <c r="I81" s="852"/>
    </row>
    <row r="82" spans="1:20">
      <c r="A82" s="203" t="str">
        <f t="shared" si="3"/>
        <v/>
      </c>
      <c r="B82" s="932"/>
      <c r="C82" s="213"/>
      <c r="D82" s="297"/>
      <c r="E82" s="854"/>
      <c r="F82" s="855"/>
      <c r="G82" s="856"/>
      <c r="H82" s="10"/>
      <c r="I82" s="852"/>
    </row>
    <row r="83" spans="1:20">
      <c r="A83" s="203" t="str">
        <f t="shared" si="3"/>
        <v/>
      </c>
      <c r="B83" s="932"/>
      <c r="C83" s="214"/>
      <c r="D83" s="298"/>
      <c r="E83" s="880"/>
      <c r="F83" s="881"/>
      <c r="G83" s="882"/>
      <c r="H83" s="11"/>
      <c r="I83" s="853"/>
    </row>
    <row r="84" spans="1:20" ht="22.5">
      <c r="A84" s="203" t="s">
        <v>171</v>
      </c>
      <c r="B84" s="212"/>
      <c r="C84" s="226" t="s">
        <v>28</v>
      </c>
      <c r="D84" s="288"/>
      <c r="E84" s="338"/>
      <c r="F84" s="338"/>
      <c r="G84" s="338"/>
      <c r="H84" s="244"/>
      <c r="I84" s="245"/>
      <c r="K84" s="531"/>
      <c r="L84" s="531"/>
      <c r="M84" s="531"/>
      <c r="N84" s="531"/>
      <c r="O84" s="531"/>
      <c r="P84" s="531"/>
      <c r="Q84" s="531"/>
      <c r="R84" s="531"/>
      <c r="S84" s="531"/>
      <c r="T84" s="531"/>
    </row>
    <row r="85" spans="1:20">
      <c r="A85" s="203" t="s">
        <v>171</v>
      </c>
      <c r="B85" s="212"/>
      <c r="C85" s="217"/>
      <c r="D85" s="290"/>
      <c r="E85" s="887"/>
      <c r="F85" s="888"/>
      <c r="G85" s="888"/>
      <c r="H85" s="9"/>
      <c r="I85" s="851">
        <f>ROUNDDOWN((SUM(H85:H94)),-3)/1000</f>
        <v>0</v>
      </c>
      <c r="K85" s="843" t="s">
        <v>414</v>
      </c>
      <c r="L85" s="848"/>
      <c r="M85" s="848"/>
      <c r="N85" s="848"/>
      <c r="O85" s="848"/>
      <c r="P85" s="848"/>
      <c r="Q85" s="848"/>
      <c r="R85" s="848"/>
      <c r="S85" s="848"/>
      <c r="T85" s="848"/>
    </row>
    <row r="86" spans="1:20">
      <c r="A86" s="203" t="str">
        <f t="shared" si="3"/>
        <v/>
      </c>
      <c r="B86" s="212"/>
      <c r="C86" s="217"/>
      <c r="D86" s="297"/>
      <c r="E86" s="854"/>
      <c r="F86" s="855"/>
      <c r="G86" s="856"/>
      <c r="H86" s="10"/>
      <c r="I86" s="852"/>
      <c r="K86" s="848"/>
      <c r="L86" s="848"/>
      <c r="M86" s="848"/>
      <c r="N86" s="848"/>
      <c r="O86" s="848"/>
      <c r="P86" s="848"/>
      <c r="Q86" s="848"/>
      <c r="R86" s="848"/>
      <c r="S86" s="848"/>
      <c r="T86" s="848"/>
    </row>
    <row r="87" spans="1:20">
      <c r="A87" s="203" t="str">
        <f t="shared" si="3"/>
        <v/>
      </c>
      <c r="B87" s="212"/>
      <c r="C87" s="217"/>
      <c r="D87" s="297"/>
      <c r="E87" s="854"/>
      <c r="F87" s="855"/>
      <c r="G87" s="856"/>
      <c r="H87" s="10"/>
      <c r="I87" s="852"/>
      <c r="K87" s="848"/>
      <c r="L87" s="848"/>
      <c r="M87" s="848"/>
      <c r="N87" s="848"/>
      <c r="O87" s="848"/>
      <c r="P87" s="848"/>
      <c r="Q87" s="848"/>
      <c r="R87" s="848"/>
      <c r="S87" s="848"/>
      <c r="T87" s="848"/>
    </row>
    <row r="88" spans="1:20">
      <c r="A88" s="203" t="str">
        <f t="shared" si="3"/>
        <v/>
      </c>
      <c r="B88" s="212"/>
      <c r="C88" s="217"/>
      <c r="D88" s="297"/>
      <c r="E88" s="854"/>
      <c r="F88" s="855"/>
      <c r="G88" s="856"/>
      <c r="H88" s="10"/>
      <c r="I88" s="852"/>
      <c r="K88" s="848"/>
      <c r="L88" s="848"/>
      <c r="M88" s="848"/>
      <c r="N88" s="848"/>
      <c r="O88" s="848"/>
      <c r="P88" s="848"/>
      <c r="Q88" s="848"/>
      <c r="R88" s="848"/>
      <c r="S88" s="848"/>
      <c r="T88" s="848"/>
    </row>
    <row r="89" spans="1:20">
      <c r="A89" s="203" t="str">
        <f t="shared" si="3"/>
        <v/>
      </c>
      <c r="B89" s="212"/>
      <c r="C89" s="217"/>
      <c r="D89" s="297"/>
      <c r="E89" s="854"/>
      <c r="F89" s="855"/>
      <c r="G89" s="856"/>
      <c r="H89" s="10"/>
      <c r="I89" s="852"/>
      <c r="K89" s="848"/>
      <c r="L89" s="848"/>
      <c r="M89" s="848"/>
      <c r="N89" s="848"/>
      <c r="O89" s="848"/>
      <c r="P89" s="848"/>
      <c r="Q89" s="848"/>
      <c r="R89" s="848"/>
      <c r="S89" s="848"/>
      <c r="T89" s="848"/>
    </row>
    <row r="90" spans="1:20">
      <c r="A90" s="203" t="str">
        <f t="shared" si="3"/>
        <v/>
      </c>
      <c r="B90" s="212"/>
      <c r="C90" s="217"/>
      <c r="D90" s="297"/>
      <c r="E90" s="854"/>
      <c r="F90" s="855"/>
      <c r="G90" s="856"/>
      <c r="H90" s="10"/>
      <c r="I90" s="852"/>
      <c r="K90" s="848"/>
      <c r="L90" s="848"/>
      <c r="M90" s="848"/>
      <c r="N90" s="848"/>
      <c r="O90" s="848"/>
      <c r="P90" s="848"/>
      <c r="Q90" s="848"/>
      <c r="R90" s="848"/>
      <c r="S90" s="848"/>
      <c r="T90" s="848"/>
    </row>
    <row r="91" spans="1:20">
      <c r="A91" s="203" t="str">
        <f t="shared" si="3"/>
        <v/>
      </c>
      <c r="B91" s="212"/>
      <c r="C91" s="217"/>
      <c r="D91" s="297"/>
      <c r="E91" s="854"/>
      <c r="F91" s="855"/>
      <c r="G91" s="856"/>
      <c r="H91" s="10"/>
      <c r="I91" s="852"/>
      <c r="K91" s="848"/>
      <c r="L91" s="848"/>
      <c r="M91" s="848"/>
      <c r="N91" s="848"/>
      <c r="O91" s="848"/>
      <c r="P91" s="848"/>
      <c r="Q91" s="848"/>
      <c r="R91" s="848"/>
      <c r="S91" s="848"/>
      <c r="T91" s="848"/>
    </row>
    <row r="92" spans="1:20">
      <c r="A92" s="203" t="str">
        <f t="shared" si="3"/>
        <v/>
      </c>
      <c r="B92" s="212"/>
      <c r="C92" s="217"/>
      <c r="D92" s="297"/>
      <c r="E92" s="854"/>
      <c r="F92" s="855"/>
      <c r="G92" s="856"/>
      <c r="H92" s="10"/>
      <c r="I92" s="852"/>
      <c r="K92" s="848"/>
      <c r="L92" s="848"/>
      <c r="M92" s="848"/>
      <c r="N92" s="848"/>
      <c r="O92" s="848"/>
      <c r="P92" s="848"/>
      <c r="Q92" s="848"/>
      <c r="R92" s="848"/>
      <c r="S92" s="848"/>
      <c r="T92" s="848"/>
    </row>
    <row r="93" spans="1:20">
      <c r="A93" s="203" t="str">
        <f t="shared" si="3"/>
        <v/>
      </c>
      <c r="B93" s="212"/>
      <c r="C93" s="217"/>
      <c r="D93" s="297"/>
      <c r="E93" s="854"/>
      <c r="F93" s="855"/>
      <c r="G93" s="856"/>
      <c r="H93" s="10"/>
      <c r="I93" s="852"/>
      <c r="K93" s="848"/>
      <c r="L93" s="848"/>
      <c r="M93" s="848"/>
      <c r="N93" s="848"/>
      <c r="O93" s="848"/>
      <c r="P93" s="848"/>
      <c r="Q93" s="848"/>
      <c r="R93" s="848"/>
      <c r="S93" s="848"/>
      <c r="T93" s="848"/>
    </row>
    <row r="94" spans="1:20">
      <c r="A94" s="203" t="str">
        <f t="shared" si="3"/>
        <v/>
      </c>
      <c r="B94" s="212"/>
      <c r="C94" s="224"/>
      <c r="D94" s="298"/>
      <c r="E94" s="880"/>
      <c r="F94" s="881"/>
      <c r="G94" s="882"/>
      <c r="H94" s="10"/>
      <c r="I94" s="853"/>
      <c r="K94" s="849"/>
      <c r="L94" s="849"/>
      <c r="M94" s="849"/>
      <c r="N94" s="849"/>
      <c r="O94" s="849"/>
      <c r="P94" s="849"/>
      <c r="Q94" s="849"/>
      <c r="R94" s="849"/>
      <c r="S94" s="849"/>
      <c r="T94" s="849"/>
    </row>
    <row r="95" spans="1:20" ht="22.5">
      <c r="A95" s="203" t="s">
        <v>171</v>
      </c>
      <c r="B95" s="212"/>
      <c r="C95" s="226" t="s">
        <v>415</v>
      </c>
      <c r="D95" s="288"/>
      <c r="E95" s="919"/>
      <c r="F95" s="919"/>
      <c r="G95" s="919"/>
      <c r="H95" s="244"/>
      <c r="I95" s="216"/>
      <c r="K95" s="850" t="s">
        <v>431</v>
      </c>
      <c r="L95" s="850"/>
      <c r="M95" s="850"/>
      <c r="N95" s="850"/>
      <c r="O95" s="850"/>
      <c r="P95" s="850"/>
      <c r="Q95" s="850"/>
      <c r="R95" s="850"/>
      <c r="S95" s="850"/>
      <c r="T95" s="850"/>
    </row>
    <row r="96" spans="1:20">
      <c r="A96" s="203" t="s">
        <v>171</v>
      </c>
      <c r="B96" s="212"/>
      <c r="C96" s="213"/>
      <c r="D96" s="290"/>
      <c r="E96" s="912"/>
      <c r="F96" s="913"/>
      <c r="G96" s="914"/>
      <c r="H96" s="9"/>
      <c r="I96" s="851">
        <f>ROUNDDOWN((SUM(H96:H103)),-3)/1000</f>
        <v>0</v>
      </c>
      <c r="K96" s="843"/>
      <c r="L96" s="843"/>
      <c r="M96" s="843"/>
      <c r="N96" s="843"/>
      <c r="O96" s="843"/>
      <c r="P96" s="843"/>
      <c r="Q96" s="843"/>
      <c r="R96" s="843"/>
      <c r="S96" s="843"/>
      <c r="T96" s="843"/>
    </row>
    <row r="97" spans="1:20">
      <c r="A97" s="203" t="str">
        <f t="shared" si="3"/>
        <v/>
      </c>
      <c r="B97" s="212"/>
      <c r="C97" s="213"/>
      <c r="D97" s="297"/>
      <c r="E97" s="854"/>
      <c r="F97" s="855"/>
      <c r="G97" s="856"/>
      <c r="H97" s="10"/>
      <c r="I97" s="852"/>
      <c r="K97" s="843"/>
      <c r="L97" s="843"/>
      <c r="M97" s="843"/>
      <c r="N97" s="843"/>
      <c r="O97" s="843"/>
      <c r="P97" s="843"/>
      <c r="Q97" s="843"/>
      <c r="R97" s="843"/>
      <c r="S97" s="843"/>
      <c r="T97" s="843"/>
    </row>
    <row r="98" spans="1:20">
      <c r="A98" s="203" t="str">
        <f t="shared" si="3"/>
        <v/>
      </c>
      <c r="B98" s="212"/>
      <c r="C98" s="213"/>
      <c r="D98" s="297"/>
      <c r="E98" s="854"/>
      <c r="F98" s="855"/>
      <c r="G98" s="856"/>
      <c r="H98" s="10"/>
      <c r="I98" s="852"/>
      <c r="K98" s="843"/>
      <c r="L98" s="843"/>
      <c r="M98" s="843"/>
      <c r="N98" s="843"/>
      <c r="O98" s="843"/>
      <c r="P98" s="843"/>
      <c r="Q98" s="843"/>
      <c r="R98" s="843"/>
      <c r="S98" s="843"/>
      <c r="T98" s="843"/>
    </row>
    <row r="99" spans="1:20">
      <c r="A99" s="203" t="str">
        <f t="shared" si="3"/>
        <v/>
      </c>
      <c r="B99" s="212"/>
      <c r="C99" s="213"/>
      <c r="D99" s="297"/>
      <c r="E99" s="854"/>
      <c r="F99" s="855"/>
      <c r="G99" s="856"/>
      <c r="H99" s="10"/>
      <c r="I99" s="852"/>
      <c r="K99" s="843"/>
      <c r="L99" s="843"/>
      <c r="M99" s="843"/>
      <c r="N99" s="843"/>
      <c r="O99" s="843"/>
      <c r="P99" s="843"/>
      <c r="Q99" s="843"/>
      <c r="R99" s="843"/>
      <c r="S99" s="843"/>
      <c r="T99" s="843"/>
    </row>
    <row r="100" spans="1:20">
      <c r="A100" s="203" t="str">
        <f t="shared" si="3"/>
        <v/>
      </c>
      <c r="B100" s="212"/>
      <c r="C100" s="213"/>
      <c r="D100" s="297"/>
      <c r="E100" s="854"/>
      <c r="F100" s="855"/>
      <c r="G100" s="856"/>
      <c r="H100" s="10"/>
      <c r="I100" s="852"/>
      <c r="K100" s="843"/>
      <c r="L100" s="843"/>
      <c r="M100" s="843"/>
      <c r="N100" s="843"/>
      <c r="O100" s="843"/>
      <c r="P100" s="843"/>
      <c r="Q100" s="843"/>
      <c r="R100" s="843"/>
      <c r="S100" s="843"/>
      <c r="T100" s="843"/>
    </row>
    <row r="101" spans="1:20">
      <c r="A101" s="203" t="str">
        <f t="shared" si="3"/>
        <v/>
      </c>
      <c r="B101" s="212"/>
      <c r="C101" s="213"/>
      <c r="D101" s="297"/>
      <c r="E101" s="854"/>
      <c r="F101" s="855"/>
      <c r="G101" s="856"/>
      <c r="H101" s="10"/>
      <c r="I101" s="852"/>
      <c r="K101" s="843"/>
      <c r="L101" s="843"/>
      <c r="M101" s="843"/>
      <c r="N101" s="843"/>
      <c r="O101" s="843"/>
      <c r="P101" s="843"/>
      <c r="Q101" s="843"/>
      <c r="R101" s="843"/>
      <c r="S101" s="843"/>
      <c r="T101" s="843"/>
    </row>
    <row r="102" spans="1:20">
      <c r="A102" s="203" t="str">
        <f t="shared" si="3"/>
        <v/>
      </c>
      <c r="B102" s="212"/>
      <c r="C102" s="213"/>
      <c r="D102" s="297"/>
      <c r="E102" s="854"/>
      <c r="F102" s="855"/>
      <c r="G102" s="856"/>
      <c r="H102" s="10"/>
      <c r="I102" s="852"/>
      <c r="K102" s="843"/>
      <c r="L102" s="843"/>
      <c r="M102" s="843"/>
      <c r="N102" s="843"/>
      <c r="O102" s="843"/>
      <c r="P102" s="843"/>
      <c r="Q102" s="843"/>
      <c r="R102" s="843"/>
      <c r="S102" s="843"/>
      <c r="T102" s="843"/>
    </row>
    <row r="103" spans="1:20">
      <c r="A103" s="203" t="str">
        <f t="shared" si="3"/>
        <v/>
      </c>
      <c r="B103" s="212"/>
      <c r="C103" s="246"/>
      <c r="D103" s="298"/>
      <c r="E103" s="880"/>
      <c r="F103" s="881"/>
      <c r="G103" s="882"/>
      <c r="H103" s="11"/>
      <c r="I103" s="853"/>
      <c r="K103" s="844"/>
      <c r="L103" s="844"/>
      <c r="M103" s="844"/>
      <c r="N103" s="844"/>
      <c r="O103" s="844"/>
      <c r="P103" s="844"/>
      <c r="Q103" s="844"/>
      <c r="R103" s="844"/>
      <c r="S103" s="844"/>
      <c r="T103" s="844"/>
    </row>
    <row r="104" spans="1:20" ht="22.5">
      <c r="A104" s="203" t="s">
        <v>171</v>
      </c>
      <c r="B104" s="212"/>
      <c r="C104" s="247" t="s">
        <v>241</v>
      </c>
      <c r="D104" s="293"/>
      <c r="E104" s="352"/>
      <c r="F104" s="352"/>
      <c r="G104" s="352"/>
      <c r="H104" s="227"/>
      <c r="I104" s="248"/>
    </row>
    <row r="105" spans="1:20">
      <c r="A105" s="203" t="s">
        <v>171</v>
      </c>
      <c r="B105" s="212"/>
      <c r="C105" s="217"/>
      <c r="D105" s="883"/>
      <c r="E105" s="865"/>
      <c r="F105" s="865"/>
      <c r="G105" s="865"/>
      <c r="H105" s="865"/>
      <c r="I105" s="867"/>
    </row>
    <row r="106" spans="1:20">
      <c r="A106" s="203" t="s">
        <v>171</v>
      </c>
      <c r="B106" s="212"/>
      <c r="C106" s="217"/>
      <c r="D106" s="870"/>
      <c r="E106" s="866"/>
      <c r="F106" s="866"/>
      <c r="G106" s="866"/>
      <c r="H106" s="866"/>
      <c r="I106" s="869"/>
    </row>
    <row r="107" spans="1:20">
      <c r="A107" s="203" t="s">
        <v>171</v>
      </c>
      <c r="B107" s="212"/>
      <c r="C107" s="217"/>
      <c r="D107" s="870"/>
      <c r="E107" s="866"/>
      <c r="F107" s="866"/>
      <c r="G107" s="866"/>
      <c r="H107" s="866"/>
      <c r="I107" s="869"/>
    </row>
    <row r="108" spans="1:20">
      <c r="A108" s="203" t="s">
        <v>171</v>
      </c>
      <c r="B108" s="212"/>
      <c r="C108" s="217"/>
      <c r="D108" s="870"/>
      <c r="E108" s="866"/>
      <c r="F108" s="866"/>
      <c r="G108" s="866"/>
      <c r="H108" s="866"/>
      <c r="I108" s="869"/>
    </row>
    <row r="109" spans="1:20">
      <c r="A109" s="203" t="s">
        <v>171</v>
      </c>
      <c r="B109" s="230"/>
      <c r="C109" s="229"/>
      <c r="D109" s="871"/>
      <c r="E109" s="872"/>
      <c r="F109" s="872"/>
      <c r="G109" s="872"/>
      <c r="H109" s="872"/>
      <c r="I109" s="873"/>
      <c r="K109" s="531"/>
      <c r="L109" s="531"/>
      <c r="M109" s="531"/>
      <c r="N109" s="531"/>
      <c r="O109" s="531"/>
      <c r="P109" s="531"/>
      <c r="Q109" s="531"/>
      <c r="R109" s="531"/>
      <c r="S109" s="531"/>
      <c r="T109" s="531"/>
    </row>
    <row r="110" spans="1:20" ht="24" customHeight="1">
      <c r="A110" s="203" t="s">
        <v>171</v>
      </c>
      <c r="B110" s="212"/>
      <c r="C110" s="226" t="s">
        <v>30</v>
      </c>
      <c r="D110" s="288"/>
      <c r="E110" s="338"/>
      <c r="F110" s="338"/>
      <c r="G110" s="338"/>
      <c r="H110" s="244"/>
      <c r="I110" s="245"/>
      <c r="K110" s="845" t="s">
        <v>430</v>
      </c>
      <c r="L110" s="845"/>
      <c r="M110" s="845"/>
      <c r="N110" s="845"/>
      <c r="O110" s="845"/>
      <c r="P110" s="845"/>
      <c r="Q110" s="845"/>
      <c r="R110" s="845"/>
      <c r="S110" s="845"/>
      <c r="T110" s="845"/>
    </row>
    <row r="111" spans="1:20" ht="18.75" customHeight="1">
      <c r="A111" s="203" t="s">
        <v>171</v>
      </c>
      <c r="B111" s="212"/>
      <c r="C111" s="917"/>
      <c r="D111" s="290"/>
      <c r="E111" s="912"/>
      <c r="F111" s="913"/>
      <c r="G111" s="914"/>
      <c r="H111" s="9"/>
      <c r="I111" s="851">
        <f>ROUNDDOWN((SUM(H111:H120)),-3)/1000</f>
        <v>0</v>
      </c>
      <c r="K111" s="846"/>
      <c r="L111" s="846"/>
      <c r="M111" s="846"/>
      <c r="N111" s="846"/>
      <c r="O111" s="846"/>
      <c r="P111" s="846"/>
      <c r="Q111" s="846"/>
      <c r="R111" s="846"/>
      <c r="S111" s="846"/>
      <c r="T111" s="846"/>
    </row>
    <row r="112" spans="1:20" ht="18.75" customHeight="1">
      <c r="A112" s="203" t="str">
        <f t="shared" si="3"/>
        <v/>
      </c>
      <c r="B112" s="212"/>
      <c r="C112" s="917"/>
      <c r="D112" s="297"/>
      <c r="E112" s="854"/>
      <c r="F112" s="855"/>
      <c r="G112" s="856"/>
      <c r="H112" s="10"/>
      <c r="I112" s="852"/>
      <c r="K112" s="846"/>
      <c r="L112" s="846"/>
      <c r="M112" s="846"/>
      <c r="N112" s="846"/>
      <c r="O112" s="846"/>
      <c r="P112" s="846"/>
      <c r="Q112" s="846"/>
      <c r="R112" s="846"/>
      <c r="S112" s="846"/>
      <c r="T112" s="846"/>
    </row>
    <row r="113" spans="1:20" ht="18.75" customHeight="1">
      <c r="A113" s="203" t="str">
        <f t="shared" si="3"/>
        <v/>
      </c>
      <c r="B113" s="212"/>
      <c r="C113" s="917"/>
      <c r="D113" s="297"/>
      <c r="E113" s="854"/>
      <c r="F113" s="855"/>
      <c r="G113" s="856"/>
      <c r="H113" s="10"/>
      <c r="I113" s="852"/>
      <c r="K113" s="846"/>
      <c r="L113" s="846"/>
      <c r="M113" s="846"/>
      <c r="N113" s="846"/>
      <c r="O113" s="846"/>
      <c r="P113" s="846"/>
      <c r="Q113" s="846"/>
      <c r="R113" s="846"/>
      <c r="S113" s="846"/>
      <c r="T113" s="846"/>
    </row>
    <row r="114" spans="1:20" ht="18.75" customHeight="1">
      <c r="A114" s="203" t="str">
        <f t="shared" si="3"/>
        <v/>
      </c>
      <c r="B114" s="212"/>
      <c r="C114" s="917"/>
      <c r="D114" s="297"/>
      <c r="E114" s="854"/>
      <c r="F114" s="855"/>
      <c r="G114" s="856"/>
      <c r="H114" s="10"/>
      <c r="I114" s="852"/>
      <c r="K114" s="846"/>
      <c r="L114" s="846"/>
      <c r="M114" s="846"/>
      <c r="N114" s="846"/>
      <c r="O114" s="846"/>
      <c r="P114" s="846"/>
      <c r="Q114" s="846"/>
      <c r="R114" s="846"/>
      <c r="S114" s="846"/>
      <c r="T114" s="846"/>
    </row>
    <row r="115" spans="1:20" ht="18.75" customHeight="1">
      <c r="A115" s="203" t="str">
        <f t="shared" si="3"/>
        <v/>
      </c>
      <c r="B115" s="212"/>
      <c r="C115" s="917"/>
      <c r="D115" s="297"/>
      <c r="E115" s="854"/>
      <c r="F115" s="855"/>
      <c r="G115" s="856"/>
      <c r="H115" s="10"/>
      <c r="I115" s="852"/>
      <c r="K115" s="846"/>
      <c r="L115" s="846"/>
      <c r="M115" s="846"/>
      <c r="N115" s="846"/>
      <c r="O115" s="846"/>
      <c r="P115" s="846"/>
      <c r="Q115" s="846"/>
      <c r="R115" s="846"/>
      <c r="S115" s="846"/>
      <c r="T115" s="846"/>
    </row>
    <row r="116" spans="1:20" ht="18.75" customHeight="1">
      <c r="A116" s="203" t="str">
        <f t="shared" si="3"/>
        <v/>
      </c>
      <c r="B116" s="212"/>
      <c r="C116" s="917"/>
      <c r="D116" s="297"/>
      <c r="E116" s="854"/>
      <c r="F116" s="855"/>
      <c r="G116" s="856"/>
      <c r="H116" s="10"/>
      <c r="I116" s="852"/>
      <c r="K116" s="846"/>
      <c r="L116" s="846"/>
      <c r="M116" s="846"/>
      <c r="N116" s="846"/>
      <c r="O116" s="846"/>
      <c r="P116" s="846"/>
      <c r="Q116" s="846"/>
      <c r="R116" s="846"/>
      <c r="S116" s="846"/>
      <c r="T116" s="846"/>
    </row>
    <row r="117" spans="1:20" ht="18.75" customHeight="1">
      <c r="A117" s="203" t="str">
        <f t="shared" si="3"/>
        <v/>
      </c>
      <c r="B117" s="212"/>
      <c r="C117" s="917"/>
      <c r="D117" s="297"/>
      <c r="E117" s="854"/>
      <c r="F117" s="855"/>
      <c r="G117" s="856"/>
      <c r="H117" s="10"/>
      <c r="I117" s="852"/>
      <c r="K117" s="846"/>
      <c r="L117" s="846"/>
      <c r="M117" s="846"/>
      <c r="N117" s="846"/>
      <c r="O117" s="846"/>
      <c r="P117" s="846"/>
      <c r="Q117" s="846"/>
      <c r="R117" s="846"/>
      <c r="S117" s="846"/>
      <c r="T117" s="846"/>
    </row>
    <row r="118" spans="1:20" ht="18.75" customHeight="1">
      <c r="A118" s="203" t="str">
        <f t="shared" si="3"/>
        <v/>
      </c>
      <c r="B118" s="212"/>
      <c r="C118" s="917"/>
      <c r="D118" s="297"/>
      <c r="E118" s="854"/>
      <c r="F118" s="855"/>
      <c r="G118" s="856"/>
      <c r="H118" s="10"/>
      <c r="I118" s="852"/>
      <c r="K118" s="846"/>
      <c r="L118" s="846"/>
      <c r="M118" s="846"/>
      <c r="N118" s="846"/>
      <c r="O118" s="846"/>
      <c r="P118" s="846"/>
      <c r="Q118" s="846"/>
      <c r="R118" s="846"/>
      <c r="S118" s="846"/>
      <c r="T118" s="846"/>
    </row>
    <row r="119" spans="1:20" ht="18.75" customHeight="1">
      <c r="A119" s="203" t="str">
        <f t="shared" si="3"/>
        <v/>
      </c>
      <c r="B119" s="212"/>
      <c r="C119" s="917"/>
      <c r="D119" s="297"/>
      <c r="E119" s="854"/>
      <c r="F119" s="855"/>
      <c r="G119" s="856"/>
      <c r="H119" s="10"/>
      <c r="I119" s="852"/>
      <c r="K119" s="846"/>
      <c r="L119" s="846"/>
      <c r="M119" s="846"/>
      <c r="N119" s="846"/>
      <c r="O119" s="846"/>
      <c r="P119" s="846"/>
      <c r="Q119" s="846"/>
      <c r="R119" s="846"/>
      <c r="S119" s="846"/>
      <c r="T119" s="846"/>
    </row>
    <row r="120" spans="1:20" ht="18.75" customHeight="1">
      <c r="A120" s="203" t="str">
        <f t="shared" si="3"/>
        <v/>
      </c>
      <c r="B120" s="212"/>
      <c r="C120" s="918"/>
      <c r="D120" s="298"/>
      <c r="E120" s="880"/>
      <c r="F120" s="881"/>
      <c r="G120" s="882"/>
      <c r="H120" s="11"/>
      <c r="I120" s="853"/>
      <c r="K120" s="847"/>
      <c r="L120" s="847"/>
      <c r="M120" s="847"/>
      <c r="N120" s="847"/>
      <c r="O120" s="847"/>
      <c r="P120" s="847"/>
      <c r="Q120" s="847"/>
      <c r="R120" s="847"/>
      <c r="S120" s="847"/>
      <c r="T120" s="847"/>
    </row>
    <row r="121" spans="1:20" ht="22.5">
      <c r="A121" s="203" t="s">
        <v>171</v>
      </c>
      <c r="B121" s="212"/>
      <c r="C121" s="209" t="s">
        <v>31</v>
      </c>
      <c r="D121" s="288"/>
      <c r="E121" s="338"/>
      <c r="F121" s="338"/>
      <c r="G121" s="338"/>
      <c r="H121" s="244"/>
      <c r="I121" s="245"/>
      <c r="K121" s="549"/>
      <c r="L121" s="549"/>
      <c r="M121" s="549"/>
      <c r="N121" s="549"/>
      <c r="O121" s="549"/>
      <c r="P121" s="549"/>
      <c r="Q121" s="549"/>
      <c r="R121" s="549"/>
      <c r="S121" s="549"/>
      <c r="T121" s="549"/>
    </row>
    <row r="122" spans="1:20">
      <c r="A122" s="203" t="s">
        <v>171</v>
      </c>
      <c r="B122" s="212"/>
      <c r="C122" s="213"/>
      <c r="D122" s="290"/>
      <c r="E122" s="887"/>
      <c r="F122" s="888"/>
      <c r="G122" s="888"/>
      <c r="H122" s="9"/>
      <c r="I122" s="851">
        <f>ROUNDDOWN((SUM(H122:H131)),-3)/1000</f>
        <v>0</v>
      </c>
    </row>
    <row r="123" spans="1:20">
      <c r="A123" s="203" t="str">
        <f t="shared" si="3"/>
        <v/>
      </c>
      <c r="B123" s="212"/>
      <c r="C123" s="213"/>
      <c r="D123" s="297"/>
      <c r="E123" s="854"/>
      <c r="F123" s="855"/>
      <c r="G123" s="856"/>
      <c r="H123" s="10"/>
      <c r="I123" s="852"/>
    </row>
    <row r="124" spans="1:20">
      <c r="A124" s="203" t="str">
        <f t="shared" si="3"/>
        <v/>
      </c>
      <c r="B124" s="212"/>
      <c r="C124" s="213"/>
      <c r="D124" s="297"/>
      <c r="E124" s="854"/>
      <c r="F124" s="855"/>
      <c r="G124" s="856"/>
      <c r="H124" s="10"/>
      <c r="I124" s="852"/>
    </row>
    <row r="125" spans="1:20">
      <c r="A125" s="203" t="str">
        <f t="shared" si="3"/>
        <v/>
      </c>
      <c r="B125" s="212"/>
      <c r="C125" s="213"/>
      <c r="D125" s="297"/>
      <c r="E125" s="854"/>
      <c r="F125" s="855"/>
      <c r="G125" s="856"/>
      <c r="H125" s="10"/>
      <c r="I125" s="852"/>
    </row>
    <row r="126" spans="1:20">
      <c r="A126" s="203" t="str">
        <f t="shared" si="3"/>
        <v/>
      </c>
      <c r="B126" s="212"/>
      <c r="C126" s="213"/>
      <c r="D126" s="297"/>
      <c r="E126" s="854"/>
      <c r="F126" s="855"/>
      <c r="G126" s="856"/>
      <c r="H126" s="10"/>
      <c r="I126" s="852"/>
    </row>
    <row r="127" spans="1:20">
      <c r="A127" s="203" t="str">
        <f t="shared" si="3"/>
        <v/>
      </c>
      <c r="B127" s="212"/>
      <c r="C127" s="213"/>
      <c r="D127" s="297"/>
      <c r="E127" s="854"/>
      <c r="F127" s="855"/>
      <c r="G127" s="856"/>
      <c r="H127" s="10"/>
      <c r="I127" s="852"/>
    </row>
    <row r="128" spans="1:20">
      <c r="A128" s="203" t="str">
        <f t="shared" si="3"/>
        <v/>
      </c>
      <c r="B128" s="212"/>
      <c r="C128" s="213"/>
      <c r="D128" s="297"/>
      <c r="E128" s="854"/>
      <c r="F128" s="855"/>
      <c r="G128" s="856"/>
      <c r="H128" s="10"/>
      <c r="I128" s="852"/>
    </row>
    <row r="129" spans="1:9">
      <c r="A129" s="203" t="str">
        <f t="shared" si="3"/>
        <v/>
      </c>
      <c r="B129" s="212"/>
      <c r="C129" s="213"/>
      <c r="D129" s="297"/>
      <c r="E129" s="854"/>
      <c r="F129" s="855"/>
      <c r="G129" s="856"/>
      <c r="H129" s="10"/>
      <c r="I129" s="852"/>
    </row>
    <row r="130" spans="1:9">
      <c r="A130" s="203" t="str">
        <f>IF(AND(D130="",E130="",H130=""),"",".")</f>
        <v/>
      </c>
      <c r="B130" s="212"/>
      <c r="C130" s="213"/>
      <c r="D130" s="297"/>
      <c r="E130" s="854"/>
      <c r="F130" s="855"/>
      <c r="G130" s="856"/>
      <c r="H130" s="10"/>
      <c r="I130" s="852"/>
    </row>
    <row r="131" spans="1:9" ht="18.5" thickBot="1">
      <c r="A131" s="203" t="s">
        <v>183</v>
      </c>
      <c r="B131" s="249"/>
      <c r="C131" s="250"/>
      <c r="D131" s="299"/>
      <c r="E131" s="884"/>
      <c r="F131" s="885"/>
      <c r="G131" s="886"/>
      <c r="H131" s="12"/>
      <c r="I131" s="889"/>
    </row>
    <row r="132" spans="1:9">
      <c r="A132" s="251"/>
    </row>
  </sheetData>
  <sheetProtection algorithmName="SHA-512" hashValue="3g5WD0Mh8D1zhpeJt7h6FSNruo0tSErLOR8UzcYuuOAMVRYy+3Up+vzonoBmiWraUPdmV4pojNaGoAHLr3v1/Q==" saltValue="odR+Kq8lp3O+H+OxFU6Y7Q==" spinCount="100000" sheet="1" autoFilter="0"/>
  <autoFilter ref="A15:I131" xr:uid="{00000000-0001-0000-0400-000000000000}">
    <filterColumn colId="4" showButton="0"/>
    <filterColumn colId="5" showButton="0"/>
  </autoFilter>
  <mergeCells count="99">
    <mergeCell ref="A16:D16"/>
    <mergeCell ref="C111:C120"/>
    <mergeCell ref="E111:G111"/>
    <mergeCell ref="E95:G95"/>
    <mergeCell ref="E85:G85"/>
    <mergeCell ref="E115:G115"/>
    <mergeCell ref="E74:G74"/>
    <mergeCell ref="E65:G65"/>
    <mergeCell ref="D49:I54"/>
    <mergeCell ref="E19:I19"/>
    <mergeCell ref="F20:G20"/>
    <mergeCell ref="G21:I21"/>
    <mergeCell ref="G22:I22"/>
    <mergeCell ref="I111:I120"/>
    <mergeCell ref="B73:B83"/>
    <mergeCell ref="I96:I103"/>
    <mergeCell ref="E93:G93"/>
    <mergeCell ref="E96:G96"/>
    <mergeCell ref="E86:G86"/>
    <mergeCell ref="E88:G88"/>
    <mergeCell ref="E89:G89"/>
    <mergeCell ref="A2:B2"/>
    <mergeCell ref="A3:B3"/>
    <mergeCell ref="C2:I2"/>
    <mergeCell ref="C3:I3"/>
    <mergeCell ref="E15:G15"/>
    <mergeCell ref="E9:G9"/>
    <mergeCell ref="E10:G10"/>
    <mergeCell ref="E11:G11"/>
    <mergeCell ref="E12:G12"/>
    <mergeCell ref="E13:G13"/>
    <mergeCell ref="E5:G5"/>
    <mergeCell ref="C6:D6"/>
    <mergeCell ref="E7:G7"/>
    <mergeCell ref="E8:G8"/>
    <mergeCell ref="E6:G6"/>
    <mergeCell ref="E72:G72"/>
    <mergeCell ref="E120:G120"/>
    <mergeCell ref="E116:G116"/>
    <mergeCell ref="E113:G113"/>
    <mergeCell ref="E114:G114"/>
    <mergeCell ref="E118:G118"/>
    <mergeCell ref="E98:G98"/>
    <mergeCell ref="E97:G97"/>
    <mergeCell ref="E81:G81"/>
    <mergeCell ref="E82:G82"/>
    <mergeCell ref="E83:G83"/>
    <mergeCell ref="E91:G91"/>
    <mergeCell ref="E92:G92"/>
    <mergeCell ref="E87:G87"/>
    <mergeCell ref="E90:G90"/>
    <mergeCell ref="E94:G94"/>
    <mergeCell ref="E119:G119"/>
    <mergeCell ref="E99:G99"/>
    <mergeCell ref="E100:G100"/>
    <mergeCell ref="E101:G101"/>
    <mergeCell ref="E102:G102"/>
    <mergeCell ref="E71:G71"/>
    <mergeCell ref="E103:G103"/>
    <mergeCell ref="D105:I109"/>
    <mergeCell ref="E117:G117"/>
    <mergeCell ref="E131:G131"/>
    <mergeCell ref="E122:G122"/>
    <mergeCell ref="E129:G129"/>
    <mergeCell ref="E127:G127"/>
    <mergeCell ref="E128:G128"/>
    <mergeCell ref="E123:G123"/>
    <mergeCell ref="E124:G124"/>
    <mergeCell ref="E125:G125"/>
    <mergeCell ref="E126:G126"/>
    <mergeCell ref="E130:G130"/>
    <mergeCell ref="I122:I131"/>
    <mergeCell ref="E112:G112"/>
    <mergeCell ref="E66:G66"/>
    <mergeCell ref="E67:G67"/>
    <mergeCell ref="E68:G68"/>
    <mergeCell ref="E69:G69"/>
    <mergeCell ref="E70:G70"/>
    <mergeCell ref="K5:T13"/>
    <mergeCell ref="K55:T61"/>
    <mergeCell ref="I85:I94"/>
    <mergeCell ref="I74:I83"/>
    <mergeCell ref="E75:G75"/>
    <mergeCell ref="E76:G76"/>
    <mergeCell ref="E77:G77"/>
    <mergeCell ref="E78:G78"/>
    <mergeCell ref="E79:G79"/>
    <mergeCell ref="E80:G80"/>
    <mergeCell ref="G23:I23"/>
    <mergeCell ref="D47:F47"/>
    <mergeCell ref="E55:F55"/>
    <mergeCell ref="I65:I72"/>
    <mergeCell ref="D56:I61"/>
    <mergeCell ref="E63:G63"/>
    <mergeCell ref="K48:T54"/>
    <mergeCell ref="K110:T120"/>
    <mergeCell ref="K23:T24"/>
    <mergeCell ref="K85:T94"/>
    <mergeCell ref="K95:T103"/>
  </mergeCells>
  <phoneticPr fontId="7"/>
  <dataValidations count="3">
    <dataValidation imeMode="halfAlpha" allowBlank="1" showInputMessage="1" showErrorMessage="1" sqref="I63 I132:I65553 I15:I18" xr:uid="{00000000-0002-0000-0400-000000000000}"/>
    <dataValidation type="whole" imeMode="off" operator="greaterThanOrEqual" allowBlank="1" showInputMessage="1" showErrorMessage="1" sqref="E26:E46" xr:uid="{00000000-0002-0000-0400-000001000000}">
      <formula1>0</formula1>
    </dataValidation>
    <dataValidation type="whole" operator="greaterThanOrEqual" allowBlank="1" showInputMessage="1" showErrorMessage="1" sqref="H65:H103 H110:H131 E21:E22" xr:uid="{00000000-0002-0000-0400-000002000000}">
      <formula1>0</formula1>
    </dataValidation>
  </dataValidations>
  <printOptions horizontalCentered="1"/>
  <pageMargins left="0.70866141732283472" right="0.70866141732283472" top="0.35433070866141736" bottom="0.35433070866141736" header="0.31496062992125984" footer="0.31496062992125984"/>
  <pageSetup paperSize="9" scale="63" fitToHeight="0" orientation="portrait" r:id="rId1"/>
  <extLst>
    <ext xmlns:x14="http://schemas.microsoft.com/office/spreadsheetml/2009/9/main" uri="{78C0D931-6437-407d-A8EE-F0AAD7539E65}">
      <x14:conditionalFormattings>
        <x14:conditionalFormatting xmlns:xm="http://schemas.microsoft.com/office/excel/2006/main">
          <x14:cfRule type="expression" priority="1" id="{0A247FAA-30A3-4CF4-9515-96997DC5D47F}">
            <xm:f>'1-1 総表'!G29&gt;0</xm:f>
            <x14:dxf>
              <fill>
                <patternFill>
                  <bgColor theme="0"/>
                </patternFill>
              </fill>
            </x14:dxf>
          </x14:cfRule>
          <xm:sqref>E20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rgb="FFCCFFFF"/>
    <pageSetUpPr fitToPage="1"/>
  </sheetPr>
  <dimension ref="A1:Y232"/>
  <sheetViews>
    <sheetView view="pageBreakPreview" zoomScale="70" zoomScaleNormal="85" zoomScaleSheetLayoutView="70" zoomScalePageLayoutView="55" workbookViewId="0">
      <selection activeCell="K15" sqref="K15"/>
    </sheetView>
  </sheetViews>
  <sheetFormatPr defaultColWidth="9" defaultRowHeight="18"/>
  <cols>
    <col min="1" max="1" width="3.33203125" style="25" customWidth="1"/>
    <col min="2" max="2" width="3.33203125" style="32" customWidth="1"/>
    <col min="3" max="3" width="4.08203125" style="25" customWidth="1"/>
    <col min="4" max="4" width="18.83203125" style="116" customWidth="1"/>
    <col min="5" max="5" width="40.75" style="33" customWidth="1"/>
    <col min="6" max="6" width="10.08203125" style="25" customWidth="1"/>
    <col min="7" max="7" width="9.08203125" style="25" customWidth="1"/>
    <col min="8" max="8" width="4.75" style="29" customWidth="1"/>
    <col min="9" max="9" width="9.08203125" style="29" customWidth="1"/>
    <col min="10" max="10" width="4.75" style="30" customWidth="1"/>
    <col min="11" max="11" width="12.75" style="29" customWidth="1"/>
    <col min="12" max="12" width="13.08203125" style="34" customWidth="1"/>
    <col min="13" max="13" width="1.5" style="25" customWidth="1"/>
    <col min="14" max="16384" width="9" style="25"/>
  </cols>
  <sheetData>
    <row r="1" spans="1:25" ht="18.75" customHeight="1">
      <c r="B1" s="25" t="s">
        <v>307</v>
      </c>
      <c r="C1" s="32"/>
      <c r="E1" s="25"/>
      <c r="F1" s="33"/>
      <c r="H1" s="25"/>
      <c r="J1" s="29"/>
      <c r="K1" s="30"/>
      <c r="L1" s="29"/>
    </row>
    <row r="2" spans="1:25" ht="18.75" customHeight="1">
      <c r="B2" s="776" t="s">
        <v>274</v>
      </c>
      <c r="C2" s="776"/>
      <c r="D2" s="776"/>
      <c r="E2" s="777">
        <f>'1-1 総表'!C15</f>
        <v>0</v>
      </c>
      <c r="F2" s="777"/>
      <c r="G2" s="777"/>
      <c r="H2" s="777"/>
      <c r="I2" s="777"/>
      <c r="J2" s="777"/>
      <c r="K2" s="777"/>
      <c r="L2" s="777"/>
    </row>
    <row r="3" spans="1:25" ht="18.75" customHeight="1">
      <c r="B3" s="776" t="s">
        <v>148</v>
      </c>
      <c r="C3" s="776"/>
      <c r="D3" s="776"/>
      <c r="E3" s="777">
        <f>'1-1 総表'!C27</f>
        <v>0</v>
      </c>
      <c r="F3" s="777"/>
      <c r="G3" s="777"/>
      <c r="H3" s="777"/>
      <c r="I3" s="777"/>
      <c r="J3" s="777"/>
      <c r="K3" s="777"/>
      <c r="L3" s="777"/>
    </row>
    <row r="4" spans="1:25" s="26" customFormat="1" ht="19.5" customHeight="1" thickBot="1">
      <c r="A4" s="95"/>
      <c r="B4" s="100"/>
      <c r="C4" s="89"/>
      <c r="D4" s="117"/>
      <c r="E4" s="89"/>
      <c r="F4" s="938" t="s">
        <v>178</v>
      </c>
      <c r="G4" s="938"/>
      <c r="H4" s="96"/>
      <c r="I4" s="97"/>
      <c r="J4" s="97"/>
      <c r="K4" s="97"/>
      <c r="L4" s="97"/>
    </row>
    <row r="5" spans="1:25" s="27" customFormat="1" ht="26.5">
      <c r="A5" s="90"/>
      <c r="B5" s="358" t="s">
        <v>248</v>
      </c>
      <c r="C5" s="91"/>
      <c r="D5" s="118"/>
      <c r="E5" s="92"/>
      <c r="F5" s="939">
        <f>SUM(L13,L35,L57,L79,L101,L123,L145,L167,L189,L211,)</f>
        <v>0</v>
      </c>
      <c r="G5" s="940"/>
      <c r="H5" s="46"/>
    </row>
    <row r="6" spans="1:25" s="27" customFormat="1" ht="22.5">
      <c r="A6" s="90"/>
      <c r="B6" s="101"/>
      <c r="C6" s="49" t="s">
        <v>271</v>
      </c>
      <c r="D6" s="119"/>
      <c r="E6" s="50"/>
      <c r="F6" s="941">
        <f>SUM(F8:F10)</f>
        <v>0</v>
      </c>
      <c r="G6" s="942"/>
      <c r="H6" s="46"/>
      <c r="N6" s="533"/>
      <c r="O6" s="533"/>
      <c r="P6" s="533"/>
      <c r="Q6" s="533"/>
      <c r="R6" s="533"/>
      <c r="S6" s="533"/>
      <c r="T6" s="533"/>
      <c r="U6" s="533"/>
      <c r="V6" s="533"/>
      <c r="W6" s="533"/>
      <c r="X6" s="532"/>
      <c r="Y6" s="532"/>
    </row>
    <row r="7" spans="1:25" s="27" customFormat="1" ht="24" customHeight="1">
      <c r="A7" s="90"/>
      <c r="B7" s="102"/>
      <c r="C7" s="52"/>
      <c r="D7" s="120"/>
      <c r="E7" s="93" t="s">
        <v>169</v>
      </c>
      <c r="F7" s="943" t="s">
        <v>146</v>
      </c>
      <c r="G7" s="944"/>
      <c r="H7" s="53"/>
      <c r="I7" s="51" t="str">
        <f>IF(COUNTIF($E$8:$E$10,$E$8)&gt;1,"同じ項目が選択されています。",IF(COUNTIF($E$8:$E$10,$E$9)&gt;1,"同じ項目が選択されています。",IF(COUNTIF($E$8:$E$10,$E$10)&gt;1,"同じ項目が選択されています。","")))</f>
        <v/>
      </c>
      <c r="J7" s="53"/>
      <c r="K7" s="53"/>
      <c r="L7" s="53"/>
      <c r="N7" s="604" t="s">
        <v>465</v>
      </c>
      <c r="O7" s="604"/>
      <c r="P7" s="604"/>
      <c r="Q7" s="604"/>
      <c r="R7" s="604"/>
      <c r="S7" s="604"/>
      <c r="T7" s="604"/>
      <c r="U7" s="604"/>
      <c r="V7" s="604"/>
      <c r="W7" s="604"/>
      <c r="X7" s="534"/>
      <c r="Y7" s="534"/>
    </row>
    <row r="8" spans="1:25" ht="24" customHeight="1">
      <c r="A8" s="90"/>
      <c r="B8" s="103"/>
      <c r="C8" s="54"/>
      <c r="D8" s="121" t="s">
        <v>463</v>
      </c>
      <c r="E8" s="252"/>
      <c r="F8" s="945" t="str">
        <f>IF(E8="出演費・作品料",$L$13,IF(E8="音楽費",$L$35,IF(E8="文芸費",$L$57,IF(E8="会場費",$L$79,IF(E8="舞台・設営・運搬費",$L$101,IF(E8="謝金",$L$123,IF(E8="旅費",$L$145,IF(E8="宣伝・印刷費",$L$167,IF(E8="記録・配信費",$L$189,"0")))))))))</f>
        <v>0</v>
      </c>
      <c r="G8" s="946"/>
      <c r="H8" s="55"/>
      <c r="I8" s="51" t="str">
        <f>IF(I7="","","項目の選択を確認してください。")</f>
        <v/>
      </c>
      <c r="J8" s="55"/>
      <c r="K8" s="55"/>
      <c r="L8" s="55"/>
      <c r="N8" s="605"/>
      <c r="O8" s="605"/>
      <c r="P8" s="605"/>
      <c r="Q8" s="605"/>
      <c r="R8" s="605"/>
      <c r="S8" s="605"/>
      <c r="T8" s="605"/>
      <c r="U8" s="605"/>
      <c r="V8" s="605"/>
      <c r="W8" s="605"/>
      <c r="X8" s="534"/>
      <c r="Y8" s="534"/>
    </row>
    <row r="9" spans="1:25" s="27" customFormat="1" ht="22.5">
      <c r="A9" s="90"/>
      <c r="B9" s="103"/>
      <c r="C9" s="54"/>
      <c r="D9" s="122" t="s">
        <v>154</v>
      </c>
      <c r="E9" s="253"/>
      <c r="F9" s="934" t="str">
        <f t="shared" ref="F9:F10" si="0">IF(E9="出演費・作品料",$L$13,IF(E9="音楽費",$L$35,IF(E9="文芸費",$L$57,IF(E9="会場費",$L$79,IF(E9="舞台・設営・運搬費",$L$101,IF(E9="謝金",$L$123,IF(E9="旅費",$L$145,IF(E9="宣伝・印刷費",$L$167,IF(E9="記録・配信費",$L$189,"0")))))))))</f>
        <v>0</v>
      </c>
      <c r="G9" s="935"/>
      <c r="H9" s="55"/>
      <c r="I9" s="51"/>
      <c r="J9" s="55"/>
      <c r="K9" s="55"/>
      <c r="L9" s="55"/>
      <c r="N9" s="605"/>
      <c r="O9" s="605"/>
      <c r="P9" s="605"/>
      <c r="Q9" s="605"/>
      <c r="R9" s="605"/>
      <c r="S9" s="605"/>
      <c r="T9" s="605"/>
      <c r="U9" s="605"/>
      <c r="V9" s="605"/>
      <c r="W9" s="605"/>
      <c r="X9" s="534"/>
      <c r="Y9" s="534"/>
    </row>
    <row r="10" spans="1:25" s="27" customFormat="1" ht="23" thickBot="1">
      <c r="A10" s="90"/>
      <c r="B10" s="104"/>
      <c r="C10" s="94"/>
      <c r="D10" s="123" t="s">
        <v>464</v>
      </c>
      <c r="E10" s="254"/>
      <c r="F10" s="936" t="str">
        <f t="shared" si="0"/>
        <v>0</v>
      </c>
      <c r="G10" s="937"/>
      <c r="H10" s="47"/>
      <c r="J10" s="56"/>
      <c r="K10" s="57"/>
      <c r="L10" s="48"/>
      <c r="N10" s="606"/>
      <c r="O10" s="606"/>
      <c r="P10" s="606"/>
      <c r="Q10" s="606"/>
      <c r="R10" s="606"/>
      <c r="S10" s="606"/>
      <c r="T10" s="606"/>
      <c r="U10" s="606"/>
      <c r="V10" s="606"/>
      <c r="W10" s="606"/>
      <c r="X10" s="534"/>
      <c r="Y10" s="534"/>
    </row>
    <row r="11" spans="1:25" s="27" customFormat="1" ht="18.5" thickBot="1">
      <c r="A11" s="39"/>
      <c r="B11" s="105"/>
      <c r="C11" s="39"/>
      <c r="D11" s="124"/>
      <c r="E11" s="41"/>
      <c r="F11" s="40"/>
      <c r="G11" s="40"/>
      <c r="H11" s="28"/>
      <c r="I11" s="45"/>
      <c r="J11" s="43"/>
      <c r="K11" s="42"/>
      <c r="L11" s="44"/>
      <c r="N11" s="538"/>
      <c r="O11" s="538"/>
      <c r="P11" s="538"/>
      <c r="Q11" s="538"/>
      <c r="R11" s="538"/>
      <c r="S11" s="538"/>
      <c r="T11" s="538"/>
      <c r="U11" s="538"/>
      <c r="V11" s="538"/>
      <c r="W11" s="532"/>
      <c r="X11" s="532"/>
      <c r="Y11" s="532"/>
    </row>
    <row r="12" spans="1:25" s="45" customFormat="1" ht="24.75" customHeight="1" thickBot="1">
      <c r="A12" s="58" t="s">
        <v>170</v>
      </c>
      <c r="B12" s="107"/>
      <c r="C12" s="115" t="s">
        <v>180</v>
      </c>
      <c r="D12" s="112" t="s">
        <v>172</v>
      </c>
      <c r="E12" s="63" t="s">
        <v>145</v>
      </c>
      <c r="F12" s="113" t="s">
        <v>124</v>
      </c>
      <c r="G12" s="114" t="s">
        <v>94</v>
      </c>
      <c r="H12" s="66" t="s">
        <v>120</v>
      </c>
      <c r="I12" s="65" t="s">
        <v>95</v>
      </c>
      <c r="J12" s="66" t="s">
        <v>121</v>
      </c>
      <c r="K12" s="64" t="s">
        <v>96</v>
      </c>
      <c r="L12" s="67" t="s">
        <v>168</v>
      </c>
      <c r="N12" s="933" t="s">
        <v>417</v>
      </c>
      <c r="O12" s="933"/>
      <c r="P12" s="933"/>
      <c r="Q12" s="933"/>
      <c r="R12" s="933"/>
      <c r="S12" s="933"/>
      <c r="T12" s="933"/>
      <c r="U12" s="933"/>
      <c r="V12" s="933"/>
      <c r="W12" s="933"/>
    </row>
    <row r="13" spans="1:25" s="31" customFormat="1" ht="29">
      <c r="A13" s="35"/>
      <c r="B13" s="60" t="str">
        <f>IF($E$8=C13,$D$8,IF($E$9=C13,$D$9,IF($E$10=C13,$D$10,"")))</f>
        <v/>
      </c>
      <c r="C13" s="61" t="s">
        <v>189</v>
      </c>
      <c r="D13" s="125"/>
      <c r="E13" s="69"/>
      <c r="F13" s="62"/>
      <c r="G13" s="62"/>
      <c r="H13" s="70"/>
      <c r="I13" s="70"/>
      <c r="J13" s="70"/>
      <c r="K13" s="73" t="str">
        <f t="shared" ref="K13:K32" si="1">IF(ISNUMBER(F13),(PRODUCT(F13,G13,I13)),"")</f>
        <v/>
      </c>
      <c r="L13" s="76">
        <f>ROUNDDOWN((SUM(K14:K33)),-3)/1000</f>
        <v>0</v>
      </c>
      <c r="N13" s="933"/>
      <c r="O13" s="933"/>
      <c r="P13" s="933"/>
      <c r="Q13" s="933"/>
      <c r="R13" s="933"/>
      <c r="S13" s="933"/>
      <c r="T13" s="933"/>
      <c r="U13" s="933"/>
      <c r="V13" s="933"/>
      <c r="W13" s="933"/>
    </row>
    <row r="14" spans="1:25" ht="18" customHeight="1">
      <c r="A14" s="35">
        <v>1</v>
      </c>
      <c r="B14" s="108"/>
      <c r="C14" s="80" t="str">
        <f>IF(D14="","",".")</f>
        <v/>
      </c>
      <c r="D14" s="126"/>
      <c r="E14" s="129"/>
      <c r="F14" s="130"/>
      <c r="G14" s="130"/>
      <c r="H14" s="130"/>
      <c r="I14" s="130"/>
      <c r="J14" s="130"/>
      <c r="K14" s="135" t="str">
        <f t="shared" si="1"/>
        <v/>
      </c>
      <c r="L14" s="36"/>
      <c r="M14" s="334"/>
      <c r="N14" s="933"/>
      <c r="O14" s="933"/>
      <c r="P14" s="933"/>
      <c r="Q14" s="933"/>
      <c r="R14" s="933"/>
      <c r="S14" s="933"/>
      <c r="T14" s="933"/>
      <c r="U14" s="933"/>
      <c r="V14" s="933"/>
      <c r="W14" s="933"/>
    </row>
    <row r="15" spans="1:25" ht="18.75" customHeight="1">
      <c r="A15" s="35">
        <v>2</v>
      </c>
      <c r="B15" s="108"/>
      <c r="C15" s="80" t="str">
        <f t="shared" ref="C15:C33" si="2">IF(D15="","",".")</f>
        <v/>
      </c>
      <c r="D15" s="127"/>
      <c r="E15" s="131"/>
      <c r="F15" s="132"/>
      <c r="G15" s="132"/>
      <c r="H15" s="132"/>
      <c r="I15" s="132"/>
      <c r="J15" s="132"/>
      <c r="K15" s="136" t="str">
        <f t="shared" si="1"/>
        <v/>
      </c>
      <c r="L15" s="36"/>
      <c r="M15" s="334"/>
      <c r="N15" s="933"/>
      <c r="O15" s="933"/>
      <c r="P15" s="933"/>
      <c r="Q15" s="933"/>
      <c r="R15" s="933"/>
      <c r="S15" s="933"/>
      <c r="T15" s="933"/>
      <c r="U15" s="933"/>
      <c r="V15" s="933"/>
      <c r="W15" s="933"/>
    </row>
    <row r="16" spans="1:25" ht="18.75" customHeight="1">
      <c r="A16" s="35">
        <v>3</v>
      </c>
      <c r="B16" s="108"/>
      <c r="C16" s="80" t="str">
        <f t="shared" si="2"/>
        <v/>
      </c>
      <c r="D16" s="127"/>
      <c r="E16" s="131"/>
      <c r="F16" s="132"/>
      <c r="G16" s="132"/>
      <c r="H16" s="132"/>
      <c r="I16" s="132"/>
      <c r="J16" s="132"/>
      <c r="K16" s="136" t="str">
        <f t="shared" si="1"/>
        <v/>
      </c>
      <c r="L16" s="36"/>
      <c r="M16" s="334"/>
      <c r="N16" s="933"/>
      <c r="O16" s="933"/>
      <c r="P16" s="933"/>
      <c r="Q16" s="933"/>
      <c r="R16" s="933"/>
      <c r="S16" s="933"/>
      <c r="T16" s="933"/>
      <c r="U16" s="933"/>
      <c r="V16" s="933"/>
      <c r="W16" s="933"/>
    </row>
    <row r="17" spans="1:23" ht="18.75" customHeight="1">
      <c r="A17" s="35">
        <v>4</v>
      </c>
      <c r="B17" s="108"/>
      <c r="C17" s="80" t="str">
        <f t="shared" si="2"/>
        <v/>
      </c>
      <c r="D17" s="127"/>
      <c r="E17" s="131"/>
      <c r="F17" s="132"/>
      <c r="G17" s="132"/>
      <c r="H17" s="132"/>
      <c r="I17" s="132"/>
      <c r="J17" s="132"/>
      <c r="K17" s="136" t="str">
        <f t="shared" si="1"/>
        <v/>
      </c>
      <c r="L17" s="36"/>
      <c r="M17" s="334"/>
      <c r="N17" s="933"/>
      <c r="O17" s="933"/>
      <c r="P17" s="933"/>
      <c r="Q17" s="933"/>
      <c r="R17" s="933"/>
      <c r="S17" s="933"/>
      <c r="T17" s="933"/>
      <c r="U17" s="933"/>
      <c r="V17" s="933"/>
      <c r="W17" s="933"/>
    </row>
    <row r="18" spans="1:23" ht="18.75" customHeight="1">
      <c r="A18" s="35">
        <v>5</v>
      </c>
      <c r="B18" s="108"/>
      <c r="C18" s="80" t="str">
        <f t="shared" si="2"/>
        <v/>
      </c>
      <c r="D18" s="127"/>
      <c r="E18" s="131"/>
      <c r="F18" s="132"/>
      <c r="G18" s="132"/>
      <c r="H18" s="132"/>
      <c r="I18" s="132"/>
      <c r="J18" s="132"/>
      <c r="K18" s="136" t="str">
        <f t="shared" si="1"/>
        <v/>
      </c>
      <c r="L18" s="36"/>
      <c r="M18" s="334"/>
      <c r="N18" s="933"/>
      <c r="O18" s="933"/>
      <c r="P18" s="933"/>
      <c r="Q18" s="933"/>
      <c r="R18" s="933"/>
      <c r="S18" s="933"/>
      <c r="T18" s="933"/>
      <c r="U18" s="933"/>
      <c r="V18" s="933"/>
      <c r="W18" s="933"/>
    </row>
    <row r="19" spans="1:23" ht="18.75" customHeight="1">
      <c r="A19" s="35">
        <v>6</v>
      </c>
      <c r="B19" s="108"/>
      <c r="C19" s="80" t="str">
        <f t="shared" si="2"/>
        <v/>
      </c>
      <c r="D19" s="127"/>
      <c r="E19" s="131"/>
      <c r="F19" s="132"/>
      <c r="G19" s="132"/>
      <c r="H19" s="132"/>
      <c r="I19" s="132"/>
      <c r="J19" s="132"/>
      <c r="K19" s="136" t="str">
        <f t="shared" si="1"/>
        <v/>
      </c>
      <c r="L19" s="36"/>
      <c r="M19" s="334"/>
      <c r="N19" s="933"/>
      <c r="O19" s="933"/>
      <c r="P19" s="933"/>
      <c r="Q19" s="933"/>
      <c r="R19" s="933"/>
      <c r="S19" s="933"/>
      <c r="T19" s="933"/>
      <c r="U19" s="933"/>
      <c r="V19" s="933"/>
      <c r="W19" s="933"/>
    </row>
    <row r="20" spans="1:23" ht="18.75" customHeight="1">
      <c r="A20" s="35">
        <v>7</v>
      </c>
      <c r="B20" s="108"/>
      <c r="C20" s="80" t="str">
        <f t="shared" si="2"/>
        <v/>
      </c>
      <c r="D20" s="127"/>
      <c r="E20" s="131"/>
      <c r="F20" s="132"/>
      <c r="G20" s="132"/>
      <c r="H20" s="132"/>
      <c r="I20" s="132"/>
      <c r="J20" s="132"/>
      <c r="K20" s="136" t="str">
        <f t="shared" si="1"/>
        <v/>
      </c>
      <c r="L20" s="36"/>
      <c r="M20" s="334"/>
      <c r="N20" s="933"/>
      <c r="O20" s="933"/>
      <c r="P20" s="933"/>
      <c r="Q20" s="933"/>
      <c r="R20" s="933"/>
      <c r="S20" s="933"/>
      <c r="T20" s="933"/>
      <c r="U20" s="933"/>
      <c r="V20" s="933"/>
      <c r="W20" s="933"/>
    </row>
    <row r="21" spans="1:23" ht="18.75" customHeight="1">
      <c r="A21" s="35">
        <v>8</v>
      </c>
      <c r="B21" s="108"/>
      <c r="C21" s="80" t="str">
        <f t="shared" si="2"/>
        <v/>
      </c>
      <c r="D21" s="127"/>
      <c r="E21" s="131"/>
      <c r="F21" s="132"/>
      <c r="G21" s="132"/>
      <c r="H21" s="132"/>
      <c r="I21" s="132"/>
      <c r="J21" s="132"/>
      <c r="K21" s="136" t="str">
        <f t="shared" si="1"/>
        <v/>
      </c>
      <c r="L21" s="36"/>
      <c r="M21" s="334"/>
      <c r="N21" s="933"/>
      <c r="O21" s="933"/>
      <c r="P21" s="933"/>
      <c r="Q21" s="933"/>
      <c r="R21" s="933"/>
      <c r="S21" s="933"/>
      <c r="T21" s="933"/>
      <c r="U21" s="933"/>
      <c r="V21" s="933"/>
      <c r="W21" s="933"/>
    </row>
    <row r="22" spans="1:23" ht="18.75" customHeight="1">
      <c r="A22" s="35">
        <v>9</v>
      </c>
      <c r="B22" s="108"/>
      <c r="C22" s="80" t="str">
        <f t="shared" si="2"/>
        <v/>
      </c>
      <c r="D22" s="127"/>
      <c r="E22" s="131"/>
      <c r="F22" s="132"/>
      <c r="G22" s="132"/>
      <c r="H22" s="132"/>
      <c r="I22" s="132"/>
      <c r="J22" s="132"/>
      <c r="K22" s="136" t="str">
        <f t="shared" si="1"/>
        <v/>
      </c>
      <c r="L22" s="36"/>
      <c r="N22" s="933"/>
      <c r="O22" s="933"/>
      <c r="P22" s="933"/>
      <c r="Q22" s="933"/>
      <c r="R22" s="933"/>
      <c r="S22" s="933"/>
      <c r="T22" s="933"/>
      <c r="U22" s="933"/>
      <c r="V22" s="933"/>
      <c r="W22" s="933"/>
    </row>
    <row r="23" spans="1:23" ht="18.75" customHeight="1">
      <c r="A23" s="35">
        <v>10</v>
      </c>
      <c r="B23" s="108"/>
      <c r="C23" s="80" t="str">
        <f t="shared" si="2"/>
        <v/>
      </c>
      <c r="D23" s="127"/>
      <c r="E23" s="131"/>
      <c r="F23" s="132"/>
      <c r="G23" s="132"/>
      <c r="H23" s="132"/>
      <c r="I23" s="132"/>
      <c r="J23" s="132"/>
      <c r="K23" s="136" t="str">
        <f t="shared" si="1"/>
        <v/>
      </c>
      <c r="L23" s="36"/>
      <c r="N23" s="933"/>
      <c r="O23" s="933"/>
      <c r="P23" s="933"/>
      <c r="Q23" s="933"/>
      <c r="R23" s="933"/>
      <c r="S23" s="933"/>
      <c r="T23" s="933"/>
      <c r="U23" s="933"/>
      <c r="V23" s="933"/>
      <c r="W23" s="933"/>
    </row>
    <row r="24" spans="1:23" ht="18.75" customHeight="1">
      <c r="A24" s="35">
        <v>11</v>
      </c>
      <c r="B24" s="108"/>
      <c r="C24" s="80" t="str">
        <f t="shared" si="2"/>
        <v/>
      </c>
      <c r="D24" s="127"/>
      <c r="E24" s="131"/>
      <c r="F24" s="132"/>
      <c r="G24" s="132"/>
      <c r="H24" s="132"/>
      <c r="I24" s="132"/>
      <c r="J24" s="132"/>
      <c r="K24" s="136" t="str">
        <f t="shared" si="1"/>
        <v/>
      </c>
      <c r="L24" s="36"/>
      <c r="N24" s="933"/>
      <c r="O24" s="933"/>
      <c r="P24" s="933"/>
      <c r="Q24" s="933"/>
      <c r="R24" s="933"/>
      <c r="S24" s="933"/>
      <c r="T24" s="933"/>
      <c r="U24" s="933"/>
      <c r="V24" s="933"/>
      <c r="W24" s="933"/>
    </row>
    <row r="25" spans="1:23" ht="18.75" customHeight="1">
      <c r="A25" s="35">
        <v>12</v>
      </c>
      <c r="B25" s="108"/>
      <c r="C25" s="80" t="str">
        <f t="shared" si="2"/>
        <v/>
      </c>
      <c r="D25" s="127"/>
      <c r="E25" s="131"/>
      <c r="F25" s="132"/>
      <c r="G25" s="132"/>
      <c r="H25" s="132"/>
      <c r="I25" s="132"/>
      <c r="J25" s="132"/>
      <c r="K25" s="136" t="str">
        <f t="shared" si="1"/>
        <v/>
      </c>
      <c r="L25" s="36"/>
      <c r="N25" s="933"/>
      <c r="O25" s="933"/>
      <c r="P25" s="933"/>
      <c r="Q25" s="933"/>
      <c r="R25" s="933"/>
      <c r="S25" s="933"/>
      <c r="T25" s="933"/>
      <c r="U25" s="933"/>
      <c r="V25" s="933"/>
      <c r="W25" s="933"/>
    </row>
    <row r="26" spans="1:23" ht="18.75" customHeight="1">
      <c r="A26" s="35">
        <v>13</v>
      </c>
      <c r="B26" s="108"/>
      <c r="C26" s="80" t="str">
        <f t="shared" si="2"/>
        <v/>
      </c>
      <c r="D26" s="127"/>
      <c r="E26" s="131"/>
      <c r="F26" s="132"/>
      <c r="G26" s="132"/>
      <c r="H26" s="132"/>
      <c r="I26" s="132"/>
      <c r="J26" s="132"/>
      <c r="K26" s="136" t="str">
        <f t="shared" si="1"/>
        <v/>
      </c>
      <c r="L26" s="36"/>
      <c r="N26" s="933"/>
      <c r="O26" s="933"/>
      <c r="P26" s="933"/>
      <c r="Q26" s="933"/>
      <c r="R26" s="933"/>
      <c r="S26" s="933"/>
      <c r="T26" s="933"/>
      <c r="U26" s="933"/>
      <c r="V26" s="933"/>
      <c r="W26" s="933"/>
    </row>
    <row r="27" spans="1:23" ht="18.75" customHeight="1">
      <c r="A27" s="35">
        <v>14</v>
      </c>
      <c r="B27" s="108"/>
      <c r="C27" s="80" t="str">
        <f t="shared" si="2"/>
        <v/>
      </c>
      <c r="D27" s="127"/>
      <c r="E27" s="131"/>
      <c r="F27" s="132"/>
      <c r="G27" s="132"/>
      <c r="H27" s="132"/>
      <c r="I27" s="132"/>
      <c r="J27" s="132"/>
      <c r="K27" s="136" t="str">
        <f t="shared" si="1"/>
        <v/>
      </c>
      <c r="L27" s="36"/>
      <c r="N27" s="933"/>
      <c r="O27" s="933"/>
      <c r="P27" s="933"/>
      <c r="Q27" s="933"/>
      <c r="R27" s="933"/>
      <c r="S27" s="933"/>
      <c r="T27" s="933"/>
      <c r="U27" s="933"/>
      <c r="V27" s="933"/>
      <c r="W27" s="933"/>
    </row>
    <row r="28" spans="1:23" ht="18.75" customHeight="1">
      <c r="A28" s="35">
        <v>15</v>
      </c>
      <c r="B28" s="108"/>
      <c r="C28" s="80" t="str">
        <f t="shared" si="2"/>
        <v/>
      </c>
      <c r="D28" s="127"/>
      <c r="E28" s="131"/>
      <c r="F28" s="132"/>
      <c r="G28" s="132"/>
      <c r="H28" s="132"/>
      <c r="I28" s="132"/>
      <c r="J28" s="132"/>
      <c r="K28" s="136" t="str">
        <f t="shared" si="1"/>
        <v/>
      </c>
      <c r="L28" s="36"/>
      <c r="N28" s="933"/>
      <c r="O28" s="933"/>
      <c r="P28" s="933"/>
      <c r="Q28" s="933"/>
      <c r="R28" s="933"/>
      <c r="S28" s="933"/>
      <c r="T28" s="933"/>
      <c r="U28" s="933"/>
      <c r="V28" s="933"/>
      <c r="W28" s="933"/>
    </row>
    <row r="29" spans="1:23" ht="18.75" customHeight="1">
      <c r="A29" s="35">
        <v>16</v>
      </c>
      <c r="B29" s="108"/>
      <c r="C29" s="80" t="str">
        <f t="shared" si="2"/>
        <v/>
      </c>
      <c r="D29" s="127"/>
      <c r="E29" s="131"/>
      <c r="F29" s="132"/>
      <c r="G29" s="132"/>
      <c r="H29" s="132"/>
      <c r="I29" s="132"/>
      <c r="J29" s="132"/>
      <c r="K29" s="136" t="str">
        <f t="shared" si="1"/>
        <v/>
      </c>
      <c r="L29" s="36"/>
      <c r="N29" s="933"/>
      <c r="O29" s="933"/>
      <c r="P29" s="933"/>
      <c r="Q29" s="933"/>
      <c r="R29" s="933"/>
      <c r="S29" s="933"/>
      <c r="T29" s="933"/>
      <c r="U29" s="933"/>
      <c r="V29" s="933"/>
      <c r="W29" s="933"/>
    </row>
    <row r="30" spans="1:23" ht="18.75" customHeight="1">
      <c r="A30" s="35">
        <v>17</v>
      </c>
      <c r="B30" s="108"/>
      <c r="C30" s="80" t="str">
        <f t="shared" si="2"/>
        <v/>
      </c>
      <c r="D30" s="127"/>
      <c r="E30" s="131"/>
      <c r="F30" s="132"/>
      <c r="G30" s="132"/>
      <c r="H30" s="132"/>
      <c r="I30" s="132"/>
      <c r="J30" s="132"/>
      <c r="K30" s="136" t="str">
        <f t="shared" si="1"/>
        <v/>
      </c>
      <c r="L30" s="37"/>
      <c r="N30" s="933"/>
      <c r="O30" s="933"/>
      <c r="P30" s="933"/>
      <c r="Q30" s="933"/>
      <c r="R30" s="933"/>
      <c r="S30" s="933"/>
      <c r="T30" s="933"/>
      <c r="U30" s="933"/>
      <c r="V30" s="933"/>
      <c r="W30" s="933"/>
    </row>
    <row r="31" spans="1:23" ht="18.75" customHeight="1">
      <c r="A31" s="35">
        <v>18</v>
      </c>
      <c r="B31" s="108"/>
      <c r="C31" s="80" t="str">
        <f t="shared" si="2"/>
        <v/>
      </c>
      <c r="D31" s="127"/>
      <c r="E31" s="131"/>
      <c r="F31" s="132"/>
      <c r="G31" s="132"/>
      <c r="H31" s="132"/>
      <c r="I31" s="132"/>
      <c r="J31" s="132"/>
      <c r="K31" s="136" t="str">
        <f t="shared" si="1"/>
        <v/>
      </c>
      <c r="L31" s="37"/>
      <c r="N31" s="933"/>
      <c r="O31" s="933"/>
      <c r="P31" s="933"/>
      <c r="Q31" s="933"/>
      <c r="R31" s="933"/>
      <c r="S31" s="933"/>
      <c r="T31" s="933"/>
      <c r="U31" s="933"/>
      <c r="V31" s="933"/>
      <c r="W31" s="933"/>
    </row>
    <row r="32" spans="1:23" ht="18.75" customHeight="1">
      <c r="A32" s="35">
        <v>19</v>
      </c>
      <c r="B32" s="108"/>
      <c r="C32" s="80" t="str">
        <f t="shared" si="2"/>
        <v/>
      </c>
      <c r="D32" s="127"/>
      <c r="E32" s="131"/>
      <c r="F32" s="132"/>
      <c r="G32" s="132"/>
      <c r="H32" s="132"/>
      <c r="I32" s="132"/>
      <c r="J32" s="132"/>
      <c r="K32" s="136" t="str">
        <f t="shared" si="1"/>
        <v/>
      </c>
      <c r="L32" s="37"/>
      <c r="N32" s="933"/>
      <c r="O32" s="933"/>
      <c r="P32" s="933"/>
      <c r="Q32" s="933"/>
      <c r="R32" s="933"/>
      <c r="S32" s="933"/>
      <c r="T32" s="933"/>
      <c r="U32" s="933"/>
      <c r="V32" s="933"/>
      <c r="W32" s="933"/>
    </row>
    <row r="33" spans="1:23" ht="19.5" customHeight="1" thickBot="1">
      <c r="A33" s="35">
        <v>20</v>
      </c>
      <c r="B33" s="109"/>
      <c r="C33" s="80" t="str">
        <f t="shared" si="2"/>
        <v/>
      </c>
      <c r="D33" s="128"/>
      <c r="E33" s="133"/>
      <c r="F33" s="132"/>
      <c r="G33" s="134"/>
      <c r="H33" s="134"/>
      <c r="I33" s="134"/>
      <c r="J33" s="134"/>
      <c r="K33" s="137" t="str">
        <f>IF(ISNUMBER(F33),(PRODUCT(F33,G33,I33)),"")</f>
        <v/>
      </c>
      <c r="L33" s="38"/>
      <c r="N33" s="933"/>
      <c r="O33" s="933"/>
      <c r="P33" s="933"/>
      <c r="Q33" s="933"/>
      <c r="R33" s="933"/>
      <c r="S33" s="933"/>
      <c r="T33" s="933"/>
      <c r="U33" s="933"/>
      <c r="V33" s="933"/>
      <c r="W33" s="933"/>
    </row>
    <row r="34" spans="1:23" ht="23" thickBot="1">
      <c r="A34" s="58"/>
      <c r="B34" s="106"/>
      <c r="C34" s="75" t="s">
        <v>177</v>
      </c>
      <c r="D34" s="59" t="s">
        <v>176</v>
      </c>
      <c r="E34" s="63" t="s">
        <v>145</v>
      </c>
      <c r="F34" s="64" t="s">
        <v>124</v>
      </c>
      <c r="G34" s="65" t="s">
        <v>94</v>
      </c>
      <c r="H34" s="66" t="s">
        <v>120</v>
      </c>
      <c r="I34" s="65" t="s">
        <v>95</v>
      </c>
      <c r="J34" s="66" t="s">
        <v>121</v>
      </c>
      <c r="K34" s="64" t="s">
        <v>96</v>
      </c>
      <c r="L34" s="67" t="s">
        <v>168</v>
      </c>
      <c r="N34" s="539"/>
      <c r="O34" s="539"/>
      <c r="P34" s="539"/>
      <c r="Q34" s="539"/>
      <c r="R34" s="539"/>
      <c r="S34" s="539"/>
      <c r="T34" s="539"/>
      <c r="U34" s="539"/>
      <c r="V34" s="539"/>
      <c r="W34" s="539"/>
    </row>
    <row r="35" spans="1:23" s="31" customFormat="1" ht="26.5">
      <c r="A35" s="35"/>
      <c r="B35" s="60" t="str">
        <f>IF($E$8=C35,$D$8,IF($E$9=C35,$D$9,IF($E$10=C35,$D$10,"")))</f>
        <v/>
      </c>
      <c r="C35" s="78" t="s">
        <v>38</v>
      </c>
      <c r="D35" s="68"/>
      <c r="E35" s="69"/>
      <c r="F35" s="70"/>
      <c r="G35" s="70"/>
      <c r="H35" s="70"/>
      <c r="I35" s="70"/>
      <c r="J35" s="70"/>
      <c r="K35" s="71"/>
      <c r="L35" s="76">
        <f>ROUNDDOWN((SUM(K36:K55)),-3)/1000</f>
        <v>0</v>
      </c>
    </row>
    <row r="36" spans="1:23">
      <c r="A36" s="35">
        <v>1</v>
      </c>
      <c r="B36" s="108"/>
      <c r="C36" s="80" t="str">
        <f>IF(D36="","",".")</f>
        <v/>
      </c>
      <c r="D36" s="126"/>
      <c r="E36" s="129"/>
      <c r="F36" s="130"/>
      <c r="G36" s="130"/>
      <c r="H36" s="130"/>
      <c r="I36" s="130"/>
      <c r="J36" s="130"/>
      <c r="K36" s="135" t="str">
        <f t="shared" ref="K36:K55" si="3">IF(ISNUMBER(F36),(PRODUCT(F36,G36,I36)),"")</f>
        <v/>
      </c>
      <c r="L36" s="36"/>
    </row>
    <row r="37" spans="1:23">
      <c r="A37" s="35">
        <v>2</v>
      </c>
      <c r="B37" s="108"/>
      <c r="C37" s="80" t="str">
        <f t="shared" ref="C37:C55" si="4">IF(D37="","",".")</f>
        <v/>
      </c>
      <c r="D37" s="127"/>
      <c r="E37" s="131"/>
      <c r="F37" s="132"/>
      <c r="G37" s="132"/>
      <c r="H37" s="132"/>
      <c r="I37" s="132"/>
      <c r="J37" s="132"/>
      <c r="K37" s="136" t="str">
        <f t="shared" si="3"/>
        <v/>
      </c>
      <c r="L37" s="36"/>
    </row>
    <row r="38" spans="1:23">
      <c r="A38" s="35">
        <v>3</v>
      </c>
      <c r="B38" s="108"/>
      <c r="C38" s="80" t="str">
        <f t="shared" si="4"/>
        <v/>
      </c>
      <c r="D38" s="127"/>
      <c r="E38" s="131"/>
      <c r="F38" s="132"/>
      <c r="G38" s="132"/>
      <c r="H38" s="132"/>
      <c r="I38" s="132"/>
      <c r="J38" s="132"/>
      <c r="K38" s="136" t="str">
        <f t="shared" si="3"/>
        <v/>
      </c>
      <c r="L38" s="36"/>
    </row>
    <row r="39" spans="1:23">
      <c r="A39" s="35">
        <v>4</v>
      </c>
      <c r="B39" s="108"/>
      <c r="C39" s="80" t="str">
        <f t="shared" si="4"/>
        <v/>
      </c>
      <c r="D39" s="127"/>
      <c r="E39" s="131"/>
      <c r="F39" s="132"/>
      <c r="G39" s="132"/>
      <c r="H39" s="132"/>
      <c r="I39" s="132"/>
      <c r="J39" s="132"/>
      <c r="K39" s="136" t="str">
        <f t="shared" si="3"/>
        <v/>
      </c>
      <c r="L39" s="36"/>
    </row>
    <row r="40" spans="1:23">
      <c r="A40" s="35">
        <v>5</v>
      </c>
      <c r="B40" s="108"/>
      <c r="C40" s="80" t="str">
        <f t="shared" si="4"/>
        <v/>
      </c>
      <c r="D40" s="127"/>
      <c r="E40" s="131"/>
      <c r="F40" s="132"/>
      <c r="G40" s="132"/>
      <c r="H40" s="132"/>
      <c r="I40" s="132"/>
      <c r="J40" s="132"/>
      <c r="K40" s="136" t="str">
        <f t="shared" si="3"/>
        <v/>
      </c>
      <c r="L40" s="36"/>
    </row>
    <row r="41" spans="1:23">
      <c r="A41" s="35">
        <v>6</v>
      </c>
      <c r="B41" s="108"/>
      <c r="C41" s="80" t="str">
        <f t="shared" si="4"/>
        <v/>
      </c>
      <c r="D41" s="127"/>
      <c r="E41" s="131"/>
      <c r="F41" s="132"/>
      <c r="G41" s="132"/>
      <c r="H41" s="132"/>
      <c r="I41" s="132"/>
      <c r="J41" s="132"/>
      <c r="K41" s="136" t="str">
        <f t="shared" si="3"/>
        <v/>
      </c>
      <c r="L41" s="36"/>
    </row>
    <row r="42" spans="1:23">
      <c r="A42" s="35">
        <v>7</v>
      </c>
      <c r="B42" s="108"/>
      <c r="C42" s="80" t="str">
        <f t="shared" si="4"/>
        <v/>
      </c>
      <c r="D42" s="127"/>
      <c r="E42" s="131"/>
      <c r="F42" s="132"/>
      <c r="G42" s="132"/>
      <c r="H42" s="132"/>
      <c r="I42" s="132"/>
      <c r="J42" s="132"/>
      <c r="K42" s="136" t="str">
        <f t="shared" si="3"/>
        <v/>
      </c>
      <c r="L42" s="36"/>
    </row>
    <row r="43" spans="1:23">
      <c r="A43" s="35">
        <v>8</v>
      </c>
      <c r="B43" s="108"/>
      <c r="C43" s="80" t="str">
        <f t="shared" si="4"/>
        <v/>
      </c>
      <c r="D43" s="127"/>
      <c r="E43" s="131"/>
      <c r="F43" s="132"/>
      <c r="G43" s="132"/>
      <c r="H43" s="132"/>
      <c r="I43" s="132"/>
      <c r="J43" s="132"/>
      <c r="K43" s="136" t="str">
        <f t="shared" si="3"/>
        <v/>
      </c>
      <c r="L43" s="36"/>
    </row>
    <row r="44" spans="1:23">
      <c r="A44" s="35">
        <v>9</v>
      </c>
      <c r="B44" s="108"/>
      <c r="C44" s="80" t="str">
        <f t="shared" si="4"/>
        <v/>
      </c>
      <c r="D44" s="127"/>
      <c r="E44" s="131"/>
      <c r="F44" s="132"/>
      <c r="G44" s="132"/>
      <c r="H44" s="132"/>
      <c r="I44" s="132"/>
      <c r="J44" s="132"/>
      <c r="K44" s="136" t="str">
        <f t="shared" si="3"/>
        <v/>
      </c>
      <c r="L44" s="36"/>
    </row>
    <row r="45" spans="1:23">
      <c r="A45" s="35">
        <v>10</v>
      </c>
      <c r="B45" s="108"/>
      <c r="C45" s="80" t="str">
        <f t="shared" si="4"/>
        <v/>
      </c>
      <c r="D45" s="127"/>
      <c r="E45" s="131"/>
      <c r="F45" s="132"/>
      <c r="G45" s="132"/>
      <c r="H45" s="132"/>
      <c r="I45" s="132"/>
      <c r="J45" s="132"/>
      <c r="K45" s="136" t="str">
        <f t="shared" si="3"/>
        <v/>
      </c>
      <c r="L45" s="36"/>
    </row>
    <row r="46" spans="1:23">
      <c r="A46" s="35">
        <v>11</v>
      </c>
      <c r="B46" s="108"/>
      <c r="C46" s="80" t="str">
        <f t="shared" si="4"/>
        <v/>
      </c>
      <c r="D46" s="127"/>
      <c r="E46" s="131"/>
      <c r="F46" s="132"/>
      <c r="G46" s="132"/>
      <c r="H46" s="132"/>
      <c r="I46" s="132"/>
      <c r="J46" s="132"/>
      <c r="K46" s="136" t="str">
        <f t="shared" si="3"/>
        <v/>
      </c>
      <c r="L46" s="36"/>
    </row>
    <row r="47" spans="1:23">
      <c r="A47" s="35">
        <v>12</v>
      </c>
      <c r="B47" s="108"/>
      <c r="C47" s="80" t="str">
        <f t="shared" si="4"/>
        <v/>
      </c>
      <c r="D47" s="127"/>
      <c r="E47" s="131"/>
      <c r="F47" s="132"/>
      <c r="G47" s="132"/>
      <c r="H47" s="132"/>
      <c r="I47" s="132"/>
      <c r="J47" s="132"/>
      <c r="K47" s="136" t="str">
        <f t="shared" ref="K47:K51" si="5">IF(ISNUMBER(F47),(PRODUCT(F47,G47,I47)),"")</f>
        <v/>
      </c>
      <c r="L47" s="36"/>
    </row>
    <row r="48" spans="1:23">
      <c r="A48" s="35">
        <v>13</v>
      </c>
      <c r="B48" s="108"/>
      <c r="C48" s="80" t="str">
        <f t="shared" si="4"/>
        <v/>
      </c>
      <c r="D48" s="127"/>
      <c r="E48" s="131"/>
      <c r="F48" s="132"/>
      <c r="G48" s="132"/>
      <c r="H48" s="132"/>
      <c r="I48" s="132"/>
      <c r="J48" s="132"/>
      <c r="K48" s="136" t="str">
        <f t="shared" si="5"/>
        <v/>
      </c>
      <c r="L48" s="36"/>
    </row>
    <row r="49" spans="1:12">
      <c r="A49" s="35">
        <v>14</v>
      </c>
      <c r="B49" s="108"/>
      <c r="C49" s="80" t="str">
        <f t="shared" si="4"/>
        <v/>
      </c>
      <c r="D49" s="127"/>
      <c r="E49" s="131"/>
      <c r="F49" s="132"/>
      <c r="G49" s="132"/>
      <c r="H49" s="132"/>
      <c r="I49" s="132"/>
      <c r="J49" s="132"/>
      <c r="K49" s="136" t="str">
        <f t="shared" si="5"/>
        <v/>
      </c>
      <c r="L49" s="36"/>
    </row>
    <row r="50" spans="1:12">
      <c r="A50" s="35">
        <v>15</v>
      </c>
      <c r="B50" s="108"/>
      <c r="C50" s="80" t="str">
        <f t="shared" si="4"/>
        <v/>
      </c>
      <c r="D50" s="127"/>
      <c r="E50" s="131"/>
      <c r="F50" s="132"/>
      <c r="G50" s="132"/>
      <c r="H50" s="132"/>
      <c r="I50" s="132"/>
      <c r="J50" s="132"/>
      <c r="K50" s="136" t="str">
        <f t="shared" si="5"/>
        <v/>
      </c>
      <c r="L50" s="36"/>
    </row>
    <row r="51" spans="1:12">
      <c r="A51" s="35">
        <v>16</v>
      </c>
      <c r="B51" s="108"/>
      <c r="C51" s="80" t="str">
        <f t="shared" si="4"/>
        <v/>
      </c>
      <c r="D51" s="127"/>
      <c r="E51" s="131"/>
      <c r="F51" s="132"/>
      <c r="G51" s="132"/>
      <c r="H51" s="132"/>
      <c r="I51" s="132"/>
      <c r="J51" s="132"/>
      <c r="K51" s="136" t="str">
        <f t="shared" si="5"/>
        <v/>
      </c>
      <c r="L51" s="36"/>
    </row>
    <row r="52" spans="1:12">
      <c r="A52" s="35">
        <v>17</v>
      </c>
      <c r="B52" s="108"/>
      <c r="C52" s="80" t="str">
        <f t="shared" si="4"/>
        <v/>
      </c>
      <c r="D52" s="127"/>
      <c r="E52" s="131"/>
      <c r="F52" s="132"/>
      <c r="G52" s="132"/>
      <c r="H52" s="132"/>
      <c r="I52" s="132"/>
      <c r="J52" s="132"/>
      <c r="K52" s="136" t="str">
        <f t="shared" si="3"/>
        <v/>
      </c>
      <c r="L52" s="37"/>
    </row>
    <row r="53" spans="1:12">
      <c r="A53" s="35">
        <v>18</v>
      </c>
      <c r="B53" s="108"/>
      <c r="C53" s="80" t="str">
        <f t="shared" si="4"/>
        <v/>
      </c>
      <c r="D53" s="127"/>
      <c r="E53" s="131"/>
      <c r="F53" s="132"/>
      <c r="G53" s="132"/>
      <c r="H53" s="132"/>
      <c r="I53" s="132"/>
      <c r="J53" s="132"/>
      <c r="K53" s="136" t="str">
        <f t="shared" si="3"/>
        <v/>
      </c>
      <c r="L53" s="37"/>
    </row>
    <row r="54" spans="1:12">
      <c r="A54" s="35">
        <v>19</v>
      </c>
      <c r="B54" s="108"/>
      <c r="C54" s="80" t="str">
        <f t="shared" si="4"/>
        <v/>
      </c>
      <c r="D54" s="127"/>
      <c r="E54" s="131"/>
      <c r="F54" s="132"/>
      <c r="G54" s="132"/>
      <c r="H54" s="132"/>
      <c r="I54" s="132"/>
      <c r="J54" s="132"/>
      <c r="K54" s="136" t="str">
        <f t="shared" si="3"/>
        <v/>
      </c>
      <c r="L54" s="37"/>
    </row>
    <row r="55" spans="1:12" ht="18.5" thickBot="1">
      <c r="A55" s="35">
        <v>20</v>
      </c>
      <c r="B55" s="109"/>
      <c r="C55" s="81" t="str">
        <f t="shared" si="4"/>
        <v/>
      </c>
      <c r="D55" s="128"/>
      <c r="E55" s="133"/>
      <c r="F55" s="134"/>
      <c r="G55" s="134"/>
      <c r="H55" s="134"/>
      <c r="I55" s="134"/>
      <c r="J55" s="134"/>
      <c r="K55" s="137" t="str">
        <f t="shared" si="3"/>
        <v/>
      </c>
      <c r="L55" s="38"/>
    </row>
    <row r="56" spans="1:12" ht="23" thickBot="1">
      <c r="A56" s="58"/>
      <c r="B56" s="106"/>
      <c r="C56" s="75" t="s">
        <v>177</v>
      </c>
      <c r="D56" s="59" t="s">
        <v>176</v>
      </c>
      <c r="E56" s="63" t="s">
        <v>145</v>
      </c>
      <c r="F56" s="64" t="s">
        <v>124</v>
      </c>
      <c r="G56" s="65" t="s">
        <v>94</v>
      </c>
      <c r="H56" s="66" t="s">
        <v>120</v>
      </c>
      <c r="I56" s="65" t="s">
        <v>95</v>
      </c>
      <c r="J56" s="66" t="s">
        <v>121</v>
      </c>
      <c r="K56" s="64" t="s">
        <v>96</v>
      </c>
      <c r="L56" s="67" t="s">
        <v>168</v>
      </c>
    </row>
    <row r="57" spans="1:12" s="31" customFormat="1" ht="26.5">
      <c r="A57" s="35"/>
      <c r="B57" s="60" t="str">
        <f t="shared" ref="B57" si="6">IF($E$8=C57,$D$8,IF($E$9=C57,$D$9,IF($E$10=C57,$D$10,"")))</f>
        <v/>
      </c>
      <c r="C57" s="79" t="s">
        <v>48</v>
      </c>
      <c r="D57" s="72"/>
      <c r="E57" s="69"/>
      <c r="F57" s="70"/>
      <c r="G57" s="70"/>
      <c r="H57" s="70"/>
      <c r="I57" s="70"/>
      <c r="J57" s="70"/>
      <c r="K57" s="71"/>
      <c r="L57" s="76">
        <f>ROUNDDOWN((SUM(K58:K77)),-3)/1000</f>
        <v>0</v>
      </c>
    </row>
    <row r="58" spans="1:12">
      <c r="A58" s="35">
        <v>1</v>
      </c>
      <c r="B58" s="108"/>
      <c r="C58" s="80" t="str">
        <f>IF(D58="","",".")</f>
        <v/>
      </c>
      <c r="D58" s="126"/>
      <c r="E58" s="129"/>
      <c r="F58" s="130"/>
      <c r="G58" s="130"/>
      <c r="H58" s="130"/>
      <c r="I58" s="130"/>
      <c r="J58" s="130"/>
      <c r="K58" s="135" t="str">
        <f>IF(ISNUMBER(F58),(PRODUCT(F58,G58,I58)),"")</f>
        <v/>
      </c>
      <c r="L58" s="36"/>
    </row>
    <row r="59" spans="1:12">
      <c r="A59" s="35">
        <v>2</v>
      </c>
      <c r="B59" s="108"/>
      <c r="C59" s="80" t="str">
        <f t="shared" ref="C59:C77" si="7">IF(D59="","",".")</f>
        <v/>
      </c>
      <c r="D59" s="127"/>
      <c r="E59" s="131"/>
      <c r="F59" s="132"/>
      <c r="G59" s="132"/>
      <c r="H59" s="132"/>
      <c r="I59" s="132"/>
      <c r="J59" s="132"/>
      <c r="K59" s="136" t="str">
        <f t="shared" ref="K59:K77" si="8">IF(ISNUMBER(F59),(PRODUCT(F59,G59,I59)),"")</f>
        <v/>
      </c>
      <c r="L59" s="36"/>
    </row>
    <row r="60" spans="1:12">
      <c r="A60" s="35">
        <v>3</v>
      </c>
      <c r="B60" s="108"/>
      <c r="C60" s="80" t="str">
        <f t="shared" si="7"/>
        <v/>
      </c>
      <c r="D60" s="127"/>
      <c r="E60" s="131"/>
      <c r="F60" s="132"/>
      <c r="G60" s="132"/>
      <c r="H60" s="132"/>
      <c r="I60" s="132"/>
      <c r="J60" s="132"/>
      <c r="K60" s="136" t="str">
        <f t="shared" si="8"/>
        <v/>
      </c>
      <c r="L60" s="36"/>
    </row>
    <row r="61" spans="1:12">
      <c r="A61" s="35">
        <v>4</v>
      </c>
      <c r="B61" s="108"/>
      <c r="C61" s="80" t="str">
        <f t="shared" si="7"/>
        <v/>
      </c>
      <c r="D61" s="127"/>
      <c r="E61" s="131"/>
      <c r="F61" s="132"/>
      <c r="G61" s="132"/>
      <c r="H61" s="132"/>
      <c r="I61" s="132"/>
      <c r="J61" s="132"/>
      <c r="K61" s="136" t="str">
        <f t="shared" si="8"/>
        <v/>
      </c>
      <c r="L61" s="36"/>
    </row>
    <row r="62" spans="1:12">
      <c r="A62" s="35">
        <v>5</v>
      </c>
      <c r="B62" s="108"/>
      <c r="C62" s="80" t="str">
        <f t="shared" si="7"/>
        <v/>
      </c>
      <c r="D62" s="127"/>
      <c r="E62" s="131"/>
      <c r="F62" s="132"/>
      <c r="G62" s="132"/>
      <c r="H62" s="132"/>
      <c r="I62" s="132"/>
      <c r="J62" s="132"/>
      <c r="K62" s="136" t="str">
        <f t="shared" si="8"/>
        <v/>
      </c>
      <c r="L62" s="36"/>
    </row>
    <row r="63" spans="1:12">
      <c r="A63" s="35">
        <v>6</v>
      </c>
      <c r="B63" s="108"/>
      <c r="C63" s="80" t="str">
        <f t="shared" si="7"/>
        <v/>
      </c>
      <c r="D63" s="127"/>
      <c r="E63" s="131"/>
      <c r="F63" s="132"/>
      <c r="G63" s="132"/>
      <c r="H63" s="132"/>
      <c r="I63" s="132"/>
      <c r="J63" s="132"/>
      <c r="K63" s="136" t="str">
        <f t="shared" si="8"/>
        <v/>
      </c>
      <c r="L63" s="36"/>
    </row>
    <row r="64" spans="1:12">
      <c r="A64" s="35">
        <v>7</v>
      </c>
      <c r="B64" s="108"/>
      <c r="C64" s="80" t="str">
        <f t="shared" si="7"/>
        <v/>
      </c>
      <c r="D64" s="127"/>
      <c r="E64" s="131"/>
      <c r="F64" s="132"/>
      <c r="G64" s="132"/>
      <c r="H64" s="132"/>
      <c r="I64" s="132"/>
      <c r="J64" s="132"/>
      <c r="K64" s="136" t="str">
        <f t="shared" si="8"/>
        <v/>
      </c>
      <c r="L64" s="36"/>
    </row>
    <row r="65" spans="1:12">
      <c r="A65" s="35">
        <v>8</v>
      </c>
      <c r="B65" s="108"/>
      <c r="C65" s="80" t="str">
        <f t="shared" si="7"/>
        <v/>
      </c>
      <c r="D65" s="127"/>
      <c r="E65" s="131"/>
      <c r="F65" s="132"/>
      <c r="G65" s="132"/>
      <c r="H65" s="132"/>
      <c r="I65" s="132"/>
      <c r="J65" s="132"/>
      <c r="K65" s="136" t="str">
        <f t="shared" si="8"/>
        <v/>
      </c>
      <c r="L65" s="36"/>
    </row>
    <row r="66" spans="1:12">
      <c r="A66" s="35">
        <v>9</v>
      </c>
      <c r="B66" s="108"/>
      <c r="C66" s="80" t="str">
        <f t="shared" si="7"/>
        <v/>
      </c>
      <c r="D66" s="127"/>
      <c r="E66" s="131"/>
      <c r="F66" s="132"/>
      <c r="G66" s="132"/>
      <c r="H66" s="132"/>
      <c r="I66" s="132"/>
      <c r="J66" s="132"/>
      <c r="K66" s="136" t="str">
        <f t="shared" si="8"/>
        <v/>
      </c>
      <c r="L66" s="36"/>
    </row>
    <row r="67" spans="1:12">
      <c r="A67" s="35">
        <v>10</v>
      </c>
      <c r="B67" s="108"/>
      <c r="C67" s="80" t="str">
        <f t="shared" si="7"/>
        <v/>
      </c>
      <c r="D67" s="127"/>
      <c r="E67" s="131"/>
      <c r="F67" s="132"/>
      <c r="G67" s="132"/>
      <c r="H67" s="132"/>
      <c r="I67" s="132"/>
      <c r="J67" s="132"/>
      <c r="K67" s="136" t="str">
        <f t="shared" si="8"/>
        <v/>
      </c>
      <c r="L67" s="36"/>
    </row>
    <row r="68" spans="1:12">
      <c r="A68" s="35">
        <v>11</v>
      </c>
      <c r="B68" s="108"/>
      <c r="C68" s="80" t="str">
        <f t="shared" si="7"/>
        <v/>
      </c>
      <c r="D68" s="127"/>
      <c r="E68" s="131"/>
      <c r="F68" s="132"/>
      <c r="G68" s="132"/>
      <c r="H68" s="132"/>
      <c r="I68" s="132"/>
      <c r="J68" s="132"/>
      <c r="K68" s="136" t="str">
        <f t="shared" si="8"/>
        <v/>
      </c>
      <c r="L68" s="36"/>
    </row>
    <row r="69" spans="1:12">
      <c r="A69" s="35">
        <v>12</v>
      </c>
      <c r="B69" s="108"/>
      <c r="C69" s="80" t="str">
        <f t="shared" si="7"/>
        <v/>
      </c>
      <c r="D69" s="127"/>
      <c r="E69" s="131"/>
      <c r="F69" s="132"/>
      <c r="G69" s="132"/>
      <c r="H69" s="132"/>
      <c r="I69" s="132"/>
      <c r="J69" s="132"/>
      <c r="K69" s="136" t="str">
        <f t="shared" si="8"/>
        <v/>
      </c>
      <c r="L69" s="37"/>
    </row>
    <row r="70" spans="1:12">
      <c r="A70" s="35">
        <v>13</v>
      </c>
      <c r="B70" s="108"/>
      <c r="C70" s="80" t="str">
        <f t="shared" si="7"/>
        <v/>
      </c>
      <c r="D70" s="127"/>
      <c r="E70" s="131"/>
      <c r="F70" s="132"/>
      <c r="G70" s="132"/>
      <c r="H70" s="132"/>
      <c r="I70" s="132"/>
      <c r="J70" s="132"/>
      <c r="K70" s="136" t="str">
        <f t="shared" si="8"/>
        <v/>
      </c>
      <c r="L70" s="37"/>
    </row>
    <row r="71" spans="1:12">
      <c r="A71" s="35">
        <v>14</v>
      </c>
      <c r="B71" s="108"/>
      <c r="C71" s="80" t="str">
        <f t="shared" si="7"/>
        <v/>
      </c>
      <c r="D71" s="127"/>
      <c r="E71" s="131"/>
      <c r="F71" s="132"/>
      <c r="G71" s="132"/>
      <c r="H71" s="132"/>
      <c r="I71" s="132"/>
      <c r="J71" s="132"/>
      <c r="K71" s="136" t="str">
        <f t="shared" si="8"/>
        <v/>
      </c>
      <c r="L71" s="36"/>
    </row>
    <row r="72" spans="1:12">
      <c r="A72" s="35">
        <v>15</v>
      </c>
      <c r="B72" s="108"/>
      <c r="C72" s="80" t="str">
        <f t="shared" si="7"/>
        <v/>
      </c>
      <c r="D72" s="127"/>
      <c r="E72" s="131"/>
      <c r="F72" s="132"/>
      <c r="G72" s="132"/>
      <c r="H72" s="132"/>
      <c r="I72" s="132"/>
      <c r="J72" s="132"/>
      <c r="K72" s="136" t="str">
        <f t="shared" si="8"/>
        <v/>
      </c>
      <c r="L72" s="36"/>
    </row>
    <row r="73" spans="1:12">
      <c r="A73" s="35">
        <v>16</v>
      </c>
      <c r="B73" s="108"/>
      <c r="C73" s="80" t="str">
        <f t="shared" si="7"/>
        <v/>
      </c>
      <c r="D73" s="127"/>
      <c r="E73" s="131"/>
      <c r="F73" s="132"/>
      <c r="G73" s="132"/>
      <c r="H73" s="132"/>
      <c r="I73" s="132"/>
      <c r="J73" s="132"/>
      <c r="K73" s="136" t="str">
        <f t="shared" si="8"/>
        <v/>
      </c>
      <c r="L73" s="36"/>
    </row>
    <row r="74" spans="1:12">
      <c r="A74" s="35">
        <v>17</v>
      </c>
      <c r="B74" s="108"/>
      <c r="C74" s="80" t="str">
        <f t="shared" si="7"/>
        <v/>
      </c>
      <c r="D74" s="127"/>
      <c r="E74" s="131"/>
      <c r="F74" s="132"/>
      <c r="G74" s="132"/>
      <c r="H74" s="132"/>
      <c r="I74" s="132"/>
      <c r="J74" s="132"/>
      <c r="K74" s="136" t="str">
        <f t="shared" si="8"/>
        <v/>
      </c>
      <c r="L74" s="36"/>
    </row>
    <row r="75" spans="1:12">
      <c r="A75" s="35">
        <v>18</v>
      </c>
      <c r="B75" s="108"/>
      <c r="C75" s="80" t="str">
        <f t="shared" si="7"/>
        <v/>
      </c>
      <c r="D75" s="127"/>
      <c r="E75" s="131"/>
      <c r="F75" s="132"/>
      <c r="G75" s="132"/>
      <c r="H75" s="132"/>
      <c r="I75" s="132"/>
      <c r="J75" s="132"/>
      <c r="K75" s="136" t="str">
        <f t="shared" si="8"/>
        <v/>
      </c>
      <c r="L75" s="36"/>
    </row>
    <row r="76" spans="1:12">
      <c r="A76" s="35">
        <v>19</v>
      </c>
      <c r="B76" s="108"/>
      <c r="C76" s="80" t="str">
        <f t="shared" si="7"/>
        <v/>
      </c>
      <c r="D76" s="127"/>
      <c r="E76" s="131"/>
      <c r="F76" s="132"/>
      <c r="G76" s="132"/>
      <c r="H76" s="132"/>
      <c r="I76" s="132"/>
      <c r="J76" s="132"/>
      <c r="K76" s="136" t="str">
        <f t="shared" si="8"/>
        <v/>
      </c>
      <c r="L76" s="37"/>
    </row>
    <row r="77" spans="1:12" ht="18.5" thickBot="1">
      <c r="A77" s="35">
        <v>20</v>
      </c>
      <c r="B77" s="109"/>
      <c r="C77" s="81" t="str">
        <f t="shared" si="7"/>
        <v/>
      </c>
      <c r="D77" s="128"/>
      <c r="E77" s="133"/>
      <c r="F77" s="134"/>
      <c r="G77" s="134"/>
      <c r="H77" s="134"/>
      <c r="I77" s="134"/>
      <c r="J77" s="134"/>
      <c r="K77" s="137" t="str">
        <f t="shared" si="8"/>
        <v/>
      </c>
      <c r="L77" s="38"/>
    </row>
    <row r="78" spans="1:12" ht="23" thickBot="1">
      <c r="A78" s="58"/>
      <c r="B78" s="106"/>
      <c r="C78" s="75" t="s">
        <v>177</v>
      </c>
      <c r="D78" s="59" t="s">
        <v>176</v>
      </c>
      <c r="E78" s="63" t="s">
        <v>145</v>
      </c>
      <c r="F78" s="64" t="s">
        <v>124</v>
      </c>
      <c r="G78" s="65" t="s">
        <v>94</v>
      </c>
      <c r="H78" s="66" t="s">
        <v>120</v>
      </c>
      <c r="I78" s="65" t="s">
        <v>95</v>
      </c>
      <c r="J78" s="66" t="s">
        <v>121</v>
      </c>
      <c r="K78" s="64" t="s">
        <v>96</v>
      </c>
      <c r="L78" s="67" t="s">
        <v>168</v>
      </c>
    </row>
    <row r="79" spans="1:12" s="31" customFormat="1" ht="26.5">
      <c r="A79" s="35"/>
      <c r="B79" s="60" t="str">
        <f t="shared" ref="B79" si="9">IF($E$8=C79,$D$8,IF($E$9=C79,$D$9,IF($E$10=C79,$D$10,"")))</f>
        <v/>
      </c>
      <c r="C79" s="78" t="s">
        <v>242</v>
      </c>
      <c r="D79" s="68"/>
      <c r="E79" s="69"/>
      <c r="F79" s="70"/>
      <c r="G79" s="70"/>
      <c r="H79" s="70"/>
      <c r="I79" s="70"/>
      <c r="J79" s="70"/>
      <c r="K79" s="71"/>
      <c r="L79" s="76">
        <f>ROUNDDOWN((SUM(K80:K99)),-3)/1000</f>
        <v>0</v>
      </c>
    </row>
    <row r="80" spans="1:12">
      <c r="A80" s="35">
        <v>1</v>
      </c>
      <c r="B80" s="108"/>
      <c r="C80" s="80" t="str">
        <f>IF(D80="","",".")</f>
        <v/>
      </c>
      <c r="D80" s="126"/>
      <c r="E80" s="129"/>
      <c r="F80" s="130"/>
      <c r="G80" s="130"/>
      <c r="H80" s="130"/>
      <c r="I80" s="130"/>
      <c r="J80" s="130"/>
      <c r="K80" s="135" t="str">
        <f>IF(ISNUMBER(F80),(PRODUCT(F80,G80,I80)),"")</f>
        <v/>
      </c>
      <c r="L80" s="36"/>
    </row>
    <row r="81" spans="1:12">
      <c r="A81" s="35">
        <v>2</v>
      </c>
      <c r="B81" s="108"/>
      <c r="C81" s="80" t="str">
        <f t="shared" ref="C81:C99" si="10">IF(D81="","",".")</f>
        <v/>
      </c>
      <c r="D81" s="127"/>
      <c r="E81" s="520"/>
      <c r="F81" s="132"/>
      <c r="G81" s="132"/>
      <c r="H81" s="132"/>
      <c r="I81" s="132"/>
      <c r="J81" s="132"/>
      <c r="K81" s="136" t="str">
        <f t="shared" ref="K81:K99" si="11">IF(ISNUMBER(F81),(PRODUCT(F81,G81,I81)),"")</f>
        <v/>
      </c>
      <c r="L81" s="36"/>
    </row>
    <row r="82" spans="1:12">
      <c r="A82" s="35">
        <v>3</v>
      </c>
      <c r="B82" s="108"/>
      <c r="C82" s="80" t="str">
        <f t="shared" si="10"/>
        <v/>
      </c>
      <c r="D82" s="127"/>
      <c r="E82" s="131"/>
      <c r="F82" s="132"/>
      <c r="G82" s="132"/>
      <c r="H82" s="132"/>
      <c r="I82" s="132"/>
      <c r="J82" s="132"/>
      <c r="K82" s="136" t="str">
        <f t="shared" si="11"/>
        <v/>
      </c>
      <c r="L82" s="36"/>
    </row>
    <row r="83" spans="1:12">
      <c r="A83" s="35">
        <v>4</v>
      </c>
      <c r="B83" s="108"/>
      <c r="C83" s="80" t="str">
        <f t="shared" si="10"/>
        <v/>
      </c>
      <c r="D83" s="127"/>
      <c r="E83" s="131"/>
      <c r="F83" s="132"/>
      <c r="G83" s="132"/>
      <c r="H83" s="132"/>
      <c r="I83" s="132"/>
      <c r="J83" s="132"/>
      <c r="K83" s="136" t="str">
        <f t="shared" si="11"/>
        <v/>
      </c>
      <c r="L83" s="36"/>
    </row>
    <row r="84" spans="1:12">
      <c r="A84" s="35">
        <v>5</v>
      </c>
      <c r="B84" s="108"/>
      <c r="C84" s="80" t="str">
        <f t="shared" si="10"/>
        <v/>
      </c>
      <c r="D84" s="127"/>
      <c r="E84" s="131"/>
      <c r="F84" s="132"/>
      <c r="G84" s="132"/>
      <c r="H84" s="132"/>
      <c r="I84" s="132"/>
      <c r="J84" s="132"/>
      <c r="K84" s="136" t="str">
        <f t="shared" si="11"/>
        <v/>
      </c>
      <c r="L84" s="36"/>
    </row>
    <row r="85" spans="1:12">
      <c r="A85" s="35">
        <v>6</v>
      </c>
      <c r="B85" s="108"/>
      <c r="C85" s="80" t="str">
        <f t="shared" si="10"/>
        <v/>
      </c>
      <c r="D85" s="127"/>
      <c r="E85" s="131"/>
      <c r="F85" s="132"/>
      <c r="G85" s="132"/>
      <c r="H85" s="132"/>
      <c r="I85" s="132"/>
      <c r="J85" s="132"/>
      <c r="K85" s="136" t="str">
        <f t="shared" si="11"/>
        <v/>
      </c>
      <c r="L85" s="36"/>
    </row>
    <row r="86" spans="1:12">
      <c r="A86" s="35">
        <v>7</v>
      </c>
      <c r="B86" s="108"/>
      <c r="C86" s="80" t="str">
        <f t="shared" si="10"/>
        <v/>
      </c>
      <c r="D86" s="127"/>
      <c r="E86" s="131"/>
      <c r="F86" s="132"/>
      <c r="G86" s="132"/>
      <c r="H86" s="132"/>
      <c r="I86" s="132"/>
      <c r="J86" s="132"/>
      <c r="K86" s="136" t="str">
        <f t="shared" si="11"/>
        <v/>
      </c>
      <c r="L86" s="36"/>
    </row>
    <row r="87" spans="1:12">
      <c r="A87" s="35">
        <v>8</v>
      </c>
      <c r="B87" s="108"/>
      <c r="C87" s="80" t="str">
        <f t="shared" si="10"/>
        <v/>
      </c>
      <c r="D87" s="127"/>
      <c r="E87" s="131"/>
      <c r="F87" s="132"/>
      <c r="G87" s="132"/>
      <c r="H87" s="132"/>
      <c r="I87" s="132"/>
      <c r="J87" s="132"/>
      <c r="K87" s="136" t="str">
        <f t="shared" si="11"/>
        <v/>
      </c>
      <c r="L87" s="36"/>
    </row>
    <row r="88" spans="1:12">
      <c r="A88" s="35">
        <v>9</v>
      </c>
      <c r="B88" s="108"/>
      <c r="C88" s="80" t="str">
        <f t="shared" si="10"/>
        <v/>
      </c>
      <c r="D88" s="127"/>
      <c r="E88" s="131"/>
      <c r="F88" s="132"/>
      <c r="G88" s="132"/>
      <c r="H88" s="132"/>
      <c r="I88" s="132"/>
      <c r="J88" s="132"/>
      <c r="K88" s="136" t="str">
        <f t="shared" si="11"/>
        <v/>
      </c>
      <c r="L88" s="36"/>
    </row>
    <row r="89" spans="1:12">
      <c r="A89" s="35">
        <v>10</v>
      </c>
      <c r="B89" s="108"/>
      <c r="C89" s="80" t="str">
        <f t="shared" si="10"/>
        <v/>
      </c>
      <c r="D89" s="127"/>
      <c r="E89" s="131"/>
      <c r="F89" s="132"/>
      <c r="G89" s="132"/>
      <c r="H89" s="132"/>
      <c r="I89" s="132"/>
      <c r="J89" s="132"/>
      <c r="K89" s="136" t="str">
        <f t="shared" si="11"/>
        <v/>
      </c>
      <c r="L89" s="36"/>
    </row>
    <row r="90" spans="1:12">
      <c r="A90" s="35">
        <v>11</v>
      </c>
      <c r="B90" s="108"/>
      <c r="C90" s="80" t="str">
        <f t="shared" si="10"/>
        <v/>
      </c>
      <c r="D90" s="127"/>
      <c r="E90" s="131"/>
      <c r="F90" s="132"/>
      <c r="G90" s="132"/>
      <c r="H90" s="132"/>
      <c r="I90" s="132"/>
      <c r="J90" s="132"/>
      <c r="K90" s="136" t="str">
        <f t="shared" si="11"/>
        <v/>
      </c>
      <c r="L90" s="36"/>
    </row>
    <row r="91" spans="1:12">
      <c r="A91" s="35">
        <v>12</v>
      </c>
      <c r="B91" s="108"/>
      <c r="C91" s="80" t="str">
        <f t="shared" si="10"/>
        <v/>
      </c>
      <c r="D91" s="127"/>
      <c r="E91" s="131"/>
      <c r="F91" s="132"/>
      <c r="G91" s="132"/>
      <c r="H91" s="132"/>
      <c r="I91" s="132"/>
      <c r="J91" s="132"/>
      <c r="K91" s="136" t="str">
        <f t="shared" si="11"/>
        <v/>
      </c>
      <c r="L91" s="37"/>
    </row>
    <row r="92" spans="1:12">
      <c r="A92" s="35">
        <v>13</v>
      </c>
      <c r="B92" s="108"/>
      <c r="C92" s="80" t="str">
        <f t="shared" si="10"/>
        <v/>
      </c>
      <c r="D92" s="127"/>
      <c r="E92" s="131"/>
      <c r="F92" s="132"/>
      <c r="G92" s="132"/>
      <c r="H92" s="132"/>
      <c r="I92" s="132"/>
      <c r="J92" s="132"/>
      <c r="K92" s="136" t="str">
        <f t="shared" si="11"/>
        <v/>
      </c>
      <c r="L92" s="37"/>
    </row>
    <row r="93" spans="1:12">
      <c r="A93" s="35">
        <v>14</v>
      </c>
      <c r="B93" s="108"/>
      <c r="C93" s="80" t="str">
        <f t="shared" si="10"/>
        <v/>
      </c>
      <c r="D93" s="127"/>
      <c r="E93" s="131"/>
      <c r="F93" s="132"/>
      <c r="G93" s="132"/>
      <c r="H93" s="132"/>
      <c r="I93" s="132"/>
      <c r="J93" s="132"/>
      <c r="K93" s="136" t="str">
        <f t="shared" si="11"/>
        <v/>
      </c>
      <c r="L93" s="36"/>
    </row>
    <row r="94" spans="1:12">
      <c r="A94" s="35">
        <v>15</v>
      </c>
      <c r="B94" s="108"/>
      <c r="C94" s="80" t="str">
        <f t="shared" si="10"/>
        <v/>
      </c>
      <c r="D94" s="127"/>
      <c r="E94" s="131"/>
      <c r="F94" s="132"/>
      <c r="G94" s="132"/>
      <c r="H94" s="132"/>
      <c r="I94" s="132"/>
      <c r="J94" s="132"/>
      <c r="K94" s="136" t="str">
        <f t="shared" si="11"/>
        <v/>
      </c>
      <c r="L94" s="36"/>
    </row>
    <row r="95" spans="1:12">
      <c r="A95" s="35">
        <v>16</v>
      </c>
      <c r="B95" s="108"/>
      <c r="C95" s="80" t="str">
        <f t="shared" si="10"/>
        <v/>
      </c>
      <c r="D95" s="127"/>
      <c r="E95" s="131"/>
      <c r="F95" s="132"/>
      <c r="G95" s="132"/>
      <c r="H95" s="132"/>
      <c r="I95" s="132"/>
      <c r="J95" s="132"/>
      <c r="K95" s="136" t="str">
        <f t="shared" si="11"/>
        <v/>
      </c>
      <c r="L95" s="36"/>
    </row>
    <row r="96" spans="1:12">
      <c r="A96" s="35">
        <v>17</v>
      </c>
      <c r="B96" s="108"/>
      <c r="C96" s="80" t="str">
        <f t="shared" si="10"/>
        <v/>
      </c>
      <c r="D96" s="127"/>
      <c r="E96" s="131"/>
      <c r="F96" s="132"/>
      <c r="G96" s="132"/>
      <c r="H96" s="132"/>
      <c r="I96" s="132"/>
      <c r="J96" s="132"/>
      <c r="K96" s="136" t="str">
        <f t="shared" si="11"/>
        <v/>
      </c>
      <c r="L96" s="36"/>
    </row>
    <row r="97" spans="1:12">
      <c r="A97" s="35">
        <v>18</v>
      </c>
      <c r="B97" s="108"/>
      <c r="C97" s="80" t="str">
        <f t="shared" si="10"/>
        <v/>
      </c>
      <c r="D97" s="127"/>
      <c r="E97" s="131"/>
      <c r="F97" s="132"/>
      <c r="G97" s="132"/>
      <c r="H97" s="132"/>
      <c r="I97" s="132"/>
      <c r="J97" s="132"/>
      <c r="K97" s="136" t="str">
        <f t="shared" si="11"/>
        <v/>
      </c>
      <c r="L97" s="36"/>
    </row>
    <row r="98" spans="1:12">
      <c r="A98" s="35">
        <v>19</v>
      </c>
      <c r="B98" s="108"/>
      <c r="C98" s="80" t="str">
        <f t="shared" si="10"/>
        <v/>
      </c>
      <c r="D98" s="127"/>
      <c r="E98" s="131"/>
      <c r="F98" s="132"/>
      <c r="G98" s="132"/>
      <c r="H98" s="132"/>
      <c r="I98" s="132"/>
      <c r="J98" s="132"/>
      <c r="K98" s="136" t="str">
        <f t="shared" si="11"/>
        <v/>
      </c>
      <c r="L98" s="37"/>
    </row>
    <row r="99" spans="1:12" ht="18.5" thickBot="1">
      <c r="A99" s="35">
        <v>20</v>
      </c>
      <c r="B99" s="109"/>
      <c r="C99" s="81" t="str">
        <f t="shared" si="10"/>
        <v/>
      </c>
      <c r="D99" s="128"/>
      <c r="E99" s="133"/>
      <c r="F99" s="134"/>
      <c r="G99" s="134"/>
      <c r="H99" s="134"/>
      <c r="I99" s="134"/>
      <c r="J99" s="134"/>
      <c r="K99" s="137" t="str">
        <f t="shared" si="11"/>
        <v/>
      </c>
      <c r="L99" s="38"/>
    </row>
    <row r="100" spans="1:12" ht="23" thickBot="1">
      <c r="A100" s="58"/>
      <c r="B100" s="106"/>
      <c r="C100" s="75" t="s">
        <v>177</v>
      </c>
      <c r="D100" s="59" t="s">
        <v>176</v>
      </c>
      <c r="E100" s="63" t="s">
        <v>145</v>
      </c>
      <c r="F100" s="64" t="s">
        <v>124</v>
      </c>
      <c r="G100" s="65" t="s">
        <v>94</v>
      </c>
      <c r="H100" s="66" t="s">
        <v>120</v>
      </c>
      <c r="I100" s="65" t="s">
        <v>95</v>
      </c>
      <c r="J100" s="66" t="s">
        <v>121</v>
      </c>
      <c r="K100" s="64" t="s">
        <v>96</v>
      </c>
      <c r="L100" s="67" t="s">
        <v>168</v>
      </c>
    </row>
    <row r="101" spans="1:12" s="31" customFormat="1" ht="26.5">
      <c r="A101" s="35"/>
      <c r="B101" s="60" t="str">
        <f t="shared" ref="B101" si="12">IF($E$8=C101,$D$8,IF($E$9=C101,$D$9,IF($E$10=C101,$D$10,"")))</f>
        <v/>
      </c>
      <c r="C101" s="78" t="s">
        <v>243</v>
      </c>
      <c r="D101" s="68"/>
      <c r="E101" s="69"/>
      <c r="F101" s="70"/>
      <c r="G101" s="70"/>
      <c r="H101" s="70"/>
      <c r="I101" s="70"/>
      <c r="J101" s="70"/>
      <c r="K101" s="73"/>
      <c r="L101" s="76">
        <f>ROUNDDOWN((SUM(K102:K121)),-3)/1000</f>
        <v>0</v>
      </c>
    </row>
    <row r="102" spans="1:12">
      <c r="A102" s="35">
        <v>1</v>
      </c>
      <c r="B102" s="108"/>
      <c r="C102" s="82" t="str">
        <f>IF(D102="","",".")</f>
        <v/>
      </c>
      <c r="D102" s="126"/>
      <c r="E102" s="129"/>
      <c r="F102" s="130"/>
      <c r="G102" s="130"/>
      <c r="H102" s="130"/>
      <c r="I102" s="130"/>
      <c r="J102" s="130"/>
      <c r="K102" s="135" t="str">
        <f>IF(ISNUMBER(F102),(PRODUCT(F102,G102,I102)),"")</f>
        <v/>
      </c>
      <c r="L102" s="36"/>
    </row>
    <row r="103" spans="1:12">
      <c r="A103" s="35">
        <v>2</v>
      </c>
      <c r="B103" s="108"/>
      <c r="C103" s="82" t="str">
        <f t="shared" ref="C103:C121" si="13">IF(D103="","",".")</f>
        <v/>
      </c>
      <c r="D103" s="127"/>
      <c r="E103" s="131"/>
      <c r="F103" s="132"/>
      <c r="G103" s="132"/>
      <c r="H103" s="132"/>
      <c r="I103" s="132"/>
      <c r="J103" s="132"/>
      <c r="K103" s="136" t="str">
        <f t="shared" ref="K103:K121" si="14">IF(ISNUMBER(F103),(PRODUCT(F103,G103,I103)),"")</f>
        <v/>
      </c>
      <c r="L103" s="36"/>
    </row>
    <row r="104" spans="1:12">
      <c r="A104" s="35">
        <v>3</v>
      </c>
      <c r="B104" s="108"/>
      <c r="C104" s="82" t="str">
        <f t="shared" si="13"/>
        <v/>
      </c>
      <c r="D104" s="127"/>
      <c r="E104" s="131"/>
      <c r="F104" s="132"/>
      <c r="G104" s="132"/>
      <c r="H104" s="132"/>
      <c r="I104" s="132"/>
      <c r="J104" s="132"/>
      <c r="K104" s="136" t="str">
        <f t="shared" si="14"/>
        <v/>
      </c>
      <c r="L104" s="36"/>
    </row>
    <row r="105" spans="1:12">
      <c r="A105" s="35">
        <v>4</v>
      </c>
      <c r="B105" s="108"/>
      <c r="C105" s="82" t="str">
        <f t="shared" si="13"/>
        <v/>
      </c>
      <c r="D105" s="127"/>
      <c r="E105" s="131"/>
      <c r="F105" s="132"/>
      <c r="G105" s="132"/>
      <c r="H105" s="132"/>
      <c r="I105" s="132"/>
      <c r="J105" s="132"/>
      <c r="K105" s="136" t="str">
        <f t="shared" si="14"/>
        <v/>
      </c>
      <c r="L105" s="36"/>
    </row>
    <row r="106" spans="1:12">
      <c r="A106" s="35">
        <v>5</v>
      </c>
      <c r="B106" s="108"/>
      <c r="C106" s="82" t="str">
        <f t="shared" si="13"/>
        <v/>
      </c>
      <c r="D106" s="127"/>
      <c r="E106" s="131"/>
      <c r="F106" s="132"/>
      <c r="G106" s="132"/>
      <c r="H106" s="132"/>
      <c r="I106" s="132"/>
      <c r="J106" s="132"/>
      <c r="K106" s="136" t="str">
        <f t="shared" si="14"/>
        <v/>
      </c>
      <c r="L106" s="36"/>
    </row>
    <row r="107" spans="1:12">
      <c r="A107" s="35">
        <v>6</v>
      </c>
      <c r="B107" s="108"/>
      <c r="C107" s="82" t="str">
        <f t="shared" si="13"/>
        <v/>
      </c>
      <c r="D107" s="127"/>
      <c r="E107" s="131"/>
      <c r="F107" s="132"/>
      <c r="G107" s="132"/>
      <c r="H107" s="132"/>
      <c r="I107" s="132"/>
      <c r="J107" s="132"/>
      <c r="K107" s="136" t="str">
        <f t="shared" si="14"/>
        <v/>
      </c>
      <c r="L107" s="36"/>
    </row>
    <row r="108" spans="1:12">
      <c r="A108" s="35">
        <v>7</v>
      </c>
      <c r="B108" s="108"/>
      <c r="C108" s="82" t="str">
        <f t="shared" si="13"/>
        <v/>
      </c>
      <c r="D108" s="127"/>
      <c r="E108" s="131"/>
      <c r="F108" s="132"/>
      <c r="G108" s="132"/>
      <c r="H108" s="132"/>
      <c r="I108" s="132"/>
      <c r="J108" s="132"/>
      <c r="K108" s="136" t="str">
        <f t="shared" si="14"/>
        <v/>
      </c>
      <c r="L108" s="36"/>
    </row>
    <row r="109" spans="1:12">
      <c r="A109" s="35">
        <v>8</v>
      </c>
      <c r="B109" s="108"/>
      <c r="C109" s="82" t="str">
        <f t="shared" si="13"/>
        <v/>
      </c>
      <c r="D109" s="127"/>
      <c r="E109" s="131"/>
      <c r="F109" s="132"/>
      <c r="G109" s="132"/>
      <c r="H109" s="132"/>
      <c r="I109" s="132"/>
      <c r="J109" s="132"/>
      <c r="K109" s="136" t="str">
        <f t="shared" si="14"/>
        <v/>
      </c>
      <c r="L109" s="36"/>
    </row>
    <row r="110" spans="1:12">
      <c r="A110" s="35">
        <v>9</v>
      </c>
      <c r="B110" s="108"/>
      <c r="C110" s="82" t="str">
        <f t="shared" si="13"/>
        <v/>
      </c>
      <c r="D110" s="127"/>
      <c r="E110" s="131"/>
      <c r="F110" s="132"/>
      <c r="G110" s="132"/>
      <c r="H110" s="132"/>
      <c r="I110" s="132"/>
      <c r="J110" s="132"/>
      <c r="K110" s="136" t="str">
        <f t="shared" si="14"/>
        <v/>
      </c>
      <c r="L110" s="36"/>
    </row>
    <row r="111" spans="1:12">
      <c r="A111" s="35">
        <v>10</v>
      </c>
      <c r="B111" s="108"/>
      <c r="C111" s="82" t="str">
        <f t="shared" si="13"/>
        <v/>
      </c>
      <c r="D111" s="127"/>
      <c r="E111" s="131"/>
      <c r="F111" s="132"/>
      <c r="G111" s="132"/>
      <c r="H111" s="132"/>
      <c r="I111" s="132"/>
      <c r="J111" s="132"/>
      <c r="K111" s="136" t="str">
        <f t="shared" si="14"/>
        <v/>
      </c>
      <c r="L111" s="36"/>
    </row>
    <row r="112" spans="1:12">
      <c r="A112" s="35">
        <v>11</v>
      </c>
      <c r="B112" s="108"/>
      <c r="C112" s="82" t="str">
        <f t="shared" si="13"/>
        <v/>
      </c>
      <c r="D112" s="127"/>
      <c r="E112" s="131"/>
      <c r="F112" s="132"/>
      <c r="G112" s="132"/>
      <c r="H112" s="132"/>
      <c r="I112" s="132"/>
      <c r="J112" s="132"/>
      <c r="K112" s="136" t="str">
        <f t="shared" si="14"/>
        <v/>
      </c>
      <c r="L112" s="36"/>
    </row>
    <row r="113" spans="1:12">
      <c r="A113" s="35">
        <v>12</v>
      </c>
      <c r="B113" s="108"/>
      <c r="C113" s="82" t="str">
        <f t="shared" si="13"/>
        <v/>
      </c>
      <c r="D113" s="127"/>
      <c r="E113" s="131"/>
      <c r="F113" s="132"/>
      <c r="G113" s="132"/>
      <c r="H113" s="132"/>
      <c r="I113" s="132"/>
      <c r="J113" s="132"/>
      <c r="K113" s="136" t="str">
        <f t="shared" si="14"/>
        <v/>
      </c>
      <c r="L113" s="37"/>
    </row>
    <row r="114" spans="1:12">
      <c r="A114" s="35">
        <v>13</v>
      </c>
      <c r="B114" s="108"/>
      <c r="C114" s="82" t="str">
        <f t="shared" si="13"/>
        <v/>
      </c>
      <c r="D114" s="127"/>
      <c r="E114" s="131"/>
      <c r="F114" s="132"/>
      <c r="G114" s="132"/>
      <c r="H114" s="132"/>
      <c r="I114" s="132"/>
      <c r="J114" s="132"/>
      <c r="K114" s="136" t="str">
        <f t="shared" si="14"/>
        <v/>
      </c>
      <c r="L114" s="37"/>
    </row>
    <row r="115" spans="1:12">
      <c r="A115" s="35">
        <v>14</v>
      </c>
      <c r="B115" s="108"/>
      <c r="C115" s="82" t="str">
        <f t="shared" si="13"/>
        <v/>
      </c>
      <c r="D115" s="127"/>
      <c r="E115" s="131"/>
      <c r="F115" s="132"/>
      <c r="G115" s="132"/>
      <c r="H115" s="132"/>
      <c r="I115" s="132"/>
      <c r="J115" s="132"/>
      <c r="K115" s="136" t="str">
        <f t="shared" si="14"/>
        <v/>
      </c>
      <c r="L115" s="36"/>
    </row>
    <row r="116" spans="1:12">
      <c r="A116" s="35">
        <v>15</v>
      </c>
      <c r="B116" s="108"/>
      <c r="C116" s="82" t="str">
        <f t="shared" si="13"/>
        <v/>
      </c>
      <c r="D116" s="127"/>
      <c r="E116" s="131"/>
      <c r="F116" s="132"/>
      <c r="G116" s="132"/>
      <c r="H116" s="132"/>
      <c r="I116" s="132"/>
      <c r="J116" s="132"/>
      <c r="K116" s="136" t="str">
        <f t="shared" si="14"/>
        <v/>
      </c>
      <c r="L116" s="36"/>
    </row>
    <row r="117" spans="1:12">
      <c r="A117" s="35">
        <v>16</v>
      </c>
      <c r="B117" s="108"/>
      <c r="C117" s="82" t="str">
        <f t="shared" si="13"/>
        <v/>
      </c>
      <c r="D117" s="127"/>
      <c r="E117" s="131"/>
      <c r="F117" s="132"/>
      <c r="G117" s="132"/>
      <c r="H117" s="132"/>
      <c r="I117" s="132"/>
      <c r="J117" s="132"/>
      <c r="K117" s="136" t="str">
        <f t="shared" si="14"/>
        <v/>
      </c>
      <c r="L117" s="36"/>
    </row>
    <row r="118" spans="1:12">
      <c r="A118" s="35">
        <v>17</v>
      </c>
      <c r="B118" s="108"/>
      <c r="C118" s="82" t="str">
        <f t="shared" si="13"/>
        <v/>
      </c>
      <c r="D118" s="127"/>
      <c r="E118" s="131"/>
      <c r="F118" s="132"/>
      <c r="G118" s="132"/>
      <c r="H118" s="132"/>
      <c r="I118" s="132"/>
      <c r="J118" s="132"/>
      <c r="K118" s="136" t="str">
        <f t="shared" si="14"/>
        <v/>
      </c>
      <c r="L118" s="37"/>
    </row>
    <row r="119" spans="1:12">
      <c r="A119" s="35">
        <v>18</v>
      </c>
      <c r="B119" s="108"/>
      <c r="C119" s="82" t="str">
        <f t="shared" si="13"/>
        <v/>
      </c>
      <c r="D119" s="127"/>
      <c r="E119" s="131"/>
      <c r="F119" s="132"/>
      <c r="G119" s="132"/>
      <c r="H119" s="132"/>
      <c r="I119" s="132"/>
      <c r="J119" s="132"/>
      <c r="K119" s="136" t="str">
        <f t="shared" si="14"/>
        <v/>
      </c>
      <c r="L119" s="37"/>
    </row>
    <row r="120" spans="1:12">
      <c r="A120" s="35">
        <v>19</v>
      </c>
      <c r="B120" s="108"/>
      <c r="C120" s="82" t="str">
        <f t="shared" si="13"/>
        <v/>
      </c>
      <c r="D120" s="127"/>
      <c r="E120" s="131"/>
      <c r="F120" s="132"/>
      <c r="G120" s="132"/>
      <c r="H120" s="132"/>
      <c r="I120" s="132"/>
      <c r="J120" s="132"/>
      <c r="K120" s="136" t="str">
        <f t="shared" si="14"/>
        <v/>
      </c>
      <c r="L120" s="37"/>
    </row>
    <row r="121" spans="1:12" ht="18.5" thickBot="1">
      <c r="A121" s="35">
        <v>20</v>
      </c>
      <c r="B121" s="109"/>
      <c r="C121" s="83" t="str">
        <f t="shared" si="13"/>
        <v/>
      </c>
      <c r="D121" s="128"/>
      <c r="E121" s="133"/>
      <c r="F121" s="134"/>
      <c r="G121" s="134"/>
      <c r="H121" s="134"/>
      <c r="I121" s="134"/>
      <c r="J121" s="134"/>
      <c r="K121" s="137" t="str">
        <f t="shared" si="14"/>
        <v/>
      </c>
      <c r="L121" s="38"/>
    </row>
    <row r="122" spans="1:12" ht="23" thickBot="1">
      <c r="A122" s="58"/>
      <c r="B122" s="106"/>
      <c r="C122" s="75" t="s">
        <v>177</v>
      </c>
      <c r="D122" s="59" t="s">
        <v>176</v>
      </c>
      <c r="E122" s="63" t="s">
        <v>145</v>
      </c>
      <c r="F122" s="64" t="s">
        <v>124</v>
      </c>
      <c r="G122" s="65" t="s">
        <v>94</v>
      </c>
      <c r="H122" s="66" t="s">
        <v>120</v>
      </c>
      <c r="I122" s="65" t="s">
        <v>95</v>
      </c>
      <c r="J122" s="66" t="s">
        <v>121</v>
      </c>
      <c r="K122" s="64" t="s">
        <v>96</v>
      </c>
      <c r="L122" s="67" t="s">
        <v>168</v>
      </c>
    </row>
    <row r="123" spans="1:12" s="31" customFormat="1" ht="26.5">
      <c r="A123" s="35"/>
      <c r="B123" s="60" t="str">
        <f t="shared" ref="B123" si="15">IF($E$8=C123,$D$8,IF($E$9=C123,$D$9,IF($E$10=C123,$D$10,"")))</f>
        <v/>
      </c>
      <c r="C123" s="78" t="s">
        <v>70</v>
      </c>
      <c r="D123" s="68"/>
      <c r="E123" s="69"/>
      <c r="F123" s="70"/>
      <c r="G123" s="70"/>
      <c r="H123" s="70"/>
      <c r="I123" s="70"/>
      <c r="J123" s="70"/>
      <c r="K123" s="73"/>
      <c r="L123" s="76">
        <f>ROUNDDOWN((SUM(K124:K143)),-3)/1000</f>
        <v>0</v>
      </c>
    </row>
    <row r="124" spans="1:12">
      <c r="A124" s="35">
        <v>1</v>
      </c>
      <c r="B124" s="108"/>
      <c r="C124" s="82" t="str">
        <f>IF(D124="","",".")</f>
        <v/>
      </c>
      <c r="D124" s="126"/>
      <c r="E124" s="129"/>
      <c r="F124" s="130"/>
      <c r="G124" s="130"/>
      <c r="H124" s="130"/>
      <c r="I124" s="130"/>
      <c r="J124" s="130"/>
      <c r="K124" s="135" t="str">
        <f>IF(ISNUMBER(F124),(PRODUCT(F124,G124,I124)),"")</f>
        <v/>
      </c>
      <c r="L124" s="36"/>
    </row>
    <row r="125" spans="1:12">
      <c r="A125" s="35">
        <v>2</v>
      </c>
      <c r="B125" s="108"/>
      <c r="C125" s="82" t="str">
        <f t="shared" ref="C125:C143" si="16">IF(D125="","",".")</f>
        <v/>
      </c>
      <c r="D125" s="127"/>
      <c r="E125" s="131"/>
      <c r="F125" s="132"/>
      <c r="G125" s="132"/>
      <c r="H125" s="132"/>
      <c r="I125" s="132"/>
      <c r="J125" s="132"/>
      <c r="K125" s="136" t="str">
        <f t="shared" ref="K125:K143" si="17">IF(ISNUMBER(F125),(PRODUCT(F125,G125,I125)),"")</f>
        <v/>
      </c>
      <c r="L125" s="36"/>
    </row>
    <row r="126" spans="1:12">
      <c r="A126" s="35">
        <v>3</v>
      </c>
      <c r="B126" s="108"/>
      <c r="C126" s="82" t="str">
        <f t="shared" si="16"/>
        <v/>
      </c>
      <c r="D126" s="127"/>
      <c r="E126" s="131"/>
      <c r="F126" s="132"/>
      <c r="G126" s="132"/>
      <c r="H126" s="132"/>
      <c r="I126" s="132"/>
      <c r="J126" s="132"/>
      <c r="K126" s="136" t="str">
        <f t="shared" si="17"/>
        <v/>
      </c>
      <c r="L126" s="36"/>
    </row>
    <row r="127" spans="1:12">
      <c r="A127" s="35">
        <v>4</v>
      </c>
      <c r="B127" s="108"/>
      <c r="C127" s="82" t="str">
        <f t="shared" si="16"/>
        <v/>
      </c>
      <c r="D127" s="127"/>
      <c r="E127" s="131"/>
      <c r="F127" s="132"/>
      <c r="G127" s="132"/>
      <c r="H127" s="132"/>
      <c r="I127" s="132"/>
      <c r="J127" s="132"/>
      <c r="K127" s="136" t="str">
        <f t="shared" si="17"/>
        <v/>
      </c>
      <c r="L127" s="36"/>
    </row>
    <row r="128" spans="1:12">
      <c r="A128" s="35">
        <v>5</v>
      </c>
      <c r="B128" s="108"/>
      <c r="C128" s="82" t="str">
        <f t="shared" si="16"/>
        <v/>
      </c>
      <c r="D128" s="127"/>
      <c r="E128" s="131"/>
      <c r="F128" s="132"/>
      <c r="G128" s="132"/>
      <c r="H128" s="132"/>
      <c r="I128" s="132"/>
      <c r="J128" s="132"/>
      <c r="K128" s="136" t="str">
        <f t="shared" si="17"/>
        <v/>
      </c>
      <c r="L128" s="36"/>
    </row>
    <row r="129" spans="1:12">
      <c r="A129" s="35">
        <v>6</v>
      </c>
      <c r="B129" s="108"/>
      <c r="C129" s="82" t="str">
        <f t="shared" si="16"/>
        <v/>
      </c>
      <c r="D129" s="127"/>
      <c r="E129" s="131"/>
      <c r="F129" s="132"/>
      <c r="G129" s="132"/>
      <c r="H129" s="132"/>
      <c r="I129" s="132"/>
      <c r="J129" s="132"/>
      <c r="K129" s="136" t="str">
        <f t="shared" si="17"/>
        <v/>
      </c>
      <c r="L129" s="36"/>
    </row>
    <row r="130" spans="1:12">
      <c r="A130" s="35">
        <v>7</v>
      </c>
      <c r="B130" s="108"/>
      <c r="C130" s="82" t="str">
        <f t="shared" si="16"/>
        <v/>
      </c>
      <c r="D130" s="127"/>
      <c r="E130" s="131"/>
      <c r="F130" s="132"/>
      <c r="G130" s="132"/>
      <c r="H130" s="132"/>
      <c r="I130" s="132"/>
      <c r="J130" s="132"/>
      <c r="K130" s="136" t="str">
        <f t="shared" si="17"/>
        <v/>
      </c>
      <c r="L130" s="36"/>
    </row>
    <row r="131" spans="1:12">
      <c r="A131" s="35">
        <v>8</v>
      </c>
      <c r="B131" s="108"/>
      <c r="C131" s="82" t="str">
        <f t="shared" si="16"/>
        <v/>
      </c>
      <c r="D131" s="127"/>
      <c r="E131" s="131"/>
      <c r="F131" s="132"/>
      <c r="G131" s="132"/>
      <c r="H131" s="132"/>
      <c r="I131" s="132"/>
      <c r="J131" s="132"/>
      <c r="K131" s="136" t="str">
        <f t="shared" si="17"/>
        <v/>
      </c>
      <c r="L131" s="36"/>
    </row>
    <row r="132" spans="1:12">
      <c r="A132" s="35">
        <v>9</v>
      </c>
      <c r="B132" s="108"/>
      <c r="C132" s="82" t="str">
        <f t="shared" si="16"/>
        <v/>
      </c>
      <c r="D132" s="127"/>
      <c r="E132" s="131"/>
      <c r="F132" s="132"/>
      <c r="G132" s="132"/>
      <c r="H132" s="132"/>
      <c r="I132" s="132"/>
      <c r="J132" s="132"/>
      <c r="K132" s="136" t="str">
        <f t="shared" si="17"/>
        <v/>
      </c>
      <c r="L132" s="36"/>
    </row>
    <row r="133" spans="1:12">
      <c r="A133" s="35">
        <v>10</v>
      </c>
      <c r="B133" s="108"/>
      <c r="C133" s="82" t="str">
        <f t="shared" si="16"/>
        <v/>
      </c>
      <c r="D133" s="127"/>
      <c r="E133" s="131"/>
      <c r="F133" s="132"/>
      <c r="G133" s="132"/>
      <c r="H133" s="132"/>
      <c r="I133" s="132"/>
      <c r="J133" s="132"/>
      <c r="K133" s="136" t="str">
        <f t="shared" si="17"/>
        <v/>
      </c>
      <c r="L133" s="36"/>
    </row>
    <row r="134" spans="1:12">
      <c r="A134" s="35">
        <v>11</v>
      </c>
      <c r="B134" s="108"/>
      <c r="C134" s="82" t="str">
        <f t="shared" si="16"/>
        <v/>
      </c>
      <c r="D134" s="127"/>
      <c r="E134" s="131"/>
      <c r="F134" s="132"/>
      <c r="G134" s="132"/>
      <c r="H134" s="132"/>
      <c r="I134" s="132"/>
      <c r="J134" s="132"/>
      <c r="K134" s="136" t="str">
        <f t="shared" si="17"/>
        <v/>
      </c>
      <c r="L134" s="36"/>
    </row>
    <row r="135" spans="1:12">
      <c r="A135" s="35">
        <v>12</v>
      </c>
      <c r="B135" s="108"/>
      <c r="C135" s="82" t="str">
        <f t="shared" si="16"/>
        <v/>
      </c>
      <c r="D135" s="127"/>
      <c r="E135" s="131"/>
      <c r="F135" s="132"/>
      <c r="G135" s="132"/>
      <c r="H135" s="132"/>
      <c r="I135" s="132"/>
      <c r="J135" s="132"/>
      <c r="K135" s="136" t="str">
        <f t="shared" si="17"/>
        <v/>
      </c>
      <c r="L135" s="36"/>
    </row>
    <row r="136" spans="1:12">
      <c r="A136" s="35">
        <v>13</v>
      </c>
      <c r="B136" s="108"/>
      <c r="C136" s="82" t="str">
        <f t="shared" si="16"/>
        <v/>
      </c>
      <c r="D136" s="127"/>
      <c r="E136" s="131"/>
      <c r="F136" s="132"/>
      <c r="G136" s="132"/>
      <c r="H136" s="132"/>
      <c r="I136" s="132"/>
      <c r="J136" s="132"/>
      <c r="K136" s="136" t="str">
        <f t="shared" si="17"/>
        <v/>
      </c>
      <c r="L136" s="36"/>
    </row>
    <row r="137" spans="1:12">
      <c r="A137" s="35">
        <v>14</v>
      </c>
      <c r="B137" s="108"/>
      <c r="C137" s="82" t="str">
        <f t="shared" si="16"/>
        <v/>
      </c>
      <c r="D137" s="127"/>
      <c r="E137" s="131"/>
      <c r="F137" s="132"/>
      <c r="G137" s="132"/>
      <c r="H137" s="132"/>
      <c r="I137" s="132"/>
      <c r="J137" s="132"/>
      <c r="K137" s="136" t="str">
        <f t="shared" si="17"/>
        <v/>
      </c>
      <c r="L137" s="36"/>
    </row>
    <row r="138" spans="1:12">
      <c r="A138" s="35">
        <v>15</v>
      </c>
      <c r="B138" s="108"/>
      <c r="C138" s="82" t="str">
        <f t="shared" si="16"/>
        <v/>
      </c>
      <c r="D138" s="127"/>
      <c r="E138" s="131"/>
      <c r="F138" s="132"/>
      <c r="G138" s="132"/>
      <c r="H138" s="132"/>
      <c r="I138" s="132"/>
      <c r="J138" s="132"/>
      <c r="K138" s="136" t="str">
        <f t="shared" si="17"/>
        <v/>
      </c>
      <c r="L138" s="36"/>
    </row>
    <row r="139" spans="1:12">
      <c r="A139" s="35">
        <v>16</v>
      </c>
      <c r="B139" s="108"/>
      <c r="C139" s="82" t="str">
        <f t="shared" si="16"/>
        <v/>
      </c>
      <c r="D139" s="127"/>
      <c r="E139" s="131"/>
      <c r="F139" s="132"/>
      <c r="G139" s="132"/>
      <c r="H139" s="132"/>
      <c r="I139" s="132"/>
      <c r="J139" s="132"/>
      <c r="K139" s="136" t="str">
        <f t="shared" si="17"/>
        <v/>
      </c>
      <c r="L139" s="36"/>
    </row>
    <row r="140" spans="1:12">
      <c r="A140" s="35">
        <v>17</v>
      </c>
      <c r="B140" s="108"/>
      <c r="C140" s="82" t="str">
        <f t="shared" si="16"/>
        <v/>
      </c>
      <c r="D140" s="127"/>
      <c r="E140" s="131"/>
      <c r="F140" s="132"/>
      <c r="G140" s="132"/>
      <c r="H140" s="132"/>
      <c r="I140" s="132"/>
      <c r="J140" s="132"/>
      <c r="K140" s="136" t="str">
        <f t="shared" si="17"/>
        <v/>
      </c>
      <c r="L140" s="37"/>
    </row>
    <row r="141" spans="1:12">
      <c r="A141" s="35">
        <v>18</v>
      </c>
      <c r="B141" s="108"/>
      <c r="C141" s="82" t="str">
        <f t="shared" si="16"/>
        <v/>
      </c>
      <c r="D141" s="127"/>
      <c r="E141" s="131"/>
      <c r="F141" s="132"/>
      <c r="G141" s="132"/>
      <c r="H141" s="132"/>
      <c r="I141" s="132"/>
      <c r="J141" s="132"/>
      <c r="K141" s="136" t="str">
        <f t="shared" si="17"/>
        <v/>
      </c>
      <c r="L141" s="37"/>
    </row>
    <row r="142" spans="1:12">
      <c r="A142" s="35">
        <v>19</v>
      </c>
      <c r="B142" s="108"/>
      <c r="C142" s="82" t="str">
        <f t="shared" si="16"/>
        <v/>
      </c>
      <c r="D142" s="127"/>
      <c r="E142" s="131"/>
      <c r="F142" s="132"/>
      <c r="G142" s="132"/>
      <c r="H142" s="132"/>
      <c r="I142" s="132"/>
      <c r="J142" s="132"/>
      <c r="K142" s="136" t="str">
        <f t="shared" si="17"/>
        <v/>
      </c>
      <c r="L142" s="37"/>
    </row>
    <row r="143" spans="1:12" ht="18.5" thickBot="1">
      <c r="A143" s="35">
        <v>20</v>
      </c>
      <c r="B143" s="109"/>
      <c r="C143" s="83" t="str">
        <f t="shared" si="16"/>
        <v/>
      </c>
      <c r="D143" s="128"/>
      <c r="E143" s="133"/>
      <c r="F143" s="134"/>
      <c r="G143" s="134"/>
      <c r="H143" s="134"/>
      <c r="I143" s="134"/>
      <c r="J143" s="134"/>
      <c r="K143" s="137" t="str">
        <f t="shared" si="17"/>
        <v/>
      </c>
      <c r="L143" s="38"/>
    </row>
    <row r="144" spans="1:12" ht="23" thickBot="1">
      <c r="A144" s="58"/>
      <c r="B144" s="106"/>
      <c r="C144" s="75" t="s">
        <v>177</v>
      </c>
      <c r="D144" s="59" t="s">
        <v>176</v>
      </c>
      <c r="E144" s="63" t="s">
        <v>145</v>
      </c>
      <c r="F144" s="64" t="s">
        <v>124</v>
      </c>
      <c r="G144" s="65" t="s">
        <v>94</v>
      </c>
      <c r="H144" s="66" t="s">
        <v>120</v>
      </c>
      <c r="I144" s="65" t="s">
        <v>95</v>
      </c>
      <c r="J144" s="66" t="s">
        <v>121</v>
      </c>
      <c r="K144" s="64" t="s">
        <v>96</v>
      </c>
      <c r="L144" s="67" t="s">
        <v>168</v>
      </c>
    </row>
    <row r="145" spans="1:12" s="31" customFormat="1" ht="26.5">
      <c r="A145" s="35"/>
      <c r="B145" s="60" t="str">
        <f t="shared" ref="B145" si="18">IF($E$8=C145,$D$8,IF($E$9=C145,$D$9,IF($E$10=C145,$D$10,"")))</f>
        <v/>
      </c>
      <c r="C145" s="77" t="s">
        <v>78</v>
      </c>
      <c r="D145" s="68"/>
      <c r="E145" s="69"/>
      <c r="F145" s="70"/>
      <c r="G145" s="70"/>
      <c r="H145" s="70"/>
      <c r="I145" s="70"/>
      <c r="J145" s="70"/>
      <c r="K145" s="71"/>
      <c r="L145" s="76">
        <f>ROUNDDOWN((SUM(K146:K165)),-3)/1000</f>
        <v>0</v>
      </c>
    </row>
    <row r="146" spans="1:12">
      <c r="A146" s="35">
        <v>1</v>
      </c>
      <c r="B146" s="108"/>
      <c r="C146" s="84" t="str">
        <f>IF(D146="","",".")</f>
        <v/>
      </c>
      <c r="D146" s="126"/>
      <c r="E146" s="129"/>
      <c r="F146" s="130"/>
      <c r="G146" s="130"/>
      <c r="H146" s="130"/>
      <c r="I146" s="130"/>
      <c r="J146" s="130"/>
      <c r="K146" s="135" t="str">
        <f>IF(ISNUMBER(F146),(PRODUCT(F146,G146,I146)),"")</f>
        <v/>
      </c>
      <c r="L146" s="36"/>
    </row>
    <row r="147" spans="1:12">
      <c r="A147" s="35">
        <v>2</v>
      </c>
      <c r="B147" s="108"/>
      <c r="C147" s="84" t="str">
        <f t="shared" ref="C147:C165" si="19">IF(D147="","",".")</f>
        <v/>
      </c>
      <c r="D147" s="127"/>
      <c r="E147" s="131"/>
      <c r="F147" s="132"/>
      <c r="G147" s="132"/>
      <c r="H147" s="132"/>
      <c r="I147" s="132"/>
      <c r="J147" s="132"/>
      <c r="K147" s="136" t="str">
        <f t="shared" ref="K147:K165" si="20">IF(ISNUMBER(F147),(PRODUCT(F147,G147,I147)),"")</f>
        <v/>
      </c>
      <c r="L147" s="36"/>
    </row>
    <row r="148" spans="1:12">
      <c r="A148" s="35">
        <v>3</v>
      </c>
      <c r="B148" s="108"/>
      <c r="C148" s="84" t="str">
        <f t="shared" si="19"/>
        <v/>
      </c>
      <c r="D148" s="127"/>
      <c r="E148" s="131"/>
      <c r="F148" s="132"/>
      <c r="G148" s="132"/>
      <c r="H148" s="132"/>
      <c r="I148" s="132"/>
      <c r="J148" s="132"/>
      <c r="K148" s="136" t="str">
        <f t="shared" si="20"/>
        <v/>
      </c>
      <c r="L148" s="36"/>
    </row>
    <row r="149" spans="1:12">
      <c r="A149" s="35">
        <v>4</v>
      </c>
      <c r="B149" s="108"/>
      <c r="C149" s="84" t="str">
        <f t="shared" si="19"/>
        <v/>
      </c>
      <c r="D149" s="127"/>
      <c r="E149" s="131"/>
      <c r="F149" s="132"/>
      <c r="G149" s="132"/>
      <c r="H149" s="132"/>
      <c r="I149" s="132"/>
      <c r="J149" s="132"/>
      <c r="K149" s="136" t="str">
        <f t="shared" si="20"/>
        <v/>
      </c>
      <c r="L149" s="36"/>
    </row>
    <row r="150" spans="1:12">
      <c r="A150" s="35">
        <v>5</v>
      </c>
      <c r="B150" s="108"/>
      <c r="C150" s="84" t="str">
        <f t="shared" si="19"/>
        <v/>
      </c>
      <c r="D150" s="127"/>
      <c r="E150" s="131"/>
      <c r="F150" s="132"/>
      <c r="G150" s="132"/>
      <c r="H150" s="132"/>
      <c r="I150" s="132"/>
      <c r="J150" s="132"/>
      <c r="K150" s="136" t="str">
        <f t="shared" si="20"/>
        <v/>
      </c>
      <c r="L150" s="36"/>
    </row>
    <row r="151" spans="1:12">
      <c r="A151" s="35">
        <v>6</v>
      </c>
      <c r="B151" s="108"/>
      <c r="C151" s="84" t="str">
        <f t="shared" si="19"/>
        <v/>
      </c>
      <c r="D151" s="127"/>
      <c r="E151" s="131"/>
      <c r="F151" s="132"/>
      <c r="G151" s="132"/>
      <c r="H151" s="132"/>
      <c r="I151" s="132"/>
      <c r="J151" s="132"/>
      <c r="K151" s="136" t="str">
        <f t="shared" si="20"/>
        <v/>
      </c>
      <c r="L151" s="36"/>
    </row>
    <row r="152" spans="1:12">
      <c r="A152" s="35">
        <v>7</v>
      </c>
      <c r="B152" s="108"/>
      <c r="C152" s="84" t="str">
        <f t="shared" si="19"/>
        <v/>
      </c>
      <c r="D152" s="127"/>
      <c r="E152" s="131"/>
      <c r="F152" s="132"/>
      <c r="G152" s="132"/>
      <c r="H152" s="132"/>
      <c r="I152" s="132"/>
      <c r="J152" s="132"/>
      <c r="K152" s="136" t="str">
        <f t="shared" si="20"/>
        <v/>
      </c>
      <c r="L152" s="36"/>
    </row>
    <row r="153" spans="1:12">
      <c r="A153" s="35">
        <v>8</v>
      </c>
      <c r="B153" s="108"/>
      <c r="C153" s="84" t="str">
        <f t="shared" si="19"/>
        <v/>
      </c>
      <c r="D153" s="127"/>
      <c r="E153" s="131"/>
      <c r="F153" s="132"/>
      <c r="G153" s="132"/>
      <c r="H153" s="132"/>
      <c r="I153" s="132"/>
      <c r="J153" s="132"/>
      <c r="K153" s="136" t="str">
        <f t="shared" si="20"/>
        <v/>
      </c>
      <c r="L153" s="36"/>
    </row>
    <row r="154" spans="1:12">
      <c r="A154" s="35">
        <v>9</v>
      </c>
      <c r="B154" s="108"/>
      <c r="C154" s="84" t="str">
        <f t="shared" si="19"/>
        <v/>
      </c>
      <c r="D154" s="127"/>
      <c r="E154" s="131"/>
      <c r="F154" s="132"/>
      <c r="G154" s="132"/>
      <c r="H154" s="132"/>
      <c r="I154" s="132"/>
      <c r="J154" s="132"/>
      <c r="K154" s="136" t="str">
        <f t="shared" si="20"/>
        <v/>
      </c>
      <c r="L154" s="36"/>
    </row>
    <row r="155" spans="1:12">
      <c r="A155" s="35">
        <v>10</v>
      </c>
      <c r="B155" s="108"/>
      <c r="C155" s="84" t="str">
        <f t="shared" si="19"/>
        <v/>
      </c>
      <c r="D155" s="127"/>
      <c r="E155" s="131"/>
      <c r="F155" s="132"/>
      <c r="G155" s="132"/>
      <c r="H155" s="132"/>
      <c r="I155" s="132"/>
      <c r="J155" s="132"/>
      <c r="K155" s="136" t="str">
        <f t="shared" si="20"/>
        <v/>
      </c>
      <c r="L155" s="36"/>
    </row>
    <row r="156" spans="1:12">
      <c r="A156" s="35">
        <v>11</v>
      </c>
      <c r="B156" s="108"/>
      <c r="C156" s="84" t="str">
        <f t="shared" si="19"/>
        <v/>
      </c>
      <c r="D156" s="127"/>
      <c r="E156" s="131"/>
      <c r="F156" s="132"/>
      <c r="G156" s="132"/>
      <c r="H156" s="132"/>
      <c r="I156" s="132"/>
      <c r="J156" s="132"/>
      <c r="K156" s="136" t="str">
        <f t="shared" si="20"/>
        <v/>
      </c>
      <c r="L156" s="36"/>
    </row>
    <row r="157" spans="1:12">
      <c r="A157" s="35">
        <v>12</v>
      </c>
      <c r="B157" s="108"/>
      <c r="C157" s="84" t="str">
        <f t="shared" si="19"/>
        <v/>
      </c>
      <c r="D157" s="127"/>
      <c r="E157" s="131"/>
      <c r="F157" s="132"/>
      <c r="G157" s="132"/>
      <c r="H157" s="132"/>
      <c r="I157" s="132"/>
      <c r="J157" s="132"/>
      <c r="K157" s="136" t="str">
        <f t="shared" si="20"/>
        <v/>
      </c>
      <c r="L157" s="37"/>
    </row>
    <row r="158" spans="1:12">
      <c r="A158" s="35">
        <v>13</v>
      </c>
      <c r="B158" s="108"/>
      <c r="C158" s="84" t="str">
        <f t="shared" si="19"/>
        <v/>
      </c>
      <c r="D158" s="127"/>
      <c r="E158" s="131"/>
      <c r="F158" s="132"/>
      <c r="G158" s="132"/>
      <c r="H158" s="132"/>
      <c r="I158" s="132"/>
      <c r="J158" s="132"/>
      <c r="K158" s="136" t="str">
        <f t="shared" si="20"/>
        <v/>
      </c>
      <c r="L158" s="37"/>
    </row>
    <row r="159" spans="1:12">
      <c r="A159" s="35">
        <v>14</v>
      </c>
      <c r="B159" s="108"/>
      <c r="C159" s="84" t="str">
        <f t="shared" si="19"/>
        <v/>
      </c>
      <c r="D159" s="127"/>
      <c r="E159" s="131"/>
      <c r="F159" s="132"/>
      <c r="G159" s="132"/>
      <c r="H159" s="132"/>
      <c r="I159" s="132"/>
      <c r="J159" s="132"/>
      <c r="K159" s="136" t="str">
        <f t="shared" si="20"/>
        <v/>
      </c>
      <c r="L159" s="37"/>
    </row>
    <row r="160" spans="1:12">
      <c r="A160" s="35">
        <v>15</v>
      </c>
      <c r="B160" s="108"/>
      <c r="C160" s="84" t="str">
        <f t="shared" si="19"/>
        <v/>
      </c>
      <c r="D160" s="127"/>
      <c r="E160" s="131"/>
      <c r="F160" s="132"/>
      <c r="G160" s="132"/>
      <c r="H160" s="132"/>
      <c r="I160" s="132"/>
      <c r="J160" s="132"/>
      <c r="K160" s="136" t="str">
        <f t="shared" si="20"/>
        <v/>
      </c>
      <c r="L160" s="36"/>
    </row>
    <row r="161" spans="1:12">
      <c r="A161" s="35">
        <v>16</v>
      </c>
      <c r="B161" s="108"/>
      <c r="C161" s="84" t="str">
        <f t="shared" si="19"/>
        <v/>
      </c>
      <c r="D161" s="127"/>
      <c r="E161" s="131"/>
      <c r="F161" s="132"/>
      <c r="G161" s="132"/>
      <c r="H161" s="132"/>
      <c r="I161" s="132"/>
      <c r="J161" s="132"/>
      <c r="K161" s="136" t="str">
        <f t="shared" si="20"/>
        <v/>
      </c>
      <c r="L161" s="36"/>
    </row>
    <row r="162" spans="1:12">
      <c r="A162" s="35">
        <v>17</v>
      </c>
      <c r="B162" s="108"/>
      <c r="C162" s="84" t="str">
        <f t="shared" si="19"/>
        <v/>
      </c>
      <c r="D162" s="127"/>
      <c r="E162" s="131"/>
      <c r="F162" s="132"/>
      <c r="G162" s="132"/>
      <c r="H162" s="132"/>
      <c r="I162" s="132"/>
      <c r="J162" s="132"/>
      <c r="K162" s="136" t="str">
        <f t="shared" si="20"/>
        <v/>
      </c>
      <c r="L162" s="37"/>
    </row>
    <row r="163" spans="1:12">
      <c r="A163" s="35">
        <v>18</v>
      </c>
      <c r="B163" s="108"/>
      <c r="C163" s="84" t="str">
        <f t="shared" si="19"/>
        <v/>
      </c>
      <c r="D163" s="127"/>
      <c r="E163" s="131"/>
      <c r="F163" s="132"/>
      <c r="G163" s="132"/>
      <c r="H163" s="132"/>
      <c r="I163" s="132"/>
      <c r="J163" s="132"/>
      <c r="K163" s="136" t="str">
        <f t="shared" si="20"/>
        <v/>
      </c>
      <c r="L163" s="37"/>
    </row>
    <row r="164" spans="1:12">
      <c r="A164" s="35">
        <v>19</v>
      </c>
      <c r="B164" s="108"/>
      <c r="C164" s="84" t="str">
        <f t="shared" si="19"/>
        <v/>
      </c>
      <c r="D164" s="127"/>
      <c r="E164" s="131"/>
      <c r="F164" s="132"/>
      <c r="G164" s="132"/>
      <c r="H164" s="132"/>
      <c r="I164" s="132"/>
      <c r="J164" s="132"/>
      <c r="K164" s="136" t="str">
        <f t="shared" si="20"/>
        <v/>
      </c>
      <c r="L164" s="37"/>
    </row>
    <row r="165" spans="1:12" ht="18.5" thickBot="1">
      <c r="A165" s="35">
        <v>20</v>
      </c>
      <c r="B165" s="109"/>
      <c r="C165" s="85" t="str">
        <f t="shared" si="19"/>
        <v/>
      </c>
      <c r="D165" s="128"/>
      <c r="E165" s="131"/>
      <c r="F165" s="132"/>
      <c r="G165" s="134"/>
      <c r="H165" s="134"/>
      <c r="I165" s="134"/>
      <c r="J165" s="134"/>
      <c r="K165" s="137" t="str">
        <f t="shared" si="20"/>
        <v/>
      </c>
      <c r="L165" s="38"/>
    </row>
    <row r="166" spans="1:12" ht="23" thickBot="1">
      <c r="A166" s="58"/>
      <c r="B166" s="106"/>
      <c r="C166" s="75" t="s">
        <v>177</v>
      </c>
      <c r="D166" s="59" t="s">
        <v>176</v>
      </c>
      <c r="E166" s="63" t="s">
        <v>145</v>
      </c>
      <c r="F166" s="64" t="s">
        <v>124</v>
      </c>
      <c r="G166" s="65" t="s">
        <v>94</v>
      </c>
      <c r="H166" s="66" t="s">
        <v>120</v>
      </c>
      <c r="I166" s="65" t="s">
        <v>95</v>
      </c>
      <c r="J166" s="66" t="s">
        <v>121</v>
      </c>
      <c r="K166" s="64" t="s">
        <v>96</v>
      </c>
      <c r="L166" s="67" t="s">
        <v>168</v>
      </c>
    </row>
    <row r="167" spans="1:12" s="31" customFormat="1" ht="26.5">
      <c r="A167" s="35"/>
      <c r="B167" s="60" t="str">
        <f t="shared" ref="B167" si="21">IF($E$8=C167,$D$8,IF($E$9=C167,$D$9,IF($E$10=C167,$D$10,"")))</f>
        <v/>
      </c>
      <c r="C167" s="77" t="s">
        <v>244</v>
      </c>
      <c r="D167" s="68"/>
      <c r="E167" s="69"/>
      <c r="F167" s="70"/>
      <c r="G167" s="70"/>
      <c r="H167" s="70"/>
      <c r="I167" s="70"/>
      <c r="J167" s="70"/>
      <c r="K167" s="71"/>
      <c r="L167" s="76">
        <f>ROUNDDOWN((SUM(K168:K187)),-3)/1000</f>
        <v>0</v>
      </c>
    </row>
    <row r="168" spans="1:12">
      <c r="A168" s="35">
        <v>1</v>
      </c>
      <c r="B168" s="108"/>
      <c r="C168" s="84" t="str">
        <f>IF(D168="","",".")</f>
        <v/>
      </c>
      <c r="D168" s="126"/>
      <c r="E168" s="129"/>
      <c r="F168" s="130"/>
      <c r="G168" s="130"/>
      <c r="H168" s="130"/>
      <c r="I168" s="130"/>
      <c r="J168" s="130"/>
      <c r="K168" s="135" t="str">
        <f>IF(ISNUMBER(F168),(PRODUCT(F168,G168,I168)),"")</f>
        <v/>
      </c>
      <c r="L168" s="36"/>
    </row>
    <row r="169" spans="1:12">
      <c r="A169" s="35">
        <v>2</v>
      </c>
      <c r="B169" s="108"/>
      <c r="C169" s="84" t="str">
        <f t="shared" ref="C169:C187" si="22">IF(D169="","",".")</f>
        <v/>
      </c>
      <c r="D169" s="127"/>
      <c r="E169" s="131"/>
      <c r="F169" s="132"/>
      <c r="G169" s="132"/>
      <c r="H169" s="132"/>
      <c r="I169" s="132"/>
      <c r="J169" s="132"/>
      <c r="K169" s="136" t="str">
        <f t="shared" ref="K169:K186" si="23">IF(ISNUMBER(F169),(PRODUCT(F169,G169,I169)),"")</f>
        <v/>
      </c>
      <c r="L169" s="36"/>
    </row>
    <row r="170" spans="1:12">
      <c r="A170" s="35">
        <v>3</v>
      </c>
      <c r="B170" s="108"/>
      <c r="C170" s="84" t="str">
        <f t="shared" si="22"/>
        <v/>
      </c>
      <c r="D170" s="127"/>
      <c r="E170" s="131"/>
      <c r="F170" s="132"/>
      <c r="G170" s="132"/>
      <c r="H170" s="132"/>
      <c r="I170" s="132"/>
      <c r="J170" s="132"/>
      <c r="K170" s="136" t="str">
        <f t="shared" si="23"/>
        <v/>
      </c>
      <c r="L170" s="36"/>
    </row>
    <row r="171" spans="1:12">
      <c r="A171" s="35">
        <v>4</v>
      </c>
      <c r="B171" s="108"/>
      <c r="C171" s="84" t="str">
        <f t="shared" si="22"/>
        <v/>
      </c>
      <c r="D171" s="127"/>
      <c r="E171" s="131"/>
      <c r="F171" s="132"/>
      <c r="G171" s="132"/>
      <c r="H171" s="132"/>
      <c r="I171" s="132"/>
      <c r="J171" s="132"/>
      <c r="K171" s="136" t="str">
        <f t="shared" si="23"/>
        <v/>
      </c>
      <c r="L171" s="36"/>
    </row>
    <row r="172" spans="1:12">
      <c r="A172" s="35">
        <v>5</v>
      </c>
      <c r="B172" s="108"/>
      <c r="C172" s="84" t="str">
        <f t="shared" si="22"/>
        <v/>
      </c>
      <c r="D172" s="127"/>
      <c r="E172" s="131"/>
      <c r="F172" s="132"/>
      <c r="G172" s="132"/>
      <c r="H172" s="132"/>
      <c r="I172" s="132"/>
      <c r="J172" s="132"/>
      <c r="K172" s="136" t="str">
        <f t="shared" si="23"/>
        <v/>
      </c>
      <c r="L172" s="36"/>
    </row>
    <row r="173" spans="1:12">
      <c r="A173" s="35">
        <v>6</v>
      </c>
      <c r="B173" s="108"/>
      <c r="C173" s="84" t="str">
        <f t="shared" si="22"/>
        <v/>
      </c>
      <c r="D173" s="127"/>
      <c r="E173" s="131"/>
      <c r="F173" s="132"/>
      <c r="G173" s="132"/>
      <c r="H173" s="132"/>
      <c r="I173" s="132"/>
      <c r="J173" s="132"/>
      <c r="K173" s="136" t="str">
        <f t="shared" si="23"/>
        <v/>
      </c>
      <c r="L173" s="36"/>
    </row>
    <row r="174" spans="1:12">
      <c r="A174" s="35">
        <v>7</v>
      </c>
      <c r="B174" s="108"/>
      <c r="C174" s="84" t="str">
        <f t="shared" si="22"/>
        <v/>
      </c>
      <c r="D174" s="127"/>
      <c r="E174" s="131"/>
      <c r="F174" s="132"/>
      <c r="G174" s="132"/>
      <c r="H174" s="132"/>
      <c r="I174" s="132"/>
      <c r="J174" s="132"/>
      <c r="K174" s="136" t="str">
        <f t="shared" si="23"/>
        <v/>
      </c>
      <c r="L174" s="36"/>
    </row>
    <row r="175" spans="1:12">
      <c r="A175" s="35">
        <v>8</v>
      </c>
      <c r="B175" s="108"/>
      <c r="C175" s="84" t="str">
        <f t="shared" si="22"/>
        <v/>
      </c>
      <c r="D175" s="127"/>
      <c r="E175" s="131"/>
      <c r="F175" s="132"/>
      <c r="G175" s="132"/>
      <c r="H175" s="132"/>
      <c r="I175" s="132"/>
      <c r="J175" s="132"/>
      <c r="K175" s="136" t="str">
        <f t="shared" si="23"/>
        <v/>
      </c>
      <c r="L175" s="36"/>
    </row>
    <row r="176" spans="1:12">
      <c r="A176" s="35">
        <v>9</v>
      </c>
      <c r="B176" s="108"/>
      <c r="C176" s="84" t="str">
        <f t="shared" si="22"/>
        <v/>
      </c>
      <c r="D176" s="127"/>
      <c r="E176" s="131"/>
      <c r="F176" s="132"/>
      <c r="G176" s="132"/>
      <c r="H176" s="132"/>
      <c r="I176" s="132"/>
      <c r="J176" s="132"/>
      <c r="K176" s="136" t="str">
        <f t="shared" si="23"/>
        <v/>
      </c>
      <c r="L176" s="36"/>
    </row>
    <row r="177" spans="1:12">
      <c r="A177" s="35">
        <v>10</v>
      </c>
      <c r="B177" s="108"/>
      <c r="C177" s="84" t="str">
        <f t="shared" si="22"/>
        <v/>
      </c>
      <c r="D177" s="127"/>
      <c r="E177" s="131"/>
      <c r="F177" s="132"/>
      <c r="G177" s="132"/>
      <c r="H177" s="132"/>
      <c r="I177" s="132"/>
      <c r="J177" s="132"/>
      <c r="K177" s="136" t="str">
        <f t="shared" si="23"/>
        <v/>
      </c>
      <c r="L177" s="36"/>
    </row>
    <row r="178" spans="1:12">
      <c r="A178" s="35">
        <v>11</v>
      </c>
      <c r="B178" s="108"/>
      <c r="C178" s="84" t="str">
        <f t="shared" si="22"/>
        <v/>
      </c>
      <c r="D178" s="127"/>
      <c r="E178" s="131"/>
      <c r="F178" s="132"/>
      <c r="G178" s="132"/>
      <c r="H178" s="132"/>
      <c r="I178" s="132"/>
      <c r="J178" s="132"/>
      <c r="K178" s="136" t="str">
        <f t="shared" si="23"/>
        <v/>
      </c>
      <c r="L178" s="36"/>
    </row>
    <row r="179" spans="1:12">
      <c r="A179" s="35">
        <v>12</v>
      </c>
      <c r="B179" s="108"/>
      <c r="C179" s="84" t="str">
        <f t="shared" si="22"/>
        <v/>
      </c>
      <c r="D179" s="127"/>
      <c r="E179" s="131"/>
      <c r="F179" s="132"/>
      <c r="G179" s="132"/>
      <c r="H179" s="132"/>
      <c r="I179" s="132"/>
      <c r="J179" s="132"/>
      <c r="K179" s="136" t="str">
        <f t="shared" si="23"/>
        <v/>
      </c>
      <c r="L179" s="36"/>
    </row>
    <row r="180" spans="1:12">
      <c r="A180" s="35">
        <v>13</v>
      </c>
      <c r="B180" s="108"/>
      <c r="C180" s="84" t="str">
        <f t="shared" si="22"/>
        <v/>
      </c>
      <c r="D180" s="127"/>
      <c r="E180" s="131"/>
      <c r="F180" s="132"/>
      <c r="G180" s="132"/>
      <c r="H180" s="132"/>
      <c r="I180" s="132"/>
      <c r="J180" s="132"/>
      <c r="K180" s="136" t="str">
        <f t="shared" si="23"/>
        <v/>
      </c>
      <c r="L180" s="36"/>
    </row>
    <row r="181" spans="1:12">
      <c r="A181" s="35">
        <v>14</v>
      </c>
      <c r="B181" s="108"/>
      <c r="C181" s="84" t="str">
        <f t="shared" si="22"/>
        <v/>
      </c>
      <c r="D181" s="127"/>
      <c r="E181" s="131"/>
      <c r="F181" s="132"/>
      <c r="G181" s="132"/>
      <c r="H181" s="132"/>
      <c r="I181" s="132"/>
      <c r="J181" s="132"/>
      <c r="K181" s="136" t="str">
        <f t="shared" si="23"/>
        <v/>
      </c>
      <c r="L181" s="36"/>
    </row>
    <row r="182" spans="1:12">
      <c r="A182" s="35">
        <v>15</v>
      </c>
      <c r="B182" s="108"/>
      <c r="C182" s="84" t="str">
        <f t="shared" si="22"/>
        <v/>
      </c>
      <c r="D182" s="127"/>
      <c r="E182" s="131"/>
      <c r="F182" s="132"/>
      <c r="G182" s="132"/>
      <c r="H182" s="132"/>
      <c r="I182" s="132"/>
      <c r="J182" s="132"/>
      <c r="K182" s="136" t="str">
        <f t="shared" si="23"/>
        <v/>
      </c>
      <c r="L182" s="36"/>
    </row>
    <row r="183" spans="1:12">
      <c r="A183" s="35">
        <v>16</v>
      </c>
      <c r="B183" s="108"/>
      <c r="C183" s="84" t="str">
        <f t="shared" si="22"/>
        <v/>
      </c>
      <c r="D183" s="127"/>
      <c r="E183" s="131"/>
      <c r="F183" s="132"/>
      <c r="G183" s="132"/>
      <c r="H183" s="132"/>
      <c r="I183" s="132"/>
      <c r="J183" s="132"/>
      <c r="K183" s="136" t="str">
        <f t="shared" si="23"/>
        <v/>
      </c>
      <c r="L183" s="36"/>
    </row>
    <row r="184" spans="1:12">
      <c r="A184" s="35">
        <v>17</v>
      </c>
      <c r="B184" s="108"/>
      <c r="C184" s="84" t="str">
        <f t="shared" si="22"/>
        <v/>
      </c>
      <c r="D184" s="127"/>
      <c r="E184" s="131"/>
      <c r="F184" s="132"/>
      <c r="G184" s="132"/>
      <c r="H184" s="132"/>
      <c r="I184" s="132"/>
      <c r="J184" s="132"/>
      <c r="K184" s="136" t="str">
        <f t="shared" si="23"/>
        <v/>
      </c>
      <c r="L184" s="37"/>
    </row>
    <row r="185" spans="1:12">
      <c r="A185" s="35">
        <v>18</v>
      </c>
      <c r="B185" s="108"/>
      <c r="C185" s="84" t="str">
        <f t="shared" si="22"/>
        <v/>
      </c>
      <c r="D185" s="127"/>
      <c r="E185" s="131"/>
      <c r="F185" s="132"/>
      <c r="G185" s="132"/>
      <c r="H185" s="132"/>
      <c r="I185" s="132"/>
      <c r="J185" s="132"/>
      <c r="K185" s="136" t="str">
        <f t="shared" si="23"/>
        <v/>
      </c>
      <c r="L185" s="37"/>
    </row>
    <row r="186" spans="1:12">
      <c r="A186" s="35">
        <v>19</v>
      </c>
      <c r="B186" s="108"/>
      <c r="C186" s="84" t="str">
        <f t="shared" si="22"/>
        <v/>
      </c>
      <c r="D186" s="127"/>
      <c r="E186" s="131"/>
      <c r="F186" s="132"/>
      <c r="G186" s="132"/>
      <c r="H186" s="132"/>
      <c r="I186" s="132"/>
      <c r="J186" s="132"/>
      <c r="K186" s="136" t="str">
        <f t="shared" si="23"/>
        <v/>
      </c>
      <c r="L186" s="37"/>
    </row>
    <row r="187" spans="1:12" ht="18.5" thickBot="1">
      <c r="A187" s="35">
        <v>20</v>
      </c>
      <c r="B187" s="109"/>
      <c r="C187" s="85" t="str">
        <f t="shared" si="22"/>
        <v/>
      </c>
      <c r="D187" s="128"/>
      <c r="E187" s="133"/>
      <c r="F187" s="132"/>
      <c r="G187" s="134"/>
      <c r="H187" s="134"/>
      <c r="I187" s="134"/>
      <c r="J187" s="134"/>
      <c r="K187" s="137" t="str">
        <f>IF(ISNUMBER(F187),(PRODUCT(F187,G187,I187)),"")</f>
        <v/>
      </c>
      <c r="L187" s="38"/>
    </row>
    <row r="188" spans="1:12" ht="23" thickBot="1">
      <c r="A188" s="58"/>
      <c r="B188" s="106"/>
      <c r="C188" s="75" t="s">
        <v>177</v>
      </c>
      <c r="D188" s="59" t="s">
        <v>176</v>
      </c>
      <c r="E188" s="63" t="s">
        <v>145</v>
      </c>
      <c r="F188" s="64" t="s">
        <v>124</v>
      </c>
      <c r="G188" s="65" t="s">
        <v>94</v>
      </c>
      <c r="H188" s="66" t="s">
        <v>120</v>
      </c>
      <c r="I188" s="65" t="s">
        <v>95</v>
      </c>
      <c r="J188" s="66" t="s">
        <v>121</v>
      </c>
      <c r="K188" s="64" t="s">
        <v>96</v>
      </c>
      <c r="L188" s="67" t="s">
        <v>168</v>
      </c>
    </row>
    <row r="189" spans="1:12" s="31" customFormat="1" ht="26.5">
      <c r="A189" s="35"/>
      <c r="B189" s="60" t="str">
        <f t="shared" ref="B189" si="24">IF($E$8=C189,$D$8,IF($E$9=C189,$D$9,IF($E$10=C189,$D$10,"")))</f>
        <v/>
      </c>
      <c r="C189" s="77" t="s">
        <v>245</v>
      </c>
      <c r="D189" s="68"/>
      <c r="E189" s="69"/>
      <c r="F189" s="70"/>
      <c r="G189" s="70"/>
      <c r="H189" s="70"/>
      <c r="I189" s="70"/>
      <c r="J189" s="70"/>
      <c r="K189" s="71"/>
      <c r="L189" s="76">
        <f>ROUNDDOWN((SUM(K190:K209)),-3)/1000</f>
        <v>0</v>
      </c>
    </row>
    <row r="190" spans="1:12">
      <c r="A190" s="35">
        <v>1</v>
      </c>
      <c r="B190" s="108"/>
      <c r="C190" s="84" t="str">
        <f>IF(D190="","",".")</f>
        <v/>
      </c>
      <c r="D190" s="126"/>
      <c r="E190" s="129"/>
      <c r="F190" s="130"/>
      <c r="G190" s="130"/>
      <c r="H190" s="130"/>
      <c r="I190" s="130"/>
      <c r="J190" s="130"/>
      <c r="K190" s="135" t="str">
        <f t="shared" ref="K190:K209" si="25">IF(ISNUMBER(F190),(PRODUCT(F190,G190,I190)),"")</f>
        <v/>
      </c>
      <c r="L190" s="36"/>
    </row>
    <row r="191" spans="1:12">
      <c r="A191" s="35">
        <v>2</v>
      </c>
      <c r="B191" s="108"/>
      <c r="C191" s="84" t="str">
        <f t="shared" ref="C191:C209" si="26">IF(D191="","",".")</f>
        <v/>
      </c>
      <c r="D191" s="127"/>
      <c r="E191" s="131"/>
      <c r="F191" s="132"/>
      <c r="G191" s="132"/>
      <c r="H191" s="132"/>
      <c r="I191" s="132"/>
      <c r="J191" s="132"/>
      <c r="K191" s="136" t="str">
        <f t="shared" si="25"/>
        <v/>
      </c>
      <c r="L191" s="36"/>
    </row>
    <row r="192" spans="1:12">
      <c r="A192" s="35">
        <v>3</v>
      </c>
      <c r="B192" s="108"/>
      <c r="C192" s="84" t="str">
        <f t="shared" si="26"/>
        <v/>
      </c>
      <c r="D192" s="127"/>
      <c r="E192" s="131"/>
      <c r="F192" s="132"/>
      <c r="G192" s="132"/>
      <c r="H192" s="132"/>
      <c r="I192" s="132"/>
      <c r="J192" s="132"/>
      <c r="K192" s="136" t="str">
        <f t="shared" si="25"/>
        <v/>
      </c>
      <c r="L192" s="36"/>
    </row>
    <row r="193" spans="1:12">
      <c r="A193" s="35">
        <v>4</v>
      </c>
      <c r="B193" s="108"/>
      <c r="C193" s="84" t="str">
        <f t="shared" si="26"/>
        <v/>
      </c>
      <c r="D193" s="127"/>
      <c r="E193" s="131"/>
      <c r="F193" s="132"/>
      <c r="G193" s="132"/>
      <c r="H193" s="132"/>
      <c r="I193" s="132"/>
      <c r="J193" s="132"/>
      <c r="K193" s="136" t="str">
        <f t="shared" si="25"/>
        <v/>
      </c>
      <c r="L193" s="36"/>
    </row>
    <row r="194" spans="1:12">
      <c r="A194" s="35">
        <v>5</v>
      </c>
      <c r="B194" s="108"/>
      <c r="C194" s="84" t="str">
        <f t="shared" si="26"/>
        <v/>
      </c>
      <c r="D194" s="127"/>
      <c r="E194" s="131"/>
      <c r="F194" s="132"/>
      <c r="G194" s="132"/>
      <c r="H194" s="132"/>
      <c r="I194" s="132"/>
      <c r="J194" s="132"/>
      <c r="K194" s="136" t="str">
        <f t="shared" si="25"/>
        <v/>
      </c>
      <c r="L194" s="36"/>
    </row>
    <row r="195" spans="1:12">
      <c r="A195" s="35">
        <v>6</v>
      </c>
      <c r="B195" s="108"/>
      <c r="C195" s="84" t="str">
        <f t="shared" si="26"/>
        <v/>
      </c>
      <c r="D195" s="127"/>
      <c r="E195" s="131"/>
      <c r="F195" s="132"/>
      <c r="G195" s="132"/>
      <c r="H195" s="132"/>
      <c r="I195" s="132"/>
      <c r="J195" s="132"/>
      <c r="K195" s="136" t="str">
        <f t="shared" si="25"/>
        <v/>
      </c>
      <c r="L195" s="36"/>
    </row>
    <row r="196" spans="1:12">
      <c r="A196" s="35">
        <v>7</v>
      </c>
      <c r="B196" s="108"/>
      <c r="C196" s="84" t="str">
        <f t="shared" si="26"/>
        <v/>
      </c>
      <c r="D196" s="127"/>
      <c r="E196" s="131"/>
      <c r="F196" s="132"/>
      <c r="G196" s="132"/>
      <c r="H196" s="132"/>
      <c r="I196" s="132"/>
      <c r="J196" s="132"/>
      <c r="K196" s="136" t="str">
        <f t="shared" si="25"/>
        <v/>
      </c>
      <c r="L196" s="36"/>
    </row>
    <row r="197" spans="1:12">
      <c r="A197" s="35">
        <v>8</v>
      </c>
      <c r="B197" s="108"/>
      <c r="C197" s="84" t="str">
        <f t="shared" si="26"/>
        <v/>
      </c>
      <c r="D197" s="127"/>
      <c r="E197" s="131"/>
      <c r="F197" s="132"/>
      <c r="G197" s="132"/>
      <c r="H197" s="132"/>
      <c r="I197" s="132"/>
      <c r="J197" s="132"/>
      <c r="K197" s="136" t="str">
        <f t="shared" si="25"/>
        <v/>
      </c>
      <c r="L197" s="36"/>
    </row>
    <row r="198" spans="1:12">
      <c r="A198" s="35">
        <v>9</v>
      </c>
      <c r="B198" s="108"/>
      <c r="C198" s="84" t="str">
        <f t="shared" si="26"/>
        <v/>
      </c>
      <c r="D198" s="127"/>
      <c r="E198" s="131"/>
      <c r="F198" s="132"/>
      <c r="G198" s="132"/>
      <c r="H198" s="132"/>
      <c r="I198" s="132"/>
      <c r="J198" s="132"/>
      <c r="K198" s="136" t="str">
        <f t="shared" si="25"/>
        <v/>
      </c>
      <c r="L198" s="36"/>
    </row>
    <row r="199" spans="1:12">
      <c r="A199" s="35">
        <v>10</v>
      </c>
      <c r="B199" s="108"/>
      <c r="C199" s="84" t="str">
        <f t="shared" si="26"/>
        <v/>
      </c>
      <c r="D199" s="127"/>
      <c r="E199" s="131"/>
      <c r="F199" s="132"/>
      <c r="G199" s="132"/>
      <c r="H199" s="132"/>
      <c r="I199" s="132"/>
      <c r="J199" s="132"/>
      <c r="K199" s="136" t="str">
        <f t="shared" si="25"/>
        <v/>
      </c>
      <c r="L199" s="36"/>
    </row>
    <row r="200" spans="1:12">
      <c r="A200" s="35">
        <v>11</v>
      </c>
      <c r="B200" s="108"/>
      <c r="C200" s="84" t="str">
        <f t="shared" si="26"/>
        <v/>
      </c>
      <c r="D200" s="127"/>
      <c r="E200" s="131"/>
      <c r="F200" s="132"/>
      <c r="G200" s="132"/>
      <c r="H200" s="132"/>
      <c r="I200" s="132"/>
      <c r="J200" s="132"/>
      <c r="K200" s="136" t="str">
        <f t="shared" si="25"/>
        <v/>
      </c>
      <c r="L200" s="36"/>
    </row>
    <row r="201" spans="1:12">
      <c r="A201" s="35">
        <v>12</v>
      </c>
      <c r="B201" s="108"/>
      <c r="C201" s="84" t="str">
        <f t="shared" si="26"/>
        <v/>
      </c>
      <c r="D201" s="127"/>
      <c r="E201" s="131"/>
      <c r="F201" s="132"/>
      <c r="G201" s="132"/>
      <c r="H201" s="132"/>
      <c r="I201" s="132"/>
      <c r="J201" s="132"/>
      <c r="K201" s="136" t="str">
        <f t="shared" si="25"/>
        <v/>
      </c>
      <c r="L201" s="36"/>
    </row>
    <row r="202" spans="1:12">
      <c r="A202" s="35">
        <v>13</v>
      </c>
      <c r="B202" s="108"/>
      <c r="C202" s="84" t="str">
        <f t="shared" si="26"/>
        <v/>
      </c>
      <c r="D202" s="127"/>
      <c r="E202" s="131"/>
      <c r="F202" s="132"/>
      <c r="G202" s="132"/>
      <c r="H202" s="132"/>
      <c r="I202" s="132"/>
      <c r="J202" s="132"/>
      <c r="K202" s="136" t="str">
        <f t="shared" si="25"/>
        <v/>
      </c>
      <c r="L202" s="36"/>
    </row>
    <row r="203" spans="1:12">
      <c r="A203" s="35">
        <v>14</v>
      </c>
      <c r="B203" s="108"/>
      <c r="C203" s="84" t="str">
        <f t="shared" si="26"/>
        <v/>
      </c>
      <c r="D203" s="127"/>
      <c r="E203" s="131"/>
      <c r="F203" s="132"/>
      <c r="G203" s="132"/>
      <c r="H203" s="132"/>
      <c r="I203" s="132"/>
      <c r="J203" s="132"/>
      <c r="K203" s="136" t="str">
        <f t="shared" si="25"/>
        <v/>
      </c>
      <c r="L203" s="36"/>
    </row>
    <row r="204" spans="1:12">
      <c r="A204" s="35">
        <v>15</v>
      </c>
      <c r="B204" s="108"/>
      <c r="C204" s="84" t="str">
        <f t="shared" si="26"/>
        <v/>
      </c>
      <c r="D204" s="127"/>
      <c r="E204" s="131"/>
      <c r="F204" s="132"/>
      <c r="G204" s="132"/>
      <c r="H204" s="132"/>
      <c r="I204" s="132"/>
      <c r="J204" s="132"/>
      <c r="K204" s="136" t="str">
        <f t="shared" si="25"/>
        <v/>
      </c>
      <c r="L204" s="36"/>
    </row>
    <row r="205" spans="1:12">
      <c r="A205" s="35">
        <v>16</v>
      </c>
      <c r="B205" s="108"/>
      <c r="C205" s="84" t="str">
        <f t="shared" si="26"/>
        <v/>
      </c>
      <c r="D205" s="127"/>
      <c r="E205" s="131"/>
      <c r="F205" s="132"/>
      <c r="G205" s="132"/>
      <c r="H205" s="132"/>
      <c r="I205" s="132"/>
      <c r="J205" s="132"/>
      <c r="K205" s="136" t="str">
        <f t="shared" si="25"/>
        <v/>
      </c>
      <c r="L205" s="36"/>
    </row>
    <row r="206" spans="1:12">
      <c r="A206" s="35">
        <v>17</v>
      </c>
      <c r="B206" s="108"/>
      <c r="C206" s="84" t="str">
        <f t="shared" si="26"/>
        <v/>
      </c>
      <c r="D206" s="127"/>
      <c r="E206" s="131"/>
      <c r="F206" s="132"/>
      <c r="G206" s="132"/>
      <c r="H206" s="132"/>
      <c r="I206" s="132"/>
      <c r="J206" s="132"/>
      <c r="K206" s="136" t="str">
        <f t="shared" si="25"/>
        <v/>
      </c>
      <c r="L206" s="37"/>
    </row>
    <row r="207" spans="1:12">
      <c r="A207" s="35">
        <v>18</v>
      </c>
      <c r="B207" s="108"/>
      <c r="C207" s="84" t="str">
        <f t="shared" si="26"/>
        <v/>
      </c>
      <c r="D207" s="127"/>
      <c r="E207" s="131"/>
      <c r="F207" s="132"/>
      <c r="G207" s="132"/>
      <c r="H207" s="132"/>
      <c r="I207" s="132"/>
      <c r="J207" s="132"/>
      <c r="K207" s="136" t="str">
        <f t="shared" si="25"/>
        <v/>
      </c>
      <c r="L207" s="37"/>
    </row>
    <row r="208" spans="1:12">
      <c r="A208" s="35">
        <v>19</v>
      </c>
      <c r="B208" s="108"/>
      <c r="C208" s="84" t="str">
        <f t="shared" si="26"/>
        <v/>
      </c>
      <c r="D208" s="127"/>
      <c r="E208" s="131"/>
      <c r="F208" s="132"/>
      <c r="G208" s="132"/>
      <c r="H208" s="132"/>
      <c r="I208" s="132"/>
      <c r="J208" s="132"/>
      <c r="K208" s="136" t="str">
        <f t="shared" si="25"/>
        <v/>
      </c>
      <c r="L208" s="37"/>
    </row>
    <row r="209" spans="1:12" ht="18.5" thickBot="1">
      <c r="A209" s="35">
        <v>20</v>
      </c>
      <c r="B209" s="109"/>
      <c r="C209" s="85" t="str">
        <f t="shared" si="26"/>
        <v/>
      </c>
      <c r="D209" s="128"/>
      <c r="E209" s="133"/>
      <c r="F209" s="134"/>
      <c r="G209" s="134"/>
      <c r="H209" s="134"/>
      <c r="I209" s="132"/>
      <c r="J209" s="132"/>
      <c r="K209" s="137" t="str">
        <f t="shared" si="25"/>
        <v/>
      </c>
      <c r="L209" s="38"/>
    </row>
    <row r="210" spans="1:12" ht="23" thickBot="1">
      <c r="A210" s="58"/>
      <c r="B210" s="110"/>
      <c r="C210" s="75" t="s">
        <v>177</v>
      </c>
      <c r="D210" s="59" t="s">
        <v>176</v>
      </c>
      <c r="E210" s="63" t="s">
        <v>145</v>
      </c>
      <c r="F210" s="64" t="s">
        <v>124</v>
      </c>
      <c r="G210" s="65" t="s">
        <v>94</v>
      </c>
      <c r="H210" s="66" t="s">
        <v>120</v>
      </c>
      <c r="I210" s="65" t="s">
        <v>95</v>
      </c>
      <c r="J210" s="66" t="s">
        <v>121</v>
      </c>
      <c r="K210" s="64" t="s">
        <v>96</v>
      </c>
      <c r="L210" s="67" t="s">
        <v>168</v>
      </c>
    </row>
    <row r="211" spans="1:12" s="31" customFormat="1" ht="30" customHeight="1">
      <c r="A211" s="35"/>
      <c r="B211" s="111"/>
      <c r="C211" s="74" t="s">
        <v>308</v>
      </c>
      <c r="D211" s="68"/>
      <c r="E211" s="69"/>
      <c r="F211" s="70"/>
      <c r="G211" s="70"/>
      <c r="H211" s="70"/>
      <c r="I211" s="70"/>
      <c r="J211" s="70"/>
      <c r="K211" s="73"/>
      <c r="L211" s="76">
        <f>ROUNDDOWN((SUM(K212:K231)),-3)/1000</f>
        <v>0</v>
      </c>
    </row>
    <row r="212" spans="1:12">
      <c r="A212" s="35">
        <v>1</v>
      </c>
      <c r="B212" s="98"/>
      <c r="C212" s="86" t="s">
        <v>179</v>
      </c>
      <c r="D212" s="126"/>
      <c r="E212" s="129"/>
      <c r="F212" s="130"/>
      <c r="G212" s="130"/>
      <c r="H212" s="130"/>
      <c r="I212" s="130"/>
      <c r="J212" s="130"/>
      <c r="K212" s="135" t="str">
        <f>IF(ISNUMBER(F212),(PRODUCT(F212,G212,I212)),"")</f>
        <v/>
      </c>
      <c r="L212" s="395"/>
    </row>
    <row r="213" spans="1:12">
      <c r="A213" s="35">
        <v>2</v>
      </c>
      <c r="B213" s="98"/>
      <c r="C213" s="86" t="s">
        <v>179</v>
      </c>
      <c r="D213" s="127"/>
      <c r="E213" s="131"/>
      <c r="F213" s="132"/>
      <c r="G213" s="132"/>
      <c r="H213" s="132"/>
      <c r="I213" s="132"/>
      <c r="J213" s="132"/>
      <c r="K213" s="136" t="str">
        <f t="shared" ref="K213:K231" si="27">IF(ISNUMBER(F213),(PRODUCT(F213,G213,I213)),"")</f>
        <v/>
      </c>
      <c r="L213" s="36"/>
    </row>
    <row r="214" spans="1:12">
      <c r="A214" s="35">
        <v>3</v>
      </c>
      <c r="B214" s="98"/>
      <c r="C214" s="86" t="s">
        <v>179</v>
      </c>
      <c r="D214" s="127"/>
      <c r="E214" s="131"/>
      <c r="F214" s="132"/>
      <c r="G214" s="132"/>
      <c r="H214" s="132"/>
      <c r="I214" s="132"/>
      <c r="J214" s="132"/>
      <c r="K214" s="136" t="str">
        <f t="shared" si="27"/>
        <v/>
      </c>
      <c r="L214" s="306"/>
    </row>
    <row r="215" spans="1:12">
      <c r="A215" s="35">
        <v>4</v>
      </c>
      <c r="B215" s="98"/>
      <c r="C215" s="86" t="s">
        <v>179</v>
      </c>
      <c r="D215" s="127"/>
      <c r="E215" s="131"/>
      <c r="F215" s="132"/>
      <c r="G215" s="132"/>
      <c r="H215" s="132"/>
      <c r="I215" s="132"/>
      <c r="J215" s="132"/>
      <c r="K215" s="136" t="str">
        <f t="shared" si="27"/>
        <v/>
      </c>
      <c r="L215" s="306"/>
    </row>
    <row r="216" spans="1:12">
      <c r="A216" s="35">
        <v>5</v>
      </c>
      <c r="B216" s="98"/>
      <c r="C216" s="86" t="str">
        <f t="shared" ref="C216:C230" si="28">IF(D216="","",".")</f>
        <v/>
      </c>
      <c r="D216" s="127"/>
      <c r="E216" s="131"/>
      <c r="F216" s="132"/>
      <c r="G216" s="132"/>
      <c r="H216" s="132"/>
      <c r="I216" s="132"/>
      <c r="J216" s="132"/>
      <c r="K216" s="136" t="str">
        <f t="shared" si="27"/>
        <v/>
      </c>
      <c r="L216" s="36"/>
    </row>
    <row r="217" spans="1:12">
      <c r="A217" s="35">
        <v>6</v>
      </c>
      <c r="B217" s="98"/>
      <c r="C217" s="87" t="str">
        <f t="shared" si="28"/>
        <v/>
      </c>
      <c r="D217" s="127"/>
      <c r="E217" s="131"/>
      <c r="F217" s="132"/>
      <c r="G217" s="132"/>
      <c r="H217" s="132"/>
      <c r="I217" s="132"/>
      <c r="J217" s="132"/>
      <c r="K217" s="136" t="str">
        <f t="shared" si="27"/>
        <v/>
      </c>
      <c r="L217" s="36"/>
    </row>
    <row r="218" spans="1:12">
      <c r="A218" s="35">
        <v>7</v>
      </c>
      <c r="B218" s="98"/>
      <c r="C218" s="87" t="str">
        <f t="shared" si="28"/>
        <v/>
      </c>
      <c r="D218" s="127"/>
      <c r="E218" s="131"/>
      <c r="F218" s="132"/>
      <c r="G218" s="132"/>
      <c r="H218" s="132"/>
      <c r="I218" s="132"/>
      <c r="J218" s="132"/>
      <c r="K218" s="136" t="str">
        <f t="shared" si="27"/>
        <v/>
      </c>
      <c r="L218" s="36"/>
    </row>
    <row r="219" spans="1:12">
      <c r="A219" s="35">
        <v>8</v>
      </c>
      <c r="B219" s="98"/>
      <c r="C219" s="87" t="str">
        <f t="shared" si="28"/>
        <v/>
      </c>
      <c r="D219" s="127"/>
      <c r="E219" s="131"/>
      <c r="F219" s="132"/>
      <c r="G219" s="132"/>
      <c r="H219" s="132"/>
      <c r="I219" s="132"/>
      <c r="J219" s="132"/>
      <c r="K219" s="136" t="str">
        <f t="shared" si="27"/>
        <v/>
      </c>
      <c r="L219" s="36"/>
    </row>
    <row r="220" spans="1:12">
      <c r="A220" s="35">
        <v>9</v>
      </c>
      <c r="B220" s="98"/>
      <c r="C220" s="87" t="str">
        <f t="shared" si="28"/>
        <v/>
      </c>
      <c r="D220" s="127"/>
      <c r="E220" s="131"/>
      <c r="F220" s="132"/>
      <c r="G220" s="132"/>
      <c r="H220" s="132"/>
      <c r="I220" s="132"/>
      <c r="J220" s="132"/>
      <c r="K220" s="136" t="str">
        <f t="shared" si="27"/>
        <v/>
      </c>
      <c r="L220" s="36"/>
    </row>
    <row r="221" spans="1:12">
      <c r="A221" s="35">
        <v>10</v>
      </c>
      <c r="B221" s="98"/>
      <c r="C221" s="87" t="str">
        <f t="shared" si="28"/>
        <v/>
      </c>
      <c r="D221" s="127"/>
      <c r="E221" s="131"/>
      <c r="F221" s="132"/>
      <c r="G221" s="132"/>
      <c r="H221" s="132"/>
      <c r="I221" s="132"/>
      <c r="J221" s="132"/>
      <c r="K221" s="136" t="str">
        <f t="shared" si="27"/>
        <v/>
      </c>
      <c r="L221" s="36"/>
    </row>
    <row r="222" spans="1:12">
      <c r="A222" s="35">
        <v>11</v>
      </c>
      <c r="B222" s="98"/>
      <c r="C222" s="87" t="str">
        <f t="shared" si="28"/>
        <v/>
      </c>
      <c r="D222" s="127"/>
      <c r="E222" s="131"/>
      <c r="F222" s="132"/>
      <c r="G222" s="132"/>
      <c r="H222" s="132"/>
      <c r="I222" s="132"/>
      <c r="J222" s="132"/>
      <c r="K222" s="136" t="str">
        <f t="shared" si="27"/>
        <v/>
      </c>
      <c r="L222" s="36"/>
    </row>
    <row r="223" spans="1:12">
      <c r="A223" s="35">
        <v>12</v>
      </c>
      <c r="B223" s="98"/>
      <c r="C223" s="87" t="str">
        <f t="shared" si="28"/>
        <v/>
      </c>
      <c r="D223" s="127"/>
      <c r="E223" s="131"/>
      <c r="F223" s="132"/>
      <c r="G223" s="132"/>
      <c r="H223" s="132"/>
      <c r="I223" s="132"/>
      <c r="J223" s="132"/>
      <c r="K223" s="136" t="str">
        <f t="shared" si="27"/>
        <v/>
      </c>
      <c r="L223" s="36"/>
    </row>
    <row r="224" spans="1:12">
      <c r="A224" s="35">
        <v>13</v>
      </c>
      <c r="B224" s="98"/>
      <c r="C224" s="87" t="str">
        <f t="shared" si="28"/>
        <v/>
      </c>
      <c r="D224" s="127"/>
      <c r="E224" s="131"/>
      <c r="F224" s="132"/>
      <c r="G224" s="132"/>
      <c r="H224" s="132"/>
      <c r="I224" s="132"/>
      <c r="J224" s="132"/>
      <c r="K224" s="136" t="str">
        <f t="shared" si="27"/>
        <v/>
      </c>
      <c r="L224" s="36"/>
    </row>
    <row r="225" spans="1:12">
      <c r="A225" s="35">
        <v>14</v>
      </c>
      <c r="B225" s="98"/>
      <c r="C225" s="87" t="str">
        <f t="shared" si="28"/>
        <v/>
      </c>
      <c r="D225" s="127"/>
      <c r="E225" s="131"/>
      <c r="F225" s="132"/>
      <c r="G225" s="132"/>
      <c r="H225" s="132"/>
      <c r="I225" s="132"/>
      <c r="J225" s="132"/>
      <c r="K225" s="136" t="str">
        <f t="shared" si="27"/>
        <v/>
      </c>
      <c r="L225" s="36"/>
    </row>
    <row r="226" spans="1:12">
      <c r="A226" s="35">
        <v>15</v>
      </c>
      <c r="B226" s="98"/>
      <c r="C226" s="87" t="str">
        <f t="shared" si="28"/>
        <v/>
      </c>
      <c r="D226" s="127"/>
      <c r="E226" s="131"/>
      <c r="F226" s="132"/>
      <c r="G226" s="132"/>
      <c r="H226" s="132"/>
      <c r="I226" s="132"/>
      <c r="J226" s="132"/>
      <c r="K226" s="136" t="str">
        <f t="shared" si="27"/>
        <v/>
      </c>
      <c r="L226" s="36"/>
    </row>
    <row r="227" spans="1:12">
      <c r="A227" s="35">
        <v>16</v>
      </c>
      <c r="B227" s="98"/>
      <c r="C227" s="87" t="str">
        <f t="shared" si="28"/>
        <v/>
      </c>
      <c r="D227" s="127"/>
      <c r="E227" s="131"/>
      <c r="F227" s="132"/>
      <c r="G227" s="132"/>
      <c r="H227" s="132"/>
      <c r="I227" s="132"/>
      <c r="J227" s="132"/>
      <c r="K227" s="136" t="str">
        <f t="shared" si="27"/>
        <v/>
      </c>
      <c r="L227" s="36"/>
    </row>
    <row r="228" spans="1:12">
      <c r="A228" s="35">
        <v>17</v>
      </c>
      <c r="B228" s="98"/>
      <c r="C228" s="87" t="str">
        <f t="shared" si="28"/>
        <v/>
      </c>
      <c r="D228" s="127"/>
      <c r="E228" s="131"/>
      <c r="F228" s="132"/>
      <c r="G228" s="132"/>
      <c r="H228" s="132"/>
      <c r="I228" s="132"/>
      <c r="J228" s="132"/>
      <c r="K228" s="136" t="str">
        <f>IF(ISNUMBER(F228),(PRODUCT(F228,G228,I228)),"")</f>
        <v/>
      </c>
      <c r="L228" s="37"/>
    </row>
    <row r="229" spans="1:12">
      <c r="A229" s="35">
        <v>18</v>
      </c>
      <c r="B229" s="98"/>
      <c r="C229" s="87" t="str">
        <f t="shared" si="28"/>
        <v/>
      </c>
      <c r="D229" s="127"/>
      <c r="E229" s="131"/>
      <c r="F229" s="132"/>
      <c r="G229" s="132"/>
      <c r="H229" s="132"/>
      <c r="I229" s="132"/>
      <c r="J229" s="132"/>
      <c r="K229" s="136" t="str">
        <f t="shared" si="27"/>
        <v/>
      </c>
      <c r="L229" s="37"/>
    </row>
    <row r="230" spans="1:12">
      <c r="A230" s="35">
        <v>19</v>
      </c>
      <c r="B230" s="98"/>
      <c r="C230" s="87" t="str">
        <f t="shared" si="28"/>
        <v/>
      </c>
      <c r="D230" s="127"/>
      <c r="E230" s="131"/>
      <c r="F230" s="132"/>
      <c r="G230" s="132"/>
      <c r="H230" s="132"/>
      <c r="I230" s="132"/>
      <c r="J230" s="132"/>
      <c r="K230" s="136" t="str">
        <f t="shared" si="27"/>
        <v/>
      </c>
      <c r="L230" s="37"/>
    </row>
    <row r="231" spans="1:12" ht="18.5" thickBot="1">
      <c r="A231" s="35">
        <v>20</v>
      </c>
      <c r="B231" s="99"/>
      <c r="C231" s="85" t="s">
        <v>179</v>
      </c>
      <c r="D231" s="128"/>
      <c r="E231" s="133"/>
      <c r="F231" s="134"/>
      <c r="G231" s="134"/>
      <c r="H231" s="134"/>
      <c r="I231" s="134"/>
      <c r="J231" s="134"/>
      <c r="K231" s="137" t="str">
        <f t="shared" si="27"/>
        <v/>
      </c>
      <c r="L231" s="38"/>
    </row>
    <row r="232" spans="1:12" ht="9.75" customHeight="1">
      <c r="A232" s="35"/>
    </row>
  </sheetData>
  <sheetProtection algorithmName="SHA-512" hashValue="QdtSKmgn+Q2wgF4YRkdyRe86hsfIwb2VrVbUbVM4QwLdZnDfQ9NA8fxFMco/hgyfoe0NDc9OhJC5p1oaoXV/VA==" saltValue="oHJqbloZqJt9H+Jx19y+Xg==" spinCount="100000" sheet="1" formatRows="0" autoFilter="0"/>
  <autoFilter ref="B12:L231" xr:uid="{00000000-0001-0000-0500-000000000000}"/>
  <sortState xmlns:xlrd2="http://schemas.microsoft.com/office/spreadsheetml/2017/richdata2" caseSensitive="1" ref="B245:L249">
    <sortCondition ref="C245:C249" customList="①,②,③,ー,／,　"/>
    <sortCondition ref="D245:D249" customList="出演費,音楽費,文芸費,舞台費,運搬費,謝金,旅費,通信費,宣伝費,印刷費,記録・配信費,感染症対策経費"/>
    <sortCondition ref="E245:E249" customList="指揮料,演奏料,ソリスト料,合唱料,出演料,作曲料,編曲料,作詞料,副指揮料,楽器借料,楽譜借料,写譜料,楽譜製作料,調律料,コレペティ料,音楽制作料,演出料,監修料,振付料,舞台監督料,演出等助手料,指導料,音響プラン料,照明プラン料,舞台美術・衣裳デザイン料,台本料,翻訳料,著作権使用料,企画制作料,大道具費,小道具費,衣裳費,床山・かつら費,履物費,メイク費,舞台スタッフ費,照明費,音響費,映像費,舞台美術費,機材借料,字幕費・音声ガイド費,道具運搬費,楽器運搬費,プログラム編集謝金,プログラム原稿執筆謝金,会場整理謝金,託児謝金,駐車場整理謝金,医師・看護師謝金,手話通訳謝金,要約筆記謝金,交通費,宿泊費,案内状送付料,出演者募集案内送付料,広告宣伝費,入場券販売手数料,立看板費,ウェブサイト作成料,チラシ印刷費,ポスター印刷費,プログラム印刷費,デザイン料,台本印刷費,楽譜印刷費,入場券印刷費,アンケート用紙印刷費,録画費,録音費,写真費,配信用録音録画・編集費,配信用機材借料,配信用サイト作成・利用料,感染症予防用品購入費,消毒関係消耗品購入費,消毒作業費,感染症対策機材購入・借用費,検査費"/>
  </sortState>
  <mergeCells count="13">
    <mergeCell ref="N12:W33"/>
    <mergeCell ref="B2:D2"/>
    <mergeCell ref="B3:D3"/>
    <mergeCell ref="E2:L2"/>
    <mergeCell ref="E3:L3"/>
    <mergeCell ref="F9:G9"/>
    <mergeCell ref="F10:G10"/>
    <mergeCell ref="F4:G4"/>
    <mergeCell ref="F5:G5"/>
    <mergeCell ref="F6:G6"/>
    <mergeCell ref="F7:G7"/>
    <mergeCell ref="F8:G8"/>
    <mergeCell ref="N7:W10"/>
  </mergeCells>
  <phoneticPr fontId="23"/>
  <dataValidations count="17">
    <dataValidation type="list" allowBlank="1" showInputMessage="1" showErrorMessage="1" sqref="E8:E10" xr:uid="{00000000-0002-0000-0500-000000000000}">
      <formula1>"出演費・作品料,音楽費,文芸費,会場費,舞台・設営・運搬費,謝金,旅費,宣伝・印刷費,記録・配信費"</formula1>
    </dataValidation>
    <dataValidation type="list" allowBlank="1" showInputMessage="1" showErrorMessage="1" sqref="D80:D99" xr:uid="{00000000-0002-0000-0500-000001000000}">
      <formula1>"会場使用料,会場付帯設備使用料"</formula1>
    </dataValidation>
    <dataValidation type="list" allowBlank="1" showInputMessage="1" showErrorMessage="1" sqref="D146:D165" xr:uid="{00000000-0002-0000-0500-000002000000}">
      <formula1>"交通費,宿泊費"</formula1>
    </dataValidation>
    <dataValidation type="list" allowBlank="1" showInputMessage="1" showErrorMessage="1" sqref="D190:D209" xr:uid="{00000000-0002-0000-0500-000003000000}">
      <formula1>"録画費,録音費,写真費,配信用録音録画・編集費,配信用機材借料,配信用サイト作成・利用料"</formula1>
    </dataValidation>
    <dataValidation type="list" allowBlank="1" showInputMessage="1" showErrorMessage="1" sqref="D212:D231" xr:uid="{00000000-0002-0000-0500-000004000000}">
      <formula1>"感染症予防用品購入費,消毒関係消耗品購入費,消毒作業費,感染症対策機材購入・借用費,検査費"</formula1>
    </dataValidation>
    <dataValidation imeMode="halfAlpha" allowBlank="1" showInputMessage="1" showErrorMessage="1" sqref="K232:K65646 H232:I65646" xr:uid="{00000000-0002-0000-0500-000005000000}"/>
    <dataValidation type="textLength" operator="lessThanOrEqual" allowBlank="1" showInputMessage="1" showErrorMessage="1" errorTitle="文字数超過" error="30字以下で入力してください。" sqref="F232:G65646" xr:uid="{00000000-0002-0000-0500-000006000000}">
      <formula1>30</formula1>
    </dataValidation>
    <dataValidation type="custom" showInputMessage="1" showErrorMessage="1" errorTitle="細目未選択" error="細目を選択し入力してください。" sqref="E102:E122 E13:E34 E36:E56 E58:E78 E80:E100 E168:E188 E190:E210 E146:E166 E124:E144 E212:E231" xr:uid="{00000000-0002-0000-0500-000007000000}">
      <formula1>D13&lt;&gt;""</formula1>
    </dataValidation>
    <dataValidation type="custom" imeMode="halfAlpha" operator="greaterThanOrEqual" showInputMessage="1" showErrorMessage="1" errorTitle="細目未選択" error="細目を選択し入力してください。" sqref="F102:F122 F13:F34 F36:F56 F58:F78 F212:F231 F168:F188 F190:F210 F146:F166 F124:F144 F80:F100" xr:uid="{00000000-0002-0000-0500-000008000000}">
      <formula1>D13&lt;&gt;""</formula1>
    </dataValidation>
    <dataValidation type="custom" imeMode="halfAlpha" operator="greaterThanOrEqual" showInputMessage="1" showErrorMessage="1" errorTitle="単価未入力。" error="単価を入力してから記入してください。" sqref="G102:G122 G13:G34 G36:G56 G58:G78 G212:G231 G168:G188 G190:G210 G146:G166 G124:G144 G80:G100" xr:uid="{00000000-0002-0000-0500-000009000000}">
      <formula1>F13&lt;&gt;""</formula1>
    </dataValidation>
    <dataValidation type="custom" imeMode="halfAlpha" operator="greaterThanOrEqual" showInputMessage="1" showErrorMessage="1" errorTitle="単価未入力。" error="単価を入力してから記入してください。" sqref="I102:I122 I13:I34 I36:I56 I58:I78 I212:I231 I168:I188 I190:I210 I146:I166 I124:I144 I80:I100" xr:uid="{00000000-0002-0000-0500-00000A000000}">
      <formula1>F13&lt;&gt;""</formula1>
    </dataValidation>
    <dataValidation type="list" allowBlank="1" showInputMessage="1" showErrorMessage="1" sqref="D14:D33" xr:uid="{00000000-0002-0000-0500-00000B000000}">
      <formula1>"指揮料,演奏料,ソリスト料,合唱料,出演料,作品借料,作品保険料,インスタレーション作品制作謝金,インスタレーション作品制作材料費"</formula1>
    </dataValidation>
    <dataValidation type="list" allowBlank="1" showInputMessage="1" showErrorMessage="1" sqref="D36:D55" xr:uid="{00000000-0002-0000-0500-00000C000000}">
      <formula1>"作曲料,編曲料,作詞料,副指揮料,楽器借料,楽譜借料,写譜料,楽譜製作料,調律料,コレペティ料"</formula1>
    </dataValidation>
    <dataValidation type="list" allowBlank="1" showInputMessage="1" showErrorMessage="1" sqref="D58:D77" xr:uid="{00000000-0002-0000-0500-00000D000000}">
      <formula1>"演出料,監修料,振付料,舞台監督料,各種助手料,音響プラン料,照明プラン料,映像プラン料,舞台美術デザイン料,衣裳デザイン料,台本料,翻訳料,各種指導料,著作権使用料"</formula1>
    </dataValidation>
    <dataValidation type="list" allowBlank="1" showInputMessage="1" showErrorMessage="1" sqref="D102:D121" xr:uid="{00000000-0002-0000-0500-00000E000000}">
      <formula1>"大道具費,小道具費,舞台美術費,舞台スタッフ費,衣裳費,床山・かつら費,履物費,メイク費,照明費,照明スタッフ費,音響費,音響スタッフ費,映像費,映像スタッフ費,機材借料,字幕費・音声ガイド製作費,会場設営費,会場撤去費,美術作品運搬費,道具運搬費,楽器運搬費"</formula1>
    </dataValidation>
    <dataValidation type="list" allowBlank="1" showInputMessage="1" showErrorMessage="1" sqref="D124:D143" xr:uid="{00000000-0002-0000-0500-00000F000000}">
      <formula1>"プログラム・図録編集謝金,プログラム・図録原稿執筆謝金,会場整理謝金,場内案内謝金,駐車場整理謝金,会場監視員謝金,託児謝金,医師・看護師謝金,手話通訳謝金,要約筆記謝金,関連行事・ワークショップ講師謝金"</formula1>
    </dataValidation>
    <dataValidation type="list" allowBlank="1" showInputMessage="1" showErrorMessage="1" sqref="D168:D187" xr:uid="{00000000-0002-0000-0500-000010000000}">
      <formula1>"宣伝物送付料,広告宣伝費,立看板費,ウェブサイト作成料,入場券販売手数料,各種デザイン料,チラシ印刷費,ポスター印刷費,プログラム印刷費,図録印刷費,台本印刷費,楽譜印刷費,入場券印刷費,アンケート用紙印刷費"</formula1>
    </dataValidation>
  </dataValidations>
  <printOptions horizontalCentered="1"/>
  <pageMargins left="0.70866141732283472" right="0.70866141732283472" top="0.35433070866141736" bottom="0.35433070866141736" header="0.31496062992125984" footer="0.31496062992125984"/>
  <pageSetup paperSize="9" scale="17" orientation="portrait" r:id="rId1"/>
  <rowBreaks count="1" manualBreakCount="1">
    <brk id="77"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FFFF"/>
    <pageSetUpPr fitToPage="1"/>
  </sheetPr>
  <dimension ref="B1:V166"/>
  <sheetViews>
    <sheetView view="pageBreakPreview" zoomScale="70" zoomScaleNormal="70" zoomScaleSheetLayoutView="70" workbookViewId="0">
      <selection activeCell="D11" sqref="D11:I11"/>
    </sheetView>
  </sheetViews>
  <sheetFormatPr defaultColWidth="9" defaultRowHeight="26.5"/>
  <cols>
    <col min="1" max="1" width="2.83203125" style="406" customWidth="1"/>
    <col min="2" max="2" width="5.25" style="413" customWidth="1"/>
    <col min="3" max="3" width="12.08203125" style="406" customWidth="1"/>
    <col min="4" max="4" width="18.75" style="406" customWidth="1"/>
    <col min="5" max="6" width="20" style="406" customWidth="1"/>
    <col min="7" max="7" width="12.08203125" style="406" customWidth="1"/>
    <col min="8" max="8" width="17.58203125" style="406" customWidth="1"/>
    <col min="9" max="9" width="2.83203125" style="406" customWidth="1"/>
    <col min="10" max="10" width="1.83203125" style="406" customWidth="1"/>
    <col min="11" max="16384" width="9" style="406"/>
  </cols>
  <sheetData>
    <row r="1" spans="2:22" s="384" customFormat="1">
      <c r="B1" s="716" t="s">
        <v>294</v>
      </c>
      <c r="C1" s="716"/>
      <c r="D1" s="716"/>
      <c r="E1" s="716"/>
      <c r="F1" s="716"/>
      <c r="G1" s="716"/>
      <c r="H1" s="716"/>
      <c r="I1" s="386"/>
      <c r="J1" s="396"/>
    </row>
    <row r="2" spans="2:22" s="384" customFormat="1" ht="26.25" customHeight="1">
      <c r="B2" s="716" t="s">
        <v>309</v>
      </c>
      <c r="C2" s="716"/>
      <c r="D2" s="716"/>
      <c r="E2" s="716"/>
      <c r="F2" s="716"/>
      <c r="G2" s="716"/>
      <c r="H2" s="716"/>
      <c r="I2" s="386"/>
      <c r="J2" s="397"/>
      <c r="K2" s="552"/>
      <c r="L2" s="552"/>
      <c r="M2" s="552"/>
      <c r="N2" s="552"/>
      <c r="O2" s="552"/>
      <c r="P2" s="552"/>
      <c r="Q2" s="552"/>
      <c r="R2" s="552"/>
      <c r="S2" s="552"/>
      <c r="T2" s="552"/>
    </row>
    <row r="3" spans="2:22" s="384" customFormat="1" ht="6" customHeight="1">
      <c r="E3" s="398"/>
      <c r="F3" s="399"/>
      <c r="I3" s="386"/>
      <c r="K3" s="553"/>
      <c r="L3" s="553"/>
      <c r="M3" s="553"/>
      <c r="N3" s="553"/>
      <c r="O3" s="553"/>
      <c r="P3" s="553"/>
      <c r="Q3" s="553"/>
      <c r="R3" s="553"/>
      <c r="S3" s="553"/>
      <c r="T3" s="553"/>
    </row>
    <row r="4" spans="2:22" s="384" customFormat="1" ht="15" customHeight="1">
      <c r="H4" s="954">
        <f>'1-1 総表'!C8</f>
        <v>0</v>
      </c>
      <c r="I4" s="954"/>
      <c r="J4" s="400"/>
      <c r="K4" s="947" t="s">
        <v>439</v>
      </c>
      <c r="L4" s="947"/>
      <c r="M4" s="947"/>
      <c r="N4" s="947"/>
      <c r="O4" s="947"/>
      <c r="P4" s="947"/>
      <c r="Q4" s="947"/>
      <c r="R4" s="947"/>
      <c r="S4" s="947"/>
      <c r="T4" s="947"/>
    </row>
    <row r="5" spans="2:22" s="384" customFormat="1" ht="15" customHeight="1">
      <c r="B5" s="401" t="s">
        <v>310</v>
      </c>
      <c r="K5" s="948" t="s">
        <v>441</v>
      </c>
      <c r="L5" s="948"/>
      <c r="M5" s="948"/>
      <c r="N5" s="948"/>
      <c r="O5" s="948"/>
      <c r="P5" s="948"/>
      <c r="Q5" s="948"/>
      <c r="R5" s="948"/>
      <c r="S5" s="948"/>
      <c r="T5" s="948"/>
      <c r="U5" s="554"/>
    </row>
    <row r="6" spans="2:22" s="384" customFormat="1" ht="15" customHeight="1">
      <c r="K6" s="949"/>
      <c r="L6" s="949"/>
      <c r="M6" s="949"/>
      <c r="N6" s="949"/>
      <c r="O6" s="949"/>
      <c r="P6" s="949"/>
      <c r="Q6" s="949"/>
      <c r="R6" s="949"/>
      <c r="S6" s="949"/>
      <c r="T6" s="949"/>
      <c r="U6" s="554"/>
    </row>
    <row r="7" spans="2:22" s="401" customFormat="1" ht="18" customHeight="1">
      <c r="E7" s="402" t="s">
        <v>311</v>
      </c>
      <c r="F7" s="953">
        <f>'1-1 総表'!C15</f>
        <v>0</v>
      </c>
      <c r="G7" s="953"/>
      <c r="H7" s="953"/>
      <c r="I7" s="953"/>
      <c r="J7" s="400"/>
      <c r="K7" s="949"/>
      <c r="L7" s="949"/>
      <c r="M7" s="949"/>
      <c r="N7" s="949"/>
      <c r="O7" s="949"/>
      <c r="P7" s="949"/>
      <c r="Q7" s="949"/>
      <c r="R7" s="949"/>
      <c r="S7" s="949"/>
      <c r="T7" s="949"/>
      <c r="U7" s="554"/>
    </row>
    <row r="8" spans="2:22" s="401" customFormat="1" ht="31.15" customHeight="1">
      <c r="E8" s="402" t="s">
        <v>312</v>
      </c>
      <c r="F8" s="953">
        <f>'1-1 総表'!C16</f>
        <v>0</v>
      </c>
      <c r="G8" s="953"/>
      <c r="H8" s="953"/>
      <c r="I8" s="953"/>
      <c r="J8" s="400"/>
      <c r="K8" s="949"/>
      <c r="L8" s="949"/>
      <c r="M8" s="949"/>
      <c r="N8" s="949"/>
      <c r="O8" s="949"/>
      <c r="P8" s="949"/>
      <c r="Q8" s="949"/>
      <c r="R8" s="949"/>
      <c r="S8" s="949"/>
      <c r="T8" s="949"/>
      <c r="U8" s="554"/>
    </row>
    <row r="9" spans="2:22" s="401" customFormat="1" ht="18" customHeight="1">
      <c r="E9" s="402" t="s">
        <v>313</v>
      </c>
      <c r="F9" s="953">
        <f>'1-1 総表'!C17</f>
        <v>0</v>
      </c>
      <c r="G9" s="953"/>
      <c r="H9" s="953"/>
      <c r="I9" s="953"/>
      <c r="J9" s="400"/>
      <c r="K9" s="949"/>
      <c r="L9" s="949"/>
      <c r="M9" s="949"/>
      <c r="N9" s="949"/>
      <c r="O9" s="949"/>
      <c r="P9" s="949"/>
      <c r="Q9" s="949"/>
      <c r="R9" s="949"/>
      <c r="S9" s="949"/>
      <c r="T9" s="949"/>
      <c r="U9" s="554"/>
    </row>
    <row r="10" spans="2:22" ht="7.15" customHeight="1">
      <c r="B10" s="403"/>
      <c r="C10" s="404"/>
      <c r="D10" s="404"/>
      <c r="E10" s="404"/>
      <c r="F10" s="404"/>
      <c r="G10" s="404"/>
      <c r="H10" s="405"/>
      <c r="K10" s="949"/>
      <c r="L10" s="949"/>
      <c r="M10" s="949"/>
      <c r="N10" s="949"/>
      <c r="O10" s="949"/>
      <c r="P10" s="949"/>
      <c r="Q10" s="949"/>
      <c r="R10" s="949"/>
      <c r="S10" s="949"/>
      <c r="T10" s="949"/>
      <c r="U10" s="554"/>
    </row>
    <row r="11" spans="2:22" ht="27" customHeight="1">
      <c r="B11" s="955" t="s">
        <v>314</v>
      </c>
      <c r="C11" s="955"/>
      <c r="D11" s="961">
        <f>'1-1 総表'!C27</f>
        <v>0</v>
      </c>
      <c r="E11" s="961"/>
      <c r="F11" s="961"/>
      <c r="G11" s="961"/>
      <c r="H11" s="961"/>
      <c r="I11" s="961"/>
      <c r="J11" s="400"/>
      <c r="K11" s="950"/>
      <c r="L11" s="950"/>
      <c r="M11" s="950"/>
      <c r="N11" s="950"/>
      <c r="O11" s="950"/>
      <c r="P11" s="950"/>
      <c r="Q11" s="950"/>
      <c r="R11" s="950"/>
      <c r="S11" s="950"/>
      <c r="T11" s="950"/>
      <c r="U11" s="554"/>
      <c r="V11" s="551"/>
    </row>
    <row r="12" spans="2:22" ht="7.15" customHeight="1">
      <c r="B12" s="956"/>
      <c r="C12" s="956"/>
      <c r="D12" s="957"/>
      <c r="E12" s="957"/>
      <c r="F12" s="957"/>
      <c r="G12" s="957"/>
      <c r="H12" s="957"/>
      <c r="J12" s="400"/>
      <c r="K12" s="951" t="s">
        <v>440</v>
      </c>
      <c r="L12" s="951"/>
      <c r="M12" s="951"/>
      <c r="N12" s="951"/>
      <c r="O12" s="951"/>
      <c r="P12" s="951"/>
      <c r="Q12" s="951"/>
      <c r="R12" s="951"/>
      <c r="S12" s="951"/>
      <c r="T12" s="951"/>
      <c r="U12" s="540"/>
    </row>
    <row r="13" spans="2:22" ht="6.65" customHeight="1">
      <c r="B13" s="403"/>
      <c r="C13" s="404"/>
      <c r="D13" s="404"/>
      <c r="E13" s="404"/>
      <c r="F13" s="404"/>
      <c r="G13" s="407"/>
      <c r="H13" s="404"/>
      <c r="K13" s="952"/>
      <c r="L13" s="952"/>
      <c r="M13" s="952"/>
      <c r="N13" s="952"/>
      <c r="O13" s="952"/>
      <c r="P13" s="952"/>
      <c r="Q13" s="952"/>
      <c r="R13" s="952"/>
      <c r="S13" s="952"/>
      <c r="T13" s="952"/>
      <c r="U13" s="540"/>
    </row>
    <row r="14" spans="2:22" ht="27" customHeight="1">
      <c r="B14" s="958">
        <v>1</v>
      </c>
      <c r="C14" s="408" t="s">
        <v>315</v>
      </c>
      <c r="D14" s="959"/>
      <c r="E14" s="959"/>
      <c r="F14" s="959"/>
      <c r="G14" s="959"/>
      <c r="H14" s="959"/>
      <c r="J14" s="409"/>
      <c r="K14" s="952"/>
      <c r="L14" s="952"/>
      <c r="M14" s="952"/>
      <c r="N14" s="952"/>
      <c r="O14" s="952"/>
      <c r="P14" s="952"/>
      <c r="Q14" s="952"/>
      <c r="R14" s="952"/>
      <c r="S14" s="952"/>
      <c r="T14" s="952"/>
      <c r="U14" s="540"/>
    </row>
    <row r="15" spans="2:22" ht="14.25" customHeight="1">
      <c r="B15" s="958"/>
      <c r="C15" s="960" t="s">
        <v>316</v>
      </c>
      <c r="D15" s="959"/>
      <c r="E15" s="959"/>
      <c r="F15" s="959"/>
      <c r="G15" s="959"/>
      <c r="H15" s="959"/>
      <c r="J15" s="409"/>
      <c r="K15" s="952"/>
      <c r="L15" s="952"/>
      <c r="M15" s="952"/>
      <c r="N15" s="952"/>
      <c r="O15" s="952"/>
      <c r="P15" s="952"/>
      <c r="Q15" s="952"/>
      <c r="R15" s="952"/>
      <c r="S15" s="952"/>
      <c r="T15" s="952"/>
      <c r="U15" s="540"/>
    </row>
    <row r="16" spans="2:22" ht="14.25" customHeight="1">
      <c r="B16" s="958"/>
      <c r="C16" s="960"/>
      <c r="D16" s="959"/>
      <c r="E16" s="959"/>
      <c r="F16" s="959"/>
      <c r="G16" s="959"/>
      <c r="H16" s="959"/>
      <c r="J16" s="409"/>
      <c r="K16" s="952"/>
      <c r="L16" s="952"/>
      <c r="M16" s="952"/>
      <c r="N16" s="952"/>
      <c r="O16" s="952"/>
      <c r="P16" s="952"/>
      <c r="Q16" s="952"/>
      <c r="R16" s="952"/>
      <c r="S16" s="952"/>
      <c r="T16" s="952"/>
      <c r="U16" s="540"/>
    </row>
    <row r="17" spans="2:21" ht="14.25" customHeight="1">
      <c r="B17" s="958"/>
      <c r="C17" s="960"/>
      <c r="D17" s="959"/>
      <c r="E17" s="959"/>
      <c r="F17" s="959"/>
      <c r="G17" s="959"/>
      <c r="H17" s="959"/>
      <c r="J17" s="409"/>
      <c r="K17" s="952"/>
      <c r="L17" s="952"/>
      <c r="M17" s="952"/>
      <c r="N17" s="952"/>
      <c r="O17" s="952"/>
      <c r="P17" s="952"/>
      <c r="Q17" s="952"/>
      <c r="R17" s="952"/>
      <c r="S17" s="952"/>
      <c r="T17" s="952"/>
      <c r="U17" s="540"/>
    </row>
    <row r="18" spans="2:21" ht="14.25" customHeight="1">
      <c r="B18" s="958"/>
      <c r="C18" s="960"/>
      <c r="D18" s="959"/>
      <c r="E18" s="959"/>
      <c r="F18" s="959"/>
      <c r="G18" s="959"/>
      <c r="H18" s="959"/>
      <c r="J18" s="409"/>
      <c r="K18" s="952"/>
      <c r="L18" s="952"/>
      <c r="M18" s="952"/>
      <c r="N18" s="952"/>
      <c r="O18" s="952"/>
      <c r="P18" s="952"/>
      <c r="Q18" s="952"/>
      <c r="R18" s="952"/>
      <c r="S18" s="952"/>
      <c r="T18" s="952"/>
      <c r="U18" s="540"/>
    </row>
    <row r="19" spans="2:21" ht="14.25" customHeight="1">
      <c r="B19" s="958"/>
      <c r="C19" s="960"/>
      <c r="D19" s="959"/>
      <c r="E19" s="959"/>
      <c r="F19" s="959"/>
      <c r="G19" s="959"/>
      <c r="H19" s="959"/>
      <c r="J19" s="409"/>
      <c r="K19" s="952"/>
      <c r="L19" s="952"/>
      <c r="M19" s="952"/>
      <c r="N19" s="952"/>
      <c r="O19" s="952"/>
      <c r="P19" s="952"/>
      <c r="Q19" s="952"/>
      <c r="R19" s="952"/>
      <c r="S19" s="952"/>
      <c r="T19" s="952"/>
      <c r="U19" s="540"/>
    </row>
    <row r="20" spans="2:21" ht="14.25" customHeight="1">
      <c r="B20" s="958"/>
      <c r="C20" s="960" t="s">
        <v>317</v>
      </c>
      <c r="D20" s="959"/>
      <c r="E20" s="959"/>
      <c r="F20" s="959"/>
      <c r="G20" s="959"/>
      <c r="H20" s="959"/>
      <c r="J20" s="409"/>
      <c r="K20" s="952"/>
      <c r="L20" s="952"/>
      <c r="M20" s="952"/>
      <c r="N20" s="952"/>
      <c r="O20" s="952"/>
      <c r="P20" s="952"/>
      <c r="Q20" s="952"/>
      <c r="R20" s="952"/>
      <c r="S20" s="952"/>
      <c r="T20" s="952"/>
      <c r="U20" s="540"/>
    </row>
    <row r="21" spans="2:21" ht="14.25" customHeight="1">
      <c r="B21" s="958"/>
      <c r="C21" s="960"/>
      <c r="D21" s="959"/>
      <c r="E21" s="959"/>
      <c r="F21" s="959"/>
      <c r="G21" s="959"/>
      <c r="H21" s="959"/>
      <c r="J21" s="409"/>
      <c r="K21" s="952"/>
      <c r="L21" s="952"/>
      <c r="M21" s="952"/>
      <c r="N21" s="952"/>
      <c r="O21" s="952"/>
      <c r="P21" s="952"/>
      <c r="Q21" s="952"/>
      <c r="R21" s="952"/>
      <c r="S21" s="952"/>
      <c r="T21" s="952"/>
      <c r="U21" s="540"/>
    </row>
    <row r="22" spans="2:21" ht="14.25" customHeight="1">
      <c r="B22" s="958"/>
      <c r="C22" s="960"/>
      <c r="D22" s="959"/>
      <c r="E22" s="959"/>
      <c r="F22" s="959"/>
      <c r="G22" s="959"/>
      <c r="H22" s="959"/>
      <c r="J22" s="409"/>
      <c r="K22" s="952"/>
      <c r="L22" s="952"/>
      <c r="M22" s="952"/>
      <c r="N22" s="952"/>
      <c r="O22" s="952"/>
      <c r="P22" s="952"/>
      <c r="Q22" s="952"/>
      <c r="R22" s="952"/>
      <c r="S22" s="952"/>
      <c r="T22" s="952"/>
      <c r="U22" s="540"/>
    </row>
    <row r="23" spans="2:21" ht="14.25" customHeight="1">
      <c r="B23" s="958"/>
      <c r="C23" s="960"/>
      <c r="D23" s="959"/>
      <c r="E23" s="959"/>
      <c r="F23" s="959"/>
      <c r="G23" s="959"/>
      <c r="H23" s="959"/>
      <c r="J23" s="409"/>
      <c r="K23" s="952"/>
      <c r="L23" s="952"/>
      <c r="M23" s="952"/>
      <c r="N23" s="952"/>
      <c r="O23" s="952"/>
      <c r="P23" s="952"/>
      <c r="Q23" s="952"/>
      <c r="R23" s="952"/>
      <c r="S23" s="952"/>
      <c r="T23" s="952"/>
      <c r="U23" s="540"/>
    </row>
    <row r="24" spans="2:21" ht="14.25" customHeight="1">
      <c r="B24" s="958"/>
      <c r="C24" s="960"/>
      <c r="D24" s="959"/>
      <c r="E24" s="959"/>
      <c r="F24" s="959"/>
      <c r="G24" s="959"/>
      <c r="H24" s="959"/>
      <c r="J24" s="409"/>
      <c r="K24" s="952"/>
      <c r="L24" s="952"/>
      <c r="M24" s="952"/>
      <c r="N24" s="952"/>
      <c r="O24" s="952"/>
      <c r="P24" s="952"/>
      <c r="Q24" s="952"/>
      <c r="R24" s="952"/>
      <c r="S24" s="952"/>
      <c r="T24" s="952"/>
      <c r="U24" s="540"/>
    </row>
    <row r="25" spans="2:21" ht="14.25" customHeight="1">
      <c r="B25" s="958"/>
      <c r="C25" s="960" t="s">
        <v>318</v>
      </c>
      <c r="D25" s="959"/>
      <c r="E25" s="959"/>
      <c r="F25" s="959"/>
      <c r="G25" s="959"/>
      <c r="H25" s="959"/>
      <c r="J25" s="409"/>
      <c r="K25" s="952"/>
      <c r="L25" s="952"/>
      <c r="M25" s="952"/>
      <c r="N25" s="952"/>
      <c r="O25" s="952"/>
      <c r="P25" s="952"/>
      <c r="Q25" s="952"/>
      <c r="R25" s="952"/>
      <c r="S25" s="952"/>
      <c r="T25" s="952"/>
      <c r="U25" s="540"/>
    </row>
    <row r="26" spans="2:21" ht="14.25" customHeight="1">
      <c r="B26" s="958"/>
      <c r="C26" s="960"/>
      <c r="D26" s="959"/>
      <c r="E26" s="959"/>
      <c r="F26" s="959"/>
      <c r="G26" s="959"/>
      <c r="H26" s="959"/>
      <c r="J26" s="409"/>
      <c r="K26" s="952"/>
      <c r="L26" s="952"/>
      <c r="M26" s="952"/>
      <c r="N26" s="952"/>
      <c r="O26" s="952"/>
      <c r="P26" s="952"/>
      <c r="Q26" s="952"/>
      <c r="R26" s="952"/>
      <c r="S26" s="952"/>
      <c r="T26" s="952"/>
      <c r="U26" s="540"/>
    </row>
    <row r="27" spans="2:21" ht="14.25" customHeight="1">
      <c r="B27" s="958"/>
      <c r="C27" s="960"/>
      <c r="D27" s="959"/>
      <c r="E27" s="959"/>
      <c r="F27" s="959"/>
      <c r="G27" s="959"/>
      <c r="H27" s="959"/>
      <c r="J27" s="409"/>
      <c r="K27" s="952"/>
      <c r="L27" s="952"/>
      <c r="M27" s="952"/>
      <c r="N27" s="952"/>
      <c r="O27" s="952"/>
      <c r="P27" s="952"/>
      <c r="Q27" s="952"/>
      <c r="R27" s="952"/>
      <c r="S27" s="952"/>
      <c r="T27" s="952"/>
      <c r="U27" s="540"/>
    </row>
    <row r="28" spans="2:21" ht="14.25" customHeight="1">
      <c r="B28" s="958"/>
      <c r="C28" s="960"/>
      <c r="D28" s="959"/>
      <c r="E28" s="959"/>
      <c r="F28" s="959"/>
      <c r="G28" s="959"/>
      <c r="H28" s="959"/>
      <c r="J28" s="409"/>
      <c r="K28" s="952"/>
      <c r="L28" s="952"/>
      <c r="M28" s="952"/>
      <c r="N28" s="952"/>
      <c r="O28" s="952"/>
      <c r="P28" s="952"/>
      <c r="Q28" s="952"/>
      <c r="R28" s="952"/>
      <c r="S28" s="952"/>
      <c r="T28" s="952"/>
      <c r="U28" s="540"/>
    </row>
    <row r="29" spans="2:21" ht="14.25" customHeight="1">
      <c r="B29" s="958"/>
      <c r="C29" s="960"/>
      <c r="D29" s="959"/>
      <c r="E29" s="959"/>
      <c r="F29" s="959"/>
      <c r="G29" s="959"/>
      <c r="H29" s="959"/>
      <c r="J29" s="409"/>
      <c r="K29" s="952"/>
      <c r="L29" s="952"/>
      <c r="M29" s="952"/>
      <c r="N29" s="952"/>
      <c r="O29" s="952"/>
      <c r="P29" s="952"/>
      <c r="Q29" s="952"/>
      <c r="R29" s="952"/>
      <c r="S29" s="952"/>
      <c r="T29" s="952"/>
      <c r="U29" s="540"/>
    </row>
    <row r="30" spans="2:21" ht="4.1500000000000004" customHeight="1">
      <c r="B30" s="410"/>
      <c r="C30" s="411"/>
      <c r="D30" s="515"/>
      <c r="E30" s="515"/>
      <c r="F30" s="515"/>
      <c r="G30" s="515"/>
      <c r="H30" s="515"/>
      <c r="K30" s="952"/>
      <c r="L30" s="952"/>
      <c r="M30" s="952"/>
      <c r="N30" s="952"/>
      <c r="O30" s="952"/>
      <c r="P30" s="952"/>
      <c r="Q30" s="952"/>
      <c r="R30" s="952"/>
      <c r="S30" s="952"/>
      <c r="T30" s="952"/>
      <c r="U30" s="540"/>
    </row>
    <row r="31" spans="2:21" ht="27" customHeight="1">
      <c r="B31" s="958">
        <v>2</v>
      </c>
      <c r="C31" s="408" t="s">
        <v>315</v>
      </c>
      <c r="D31" s="959"/>
      <c r="E31" s="959"/>
      <c r="F31" s="959"/>
      <c r="G31" s="959"/>
      <c r="H31" s="959"/>
      <c r="K31" s="952"/>
      <c r="L31" s="952"/>
      <c r="M31" s="952"/>
      <c r="N31" s="952"/>
      <c r="O31" s="952"/>
      <c r="P31" s="952"/>
      <c r="Q31" s="952"/>
      <c r="R31" s="952"/>
      <c r="S31" s="952"/>
      <c r="T31" s="952"/>
    </row>
    <row r="32" spans="2:21" ht="14.25" customHeight="1">
      <c r="B32" s="958"/>
      <c r="C32" s="960" t="s">
        <v>316</v>
      </c>
      <c r="D32" s="959"/>
      <c r="E32" s="959"/>
      <c r="F32" s="959"/>
      <c r="G32" s="959"/>
      <c r="H32" s="959"/>
      <c r="K32" s="952"/>
      <c r="L32" s="952"/>
      <c r="M32" s="952"/>
      <c r="N32" s="952"/>
      <c r="O32" s="952"/>
      <c r="P32" s="952"/>
      <c r="Q32" s="952"/>
      <c r="R32" s="952"/>
      <c r="S32" s="952"/>
      <c r="T32" s="952"/>
    </row>
    <row r="33" spans="2:21" ht="14.25" customHeight="1">
      <c r="B33" s="958"/>
      <c r="C33" s="960"/>
      <c r="D33" s="959"/>
      <c r="E33" s="959"/>
      <c r="F33" s="959"/>
      <c r="G33" s="959"/>
      <c r="H33" s="959"/>
      <c r="K33" s="952"/>
      <c r="L33" s="952"/>
      <c r="M33" s="952"/>
      <c r="N33" s="952"/>
      <c r="O33" s="952"/>
      <c r="P33" s="952"/>
      <c r="Q33" s="952"/>
      <c r="R33" s="952"/>
      <c r="S33" s="952"/>
      <c r="T33" s="952"/>
    </row>
    <row r="34" spans="2:21" ht="14.25" customHeight="1">
      <c r="B34" s="958"/>
      <c r="C34" s="960"/>
      <c r="D34" s="959"/>
      <c r="E34" s="959"/>
      <c r="F34" s="959"/>
      <c r="G34" s="959"/>
      <c r="H34" s="959"/>
      <c r="K34" s="952"/>
      <c r="L34" s="952"/>
      <c r="M34" s="952"/>
      <c r="N34" s="952"/>
      <c r="O34" s="952"/>
      <c r="P34" s="952"/>
      <c r="Q34" s="952"/>
      <c r="R34" s="952"/>
      <c r="S34" s="952"/>
      <c r="T34" s="952"/>
    </row>
    <row r="35" spans="2:21" ht="14.25" customHeight="1">
      <c r="B35" s="958"/>
      <c r="C35" s="960"/>
      <c r="D35" s="959"/>
      <c r="E35" s="959"/>
      <c r="F35" s="959"/>
      <c r="G35" s="959"/>
      <c r="H35" s="959"/>
      <c r="K35" s="952"/>
      <c r="L35" s="952"/>
      <c r="M35" s="952"/>
      <c r="N35" s="952"/>
      <c r="O35" s="952"/>
      <c r="P35" s="952"/>
      <c r="Q35" s="952"/>
      <c r="R35" s="952"/>
      <c r="S35" s="952"/>
      <c r="T35" s="952"/>
    </row>
    <row r="36" spans="2:21" ht="14.25" customHeight="1">
      <c r="B36" s="958"/>
      <c r="C36" s="960"/>
      <c r="D36" s="959"/>
      <c r="E36" s="959"/>
      <c r="F36" s="959"/>
      <c r="G36" s="959"/>
      <c r="H36" s="959"/>
      <c r="K36" s="952"/>
      <c r="L36" s="952"/>
      <c r="M36" s="952"/>
      <c r="N36" s="952"/>
      <c r="O36" s="952"/>
      <c r="P36" s="952"/>
      <c r="Q36" s="952"/>
      <c r="R36" s="952"/>
      <c r="S36" s="952"/>
      <c r="T36" s="952"/>
    </row>
    <row r="37" spans="2:21" ht="14.25" customHeight="1">
      <c r="B37" s="958"/>
      <c r="C37" s="960" t="s">
        <v>317</v>
      </c>
      <c r="D37" s="959"/>
      <c r="E37" s="959"/>
      <c r="F37" s="959"/>
      <c r="G37" s="959"/>
      <c r="H37" s="959"/>
      <c r="K37" s="952"/>
      <c r="L37" s="952"/>
      <c r="M37" s="952"/>
      <c r="N37" s="952"/>
      <c r="O37" s="952"/>
      <c r="P37" s="952"/>
      <c r="Q37" s="952"/>
      <c r="R37" s="952"/>
      <c r="S37" s="952"/>
      <c r="T37" s="952"/>
    </row>
    <row r="38" spans="2:21" ht="14.25" customHeight="1">
      <c r="B38" s="958"/>
      <c r="C38" s="960"/>
      <c r="D38" s="959"/>
      <c r="E38" s="959"/>
      <c r="F38" s="959"/>
      <c r="G38" s="959"/>
      <c r="H38" s="959"/>
      <c r="K38" s="952"/>
      <c r="L38" s="952"/>
      <c r="M38" s="952"/>
      <c r="N38" s="952"/>
      <c r="O38" s="952"/>
      <c r="P38" s="952"/>
      <c r="Q38" s="952"/>
      <c r="R38" s="952"/>
      <c r="S38" s="952"/>
      <c r="T38" s="952"/>
    </row>
    <row r="39" spans="2:21" ht="14.25" customHeight="1">
      <c r="B39" s="958"/>
      <c r="C39" s="960"/>
      <c r="D39" s="959"/>
      <c r="E39" s="959"/>
      <c r="F39" s="959"/>
      <c r="G39" s="959"/>
      <c r="H39" s="959"/>
      <c r="K39" s="952"/>
      <c r="L39" s="952"/>
      <c r="M39" s="952"/>
      <c r="N39" s="952"/>
      <c r="O39" s="952"/>
      <c r="P39" s="952"/>
      <c r="Q39" s="952"/>
      <c r="R39" s="952"/>
      <c r="S39" s="952"/>
      <c r="T39" s="952"/>
    </row>
    <row r="40" spans="2:21" ht="14.25" customHeight="1">
      <c r="B40" s="958"/>
      <c r="C40" s="960"/>
      <c r="D40" s="959"/>
      <c r="E40" s="959"/>
      <c r="F40" s="959"/>
      <c r="G40" s="959"/>
      <c r="H40" s="959"/>
      <c r="K40" s="952"/>
      <c r="L40" s="952"/>
      <c r="M40" s="952"/>
      <c r="N40" s="952"/>
      <c r="O40" s="952"/>
      <c r="P40" s="952"/>
      <c r="Q40" s="952"/>
      <c r="R40" s="952"/>
      <c r="S40" s="952"/>
      <c r="T40" s="952"/>
    </row>
    <row r="41" spans="2:21" ht="14.25" customHeight="1">
      <c r="B41" s="958"/>
      <c r="C41" s="960"/>
      <c r="D41" s="959"/>
      <c r="E41" s="959"/>
      <c r="F41" s="959"/>
      <c r="G41" s="959"/>
      <c r="H41" s="959"/>
      <c r="K41" s="952"/>
      <c r="L41" s="952"/>
      <c r="M41" s="952"/>
      <c r="N41" s="952"/>
      <c r="O41" s="952"/>
      <c r="P41" s="952"/>
      <c r="Q41" s="952"/>
      <c r="R41" s="952"/>
      <c r="S41" s="952"/>
      <c r="T41" s="952"/>
    </row>
    <row r="42" spans="2:21" ht="14.25" customHeight="1">
      <c r="B42" s="958"/>
      <c r="C42" s="960" t="s">
        <v>318</v>
      </c>
      <c r="D42" s="959"/>
      <c r="E42" s="959"/>
      <c r="F42" s="959"/>
      <c r="G42" s="959"/>
      <c r="H42" s="959"/>
      <c r="K42" s="551"/>
      <c r="L42" s="551"/>
      <c r="M42" s="551"/>
      <c r="N42" s="551"/>
      <c r="O42" s="551"/>
      <c r="P42" s="551"/>
      <c r="Q42" s="551"/>
      <c r="R42" s="551"/>
      <c r="S42" s="551"/>
      <c r="T42" s="551"/>
      <c r="U42" s="551"/>
    </row>
    <row r="43" spans="2:21" ht="14.25" customHeight="1">
      <c r="B43" s="958"/>
      <c r="C43" s="960"/>
      <c r="D43" s="959"/>
      <c r="E43" s="959"/>
      <c r="F43" s="959"/>
      <c r="G43" s="959"/>
      <c r="H43" s="959"/>
      <c r="K43" s="551"/>
      <c r="L43" s="551"/>
      <c r="M43" s="551"/>
      <c r="N43" s="551"/>
      <c r="O43" s="551"/>
      <c r="P43" s="551"/>
      <c r="Q43" s="551"/>
      <c r="R43" s="551"/>
      <c r="S43" s="551"/>
      <c r="T43" s="551"/>
      <c r="U43" s="551"/>
    </row>
    <row r="44" spans="2:21" ht="14.25" customHeight="1">
      <c r="B44" s="958"/>
      <c r="C44" s="960"/>
      <c r="D44" s="959"/>
      <c r="E44" s="959"/>
      <c r="F44" s="959"/>
      <c r="G44" s="959"/>
      <c r="H44" s="959"/>
    </row>
    <row r="45" spans="2:21" ht="14.25" customHeight="1">
      <c r="B45" s="958"/>
      <c r="C45" s="960"/>
      <c r="D45" s="959"/>
      <c r="E45" s="959"/>
      <c r="F45" s="959"/>
      <c r="G45" s="959"/>
      <c r="H45" s="959"/>
    </row>
    <row r="46" spans="2:21" ht="14.25" customHeight="1">
      <c r="B46" s="958"/>
      <c r="C46" s="960"/>
      <c r="D46" s="959"/>
      <c r="E46" s="959"/>
      <c r="F46" s="959"/>
      <c r="G46" s="959"/>
      <c r="H46" s="959"/>
    </row>
    <row r="47" spans="2:21" ht="4.1500000000000004" customHeight="1">
      <c r="B47" s="410"/>
      <c r="C47" s="411"/>
      <c r="D47" s="515"/>
      <c r="E47" s="515"/>
      <c r="F47" s="515"/>
      <c r="G47" s="515"/>
      <c r="H47" s="515"/>
    </row>
    <row r="48" spans="2:21" ht="27" customHeight="1">
      <c r="B48" s="958">
        <v>3</v>
      </c>
      <c r="C48" s="408" t="s">
        <v>315</v>
      </c>
      <c r="D48" s="959"/>
      <c r="E48" s="959"/>
      <c r="F48" s="959"/>
      <c r="G48" s="959"/>
      <c r="H48" s="959"/>
    </row>
    <row r="49" spans="2:8" ht="14.25" customHeight="1">
      <c r="B49" s="958"/>
      <c r="C49" s="960" t="s">
        <v>316</v>
      </c>
      <c r="D49" s="959"/>
      <c r="E49" s="959"/>
      <c r="F49" s="959"/>
      <c r="G49" s="959"/>
      <c r="H49" s="959"/>
    </row>
    <row r="50" spans="2:8" ht="14.25" customHeight="1">
      <c r="B50" s="958"/>
      <c r="C50" s="960"/>
      <c r="D50" s="959"/>
      <c r="E50" s="959"/>
      <c r="F50" s="959"/>
      <c r="G50" s="959"/>
      <c r="H50" s="959"/>
    </row>
    <row r="51" spans="2:8" ht="14.25" customHeight="1">
      <c r="B51" s="958"/>
      <c r="C51" s="960"/>
      <c r="D51" s="959"/>
      <c r="E51" s="959"/>
      <c r="F51" s="959"/>
      <c r="G51" s="959"/>
      <c r="H51" s="959"/>
    </row>
    <row r="52" spans="2:8" ht="14.25" customHeight="1">
      <c r="B52" s="958"/>
      <c r="C52" s="960"/>
      <c r="D52" s="959"/>
      <c r="E52" s="959"/>
      <c r="F52" s="959"/>
      <c r="G52" s="959"/>
      <c r="H52" s="959"/>
    </row>
    <row r="53" spans="2:8" ht="14.25" customHeight="1">
      <c r="B53" s="958"/>
      <c r="C53" s="960"/>
      <c r="D53" s="959"/>
      <c r="E53" s="959"/>
      <c r="F53" s="959"/>
      <c r="G53" s="959"/>
      <c r="H53" s="959"/>
    </row>
    <row r="54" spans="2:8" ht="14.25" customHeight="1">
      <c r="B54" s="958"/>
      <c r="C54" s="960" t="s">
        <v>317</v>
      </c>
      <c r="D54" s="959"/>
      <c r="E54" s="959"/>
      <c r="F54" s="959"/>
      <c r="G54" s="959"/>
      <c r="H54" s="959"/>
    </row>
    <row r="55" spans="2:8" ht="14.25" customHeight="1">
      <c r="B55" s="958"/>
      <c r="C55" s="960"/>
      <c r="D55" s="959"/>
      <c r="E55" s="959"/>
      <c r="F55" s="959"/>
      <c r="G55" s="959"/>
      <c r="H55" s="959"/>
    </row>
    <row r="56" spans="2:8" ht="14.25" customHeight="1">
      <c r="B56" s="958"/>
      <c r="C56" s="960"/>
      <c r="D56" s="959"/>
      <c r="E56" s="959"/>
      <c r="F56" s="959"/>
      <c r="G56" s="959"/>
      <c r="H56" s="959"/>
    </row>
    <row r="57" spans="2:8" ht="14.25" customHeight="1">
      <c r="B57" s="958"/>
      <c r="C57" s="960"/>
      <c r="D57" s="959"/>
      <c r="E57" s="959"/>
      <c r="F57" s="959"/>
      <c r="G57" s="959"/>
      <c r="H57" s="959"/>
    </row>
    <row r="58" spans="2:8" ht="14.25" customHeight="1">
      <c r="B58" s="958"/>
      <c r="C58" s="960"/>
      <c r="D58" s="959"/>
      <c r="E58" s="959"/>
      <c r="F58" s="959"/>
      <c r="G58" s="959"/>
      <c r="H58" s="959"/>
    </row>
    <row r="59" spans="2:8" ht="14.25" customHeight="1">
      <c r="B59" s="958"/>
      <c r="C59" s="960" t="s">
        <v>318</v>
      </c>
      <c r="D59" s="959"/>
      <c r="E59" s="959"/>
      <c r="F59" s="959"/>
      <c r="G59" s="959"/>
      <c r="H59" s="959"/>
    </row>
    <row r="60" spans="2:8" ht="14.25" customHeight="1">
      <c r="B60" s="958"/>
      <c r="C60" s="960"/>
      <c r="D60" s="959"/>
      <c r="E60" s="959"/>
      <c r="F60" s="959"/>
      <c r="G60" s="959"/>
      <c r="H60" s="959"/>
    </row>
    <row r="61" spans="2:8" ht="14.25" customHeight="1">
      <c r="B61" s="958"/>
      <c r="C61" s="960"/>
      <c r="D61" s="959"/>
      <c r="E61" s="959"/>
      <c r="F61" s="959"/>
      <c r="G61" s="959"/>
      <c r="H61" s="959"/>
    </row>
    <row r="62" spans="2:8" ht="14.25" customHeight="1">
      <c r="B62" s="958"/>
      <c r="C62" s="960"/>
      <c r="D62" s="959"/>
      <c r="E62" s="959"/>
      <c r="F62" s="959"/>
      <c r="G62" s="959"/>
      <c r="H62" s="959"/>
    </row>
    <row r="63" spans="2:8" ht="14.25" customHeight="1">
      <c r="B63" s="958"/>
      <c r="C63" s="960"/>
      <c r="D63" s="959"/>
      <c r="E63" s="959"/>
      <c r="F63" s="959"/>
      <c r="G63" s="959"/>
      <c r="H63" s="959"/>
    </row>
    <row r="64" spans="2:8" ht="4.1500000000000004" customHeight="1">
      <c r="B64" s="410"/>
      <c r="C64" s="411"/>
      <c r="D64" s="515"/>
      <c r="E64" s="515"/>
      <c r="F64" s="515"/>
      <c r="G64" s="515"/>
      <c r="H64" s="515"/>
    </row>
    <row r="65" spans="2:8" ht="27" customHeight="1">
      <c r="B65" s="958">
        <v>4</v>
      </c>
      <c r="C65" s="408" t="s">
        <v>315</v>
      </c>
      <c r="D65" s="959"/>
      <c r="E65" s="959"/>
      <c r="F65" s="959"/>
      <c r="G65" s="959"/>
      <c r="H65" s="959"/>
    </row>
    <row r="66" spans="2:8" ht="14.25" customHeight="1">
      <c r="B66" s="958"/>
      <c r="C66" s="960" t="s">
        <v>316</v>
      </c>
      <c r="D66" s="959"/>
      <c r="E66" s="959"/>
      <c r="F66" s="959"/>
      <c r="G66" s="959"/>
      <c r="H66" s="959"/>
    </row>
    <row r="67" spans="2:8" ht="14.25" customHeight="1">
      <c r="B67" s="958"/>
      <c r="C67" s="960"/>
      <c r="D67" s="959"/>
      <c r="E67" s="959"/>
      <c r="F67" s="959"/>
      <c r="G67" s="959"/>
      <c r="H67" s="959"/>
    </row>
    <row r="68" spans="2:8" ht="14.25" customHeight="1">
      <c r="B68" s="958"/>
      <c r="C68" s="960"/>
      <c r="D68" s="959"/>
      <c r="E68" s="959"/>
      <c r="F68" s="959"/>
      <c r="G68" s="959"/>
      <c r="H68" s="959"/>
    </row>
    <row r="69" spans="2:8" ht="14.25" customHeight="1">
      <c r="B69" s="958"/>
      <c r="C69" s="960"/>
      <c r="D69" s="959"/>
      <c r="E69" s="959"/>
      <c r="F69" s="959"/>
      <c r="G69" s="959"/>
      <c r="H69" s="959"/>
    </row>
    <row r="70" spans="2:8" ht="14.25" customHeight="1">
      <c r="B70" s="958"/>
      <c r="C70" s="960"/>
      <c r="D70" s="959"/>
      <c r="E70" s="959"/>
      <c r="F70" s="959"/>
      <c r="G70" s="959"/>
      <c r="H70" s="959"/>
    </row>
    <row r="71" spans="2:8" ht="14.25" customHeight="1">
      <c r="B71" s="958"/>
      <c r="C71" s="960" t="s">
        <v>317</v>
      </c>
      <c r="D71" s="959"/>
      <c r="E71" s="959"/>
      <c r="F71" s="959"/>
      <c r="G71" s="959"/>
      <c r="H71" s="959"/>
    </row>
    <row r="72" spans="2:8" ht="14.25" customHeight="1">
      <c r="B72" s="958"/>
      <c r="C72" s="960"/>
      <c r="D72" s="959"/>
      <c r="E72" s="959"/>
      <c r="F72" s="959"/>
      <c r="G72" s="959"/>
      <c r="H72" s="959"/>
    </row>
    <row r="73" spans="2:8" ht="14.25" customHeight="1">
      <c r="B73" s="958"/>
      <c r="C73" s="960"/>
      <c r="D73" s="959"/>
      <c r="E73" s="959"/>
      <c r="F73" s="959"/>
      <c r="G73" s="959"/>
      <c r="H73" s="959"/>
    </row>
    <row r="74" spans="2:8" ht="14.25" customHeight="1">
      <c r="B74" s="958"/>
      <c r="C74" s="960"/>
      <c r="D74" s="959"/>
      <c r="E74" s="959"/>
      <c r="F74" s="959"/>
      <c r="G74" s="959"/>
      <c r="H74" s="959"/>
    </row>
    <row r="75" spans="2:8" ht="14.25" customHeight="1">
      <c r="B75" s="958"/>
      <c r="C75" s="960"/>
      <c r="D75" s="959"/>
      <c r="E75" s="959"/>
      <c r="F75" s="959"/>
      <c r="G75" s="959"/>
      <c r="H75" s="959"/>
    </row>
    <row r="76" spans="2:8" ht="14.25" customHeight="1">
      <c r="B76" s="958"/>
      <c r="C76" s="960" t="s">
        <v>318</v>
      </c>
      <c r="D76" s="959"/>
      <c r="E76" s="959"/>
      <c r="F76" s="959"/>
      <c r="G76" s="959"/>
      <c r="H76" s="959"/>
    </row>
    <row r="77" spans="2:8" ht="14.25" customHeight="1">
      <c r="B77" s="958"/>
      <c r="C77" s="960"/>
      <c r="D77" s="959"/>
      <c r="E77" s="959"/>
      <c r="F77" s="959"/>
      <c r="G77" s="959"/>
      <c r="H77" s="959"/>
    </row>
    <row r="78" spans="2:8" ht="14.25" customHeight="1">
      <c r="B78" s="958"/>
      <c r="C78" s="960"/>
      <c r="D78" s="959"/>
      <c r="E78" s="959"/>
      <c r="F78" s="959"/>
      <c r="G78" s="959"/>
      <c r="H78" s="959"/>
    </row>
    <row r="79" spans="2:8" ht="14.25" customHeight="1">
      <c r="B79" s="958"/>
      <c r="C79" s="960"/>
      <c r="D79" s="959"/>
      <c r="E79" s="959"/>
      <c r="F79" s="959"/>
      <c r="G79" s="959"/>
      <c r="H79" s="959"/>
    </row>
    <row r="80" spans="2:8" ht="13.9" customHeight="1">
      <c r="B80" s="958"/>
      <c r="C80" s="960"/>
      <c r="D80" s="959"/>
      <c r="E80" s="959"/>
      <c r="F80" s="959"/>
      <c r="G80" s="959"/>
      <c r="H80" s="959"/>
    </row>
    <row r="81" spans="2:8" ht="4.1500000000000004" customHeight="1">
      <c r="B81" s="410"/>
      <c r="C81" s="411"/>
      <c r="D81" s="515"/>
      <c r="E81" s="515"/>
      <c r="F81" s="515"/>
      <c r="G81" s="515"/>
      <c r="H81" s="515"/>
    </row>
    <row r="82" spans="2:8" ht="27" customHeight="1">
      <c r="B82" s="958">
        <v>5</v>
      </c>
      <c r="C82" s="408" t="s">
        <v>315</v>
      </c>
      <c r="D82" s="959"/>
      <c r="E82" s="959"/>
      <c r="F82" s="959"/>
      <c r="G82" s="959"/>
      <c r="H82" s="959"/>
    </row>
    <row r="83" spans="2:8" ht="14.25" customHeight="1">
      <c r="B83" s="958"/>
      <c r="C83" s="960" t="s">
        <v>316</v>
      </c>
      <c r="D83" s="959"/>
      <c r="E83" s="959"/>
      <c r="F83" s="959"/>
      <c r="G83" s="959"/>
      <c r="H83" s="959"/>
    </row>
    <row r="84" spans="2:8" ht="14.25" customHeight="1">
      <c r="B84" s="958"/>
      <c r="C84" s="960"/>
      <c r="D84" s="959"/>
      <c r="E84" s="959"/>
      <c r="F84" s="959"/>
      <c r="G84" s="959"/>
      <c r="H84" s="959"/>
    </row>
    <row r="85" spans="2:8" ht="14.25" customHeight="1">
      <c r="B85" s="958"/>
      <c r="C85" s="960"/>
      <c r="D85" s="959"/>
      <c r="E85" s="959"/>
      <c r="F85" s="959"/>
      <c r="G85" s="959"/>
      <c r="H85" s="959"/>
    </row>
    <row r="86" spans="2:8" ht="14.25" customHeight="1">
      <c r="B86" s="958"/>
      <c r="C86" s="960"/>
      <c r="D86" s="959"/>
      <c r="E86" s="959"/>
      <c r="F86" s="959"/>
      <c r="G86" s="959"/>
      <c r="H86" s="959"/>
    </row>
    <row r="87" spans="2:8" ht="14.25" customHeight="1">
      <c r="B87" s="958"/>
      <c r="C87" s="960"/>
      <c r="D87" s="959"/>
      <c r="E87" s="959"/>
      <c r="F87" s="959"/>
      <c r="G87" s="959"/>
      <c r="H87" s="959"/>
    </row>
    <row r="88" spans="2:8" ht="14.25" customHeight="1">
      <c r="B88" s="958"/>
      <c r="C88" s="960" t="s">
        <v>317</v>
      </c>
      <c r="D88" s="959"/>
      <c r="E88" s="959"/>
      <c r="F88" s="959"/>
      <c r="G88" s="959"/>
      <c r="H88" s="959"/>
    </row>
    <row r="89" spans="2:8" ht="14.25" customHeight="1">
      <c r="B89" s="958"/>
      <c r="C89" s="960"/>
      <c r="D89" s="959"/>
      <c r="E89" s="959"/>
      <c r="F89" s="959"/>
      <c r="G89" s="959"/>
      <c r="H89" s="959"/>
    </row>
    <row r="90" spans="2:8" ht="14.25" customHeight="1">
      <c r="B90" s="958"/>
      <c r="C90" s="960"/>
      <c r="D90" s="959"/>
      <c r="E90" s="959"/>
      <c r="F90" s="959"/>
      <c r="G90" s="959"/>
      <c r="H90" s="959"/>
    </row>
    <row r="91" spans="2:8" ht="14.25" customHeight="1">
      <c r="B91" s="958"/>
      <c r="C91" s="960"/>
      <c r="D91" s="959"/>
      <c r="E91" s="959"/>
      <c r="F91" s="959"/>
      <c r="G91" s="959"/>
      <c r="H91" s="959"/>
    </row>
    <row r="92" spans="2:8" ht="14.25" customHeight="1">
      <c r="B92" s="958"/>
      <c r="C92" s="960"/>
      <c r="D92" s="959"/>
      <c r="E92" s="959"/>
      <c r="F92" s="959"/>
      <c r="G92" s="959"/>
      <c r="H92" s="959"/>
    </row>
    <row r="93" spans="2:8" ht="14.25" customHeight="1">
      <c r="B93" s="958"/>
      <c r="C93" s="960" t="s">
        <v>318</v>
      </c>
      <c r="D93" s="959"/>
      <c r="E93" s="959"/>
      <c r="F93" s="959"/>
      <c r="G93" s="959"/>
      <c r="H93" s="959"/>
    </row>
    <row r="94" spans="2:8" ht="14.25" customHeight="1">
      <c r="B94" s="958"/>
      <c r="C94" s="960"/>
      <c r="D94" s="959"/>
      <c r="E94" s="959"/>
      <c r="F94" s="959"/>
      <c r="G94" s="959"/>
      <c r="H94" s="959"/>
    </row>
    <row r="95" spans="2:8" ht="14.25" customHeight="1">
      <c r="B95" s="958"/>
      <c r="C95" s="960"/>
      <c r="D95" s="959"/>
      <c r="E95" s="959"/>
      <c r="F95" s="959"/>
      <c r="G95" s="959"/>
      <c r="H95" s="959"/>
    </row>
    <row r="96" spans="2:8" ht="14.25" customHeight="1">
      <c r="B96" s="958"/>
      <c r="C96" s="960"/>
      <c r="D96" s="959"/>
      <c r="E96" s="959"/>
      <c r="F96" s="959"/>
      <c r="G96" s="959"/>
      <c r="H96" s="959"/>
    </row>
    <row r="97" spans="2:8" ht="6.65" customHeight="1">
      <c r="B97" s="403"/>
      <c r="C97" s="415"/>
      <c r="D97" s="521"/>
      <c r="E97" s="521"/>
      <c r="F97" s="521"/>
      <c r="G97" s="521"/>
      <c r="H97" s="521"/>
    </row>
    <row r="98" spans="2:8" ht="27" customHeight="1">
      <c r="B98" s="958">
        <v>6</v>
      </c>
      <c r="C98" s="408" t="s">
        <v>315</v>
      </c>
      <c r="D98" s="959"/>
      <c r="E98" s="959"/>
      <c r="F98" s="959"/>
      <c r="G98" s="959"/>
      <c r="H98" s="959"/>
    </row>
    <row r="99" spans="2:8" ht="14.25" customHeight="1">
      <c r="B99" s="958"/>
      <c r="C99" s="960" t="s">
        <v>316</v>
      </c>
      <c r="D99" s="959"/>
      <c r="E99" s="959"/>
      <c r="F99" s="959"/>
      <c r="G99" s="959"/>
      <c r="H99" s="959"/>
    </row>
    <row r="100" spans="2:8" ht="14.25" customHeight="1">
      <c r="B100" s="958"/>
      <c r="C100" s="960"/>
      <c r="D100" s="959"/>
      <c r="E100" s="959"/>
      <c r="F100" s="959"/>
      <c r="G100" s="959"/>
      <c r="H100" s="959"/>
    </row>
    <row r="101" spans="2:8" ht="14.25" customHeight="1">
      <c r="B101" s="958"/>
      <c r="C101" s="960"/>
      <c r="D101" s="959"/>
      <c r="E101" s="959"/>
      <c r="F101" s="959"/>
      <c r="G101" s="959"/>
      <c r="H101" s="959"/>
    </row>
    <row r="102" spans="2:8" ht="14.25" customHeight="1">
      <c r="B102" s="958"/>
      <c r="C102" s="960"/>
      <c r="D102" s="959"/>
      <c r="E102" s="959"/>
      <c r="F102" s="959"/>
      <c r="G102" s="959"/>
      <c r="H102" s="959"/>
    </row>
    <row r="103" spans="2:8" ht="14.25" customHeight="1">
      <c r="B103" s="958"/>
      <c r="C103" s="960"/>
      <c r="D103" s="959"/>
      <c r="E103" s="959"/>
      <c r="F103" s="959"/>
      <c r="G103" s="959"/>
      <c r="H103" s="959"/>
    </row>
    <row r="104" spans="2:8" ht="14.25" customHeight="1">
      <c r="B104" s="958"/>
      <c r="C104" s="960" t="s">
        <v>317</v>
      </c>
      <c r="D104" s="959"/>
      <c r="E104" s="959"/>
      <c r="F104" s="959"/>
      <c r="G104" s="959"/>
      <c r="H104" s="959"/>
    </row>
    <row r="105" spans="2:8" ht="14.25" customHeight="1">
      <c r="B105" s="958"/>
      <c r="C105" s="960"/>
      <c r="D105" s="959"/>
      <c r="E105" s="959"/>
      <c r="F105" s="959"/>
      <c r="G105" s="959"/>
      <c r="H105" s="959"/>
    </row>
    <row r="106" spans="2:8" ht="14.25" customHeight="1">
      <c r="B106" s="958"/>
      <c r="C106" s="960"/>
      <c r="D106" s="959"/>
      <c r="E106" s="959"/>
      <c r="F106" s="959"/>
      <c r="G106" s="959"/>
      <c r="H106" s="959"/>
    </row>
    <row r="107" spans="2:8" ht="14.25" customHeight="1">
      <c r="B107" s="958"/>
      <c r="C107" s="960"/>
      <c r="D107" s="959"/>
      <c r="E107" s="959"/>
      <c r="F107" s="959"/>
      <c r="G107" s="959"/>
      <c r="H107" s="959"/>
    </row>
    <row r="108" spans="2:8" ht="14.25" customHeight="1">
      <c r="B108" s="958"/>
      <c r="C108" s="960"/>
      <c r="D108" s="959"/>
      <c r="E108" s="959"/>
      <c r="F108" s="959"/>
      <c r="G108" s="959"/>
      <c r="H108" s="959"/>
    </row>
    <row r="109" spans="2:8" ht="14.25" customHeight="1">
      <c r="B109" s="958"/>
      <c r="C109" s="960" t="s">
        <v>318</v>
      </c>
      <c r="D109" s="959"/>
      <c r="E109" s="959"/>
      <c r="F109" s="959"/>
      <c r="G109" s="959"/>
      <c r="H109" s="959"/>
    </row>
    <row r="110" spans="2:8" ht="14.25" customHeight="1">
      <c r="B110" s="958"/>
      <c r="C110" s="960"/>
      <c r="D110" s="959"/>
      <c r="E110" s="959"/>
      <c r="F110" s="959"/>
      <c r="G110" s="959"/>
      <c r="H110" s="959"/>
    </row>
    <row r="111" spans="2:8" ht="14.25" customHeight="1">
      <c r="B111" s="958"/>
      <c r="C111" s="960"/>
      <c r="D111" s="959"/>
      <c r="E111" s="959"/>
      <c r="F111" s="959"/>
      <c r="G111" s="959"/>
      <c r="H111" s="959"/>
    </row>
    <row r="112" spans="2:8" ht="14.25" customHeight="1">
      <c r="B112" s="958"/>
      <c r="C112" s="960"/>
      <c r="D112" s="959"/>
      <c r="E112" s="959"/>
      <c r="F112" s="959"/>
      <c r="G112" s="959"/>
      <c r="H112" s="959"/>
    </row>
    <row r="113" spans="2:8" ht="14.25" customHeight="1">
      <c r="B113" s="958"/>
      <c r="C113" s="960"/>
      <c r="D113" s="959"/>
      <c r="E113" s="959"/>
      <c r="F113" s="959"/>
      <c r="G113" s="959"/>
      <c r="H113" s="959"/>
    </row>
    <row r="114" spans="2:8" ht="4.1500000000000004" customHeight="1">
      <c r="B114" s="410"/>
      <c r="C114" s="411"/>
      <c r="D114" s="515"/>
      <c r="E114" s="515"/>
      <c r="F114" s="515"/>
      <c r="G114" s="515"/>
      <c r="H114" s="515"/>
    </row>
    <row r="115" spans="2:8" ht="27" customHeight="1">
      <c r="B115" s="958">
        <v>7</v>
      </c>
      <c r="C115" s="408" t="s">
        <v>315</v>
      </c>
      <c r="D115" s="959"/>
      <c r="E115" s="959"/>
      <c r="F115" s="959"/>
      <c r="G115" s="959"/>
      <c r="H115" s="959"/>
    </row>
    <row r="116" spans="2:8" ht="14.25" customHeight="1">
      <c r="B116" s="958"/>
      <c r="C116" s="960" t="s">
        <v>316</v>
      </c>
      <c r="D116" s="959"/>
      <c r="E116" s="959"/>
      <c r="F116" s="959"/>
      <c r="G116" s="959"/>
      <c r="H116" s="959"/>
    </row>
    <row r="117" spans="2:8" ht="14.25" customHeight="1">
      <c r="B117" s="958"/>
      <c r="C117" s="960"/>
      <c r="D117" s="959"/>
      <c r="E117" s="959"/>
      <c r="F117" s="959"/>
      <c r="G117" s="959"/>
      <c r="H117" s="959"/>
    </row>
    <row r="118" spans="2:8" ht="14.25" customHeight="1">
      <c r="B118" s="958"/>
      <c r="C118" s="960"/>
      <c r="D118" s="959"/>
      <c r="E118" s="959"/>
      <c r="F118" s="959"/>
      <c r="G118" s="959"/>
      <c r="H118" s="959"/>
    </row>
    <row r="119" spans="2:8" ht="14.25" customHeight="1">
      <c r="B119" s="958"/>
      <c r="C119" s="960"/>
      <c r="D119" s="959"/>
      <c r="E119" s="959"/>
      <c r="F119" s="959"/>
      <c r="G119" s="959"/>
      <c r="H119" s="959"/>
    </row>
    <row r="120" spans="2:8" ht="14.25" customHeight="1">
      <c r="B120" s="958"/>
      <c r="C120" s="960"/>
      <c r="D120" s="959"/>
      <c r="E120" s="959"/>
      <c r="F120" s="959"/>
      <c r="G120" s="959"/>
      <c r="H120" s="959"/>
    </row>
    <row r="121" spans="2:8" ht="14.25" customHeight="1">
      <c r="B121" s="958"/>
      <c r="C121" s="960" t="s">
        <v>317</v>
      </c>
      <c r="D121" s="959"/>
      <c r="E121" s="959"/>
      <c r="F121" s="959"/>
      <c r="G121" s="959"/>
      <c r="H121" s="959"/>
    </row>
    <row r="122" spans="2:8" ht="14.25" customHeight="1">
      <c r="B122" s="958"/>
      <c r="C122" s="960"/>
      <c r="D122" s="959"/>
      <c r="E122" s="959"/>
      <c r="F122" s="959"/>
      <c r="G122" s="959"/>
      <c r="H122" s="959"/>
    </row>
    <row r="123" spans="2:8" ht="14.25" customHeight="1">
      <c r="B123" s="958"/>
      <c r="C123" s="960"/>
      <c r="D123" s="959"/>
      <c r="E123" s="959"/>
      <c r="F123" s="959"/>
      <c r="G123" s="959"/>
      <c r="H123" s="959"/>
    </row>
    <row r="124" spans="2:8" ht="14.25" customHeight="1">
      <c r="B124" s="958"/>
      <c r="C124" s="960"/>
      <c r="D124" s="959"/>
      <c r="E124" s="959"/>
      <c r="F124" s="959"/>
      <c r="G124" s="959"/>
      <c r="H124" s="959"/>
    </row>
    <row r="125" spans="2:8" ht="14.25" customHeight="1">
      <c r="B125" s="958"/>
      <c r="C125" s="960"/>
      <c r="D125" s="959"/>
      <c r="E125" s="959"/>
      <c r="F125" s="959"/>
      <c r="G125" s="959"/>
      <c r="H125" s="959"/>
    </row>
    <row r="126" spans="2:8" ht="14.25" customHeight="1">
      <c r="B126" s="958"/>
      <c r="C126" s="960" t="s">
        <v>318</v>
      </c>
      <c r="D126" s="959"/>
      <c r="E126" s="959"/>
      <c r="F126" s="959"/>
      <c r="G126" s="959"/>
      <c r="H126" s="959"/>
    </row>
    <row r="127" spans="2:8" ht="14.25" customHeight="1">
      <c r="B127" s="958"/>
      <c r="C127" s="960"/>
      <c r="D127" s="959"/>
      <c r="E127" s="959"/>
      <c r="F127" s="959"/>
      <c r="G127" s="959"/>
      <c r="H127" s="959"/>
    </row>
    <row r="128" spans="2:8" ht="14.25" customHeight="1">
      <c r="B128" s="958"/>
      <c r="C128" s="960"/>
      <c r="D128" s="959"/>
      <c r="E128" s="959"/>
      <c r="F128" s="959"/>
      <c r="G128" s="959"/>
      <c r="H128" s="959"/>
    </row>
    <row r="129" spans="2:8" ht="14.25" customHeight="1">
      <c r="B129" s="958"/>
      <c r="C129" s="960"/>
      <c r="D129" s="959"/>
      <c r="E129" s="959"/>
      <c r="F129" s="959"/>
      <c r="G129" s="959"/>
      <c r="H129" s="959"/>
    </row>
    <row r="130" spans="2:8" ht="14.25" customHeight="1">
      <c r="B130" s="958"/>
      <c r="C130" s="960"/>
      <c r="D130" s="959"/>
      <c r="E130" s="959"/>
      <c r="F130" s="959"/>
      <c r="G130" s="959"/>
      <c r="H130" s="959"/>
    </row>
    <row r="131" spans="2:8" ht="4.1500000000000004" customHeight="1">
      <c r="B131" s="410"/>
      <c r="C131" s="411"/>
      <c r="D131" s="412"/>
      <c r="E131" s="412"/>
      <c r="F131" s="412"/>
      <c r="G131" s="412"/>
      <c r="H131" s="412"/>
    </row>
    <row r="132" spans="2:8">
      <c r="C132" s="414"/>
    </row>
    <row r="133" spans="2:8">
      <c r="C133" s="414"/>
    </row>
    <row r="134" spans="2:8">
      <c r="C134" s="414"/>
    </row>
    <row r="135" spans="2:8">
      <c r="C135" s="414"/>
    </row>
    <row r="136" spans="2:8">
      <c r="C136" s="414"/>
    </row>
    <row r="137" spans="2:8">
      <c r="C137" s="414"/>
    </row>
    <row r="138" spans="2:8">
      <c r="C138" s="414"/>
    </row>
    <row r="139" spans="2:8">
      <c r="C139" s="414"/>
    </row>
    <row r="140" spans="2:8">
      <c r="C140" s="414"/>
    </row>
    <row r="141" spans="2:8">
      <c r="C141" s="414"/>
    </row>
    <row r="142" spans="2:8">
      <c r="C142" s="414"/>
    </row>
    <row r="143" spans="2:8">
      <c r="C143" s="414"/>
    </row>
    <row r="144" spans="2:8">
      <c r="C144" s="414"/>
    </row>
    <row r="145" spans="3:3">
      <c r="C145" s="414"/>
    </row>
    <row r="146" spans="3:3">
      <c r="C146" s="414"/>
    </row>
    <row r="147" spans="3:3">
      <c r="C147" s="414"/>
    </row>
    <row r="148" spans="3:3">
      <c r="C148" s="414"/>
    </row>
    <row r="149" spans="3:3">
      <c r="C149" s="414"/>
    </row>
    <row r="150" spans="3:3">
      <c r="C150" s="414"/>
    </row>
    <row r="151" spans="3:3">
      <c r="C151" s="414"/>
    </row>
    <row r="152" spans="3:3">
      <c r="C152" s="414"/>
    </row>
    <row r="153" spans="3:3">
      <c r="C153" s="414"/>
    </row>
    <row r="154" spans="3:3">
      <c r="C154" s="414"/>
    </row>
    <row r="155" spans="3:3">
      <c r="C155" s="414"/>
    </row>
    <row r="156" spans="3:3">
      <c r="C156" s="414"/>
    </row>
    <row r="157" spans="3:3">
      <c r="C157" s="414"/>
    </row>
    <row r="158" spans="3:3">
      <c r="C158" s="414"/>
    </row>
    <row r="159" spans="3:3">
      <c r="C159" s="414"/>
    </row>
    <row r="160" spans="3:3">
      <c r="C160" s="414"/>
    </row>
    <row r="161" spans="3:3">
      <c r="C161" s="414"/>
    </row>
    <row r="162" spans="3:3">
      <c r="C162" s="414"/>
    </row>
    <row r="163" spans="3:3">
      <c r="C163" s="414"/>
    </row>
    <row r="164" spans="3:3">
      <c r="C164" s="414"/>
    </row>
    <row r="165" spans="3:3">
      <c r="C165" s="414"/>
    </row>
    <row r="166" spans="3:3">
      <c r="C166" s="414"/>
    </row>
  </sheetData>
  <sheetProtection algorithmName="SHA-512" hashValue="c6vrXTNj1/LnnJhtttEpCxgI98W6g0iUxd1NoCfZ0Oy58SWirKnpa1hjYBlMxXM1CPYnFLMmlVoh4oex5UWR5A==" saltValue="fxOYvk8epEHNIFMIWIs8XA==" spinCount="100000" sheet="1" formatRows="0"/>
  <mergeCells count="69">
    <mergeCell ref="B115:B130"/>
    <mergeCell ref="D115:H115"/>
    <mergeCell ref="C116:C120"/>
    <mergeCell ref="D116:H120"/>
    <mergeCell ref="C121:C125"/>
    <mergeCell ref="D121:H125"/>
    <mergeCell ref="C126:C130"/>
    <mergeCell ref="D126:H130"/>
    <mergeCell ref="D109:H113"/>
    <mergeCell ref="B82:B96"/>
    <mergeCell ref="D82:H82"/>
    <mergeCell ref="C83:C87"/>
    <mergeCell ref="D83:H87"/>
    <mergeCell ref="C88:C92"/>
    <mergeCell ref="D88:H92"/>
    <mergeCell ref="D93:H96"/>
    <mergeCell ref="C93:C96"/>
    <mergeCell ref="B98:B113"/>
    <mergeCell ref="D98:H98"/>
    <mergeCell ref="C99:C103"/>
    <mergeCell ref="D99:H103"/>
    <mergeCell ref="C104:C108"/>
    <mergeCell ref="D104:H108"/>
    <mergeCell ref="C109:C113"/>
    <mergeCell ref="B65:B80"/>
    <mergeCell ref="D65:H65"/>
    <mergeCell ref="C66:C70"/>
    <mergeCell ref="D66:H70"/>
    <mergeCell ref="C71:C75"/>
    <mergeCell ref="D71:H75"/>
    <mergeCell ref="C76:C80"/>
    <mergeCell ref="D76:H80"/>
    <mergeCell ref="B48:B63"/>
    <mergeCell ref="D48:H48"/>
    <mergeCell ref="C49:C53"/>
    <mergeCell ref="D49:H53"/>
    <mergeCell ref="C54:C58"/>
    <mergeCell ref="D54:H58"/>
    <mergeCell ref="C59:C63"/>
    <mergeCell ref="D59:H63"/>
    <mergeCell ref="B31:B46"/>
    <mergeCell ref="D31:H31"/>
    <mergeCell ref="C32:C36"/>
    <mergeCell ref="D32:H36"/>
    <mergeCell ref="C37:C41"/>
    <mergeCell ref="D37:H41"/>
    <mergeCell ref="C42:C46"/>
    <mergeCell ref="D42:H46"/>
    <mergeCell ref="C20:C24"/>
    <mergeCell ref="D20:H24"/>
    <mergeCell ref="C25:C29"/>
    <mergeCell ref="D25:H29"/>
    <mergeCell ref="D11:I11"/>
    <mergeCell ref="K4:T4"/>
    <mergeCell ref="K5:T11"/>
    <mergeCell ref="K12:T41"/>
    <mergeCell ref="F9:I9"/>
    <mergeCell ref="B1:H1"/>
    <mergeCell ref="B2:H2"/>
    <mergeCell ref="H4:I4"/>
    <mergeCell ref="F7:I7"/>
    <mergeCell ref="F8:I8"/>
    <mergeCell ref="B11:C11"/>
    <mergeCell ref="B12:C12"/>
    <mergeCell ref="D12:H12"/>
    <mergeCell ref="B14:B29"/>
    <mergeCell ref="D14:H14"/>
    <mergeCell ref="C15:C19"/>
    <mergeCell ref="D15:H19"/>
  </mergeCells>
  <phoneticPr fontId="23"/>
  <conditionalFormatting sqref="F3">
    <cfRule type="containsText" dxfId="3" priority="1" operator="containsText" text="要入力">
      <formula>NOT(ISERROR(SEARCH("要入力",F3)))</formula>
    </cfRule>
  </conditionalFormatting>
  <dataValidations count="1">
    <dataValidation type="list" allowBlank="1" showInputMessage="1" showErrorMessage="1" sqref="F3" xr:uid="{00000000-0002-0000-0600-000000000000}">
      <formula1>"有,無"</formula1>
    </dataValidation>
  </dataValidations>
  <printOptions horizontalCentered="1"/>
  <pageMargins left="0.70866141732283472" right="0.70866141732283472" top="0.74803149606299213" bottom="0.74803149606299213" header="0.31496062992125984" footer="0.31496062992125984"/>
  <pageSetup paperSize="9" scale="72" fitToHeight="0" orientation="portrait" blackAndWhite="1" r:id="rId1"/>
  <headerFooter>
    <oddHeader>&amp;R【申請】</oddHeader>
  </headerFooter>
  <rowBreaks count="1" manualBreakCount="1">
    <brk id="64"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7C1D4"/>
    <pageSetUpPr fitToPage="1"/>
  </sheetPr>
  <dimension ref="A1:W52"/>
  <sheetViews>
    <sheetView view="pageBreakPreview" zoomScale="70" zoomScaleNormal="70" zoomScaleSheetLayoutView="70" workbookViewId="0">
      <selection activeCell="D11" sqref="D11:I11"/>
    </sheetView>
  </sheetViews>
  <sheetFormatPr defaultColWidth="9" defaultRowHeight="18"/>
  <cols>
    <col min="1" max="1" width="5.58203125" style="150" customWidth="1"/>
    <col min="2" max="3" width="19.58203125" style="150" customWidth="1"/>
    <col min="4" max="4" width="5.33203125" style="150" customWidth="1"/>
    <col min="5" max="5" width="10" style="150" customWidth="1"/>
    <col min="6" max="6" width="15.75" style="150" customWidth="1"/>
    <col min="7" max="7" width="8.58203125" style="150" customWidth="1"/>
    <col min="8" max="8" width="11.58203125" style="150" customWidth="1"/>
    <col min="9" max="10" width="14.25" style="150" customWidth="1"/>
    <col min="11" max="11" width="1.5" style="150" customWidth="1"/>
    <col min="12" max="16384" width="9" style="150"/>
  </cols>
  <sheetData>
    <row r="1" spans="1:23" s="379" customFormat="1" ht="35.5" customHeight="1">
      <c r="A1" s="715" t="s">
        <v>341</v>
      </c>
      <c r="B1" s="715"/>
      <c r="C1" s="715"/>
      <c r="G1" s="380"/>
      <c r="K1" s="150"/>
      <c r="L1" s="603" t="s">
        <v>407</v>
      </c>
      <c r="M1" s="603"/>
      <c r="N1" s="543"/>
      <c r="O1" s="150"/>
      <c r="P1" s="382"/>
      <c r="Q1" s="382"/>
      <c r="R1" s="382"/>
    </row>
    <row r="2" spans="1:23" s="384" customFormat="1" ht="25.5" customHeight="1">
      <c r="A2" s="716" t="s">
        <v>294</v>
      </c>
      <c r="B2" s="716"/>
      <c r="C2" s="716"/>
      <c r="D2" s="716"/>
      <c r="E2" s="716"/>
      <c r="F2" s="716"/>
      <c r="G2" s="716"/>
      <c r="H2" s="716"/>
      <c r="I2" s="716"/>
      <c r="J2" s="716"/>
      <c r="K2" s="150"/>
      <c r="L2" s="603"/>
      <c r="M2" s="603"/>
      <c r="N2" s="543"/>
      <c r="O2" s="150"/>
      <c r="P2" s="383"/>
      <c r="Q2" s="383"/>
      <c r="R2" s="382"/>
    </row>
    <row r="3" spans="1:23" s="384" customFormat="1" ht="26.5">
      <c r="A3" s="716" t="s">
        <v>342</v>
      </c>
      <c r="B3" s="716"/>
      <c r="C3" s="716"/>
      <c r="D3" s="716"/>
      <c r="E3" s="716"/>
      <c r="F3" s="716"/>
      <c r="G3" s="716"/>
      <c r="H3" s="716"/>
      <c r="I3" s="716"/>
      <c r="J3" s="716"/>
      <c r="K3" s="150"/>
      <c r="L3" s="536"/>
      <c r="M3" s="150"/>
      <c r="N3" s="150"/>
      <c r="O3" s="150"/>
      <c r="P3" s="383"/>
      <c r="Q3" s="383"/>
    </row>
    <row r="4" spans="1:23" s="384" customFormat="1" ht="6.65" customHeight="1">
      <c r="A4" s="385"/>
      <c r="B4" s="385"/>
      <c r="C4" s="385"/>
      <c r="D4" s="385"/>
      <c r="E4" s="385"/>
      <c r="F4" s="385"/>
      <c r="G4" s="385"/>
      <c r="H4" s="385"/>
      <c r="I4" s="385"/>
      <c r="J4" s="386"/>
      <c r="K4" s="150"/>
      <c r="L4" s="536"/>
      <c r="M4" s="150"/>
      <c r="N4" s="150"/>
      <c r="O4" s="150"/>
    </row>
    <row r="5" spans="1:23" s="379" customFormat="1" ht="22.5">
      <c r="A5" s="717" t="s">
        <v>296</v>
      </c>
      <c r="B5" s="717"/>
      <c r="C5" s="717"/>
      <c r="D5" s="717"/>
      <c r="E5" s="717"/>
      <c r="F5" s="717"/>
      <c r="G5" s="717"/>
      <c r="H5" s="717"/>
      <c r="I5" s="717"/>
      <c r="J5" s="717"/>
      <c r="K5" s="150"/>
      <c r="L5" s="536"/>
      <c r="M5" s="150"/>
      <c r="N5" s="150"/>
      <c r="O5" s="150"/>
    </row>
    <row r="6" spans="1:23" s="379" customFormat="1" ht="8.25" customHeight="1">
      <c r="K6" s="150"/>
      <c r="L6" s="150"/>
      <c r="M6" s="150"/>
      <c r="N6" s="150"/>
      <c r="O6" s="150"/>
    </row>
    <row r="7" spans="1:23" s="379" customFormat="1">
      <c r="A7" s="440"/>
      <c r="B7" s="441">
        <f>C11</f>
        <v>0</v>
      </c>
      <c r="C7" s="442">
        <f>G11</f>
        <v>0</v>
      </c>
      <c r="D7" s="717" t="s">
        <v>343</v>
      </c>
      <c r="E7" s="717"/>
      <c r="F7" s="717"/>
      <c r="G7" s="717"/>
      <c r="H7" s="717"/>
      <c r="I7" s="717"/>
      <c r="K7" s="150"/>
      <c r="L7" s="150"/>
      <c r="M7" s="150"/>
      <c r="N7" s="150"/>
      <c r="O7" s="150"/>
    </row>
    <row r="8" spans="1:23" s="379" customFormat="1">
      <c r="A8" s="383"/>
      <c r="B8" s="715" t="s">
        <v>344</v>
      </c>
      <c r="C8" s="715"/>
      <c r="D8" s="715"/>
      <c r="E8" s="715"/>
      <c r="F8" s="715"/>
      <c r="G8" s="715"/>
      <c r="H8" s="715"/>
      <c r="I8" s="715"/>
      <c r="K8" s="150"/>
      <c r="L8" s="150"/>
      <c r="M8" s="150"/>
      <c r="N8" s="150"/>
      <c r="O8" s="150"/>
    </row>
    <row r="9" spans="1:23" s="379" customFormat="1" ht="12.65" customHeight="1" thickBot="1">
      <c r="A9" s="443"/>
      <c r="B9" s="443"/>
      <c r="C9" s="443"/>
      <c r="D9" s="443"/>
      <c r="E9" s="443"/>
      <c r="F9" s="443"/>
      <c r="J9" s="382"/>
      <c r="K9" s="150"/>
      <c r="L9" s="150"/>
      <c r="M9" s="150"/>
      <c r="N9" s="150"/>
      <c r="O9" s="150"/>
    </row>
    <row r="10" spans="1:23" s="379" customFormat="1" ht="33" customHeight="1" thickBot="1">
      <c r="A10" s="989" t="s">
        <v>123</v>
      </c>
      <c r="B10" s="990"/>
      <c r="C10" s="991"/>
      <c r="D10" s="992"/>
      <c r="E10" s="993" t="s">
        <v>112</v>
      </c>
      <c r="F10" s="994"/>
      <c r="G10" s="995"/>
      <c r="H10" s="996"/>
      <c r="I10" s="996"/>
      <c r="J10" s="997"/>
      <c r="K10" s="150"/>
      <c r="L10" s="602" t="s">
        <v>400</v>
      </c>
      <c r="M10" s="602"/>
      <c r="N10" s="602"/>
      <c r="O10" s="602"/>
      <c r="P10" s="602"/>
      <c r="Q10" s="602"/>
      <c r="R10" s="602"/>
      <c r="S10" s="602"/>
      <c r="T10" s="602"/>
      <c r="U10" s="602"/>
      <c r="V10" s="602"/>
      <c r="W10" s="602"/>
    </row>
    <row r="11" spans="1:23" ht="33" customHeight="1" thickBot="1">
      <c r="A11" s="153" t="s">
        <v>397</v>
      </c>
      <c r="B11" s="154"/>
      <c r="C11" s="968"/>
      <c r="D11" s="969"/>
      <c r="E11" s="1009" t="s">
        <v>345</v>
      </c>
      <c r="F11" s="1010"/>
      <c r="G11" s="970"/>
      <c r="H11" s="971"/>
      <c r="I11" s="971"/>
      <c r="J11" s="972"/>
      <c r="K11" s="156"/>
      <c r="L11" s="541"/>
      <c r="M11" s="541"/>
      <c r="N11" s="541"/>
      <c r="O11" s="542"/>
      <c r="P11" s="542"/>
      <c r="Q11" s="542"/>
      <c r="R11" s="542"/>
      <c r="S11" s="542"/>
      <c r="T11" s="542"/>
      <c r="U11" s="542"/>
      <c r="V11" s="542"/>
      <c r="W11" s="542"/>
    </row>
    <row r="12" spans="1:23" ht="45.65" customHeight="1">
      <c r="A12" s="686" t="s">
        <v>236</v>
      </c>
      <c r="B12" s="688" t="s">
        <v>237</v>
      </c>
      <c r="C12" s="689"/>
      <c r="D12" s="689"/>
      <c r="E12" s="689"/>
      <c r="F12" s="689"/>
      <c r="G12" s="689"/>
      <c r="H12" s="689"/>
      <c r="I12" s="689"/>
      <c r="J12" s="690"/>
      <c r="K12" s="156"/>
      <c r="L12" s="608"/>
      <c r="M12" s="608"/>
      <c r="N12" s="608"/>
      <c r="O12" s="608"/>
      <c r="P12" s="608"/>
      <c r="Q12" s="608"/>
      <c r="R12" s="608"/>
      <c r="S12" s="608"/>
      <c r="T12" s="608"/>
      <c r="U12" s="608"/>
      <c r="V12" s="608"/>
      <c r="W12" s="608"/>
    </row>
    <row r="13" spans="1:23" ht="39" customHeight="1" thickBot="1">
      <c r="A13" s="687"/>
      <c r="B13" s="157" t="s">
        <v>238</v>
      </c>
      <c r="C13" s="973" t="str">
        <f>'1-1 総表'!C10</f>
        <v>選択してください。</v>
      </c>
      <c r="D13" s="974"/>
      <c r="E13" s="974"/>
      <c r="F13" s="974"/>
      <c r="G13" s="974"/>
      <c r="H13" s="974"/>
      <c r="I13" s="974"/>
      <c r="J13" s="975"/>
      <c r="K13" s="156"/>
      <c r="L13" s="609"/>
      <c r="M13" s="609"/>
      <c r="N13" s="609"/>
      <c r="O13" s="609"/>
      <c r="P13" s="609"/>
      <c r="Q13" s="609"/>
      <c r="R13" s="609"/>
      <c r="S13" s="609"/>
      <c r="T13" s="609"/>
      <c r="U13" s="609"/>
      <c r="V13" s="609"/>
      <c r="W13" s="609"/>
    </row>
    <row r="14" spans="1:23" ht="32.15" customHeight="1">
      <c r="A14" s="683" t="s">
        <v>0</v>
      </c>
      <c r="B14" s="158" t="s">
        <v>6</v>
      </c>
      <c r="C14" s="1">
        <f>'1-1 総表'!C11</f>
        <v>0</v>
      </c>
      <c r="D14" s="159" t="s">
        <v>7</v>
      </c>
      <c r="E14" s="1007">
        <f>'1-1 総表'!E11</f>
        <v>0</v>
      </c>
      <c r="F14" s="1008"/>
      <c r="G14" s="696"/>
      <c r="H14" s="697"/>
      <c r="I14" s="697"/>
      <c r="J14" s="698"/>
      <c r="K14" s="160"/>
      <c r="L14" s="604" t="s">
        <v>422</v>
      </c>
      <c r="M14" s="604"/>
      <c r="N14" s="604"/>
      <c r="O14" s="604"/>
      <c r="P14" s="604"/>
      <c r="Q14" s="604"/>
      <c r="R14" s="604"/>
      <c r="S14" s="604"/>
      <c r="T14" s="604"/>
      <c r="U14" s="604"/>
      <c r="V14" s="604"/>
      <c r="W14" s="604"/>
    </row>
    <row r="15" spans="1:23" ht="12" customHeight="1">
      <c r="A15" s="684"/>
      <c r="B15" s="652" t="s">
        <v>8</v>
      </c>
      <c r="C15" s="161" t="s">
        <v>113</v>
      </c>
      <c r="D15" s="647" t="s">
        <v>174</v>
      </c>
      <c r="E15" s="963"/>
      <c r="F15" s="648"/>
      <c r="G15" s="664" t="s">
        <v>114</v>
      </c>
      <c r="H15" s="665"/>
      <c r="I15" s="665"/>
      <c r="J15" s="666"/>
      <c r="K15" s="160"/>
      <c r="L15" s="605"/>
      <c r="M15" s="605"/>
      <c r="N15" s="605"/>
      <c r="O15" s="605"/>
      <c r="P15" s="605"/>
      <c r="Q15" s="605"/>
      <c r="R15" s="605"/>
      <c r="S15" s="605"/>
      <c r="T15" s="605"/>
      <c r="U15" s="605"/>
      <c r="V15" s="605"/>
      <c r="W15" s="605"/>
    </row>
    <row r="16" spans="1:23" ht="40.5" customHeight="1">
      <c r="A16" s="684"/>
      <c r="B16" s="653"/>
      <c r="C16" s="3" t="str">
        <f>'1-1 総表'!C13</f>
        <v>選択してください。</v>
      </c>
      <c r="D16" s="643">
        <f>'1-1 総表'!D13:E13</f>
        <v>0</v>
      </c>
      <c r="E16" s="964"/>
      <c r="F16" s="669"/>
      <c r="G16" s="965" t="str">
        <f>'1-1 総表'!F13&amp;""</f>
        <v/>
      </c>
      <c r="H16" s="966"/>
      <c r="I16" s="966"/>
      <c r="J16" s="967"/>
      <c r="K16" s="160"/>
      <c r="L16" s="605"/>
      <c r="M16" s="605"/>
      <c r="N16" s="605"/>
      <c r="O16" s="605"/>
      <c r="P16" s="605"/>
      <c r="Q16" s="605"/>
      <c r="R16" s="605"/>
      <c r="S16" s="605"/>
      <c r="T16" s="605"/>
      <c r="U16" s="605"/>
      <c r="V16" s="605"/>
      <c r="W16" s="605"/>
    </row>
    <row r="17" spans="1:23" ht="22.5" customHeight="1">
      <c r="A17" s="684"/>
      <c r="B17" s="162" t="s">
        <v>167</v>
      </c>
      <c r="C17" s="619">
        <f>'1-1 総表'!C14:H14</f>
        <v>0</v>
      </c>
      <c r="D17" s="620"/>
      <c r="E17" s="620"/>
      <c r="F17" s="620"/>
      <c r="G17" s="620"/>
      <c r="H17" s="621"/>
      <c r="I17" s="621"/>
      <c r="J17" s="622"/>
      <c r="K17" s="160"/>
      <c r="L17" s="605"/>
      <c r="M17" s="605"/>
      <c r="N17" s="605"/>
      <c r="O17" s="605"/>
      <c r="P17" s="605"/>
      <c r="Q17" s="605"/>
      <c r="R17" s="605"/>
      <c r="S17" s="605"/>
      <c r="T17" s="605"/>
      <c r="U17" s="605"/>
      <c r="V17" s="605"/>
      <c r="W17" s="605"/>
    </row>
    <row r="18" spans="1:23" ht="32.15" customHeight="1">
      <c r="A18" s="684"/>
      <c r="B18" s="163" t="s">
        <v>147</v>
      </c>
      <c r="C18" s="619">
        <f>'1-1 総表'!C15:H15</f>
        <v>0</v>
      </c>
      <c r="D18" s="620"/>
      <c r="E18" s="620"/>
      <c r="F18" s="620"/>
      <c r="G18" s="620"/>
      <c r="H18" s="621"/>
      <c r="I18" s="621"/>
      <c r="J18" s="622"/>
      <c r="K18" s="160"/>
      <c r="L18" s="605"/>
      <c r="M18" s="605"/>
      <c r="N18" s="605"/>
      <c r="O18" s="605"/>
      <c r="P18" s="605"/>
      <c r="Q18" s="605"/>
      <c r="R18" s="605"/>
      <c r="S18" s="605"/>
      <c r="T18" s="605"/>
      <c r="U18" s="605"/>
      <c r="V18" s="605"/>
      <c r="W18" s="605"/>
    </row>
    <row r="19" spans="1:23" ht="32.15" customHeight="1">
      <c r="A19" s="684"/>
      <c r="B19" s="163" t="s">
        <v>9</v>
      </c>
      <c r="C19" s="619">
        <f>'1-1 総表'!C16:H16</f>
        <v>0</v>
      </c>
      <c r="D19" s="620"/>
      <c r="E19" s="620"/>
      <c r="F19" s="620"/>
      <c r="G19" s="620"/>
      <c r="H19" s="621"/>
      <c r="I19" s="621"/>
      <c r="J19" s="622"/>
      <c r="K19" s="160"/>
      <c r="L19" s="605"/>
      <c r="M19" s="605"/>
      <c r="N19" s="605"/>
      <c r="O19" s="605"/>
      <c r="P19" s="605"/>
      <c r="Q19" s="605"/>
      <c r="R19" s="605"/>
      <c r="S19" s="605"/>
      <c r="T19" s="605"/>
      <c r="U19" s="605"/>
      <c r="V19" s="605"/>
      <c r="W19" s="605"/>
    </row>
    <row r="20" spans="1:23" ht="32.15" customHeight="1">
      <c r="A20" s="684"/>
      <c r="B20" s="164" t="s">
        <v>10</v>
      </c>
      <c r="C20" s="619">
        <f>'1-1 総表'!C17:H17</f>
        <v>0</v>
      </c>
      <c r="D20" s="620"/>
      <c r="E20" s="620"/>
      <c r="F20" s="620"/>
      <c r="G20" s="620"/>
      <c r="H20" s="621"/>
      <c r="I20" s="621"/>
      <c r="J20" s="622"/>
      <c r="K20" s="160"/>
      <c r="L20" s="605"/>
      <c r="M20" s="605"/>
      <c r="N20" s="605"/>
      <c r="O20" s="605"/>
      <c r="P20" s="605"/>
      <c r="Q20" s="605"/>
      <c r="R20" s="605"/>
      <c r="S20" s="605"/>
      <c r="T20" s="605"/>
      <c r="U20" s="605"/>
      <c r="V20" s="605"/>
      <c r="W20" s="605"/>
    </row>
    <row r="21" spans="1:23" ht="32.15" customHeight="1" thickBot="1">
      <c r="A21" s="685"/>
      <c r="B21" s="165" t="s">
        <v>181</v>
      </c>
      <c r="C21" s="619">
        <f>'1-1 総表'!C18:H18</f>
        <v>0</v>
      </c>
      <c r="D21" s="620"/>
      <c r="E21" s="620"/>
      <c r="F21" s="620"/>
      <c r="G21" s="620"/>
      <c r="H21" s="621"/>
      <c r="I21" s="621"/>
      <c r="J21" s="622"/>
      <c r="K21" s="160"/>
      <c r="L21" s="605"/>
      <c r="M21" s="605"/>
      <c r="N21" s="605"/>
      <c r="O21" s="605"/>
      <c r="P21" s="605"/>
      <c r="Q21" s="605"/>
      <c r="R21" s="605"/>
      <c r="S21" s="605"/>
      <c r="T21" s="605"/>
      <c r="U21" s="605"/>
      <c r="V21" s="605"/>
      <c r="W21" s="605"/>
    </row>
    <row r="22" spans="1:23" ht="32.15" customHeight="1">
      <c r="A22" s="683" t="s">
        <v>165</v>
      </c>
      <c r="B22" s="166" t="s">
        <v>138</v>
      </c>
      <c r="C22" s="23">
        <f>'1-1 総表'!C19</f>
        <v>0</v>
      </c>
      <c r="D22" s="167" t="s">
        <v>166</v>
      </c>
      <c r="E22" s="1007">
        <f>'1-1 総表'!E19</f>
        <v>0</v>
      </c>
      <c r="F22" s="1008"/>
      <c r="G22" s="702"/>
      <c r="H22" s="703"/>
      <c r="I22" s="703"/>
      <c r="J22" s="704"/>
      <c r="L22" s="605"/>
      <c r="M22" s="605"/>
      <c r="N22" s="605"/>
      <c r="O22" s="605"/>
      <c r="P22" s="605"/>
      <c r="Q22" s="605"/>
      <c r="R22" s="605"/>
      <c r="S22" s="605"/>
      <c r="T22" s="605"/>
      <c r="U22" s="605"/>
      <c r="V22" s="605"/>
      <c r="W22" s="605"/>
    </row>
    <row r="23" spans="1:23" ht="9.75" customHeight="1">
      <c r="A23" s="684"/>
      <c r="B23" s="694" t="s">
        <v>139</v>
      </c>
      <c r="C23" s="161" t="s">
        <v>113</v>
      </c>
      <c r="D23" s="647" t="s">
        <v>174</v>
      </c>
      <c r="E23" s="963"/>
      <c r="F23" s="648"/>
      <c r="G23" s="664" t="s">
        <v>114</v>
      </c>
      <c r="H23" s="665"/>
      <c r="I23" s="665"/>
      <c r="J23" s="666"/>
      <c r="L23" s="605"/>
      <c r="M23" s="605"/>
      <c r="N23" s="605"/>
      <c r="O23" s="605"/>
      <c r="P23" s="605"/>
      <c r="Q23" s="605"/>
      <c r="R23" s="605"/>
      <c r="S23" s="605"/>
      <c r="T23" s="605"/>
      <c r="U23" s="605"/>
      <c r="V23" s="605"/>
      <c r="W23" s="605"/>
    </row>
    <row r="24" spans="1:23" ht="40.5" customHeight="1">
      <c r="A24" s="684"/>
      <c r="B24" s="695"/>
      <c r="C24" s="3" t="str">
        <f>'1-1 総表'!C21</f>
        <v>選択してください。</v>
      </c>
      <c r="D24" s="643">
        <f>'1-1 総表'!D21:E21</f>
        <v>0</v>
      </c>
      <c r="E24" s="964"/>
      <c r="F24" s="669"/>
      <c r="G24" s="965" t="str">
        <f>'1-1 総表'!F21&amp;""</f>
        <v/>
      </c>
      <c r="H24" s="966"/>
      <c r="I24" s="966"/>
      <c r="J24" s="967"/>
      <c r="L24" s="605"/>
      <c r="M24" s="605"/>
      <c r="N24" s="605"/>
      <c r="O24" s="605"/>
      <c r="P24" s="605"/>
      <c r="Q24" s="605"/>
      <c r="R24" s="605"/>
      <c r="S24" s="605"/>
      <c r="T24" s="605"/>
      <c r="U24" s="605"/>
      <c r="V24" s="605"/>
      <c r="W24" s="605"/>
    </row>
    <row r="25" spans="1:23" ht="32.15" customHeight="1">
      <c r="A25" s="684"/>
      <c r="B25" s="168" t="s">
        <v>164</v>
      </c>
      <c r="C25" s="705">
        <f>'1-1 総表'!C22:H22</f>
        <v>0</v>
      </c>
      <c r="D25" s="706"/>
      <c r="E25" s="706"/>
      <c r="F25" s="706"/>
      <c r="G25" s="706"/>
      <c r="H25" s="707"/>
      <c r="I25" s="707"/>
      <c r="J25" s="708"/>
      <c r="L25" s="605"/>
      <c r="M25" s="605"/>
      <c r="N25" s="605"/>
      <c r="O25" s="605"/>
      <c r="P25" s="605"/>
      <c r="Q25" s="605"/>
      <c r="R25" s="605"/>
      <c r="S25" s="605"/>
      <c r="T25" s="605"/>
      <c r="U25" s="605"/>
      <c r="V25" s="605"/>
      <c r="W25" s="605"/>
    </row>
    <row r="26" spans="1:23" ht="32.15" customHeight="1">
      <c r="A26" s="684"/>
      <c r="B26" s="169" t="s">
        <v>140</v>
      </c>
      <c r="C26" s="619">
        <f>'1-1 総表'!C23:H23</f>
        <v>0</v>
      </c>
      <c r="D26" s="620"/>
      <c r="E26" s="620"/>
      <c r="F26" s="620"/>
      <c r="G26" s="620"/>
      <c r="H26" s="621"/>
      <c r="I26" s="621"/>
      <c r="J26" s="622"/>
      <c r="L26" s="605"/>
      <c r="M26" s="605"/>
      <c r="N26" s="605"/>
      <c r="O26" s="605"/>
      <c r="P26" s="605"/>
      <c r="Q26" s="605"/>
      <c r="R26" s="605"/>
      <c r="S26" s="605"/>
      <c r="T26" s="605"/>
      <c r="U26" s="605"/>
      <c r="V26" s="605"/>
      <c r="W26" s="605"/>
    </row>
    <row r="27" spans="1:23" ht="32.15" customHeight="1">
      <c r="A27" s="684"/>
      <c r="B27" s="169" t="s">
        <v>141</v>
      </c>
      <c r="C27" s="619">
        <f>'1-1 総表'!C24:H24</f>
        <v>0</v>
      </c>
      <c r="D27" s="620"/>
      <c r="E27" s="620"/>
      <c r="F27" s="620"/>
      <c r="G27" s="620"/>
      <c r="H27" s="621"/>
      <c r="I27" s="621"/>
      <c r="J27" s="622"/>
      <c r="L27" s="605"/>
      <c r="M27" s="605"/>
      <c r="N27" s="605"/>
      <c r="O27" s="605"/>
      <c r="P27" s="605"/>
      <c r="Q27" s="605"/>
      <c r="R27" s="605"/>
      <c r="S27" s="605"/>
      <c r="T27" s="605"/>
      <c r="U27" s="605"/>
      <c r="V27" s="605"/>
      <c r="W27" s="605"/>
    </row>
    <row r="28" spans="1:23" ht="32.15" customHeight="1" thickBot="1">
      <c r="A28" s="685"/>
      <c r="B28" s="165" t="s">
        <v>142</v>
      </c>
      <c r="C28" s="619">
        <f>'1-1 総表'!C25:H25</f>
        <v>0</v>
      </c>
      <c r="D28" s="620"/>
      <c r="E28" s="620"/>
      <c r="F28" s="620"/>
      <c r="G28" s="620"/>
      <c r="H28" s="621"/>
      <c r="I28" s="621"/>
      <c r="J28" s="622"/>
      <c r="L28" s="606"/>
      <c r="M28" s="606"/>
      <c r="N28" s="606"/>
      <c r="O28" s="606"/>
      <c r="P28" s="606"/>
      <c r="Q28" s="606"/>
      <c r="R28" s="606"/>
      <c r="S28" s="606"/>
      <c r="T28" s="606"/>
      <c r="U28" s="606"/>
      <c r="V28" s="606"/>
      <c r="W28" s="606"/>
    </row>
    <row r="29" spans="1:23" ht="36" customHeight="1">
      <c r="A29" s="657" t="s">
        <v>351</v>
      </c>
      <c r="B29" s="170" t="s">
        <v>1</v>
      </c>
      <c r="C29" s="626">
        <f>'1-1 総表'!C26:H26</f>
        <v>0</v>
      </c>
      <c r="D29" s="627"/>
      <c r="E29" s="627"/>
      <c r="F29" s="627"/>
      <c r="G29" s="627"/>
      <c r="H29" s="628"/>
      <c r="I29" s="628"/>
      <c r="J29" s="629"/>
      <c r="K29" s="160"/>
      <c r="L29" s="604" t="s">
        <v>423</v>
      </c>
      <c r="M29" s="607"/>
      <c r="N29" s="607"/>
      <c r="O29" s="607"/>
      <c r="P29" s="607"/>
      <c r="Q29" s="607"/>
      <c r="R29" s="607"/>
      <c r="S29" s="607"/>
      <c r="T29" s="607"/>
      <c r="U29" s="607"/>
      <c r="V29" s="607"/>
      <c r="W29" s="607"/>
    </row>
    <row r="30" spans="1:23" s="151" customFormat="1" ht="36" customHeight="1">
      <c r="A30" s="658"/>
      <c r="B30" s="171" t="s">
        <v>2</v>
      </c>
      <c r="C30" s="641">
        <f>'1-1 総表'!C27:H27</f>
        <v>0</v>
      </c>
      <c r="D30" s="642"/>
      <c r="E30" s="642"/>
      <c r="F30" s="642"/>
      <c r="G30" s="642"/>
      <c r="H30" s="643"/>
      <c r="I30" s="643"/>
      <c r="J30" s="644"/>
      <c r="K30" s="302"/>
      <c r="L30" s="608"/>
      <c r="M30" s="608"/>
      <c r="N30" s="608"/>
      <c r="O30" s="608"/>
      <c r="P30" s="608"/>
      <c r="Q30" s="608"/>
      <c r="R30" s="608"/>
      <c r="S30" s="608"/>
      <c r="T30" s="608"/>
      <c r="U30" s="608"/>
      <c r="V30" s="608"/>
      <c r="W30" s="608"/>
    </row>
    <row r="31" spans="1:23" ht="37.5" customHeight="1">
      <c r="A31" s="658"/>
      <c r="B31" s="172" t="s">
        <v>3</v>
      </c>
      <c r="C31" s="4">
        <f>'1-1 総表'!C28</f>
        <v>0</v>
      </c>
      <c r="D31" s="173" t="s">
        <v>99</v>
      </c>
      <c r="E31" s="998">
        <f>'1-1 総表'!E28</f>
        <v>0</v>
      </c>
      <c r="F31" s="999"/>
      <c r="G31" s="636" t="s">
        <v>405</v>
      </c>
      <c r="H31" s="637"/>
      <c r="I31" s="637"/>
      <c r="J31" s="638"/>
      <c r="L31" s="608"/>
      <c r="M31" s="608"/>
      <c r="N31" s="608"/>
      <c r="O31" s="608"/>
      <c r="P31" s="608"/>
      <c r="Q31" s="608"/>
      <c r="R31" s="608"/>
      <c r="S31" s="608"/>
      <c r="T31" s="608"/>
      <c r="U31" s="608"/>
      <c r="V31" s="608"/>
      <c r="W31" s="608"/>
    </row>
    <row r="32" spans="1:23" ht="42" customHeight="1">
      <c r="A32" s="658"/>
      <c r="B32" s="174" t="s">
        <v>285</v>
      </c>
      <c r="C32" s="649">
        <f>'1-1 総表'!C29:E29</f>
        <v>0</v>
      </c>
      <c r="D32" s="650"/>
      <c r="E32" s="650"/>
      <c r="F32" s="650"/>
      <c r="G32" s="359" t="s">
        <v>239</v>
      </c>
      <c r="H32" s="982">
        <f>'1-1 総表'!G29</f>
        <v>0</v>
      </c>
      <c r="I32" s="982"/>
      <c r="J32" s="175" t="s">
        <v>240</v>
      </c>
      <c r="K32" s="156"/>
      <c r="L32" s="608"/>
      <c r="M32" s="608"/>
      <c r="N32" s="608"/>
      <c r="O32" s="608"/>
      <c r="P32" s="608"/>
      <c r="Q32" s="608"/>
      <c r="R32" s="608"/>
      <c r="S32" s="608"/>
      <c r="T32" s="608"/>
      <c r="U32" s="608"/>
      <c r="V32" s="608"/>
      <c r="W32" s="608"/>
    </row>
    <row r="33" spans="1:23" ht="12" customHeight="1">
      <c r="A33" s="658"/>
      <c r="B33" s="667" t="s">
        <v>286</v>
      </c>
      <c r="C33" s="161" t="s">
        <v>113</v>
      </c>
      <c r="D33" s="647" t="s">
        <v>174</v>
      </c>
      <c r="E33" s="963"/>
      <c r="F33" s="648"/>
      <c r="G33" s="664" t="s">
        <v>114</v>
      </c>
      <c r="H33" s="665"/>
      <c r="I33" s="665"/>
      <c r="J33" s="666"/>
      <c r="K33" s="160"/>
      <c r="L33" s="608"/>
      <c r="M33" s="608"/>
      <c r="N33" s="608"/>
      <c r="O33" s="608"/>
      <c r="P33" s="608"/>
      <c r="Q33" s="608"/>
      <c r="R33" s="608"/>
      <c r="S33" s="608"/>
      <c r="T33" s="608"/>
      <c r="U33" s="608"/>
      <c r="V33" s="608"/>
      <c r="W33" s="608"/>
    </row>
    <row r="34" spans="1:23" ht="42" customHeight="1">
      <c r="A34" s="658"/>
      <c r="B34" s="668"/>
      <c r="C34" s="3" t="str">
        <f>'1-1 総表'!C31</f>
        <v>選択してください。</v>
      </c>
      <c r="D34" s="643">
        <f>'1-1 総表'!D31:E31</f>
        <v>0</v>
      </c>
      <c r="E34" s="964"/>
      <c r="F34" s="669"/>
      <c r="G34" s="965" t="str">
        <f>'1-1 総表'!F31&amp;""</f>
        <v/>
      </c>
      <c r="H34" s="966"/>
      <c r="I34" s="966"/>
      <c r="J34" s="967"/>
      <c r="K34" s="160"/>
      <c r="L34" s="609"/>
      <c r="M34" s="609"/>
      <c r="N34" s="609"/>
      <c r="O34" s="609"/>
      <c r="P34" s="609"/>
      <c r="Q34" s="609"/>
      <c r="R34" s="609"/>
      <c r="S34" s="609"/>
      <c r="T34" s="609"/>
      <c r="U34" s="609"/>
      <c r="V34" s="609"/>
      <c r="W34" s="609"/>
    </row>
    <row r="35" spans="1:23" ht="15.75" customHeight="1">
      <c r="A35" s="658"/>
      <c r="B35" s="660" t="s">
        <v>448</v>
      </c>
      <c r="C35" s="448" t="s">
        <v>346</v>
      </c>
      <c r="D35" s="1004" t="str">
        <f>IF('4-1 総表'!C10="","申請金額","計画変更金額")</f>
        <v>申請金額</v>
      </c>
      <c r="E35" s="1004"/>
      <c r="F35" s="449" t="s">
        <v>347</v>
      </c>
      <c r="G35" s="1005" t="s">
        <v>348</v>
      </c>
      <c r="H35" s="1006"/>
      <c r="I35" s="450" t="str">
        <f>IF('4-1 総表'!C10="","申請金額","計画変更金額")</f>
        <v>申請金額</v>
      </c>
      <c r="J35" s="451" t="s">
        <v>349</v>
      </c>
      <c r="L35" s="605" t="s">
        <v>419</v>
      </c>
      <c r="M35" s="605"/>
      <c r="N35" s="605"/>
      <c r="O35" s="605"/>
      <c r="P35" s="605"/>
      <c r="Q35" s="605"/>
      <c r="R35" s="605"/>
      <c r="S35" s="605"/>
      <c r="T35" s="605"/>
      <c r="U35" s="605"/>
      <c r="V35" s="605"/>
      <c r="W35" s="605"/>
    </row>
    <row r="36" spans="1:23" ht="22.5" customHeight="1">
      <c r="A36" s="658"/>
      <c r="B36" s="661"/>
      <c r="C36" s="390" t="s">
        <v>483</v>
      </c>
      <c r="D36" s="987">
        <f>'5-3 収入'!H6</f>
        <v>0</v>
      </c>
      <c r="E36" s="1000"/>
      <c r="F36" s="447">
        <f>'5-3 収入'!E6</f>
        <v>0</v>
      </c>
      <c r="G36" s="726" t="s">
        <v>151</v>
      </c>
      <c r="H36" s="976" t="str">
        <f>IF('1-4 支出'!E8="","",'1-4 支出'!E8)</f>
        <v/>
      </c>
      <c r="I36" s="1001">
        <f>'5-4 支出'!H8</f>
        <v>0</v>
      </c>
      <c r="J36" s="979" t="str">
        <f>'5-4 支出'!F8</f>
        <v>0</v>
      </c>
      <c r="L36" s="605"/>
      <c r="M36" s="605"/>
      <c r="N36" s="605"/>
      <c r="O36" s="605"/>
      <c r="P36" s="605"/>
      <c r="Q36" s="605"/>
      <c r="R36" s="605"/>
      <c r="S36" s="605"/>
      <c r="T36" s="605"/>
      <c r="U36" s="605"/>
      <c r="V36" s="605"/>
      <c r="W36" s="605"/>
    </row>
    <row r="37" spans="1:23" ht="22.5" customHeight="1">
      <c r="A37" s="658"/>
      <c r="B37" s="661"/>
      <c r="C37" s="391" t="s">
        <v>12</v>
      </c>
      <c r="D37" s="987">
        <f>'5-3 収入'!H8</f>
        <v>0</v>
      </c>
      <c r="E37" s="1000"/>
      <c r="F37" s="446">
        <f>'5-3 収入'!E8</f>
        <v>0</v>
      </c>
      <c r="G37" s="727"/>
      <c r="H37" s="977"/>
      <c r="I37" s="1002"/>
      <c r="J37" s="980"/>
      <c r="L37" s="605"/>
      <c r="M37" s="605"/>
      <c r="N37" s="605"/>
      <c r="O37" s="605"/>
      <c r="P37" s="605"/>
      <c r="Q37" s="605"/>
      <c r="R37" s="605"/>
      <c r="S37" s="605"/>
      <c r="T37" s="605"/>
      <c r="U37" s="605"/>
      <c r="V37" s="605"/>
      <c r="W37" s="605"/>
    </row>
    <row r="38" spans="1:23" ht="22.5" customHeight="1">
      <c r="A38" s="658"/>
      <c r="B38" s="661"/>
      <c r="C38" s="388" t="s">
        <v>107</v>
      </c>
      <c r="D38" s="983">
        <f>'5-3 収入'!H9</f>
        <v>0</v>
      </c>
      <c r="E38" s="984"/>
      <c r="F38" s="444">
        <f>'5-3 収入'!E9</f>
        <v>0</v>
      </c>
      <c r="G38" s="728"/>
      <c r="H38" s="978"/>
      <c r="I38" s="1003"/>
      <c r="J38" s="981"/>
      <c r="L38" s="605"/>
      <c r="M38" s="605"/>
      <c r="N38" s="605"/>
      <c r="O38" s="605"/>
      <c r="P38" s="605"/>
      <c r="Q38" s="605"/>
      <c r="R38" s="605"/>
      <c r="S38" s="605"/>
      <c r="T38" s="605"/>
      <c r="U38" s="605"/>
      <c r="V38" s="605"/>
      <c r="W38" s="605"/>
    </row>
    <row r="39" spans="1:23" ht="22.5" customHeight="1">
      <c r="A39" s="658"/>
      <c r="B39" s="661"/>
      <c r="C39" s="388" t="s">
        <v>108</v>
      </c>
      <c r="D39" s="983">
        <f>'5-3 収入'!H10</f>
        <v>0</v>
      </c>
      <c r="E39" s="984"/>
      <c r="F39" s="444">
        <f>'5-3 収入'!E10</f>
        <v>0</v>
      </c>
      <c r="G39" s="726" t="s">
        <v>152</v>
      </c>
      <c r="H39" s="976" t="str">
        <f>IF('1-4 支出'!E9="","",'1-4 支出'!E9)</f>
        <v/>
      </c>
      <c r="I39" s="1001">
        <f>'5-4 支出'!H9</f>
        <v>0</v>
      </c>
      <c r="J39" s="979" t="str">
        <f>'5-4 支出'!F9</f>
        <v>0</v>
      </c>
      <c r="L39" s="605"/>
      <c r="M39" s="605"/>
      <c r="N39" s="605"/>
      <c r="O39" s="605"/>
      <c r="P39" s="605"/>
      <c r="Q39" s="605"/>
      <c r="R39" s="605"/>
      <c r="S39" s="605"/>
      <c r="T39" s="605"/>
      <c r="U39" s="605"/>
      <c r="V39" s="605"/>
      <c r="W39" s="605"/>
    </row>
    <row r="40" spans="1:23" ht="22.5" customHeight="1">
      <c r="A40" s="658"/>
      <c r="B40" s="661"/>
      <c r="C40" s="388" t="s">
        <v>299</v>
      </c>
      <c r="D40" s="983">
        <f>'5-3 収入'!H11</f>
        <v>0</v>
      </c>
      <c r="E40" s="984"/>
      <c r="F40" s="444">
        <f>'5-3 収入'!E11</f>
        <v>0</v>
      </c>
      <c r="G40" s="727"/>
      <c r="H40" s="977"/>
      <c r="I40" s="1002"/>
      <c r="J40" s="980"/>
      <c r="L40" s="605"/>
      <c r="M40" s="605"/>
      <c r="N40" s="605"/>
      <c r="O40" s="605"/>
      <c r="P40" s="605"/>
      <c r="Q40" s="605"/>
      <c r="R40" s="605"/>
      <c r="S40" s="605"/>
      <c r="T40" s="605"/>
      <c r="U40" s="605"/>
      <c r="V40" s="605"/>
      <c r="W40" s="605"/>
    </row>
    <row r="41" spans="1:23" ht="22.5" customHeight="1">
      <c r="A41" s="658"/>
      <c r="B41" s="661"/>
      <c r="C41" s="388" t="s">
        <v>300</v>
      </c>
      <c r="D41" s="983">
        <f>'5-3 収入'!H12</f>
        <v>0</v>
      </c>
      <c r="E41" s="984"/>
      <c r="F41" s="444">
        <f>'5-3 収入'!E12</f>
        <v>0</v>
      </c>
      <c r="G41" s="728"/>
      <c r="H41" s="978"/>
      <c r="I41" s="1003"/>
      <c r="J41" s="981"/>
      <c r="L41" s="605"/>
      <c r="M41" s="605"/>
      <c r="N41" s="605"/>
      <c r="O41" s="605"/>
      <c r="P41" s="605"/>
      <c r="Q41" s="605"/>
      <c r="R41" s="605"/>
      <c r="S41" s="605"/>
      <c r="T41" s="605"/>
      <c r="U41" s="605"/>
      <c r="V41" s="605"/>
      <c r="W41" s="605"/>
    </row>
    <row r="42" spans="1:23" ht="22.5" customHeight="1">
      <c r="A42" s="658"/>
      <c r="B42" s="661"/>
      <c r="C42" s="388" t="s">
        <v>301</v>
      </c>
      <c r="D42" s="983">
        <f>'5-3 収入'!H13</f>
        <v>0</v>
      </c>
      <c r="E42" s="984"/>
      <c r="F42" s="444">
        <f>'5-3 収入'!E13</f>
        <v>0</v>
      </c>
      <c r="G42" s="729" t="s">
        <v>153</v>
      </c>
      <c r="H42" s="976" t="str">
        <f>IF('1-4 支出'!E10="","",'1-4 支出'!E10)</f>
        <v/>
      </c>
      <c r="I42" s="1001">
        <f>'5-4 支出'!H10</f>
        <v>0</v>
      </c>
      <c r="J42" s="979" t="str">
        <f>'5-4 支出'!F10</f>
        <v>0</v>
      </c>
      <c r="L42" s="605"/>
      <c r="M42" s="605"/>
      <c r="N42" s="605"/>
      <c r="O42" s="605"/>
      <c r="P42" s="605"/>
      <c r="Q42" s="605"/>
      <c r="R42" s="605"/>
      <c r="S42" s="605"/>
      <c r="T42" s="605"/>
      <c r="U42" s="605"/>
      <c r="V42" s="605"/>
      <c r="W42" s="605"/>
    </row>
    <row r="43" spans="1:23" ht="22.5" customHeight="1">
      <c r="A43" s="658"/>
      <c r="B43" s="661"/>
      <c r="C43" s="392" t="s">
        <v>303</v>
      </c>
      <c r="D43" s="987">
        <f>'5-3 収入'!H5</f>
        <v>0</v>
      </c>
      <c r="E43" s="1000"/>
      <c r="F43" s="446">
        <f>'5-3 収入'!E5</f>
        <v>0</v>
      </c>
      <c r="G43" s="729"/>
      <c r="H43" s="977"/>
      <c r="I43" s="1002"/>
      <c r="J43" s="980"/>
      <c r="L43" s="605"/>
      <c r="M43" s="605"/>
      <c r="N43" s="605"/>
      <c r="O43" s="605"/>
      <c r="P43" s="605"/>
      <c r="Q43" s="605"/>
      <c r="R43" s="605"/>
      <c r="S43" s="605"/>
      <c r="T43" s="605"/>
      <c r="U43" s="605"/>
      <c r="V43" s="605"/>
      <c r="W43" s="605"/>
    </row>
    <row r="44" spans="1:23" ht="22.5" customHeight="1">
      <c r="A44" s="658"/>
      <c r="B44" s="661"/>
      <c r="C44" s="388" t="s">
        <v>13</v>
      </c>
      <c r="D44" s="983">
        <f>I46-(D43+D45)</f>
        <v>0</v>
      </c>
      <c r="E44" s="984"/>
      <c r="F44" s="444">
        <f>J46-(F43+F45)</f>
        <v>0</v>
      </c>
      <c r="G44" s="730"/>
      <c r="H44" s="978"/>
      <c r="I44" s="1003"/>
      <c r="J44" s="981"/>
      <c r="L44" s="605"/>
      <c r="M44" s="605"/>
      <c r="N44" s="605"/>
      <c r="O44" s="605"/>
      <c r="P44" s="605"/>
      <c r="Q44" s="605"/>
      <c r="R44" s="605"/>
      <c r="S44" s="605"/>
      <c r="T44" s="605"/>
      <c r="U44" s="605"/>
      <c r="V44" s="605"/>
      <c r="W44" s="605"/>
    </row>
    <row r="45" spans="1:23" ht="22.5" customHeight="1">
      <c r="A45" s="658"/>
      <c r="B45" s="662"/>
      <c r="C45" s="389" t="s">
        <v>302</v>
      </c>
      <c r="D45" s="987">
        <f>IF('4-1 総表'!C10="",'1-1 総表'!D44*1000,MIN('1-1 総表'!D44*1000,ROUNDDOWN('5-1 総表'!J45,-3)))</f>
        <v>0</v>
      </c>
      <c r="E45" s="988"/>
      <c r="F45" s="446">
        <f>ROUNDDOWN(MIN(D45,J45),-3)</f>
        <v>0</v>
      </c>
      <c r="G45" s="722" t="s">
        <v>304</v>
      </c>
      <c r="H45" s="723"/>
      <c r="I45" s="513">
        <f>'5-4 支出'!H6</f>
        <v>0</v>
      </c>
      <c r="J45" s="487">
        <f>'5-4 支出'!F6</f>
        <v>0</v>
      </c>
      <c r="L45" s="605"/>
      <c r="M45" s="605"/>
      <c r="N45" s="605"/>
      <c r="O45" s="605"/>
      <c r="P45" s="605"/>
      <c r="Q45" s="605"/>
      <c r="R45" s="605"/>
      <c r="S45" s="605"/>
      <c r="T45" s="605"/>
      <c r="U45" s="605"/>
      <c r="V45" s="605"/>
      <c r="W45" s="605"/>
    </row>
    <row r="46" spans="1:23" ht="22.5" customHeight="1" thickBot="1">
      <c r="A46" s="659"/>
      <c r="B46" s="663"/>
      <c r="C46" s="393" t="s">
        <v>393</v>
      </c>
      <c r="D46" s="985">
        <f>SUM(D43:E45)</f>
        <v>0</v>
      </c>
      <c r="E46" s="986"/>
      <c r="F46" s="445">
        <f>SUM(F43:F45)</f>
        <v>0</v>
      </c>
      <c r="G46" s="613" t="s">
        <v>247</v>
      </c>
      <c r="H46" s="614"/>
      <c r="I46" s="514">
        <f>'5-4 支出'!H5</f>
        <v>0</v>
      </c>
      <c r="J46" s="488">
        <f>'5-4 支出'!F5</f>
        <v>0</v>
      </c>
      <c r="L46" s="606"/>
      <c r="M46" s="606"/>
      <c r="N46" s="606"/>
      <c r="O46" s="606"/>
      <c r="P46" s="606"/>
      <c r="Q46" s="606"/>
      <c r="R46" s="606"/>
      <c r="S46" s="606"/>
      <c r="T46" s="606"/>
      <c r="U46" s="606"/>
      <c r="V46" s="606"/>
      <c r="W46" s="606"/>
    </row>
    <row r="47" spans="1:23" ht="4.5" customHeight="1">
      <c r="K47" s="160"/>
      <c r="L47" s="610" t="s">
        <v>403</v>
      </c>
      <c r="M47" s="610"/>
      <c r="N47" s="610"/>
      <c r="O47" s="610"/>
      <c r="P47" s="610"/>
      <c r="Q47" s="610"/>
      <c r="R47" s="610"/>
      <c r="S47" s="610"/>
      <c r="T47" s="610"/>
      <c r="U47" s="610"/>
      <c r="V47" s="610"/>
      <c r="W47" s="610"/>
    </row>
    <row r="48" spans="1:23" ht="24" customHeight="1">
      <c r="A48" s="962" t="s">
        <v>481</v>
      </c>
      <c r="B48" s="962"/>
      <c r="C48" s="962"/>
      <c r="D48" s="962"/>
      <c r="E48" s="962"/>
      <c r="F48" s="962"/>
      <c r="G48" s="962"/>
      <c r="H48" s="962"/>
      <c r="I48" s="962"/>
      <c r="J48" s="962"/>
      <c r="K48" s="160"/>
      <c r="L48" s="611"/>
      <c r="M48" s="611"/>
      <c r="N48" s="611"/>
      <c r="O48" s="611"/>
      <c r="P48" s="611"/>
      <c r="Q48" s="611"/>
      <c r="R48" s="611"/>
      <c r="S48" s="611"/>
      <c r="T48" s="611"/>
      <c r="U48" s="611"/>
      <c r="V48" s="611"/>
      <c r="W48" s="611"/>
    </row>
    <row r="49" spans="2:23" ht="24" customHeight="1">
      <c r="B49" s="177" t="str">
        <f>IF(OR(ISBLANK(C10),ISBLANK(C13),ISBLANK(C14),ISBLANK(E14),ISBLANK(C16),ISBLANK(D16),ISBLANK(G16),ISBLANK(C17),ISBLANK(C18),ISBLANK(C19),ISBLANK(C20),ISBLANK(C22),,ISBLANK(E22),ISBLANK(C24),ISBLANK(D24),ISBLANK(G24),ISBLANK(C26),ISBLANK(C27),ISBLANK(C28),ISBLANK(C29),ISBLANK(C30),ISBLANK(C31),ISBLANK(E31),ISBLANK(C32),ISBLANK(C34),ISBLANK(D34),ISBLANK(#REF!)),"総表　記入漏れがないかご確認ください。","")</f>
        <v>総表　記入漏れがないかご確認ください。</v>
      </c>
      <c r="G49" s="179"/>
      <c r="H49" s="179"/>
      <c r="I49" s="179"/>
      <c r="J49" s="180"/>
      <c r="L49" s="611"/>
      <c r="M49" s="611"/>
      <c r="N49" s="611"/>
      <c r="O49" s="611"/>
      <c r="P49" s="611"/>
      <c r="Q49" s="611"/>
      <c r="R49" s="611"/>
      <c r="S49" s="611"/>
      <c r="T49" s="611"/>
      <c r="U49" s="611"/>
      <c r="V49" s="611"/>
      <c r="W49" s="611"/>
    </row>
    <row r="50" spans="2:23" ht="24" customHeight="1">
      <c r="B50" s="177" t="e">
        <f>IF(OR((J46/I46)&lt;0.8,(J46/I46)&gt;1.2),"助成対象経費の大幅な増減（2割以上）があります。計画変更承認が必要な場合があります。","")</f>
        <v>#DIV/0!</v>
      </c>
      <c r="G50" s="152"/>
      <c r="H50" s="152"/>
      <c r="I50" s="152"/>
      <c r="J50" s="152"/>
      <c r="L50" s="612"/>
      <c r="M50" s="612"/>
      <c r="N50" s="612"/>
      <c r="O50" s="612"/>
      <c r="P50" s="612"/>
      <c r="Q50" s="612"/>
      <c r="R50" s="612"/>
      <c r="S50" s="612"/>
      <c r="T50" s="612"/>
      <c r="U50" s="612"/>
      <c r="V50" s="612"/>
      <c r="W50" s="612"/>
    </row>
    <row r="51" spans="2:23" ht="24" customHeight="1">
      <c r="B51" s="177"/>
    </row>
    <row r="52" spans="2:23" ht="24" customHeight="1">
      <c r="B52" s="177"/>
    </row>
  </sheetData>
  <sheetProtection algorithmName="SHA-512" hashValue="txcVvmWMp5lzeoQxFiHMQu2dq34Yuq64UfHl+ZXNuCRKvd21BxVY0q1PQCBz05dgAx0Y/Nt8wmpdfena3iTMWQ==" saltValue="BL1HumUXtX2QIJc3zxe1aA==" spinCount="100000" sheet="1" objects="1" scenarios="1"/>
  <mergeCells count="89">
    <mergeCell ref="I36:I38"/>
    <mergeCell ref="I39:I41"/>
    <mergeCell ref="I42:I44"/>
    <mergeCell ref="A1:C1"/>
    <mergeCell ref="A2:J2"/>
    <mergeCell ref="A3:J3"/>
    <mergeCell ref="A5:J5"/>
    <mergeCell ref="D35:E35"/>
    <mergeCell ref="G35:H35"/>
    <mergeCell ref="D43:E43"/>
    <mergeCell ref="D42:E42"/>
    <mergeCell ref="D41:E41"/>
    <mergeCell ref="E22:F22"/>
    <mergeCell ref="E14:F14"/>
    <mergeCell ref="E11:F11"/>
    <mergeCell ref="G39:G41"/>
    <mergeCell ref="G45:H45"/>
    <mergeCell ref="G46:H46"/>
    <mergeCell ref="D46:E46"/>
    <mergeCell ref="D45:E45"/>
    <mergeCell ref="D7:I7"/>
    <mergeCell ref="B8:I8"/>
    <mergeCell ref="A10:B10"/>
    <mergeCell ref="C10:D10"/>
    <mergeCell ref="E10:F10"/>
    <mergeCell ref="G10:J10"/>
    <mergeCell ref="E31:F31"/>
    <mergeCell ref="D40:E40"/>
    <mergeCell ref="D39:E39"/>
    <mergeCell ref="D38:E38"/>
    <mergeCell ref="D37:E37"/>
    <mergeCell ref="D36:E36"/>
    <mergeCell ref="H39:H41"/>
    <mergeCell ref="J39:J41"/>
    <mergeCell ref="G42:G44"/>
    <mergeCell ref="H42:H44"/>
    <mergeCell ref="J42:J44"/>
    <mergeCell ref="A29:A46"/>
    <mergeCell ref="C29:J29"/>
    <mergeCell ref="C30:J30"/>
    <mergeCell ref="G31:J31"/>
    <mergeCell ref="C32:F32"/>
    <mergeCell ref="B33:B34"/>
    <mergeCell ref="D33:F33"/>
    <mergeCell ref="G33:J33"/>
    <mergeCell ref="D34:F34"/>
    <mergeCell ref="G34:J34"/>
    <mergeCell ref="B35:B46"/>
    <mergeCell ref="G36:G38"/>
    <mergeCell ref="H36:H38"/>
    <mergeCell ref="J36:J38"/>
    <mergeCell ref="H32:I32"/>
    <mergeCell ref="D44:E44"/>
    <mergeCell ref="A12:A13"/>
    <mergeCell ref="B12:J12"/>
    <mergeCell ref="C13:J13"/>
    <mergeCell ref="A14:A21"/>
    <mergeCell ref="G14:J14"/>
    <mergeCell ref="B15:B16"/>
    <mergeCell ref="D15:F15"/>
    <mergeCell ref="G15:J15"/>
    <mergeCell ref="D16:F16"/>
    <mergeCell ref="G16:J16"/>
    <mergeCell ref="C17:J17"/>
    <mergeCell ref="C18:J18"/>
    <mergeCell ref="C19:J19"/>
    <mergeCell ref="C20:J20"/>
    <mergeCell ref="C21:J21"/>
    <mergeCell ref="L1:M2"/>
    <mergeCell ref="L10:W10"/>
    <mergeCell ref="L12:W13"/>
    <mergeCell ref="C11:D11"/>
    <mergeCell ref="G11:J11"/>
    <mergeCell ref="A48:J48"/>
    <mergeCell ref="L14:W28"/>
    <mergeCell ref="L29:W34"/>
    <mergeCell ref="L47:W50"/>
    <mergeCell ref="L35:W46"/>
    <mergeCell ref="A22:A28"/>
    <mergeCell ref="G22:J22"/>
    <mergeCell ref="B23:B24"/>
    <mergeCell ref="D23:F23"/>
    <mergeCell ref="G23:J23"/>
    <mergeCell ref="C28:J28"/>
    <mergeCell ref="D24:F24"/>
    <mergeCell ref="G24:J24"/>
    <mergeCell ref="C25:J25"/>
    <mergeCell ref="C26:J26"/>
    <mergeCell ref="C27:J27"/>
  </mergeCells>
  <phoneticPr fontId="23"/>
  <dataValidations count="4">
    <dataValidation type="list" allowBlank="1" showInputMessage="1" showErrorMessage="1" sqref="C13:J13" xr:uid="{00000000-0002-0000-0700-000000000000}">
      <formula1>"選択してください。,音楽 (オーケストラ、吹奏楽、オペラ、室内楽、合唱 等),舞踊 (バレエ、現代舞踊、民族舞踊、コンテンポラリーダンス 等),演劇 (現代演劇、児童演劇、人形劇、ミュージカル 等),伝統芸能 (地芝居（歌舞伎、人形浄瑠璃芝居 等）、民謡、邦楽 等),美術 (絵画、彫刻、工芸、写真、書等の展示),その他 (生活文化等、分類できない公演・展示)"</formula1>
    </dataValidation>
    <dataValidation imeMode="fullKatakana" allowBlank="1" showInputMessage="1" showErrorMessage="1" sqref="C29:J29 C17:J17" xr:uid="{00000000-0002-0000-0700-000001000000}"/>
    <dataValidation type="list" allowBlank="1" showInputMessage="1" showErrorMessage="1" sqref="C24 C16 C34" xr:uid="{00000000-0002-0000-0700-000002000000}">
      <formula1>"選択してください。,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imeMode="halfAlpha" operator="greaterThanOrEqual" allowBlank="1" showInputMessage="1" showErrorMessage="1" sqref="C14:C15 E22 C22:C23 C33 E14" xr:uid="{00000000-0002-0000-0700-000003000000}"/>
  </dataValidations>
  <printOptions horizontalCentered="1"/>
  <pageMargins left="0.70866141732283472" right="0.70866141732283472" top="0.35433070866141736" bottom="0.15748031496062992" header="0.31496062992125984" footer="0.11811023622047245"/>
  <pageSetup paperSize="9" scale="5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tabColor rgb="FFF7C1D4"/>
    <pageSetUpPr fitToPage="1"/>
  </sheetPr>
  <dimension ref="A1:AB87"/>
  <sheetViews>
    <sheetView view="pageBreakPreview" zoomScale="40" zoomScaleNormal="75" zoomScaleSheetLayoutView="40" workbookViewId="0">
      <selection activeCell="D11" sqref="D11:I11"/>
    </sheetView>
  </sheetViews>
  <sheetFormatPr defaultColWidth="9" defaultRowHeight="22.5"/>
  <cols>
    <col min="1" max="1" width="4.58203125" style="48" customWidth="1"/>
    <col min="2" max="2" width="3.75" style="181" bestFit="1" customWidth="1"/>
    <col min="3" max="4" width="16.75" style="181" customWidth="1"/>
    <col min="5" max="5" width="8.25" style="181" customWidth="1"/>
    <col min="6" max="6" width="17.33203125" style="181" customWidth="1"/>
    <col min="7" max="8" width="17.08203125" style="181" customWidth="1"/>
    <col min="9" max="9" width="15" style="181" customWidth="1"/>
    <col min="10" max="10" width="8.25" style="181" customWidth="1"/>
    <col min="11" max="11" width="9.08203125" style="181" customWidth="1"/>
    <col min="12" max="12" width="17.33203125" style="181" customWidth="1"/>
    <col min="13" max="13" width="8.25" style="181" customWidth="1"/>
    <col min="14" max="14" width="12.58203125" style="181" customWidth="1"/>
    <col min="15" max="15" width="30.33203125" style="181" customWidth="1"/>
    <col min="16" max="16" width="1.5" style="27" customWidth="1"/>
    <col min="17" max="16384" width="9" style="27"/>
  </cols>
  <sheetData>
    <row r="1" spans="1:28" ht="22.15" customHeight="1">
      <c r="B1" s="181" t="s">
        <v>352</v>
      </c>
    </row>
    <row r="2" spans="1:28" s="25" customFormat="1">
      <c r="A2" s="48"/>
      <c r="B2" s="776" t="s">
        <v>273</v>
      </c>
      <c r="C2" s="776"/>
      <c r="D2" s="777">
        <f>'5-1 総表'!C18</f>
        <v>0</v>
      </c>
      <c r="E2" s="777"/>
      <c r="F2" s="777"/>
      <c r="G2" s="777"/>
      <c r="H2" s="777"/>
      <c r="I2" s="777"/>
      <c r="J2" s="777"/>
      <c r="K2" s="777"/>
      <c r="L2" s="777"/>
      <c r="M2" s="777"/>
      <c r="N2" s="777"/>
      <c r="O2" s="362"/>
      <c r="P2" s="34"/>
    </row>
    <row r="3" spans="1:28" s="25" customFormat="1" ht="23" thickBot="1">
      <c r="A3" s="48"/>
      <c r="B3" s="776" t="s">
        <v>227</v>
      </c>
      <c r="C3" s="776"/>
      <c r="D3" s="777">
        <f>'5-1 総表'!C30</f>
        <v>0</v>
      </c>
      <c r="E3" s="777"/>
      <c r="F3" s="777"/>
      <c r="G3" s="777"/>
      <c r="H3" s="777"/>
      <c r="I3" s="777"/>
      <c r="J3" s="777"/>
      <c r="K3" s="777"/>
      <c r="L3" s="777"/>
      <c r="M3" s="777"/>
      <c r="N3" s="777"/>
      <c r="O3" s="362"/>
      <c r="Q3" s="530"/>
      <c r="R3" s="530"/>
      <c r="S3" s="530"/>
      <c r="T3" s="530"/>
      <c r="U3" s="530"/>
      <c r="V3" s="530"/>
      <c r="W3" s="530"/>
      <c r="X3" s="530"/>
      <c r="Y3" s="530"/>
      <c r="Z3" s="530"/>
      <c r="AA3" s="530"/>
      <c r="AB3" s="530"/>
    </row>
    <row r="4" spans="1:28" ht="27" customHeight="1">
      <c r="B4" s="778" t="s">
        <v>228</v>
      </c>
      <c r="C4" s="781" t="s">
        <v>251</v>
      </c>
      <c r="D4" s="781"/>
      <c r="E4" s="781"/>
      <c r="F4" s="781"/>
      <c r="G4" s="781"/>
      <c r="H4" s="781"/>
      <c r="I4" s="781"/>
      <c r="J4" s="781"/>
      <c r="K4" s="781"/>
      <c r="L4" s="781"/>
      <c r="M4" s="781"/>
      <c r="N4" s="781"/>
      <c r="O4" s="782"/>
      <c r="Q4" s="753" t="s">
        <v>428</v>
      </c>
      <c r="R4" s="750"/>
      <c r="S4" s="750"/>
      <c r="T4" s="750"/>
      <c r="U4" s="750"/>
      <c r="V4" s="750"/>
      <c r="W4" s="750"/>
      <c r="X4" s="750"/>
      <c r="Y4" s="750"/>
      <c r="Z4" s="750"/>
      <c r="AA4" s="750"/>
      <c r="AB4" s="750"/>
    </row>
    <row r="5" spans="1:28" ht="22.15" customHeight="1">
      <c r="A5" s="48">
        <v>1</v>
      </c>
      <c r="B5" s="779"/>
      <c r="C5" s="1015">
        <f>'1-2 個表'!C5:O10</f>
        <v>0</v>
      </c>
      <c r="D5" s="1015"/>
      <c r="E5" s="1015"/>
      <c r="F5" s="1015"/>
      <c r="G5" s="1015"/>
      <c r="H5" s="1015"/>
      <c r="I5" s="1015"/>
      <c r="J5" s="1015"/>
      <c r="K5" s="1015"/>
      <c r="L5" s="1015"/>
      <c r="M5" s="1015"/>
      <c r="N5" s="1015"/>
      <c r="O5" s="1016"/>
      <c r="Q5" s="750"/>
      <c r="R5" s="750"/>
      <c r="S5" s="750"/>
      <c r="T5" s="750"/>
      <c r="U5" s="750"/>
      <c r="V5" s="750"/>
      <c r="W5" s="750"/>
      <c r="X5" s="750"/>
      <c r="Y5" s="750"/>
      <c r="Z5" s="750"/>
      <c r="AA5" s="750"/>
      <c r="AB5" s="750"/>
    </row>
    <row r="6" spans="1:28">
      <c r="A6" s="48">
        <v>2</v>
      </c>
      <c r="B6" s="779"/>
      <c r="C6" s="1017"/>
      <c r="D6" s="1017"/>
      <c r="E6" s="1017"/>
      <c r="F6" s="1017"/>
      <c r="G6" s="1017"/>
      <c r="H6" s="1017"/>
      <c r="I6" s="1017"/>
      <c r="J6" s="1017"/>
      <c r="K6" s="1017"/>
      <c r="L6" s="1017"/>
      <c r="M6" s="1017"/>
      <c r="N6" s="1017"/>
      <c r="O6" s="1018"/>
      <c r="Q6" s="750"/>
      <c r="R6" s="750"/>
      <c r="S6" s="750"/>
      <c r="T6" s="750"/>
      <c r="U6" s="750"/>
      <c r="V6" s="750"/>
      <c r="W6" s="750"/>
      <c r="X6" s="750"/>
      <c r="Y6" s="750"/>
      <c r="Z6" s="750"/>
      <c r="AA6" s="750"/>
      <c r="AB6" s="750"/>
    </row>
    <row r="7" spans="1:28">
      <c r="A7" s="48">
        <v>3</v>
      </c>
      <c r="B7" s="779"/>
      <c r="C7" s="1017"/>
      <c r="D7" s="1017"/>
      <c r="E7" s="1017"/>
      <c r="F7" s="1017"/>
      <c r="G7" s="1017"/>
      <c r="H7" s="1017"/>
      <c r="I7" s="1017"/>
      <c r="J7" s="1017"/>
      <c r="K7" s="1017"/>
      <c r="L7" s="1017"/>
      <c r="M7" s="1017"/>
      <c r="N7" s="1017"/>
      <c r="O7" s="1018"/>
      <c r="Q7" s="750"/>
      <c r="R7" s="750"/>
      <c r="S7" s="750"/>
      <c r="T7" s="750"/>
      <c r="U7" s="750"/>
      <c r="V7" s="750"/>
      <c r="W7" s="750"/>
      <c r="X7" s="750"/>
      <c r="Y7" s="750"/>
      <c r="Z7" s="750"/>
      <c r="AA7" s="750"/>
      <c r="AB7" s="750"/>
    </row>
    <row r="8" spans="1:28">
      <c r="A8" s="48">
        <v>4</v>
      </c>
      <c r="B8" s="779"/>
      <c r="C8" s="1017"/>
      <c r="D8" s="1017"/>
      <c r="E8" s="1017"/>
      <c r="F8" s="1017"/>
      <c r="G8" s="1017"/>
      <c r="H8" s="1017"/>
      <c r="I8" s="1017"/>
      <c r="J8" s="1017"/>
      <c r="K8" s="1017"/>
      <c r="L8" s="1017"/>
      <c r="M8" s="1017"/>
      <c r="N8" s="1017"/>
      <c r="O8" s="1018"/>
      <c r="Q8" s="750"/>
      <c r="R8" s="750"/>
      <c r="S8" s="750"/>
      <c r="T8" s="750"/>
      <c r="U8" s="750"/>
      <c r="V8" s="750"/>
      <c r="W8" s="750"/>
      <c r="X8" s="750"/>
      <c r="Y8" s="750"/>
      <c r="Z8" s="750"/>
      <c r="AA8" s="750"/>
      <c r="AB8" s="750"/>
    </row>
    <row r="9" spans="1:28">
      <c r="A9" s="48">
        <v>5</v>
      </c>
      <c r="B9" s="779"/>
      <c r="C9" s="1017"/>
      <c r="D9" s="1017"/>
      <c r="E9" s="1017"/>
      <c r="F9" s="1017"/>
      <c r="G9" s="1017"/>
      <c r="H9" s="1017"/>
      <c r="I9" s="1017"/>
      <c r="J9" s="1017"/>
      <c r="K9" s="1017"/>
      <c r="L9" s="1017"/>
      <c r="M9" s="1017"/>
      <c r="N9" s="1017"/>
      <c r="O9" s="1018"/>
      <c r="Q9" s="750"/>
      <c r="R9" s="750"/>
      <c r="S9" s="750"/>
      <c r="T9" s="750"/>
      <c r="U9" s="750"/>
      <c r="V9" s="750"/>
      <c r="W9" s="750"/>
      <c r="X9" s="750"/>
      <c r="Y9" s="750"/>
      <c r="Z9" s="750"/>
      <c r="AA9" s="750"/>
      <c r="AB9" s="750"/>
    </row>
    <row r="10" spans="1:28">
      <c r="A10" s="48">
        <v>6</v>
      </c>
      <c r="B10" s="779"/>
      <c r="C10" s="1019"/>
      <c r="D10" s="1019"/>
      <c r="E10" s="1019"/>
      <c r="F10" s="1019"/>
      <c r="G10" s="1019"/>
      <c r="H10" s="1019"/>
      <c r="I10" s="1019"/>
      <c r="J10" s="1019"/>
      <c r="K10" s="1019"/>
      <c r="L10" s="1019"/>
      <c r="M10" s="1019"/>
      <c r="N10" s="1019"/>
      <c r="O10" s="1020"/>
      <c r="Q10" s="750"/>
      <c r="R10" s="750"/>
      <c r="S10" s="750"/>
      <c r="T10" s="750"/>
      <c r="U10" s="750"/>
      <c r="V10" s="750"/>
      <c r="W10" s="750"/>
      <c r="X10" s="750"/>
      <c r="Y10" s="750"/>
      <c r="Z10" s="750"/>
      <c r="AA10" s="750"/>
      <c r="AB10" s="750"/>
    </row>
    <row r="11" spans="1:28" ht="27" customHeight="1">
      <c r="B11" s="779"/>
      <c r="C11" s="789" t="s">
        <v>252</v>
      </c>
      <c r="D11" s="790"/>
      <c r="E11" s="790"/>
      <c r="F11" s="790"/>
      <c r="G11" s="790"/>
      <c r="H11" s="790"/>
      <c r="I11" s="790"/>
      <c r="J11" s="790"/>
      <c r="K11" s="790"/>
      <c r="L11" s="790"/>
      <c r="M11" s="790"/>
      <c r="N11" s="790"/>
      <c r="O11" s="791"/>
      <c r="Q11" s="750"/>
      <c r="R11" s="750"/>
      <c r="S11" s="750"/>
      <c r="T11" s="750"/>
      <c r="U11" s="750"/>
      <c r="V11" s="750"/>
      <c r="W11" s="750"/>
      <c r="X11" s="750"/>
      <c r="Y11" s="750"/>
      <c r="Z11" s="750"/>
      <c r="AA11" s="750"/>
      <c r="AB11" s="750"/>
    </row>
    <row r="12" spans="1:28">
      <c r="A12" s="48">
        <v>1</v>
      </c>
      <c r="B12" s="779"/>
      <c r="C12" s="1021">
        <f>'1-2 個表'!C12:O15</f>
        <v>0</v>
      </c>
      <c r="D12" s="1021"/>
      <c r="E12" s="1021"/>
      <c r="F12" s="1021"/>
      <c r="G12" s="1021"/>
      <c r="H12" s="1021"/>
      <c r="I12" s="1021"/>
      <c r="J12" s="1021"/>
      <c r="K12" s="1021"/>
      <c r="L12" s="1021"/>
      <c r="M12" s="1021"/>
      <c r="N12" s="1021"/>
      <c r="O12" s="1016"/>
      <c r="Q12" s="750"/>
      <c r="R12" s="750"/>
      <c r="S12" s="750"/>
      <c r="T12" s="750"/>
      <c r="U12" s="750"/>
      <c r="V12" s="750"/>
      <c r="W12" s="750"/>
      <c r="X12" s="750"/>
      <c r="Y12" s="750"/>
      <c r="Z12" s="750"/>
      <c r="AA12" s="750"/>
      <c r="AB12" s="750"/>
    </row>
    <row r="13" spans="1:28">
      <c r="A13" s="48">
        <v>2</v>
      </c>
      <c r="B13" s="779"/>
      <c r="C13" s="1022"/>
      <c r="D13" s="1022"/>
      <c r="E13" s="1022"/>
      <c r="F13" s="1022"/>
      <c r="G13" s="1022"/>
      <c r="H13" s="1022"/>
      <c r="I13" s="1022"/>
      <c r="J13" s="1022"/>
      <c r="K13" s="1022"/>
      <c r="L13" s="1022"/>
      <c r="M13" s="1022"/>
      <c r="N13" s="1022"/>
      <c r="O13" s="1018"/>
      <c r="Q13" s="750"/>
      <c r="R13" s="750"/>
      <c r="S13" s="750"/>
      <c r="T13" s="750"/>
      <c r="U13" s="750"/>
      <c r="V13" s="750"/>
      <c r="W13" s="750"/>
      <c r="X13" s="750"/>
      <c r="Y13" s="750"/>
      <c r="Z13" s="750"/>
      <c r="AA13" s="750"/>
      <c r="AB13" s="750"/>
    </row>
    <row r="14" spans="1:28">
      <c r="A14" s="48">
        <v>3</v>
      </c>
      <c r="B14" s="779"/>
      <c r="C14" s="1022"/>
      <c r="D14" s="1022"/>
      <c r="E14" s="1022"/>
      <c r="F14" s="1022"/>
      <c r="G14" s="1022"/>
      <c r="H14" s="1022"/>
      <c r="I14" s="1022"/>
      <c r="J14" s="1022"/>
      <c r="K14" s="1022"/>
      <c r="L14" s="1022"/>
      <c r="M14" s="1022"/>
      <c r="N14" s="1022"/>
      <c r="O14" s="1018"/>
      <c r="Q14" s="750"/>
      <c r="R14" s="750"/>
      <c r="S14" s="750"/>
      <c r="T14" s="750"/>
      <c r="U14" s="750"/>
      <c r="V14" s="750"/>
      <c r="W14" s="750"/>
      <c r="X14" s="750"/>
      <c r="Y14" s="750"/>
      <c r="Z14" s="750"/>
      <c r="AA14" s="750"/>
      <c r="AB14" s="750"/>
    </row>
    <row r="15" spans="1:28" ht="23" thickBot="1">
      <c r="A15" s="48">
        <v>4</v>
      </c>
      <c r="B15" s="780"/>
      <c r="C15" s="1023"/>
      <c r="D15" s="1023"/>
      <c r="E15" s="1023"/>
      <c r="F15" s="1023"/>
      <c r="G15" s="1023"/>
      <c r="H15" s="1023"/>
      <c r="I15" s="1023"/>
      <c r="J15" s="1023"/>
      <c r="K15" s="1023"/>
      <c r="L15" s="1023"/>
      <c r="M15" s="1023"/>
      <c r="N15" s="1023"/>
      <c r="O15" s="1024"/>
      <c r="Q15" s="750"/>
      <c r="R15" s="750"/>
      <c r="S15" s="750"/>
      <c r="T15" s="750"/>
      <c r="U15" s="750"/>
      <c r="V15" s="750"/>
      <c r="W15" s="750"/>
      <c r="X15" s="750"/>
      <c r="Y15" s="750"/>
      <c r="Z15" s="750"/>
      <c r="AA15" s="750"/>
      <c r="AB15" s="750"/>
    </row>
    <row r="16" spans="1:28" ht="24" customHeight="1">
      <c r="B16" s="778" t="s">
        <v>229</v>
      </c>
      <c r="C16" s="262" t="s">
        <v>255</v>
      </c>
      <c r="D16" s="263" t="s">
        <v>230</v>
      </c>
      <c r="E16" s="836" t="s">
        <v>231</v>
      </c>
      <c r="F16" s="837"/>
      <c r="G16" s="836" t="s">
        <v>256</v>
      </c>
      <c r="H16" s="837"/>
      <c r="I16" s="264" t="s">
        <v>257</v>
      </c>
      <c r="J16" s="836" t="s">
        <v>232</v>
      </c>
      <c r="K16" s="838"/>
      <c r="L16" s="838"/>
      <c r="M16" s="839"/>
      <c r="N16" s="363" t="s">
        <v>264</v>
      </c>
      <c r="O16" s="266" t="s">
        <v>233</v>
      </c>
      <c r="Q16" s="747" t="s">
        <v>418</v>
      </c>
      <c r="R16" s="748"/>
      <c r="S16" s="748"/>
      <c r="T16" s="748"/>
      <c r="U16" s="748"/>
      <c r="V16" s="748"/>
      <c r="W16" s="748"/>
      <c r="X16" s="748"/>
      <c r="Y16" s="748"/>
      <c r="Z16" s="748"/>
      <c r="AA16" s="748"/>
      <c r="AB16" s="748"/>
    </row>
    <row r="17" spans="1:28">
      <c r="A17" s="48">
        <v>1</v>
      </c>
      <c r="B17" s="822"/>
      <c r="C17" s="267"/>
      <c r="D17" s="139"/>
      <c r="E17" s="772"/>
      <c r="F17" s="840"/>
      <c r="G17" s="774"/>
      <c r="H17" s="775"/>
      <c r="I17" s="268"/>
      <c r="J17" s="769"/>
      <c r="K17" s="770"/>
      <c r="L17" s="770"/>
      <c r="M17" s="771"/>
      <c r="N17" s="269"/>
      <c r="O17" s="184"/>
      <c r="Q17" s="749"/>
      <c r="R17" s="749"/>
      <c r="S17" s="749"/>
      <c r="T17" s="749"/>
      <c r="U17" s="749"/>
      <c r="V17" s="749"/>
      <c r="W17" s="749"/>
      <c r="X17" s="749"/>
      <c r="Y17" s="749"/>
      <c r="Z17" s="749"/>
      <c r="AA17" s="749"/>
      <c r="AB17" s="749"/>
    </row>
    <row r="18" spans="1:28">
      <c r="A18" s="48">
        <v>2</v>
      </c>
      <c r="B18" s="822"/>
      <c r="C18" s="303"/>
      <c r="D18" s="255"/>
      <c r="E18" s="772"/>
      <c r="F18" s="773"/>
      <c r="G18" s="774"/>
      <c r="H18" s="775"/>
      <c r="I18" s="268"/>
      <c r="J18" s="769"/>
      <c r="K18" s="770"/>
      <c r="L18" s="770"/>
      <c r="M18" s="771"/>
      <c r="N18" s="269"/>
      <c r="O18" s="184"/>
      <c r="Q18" s="749"/>
      <c r="R18" s="749"/>
      <c r="S18" s="749"/>
      <c r="T18" s="749"/>
      <c r="U18" s="749"/>
      <c r="V18" s="749"/>
      <c r="W18" s="749"/>
      <c r="X18" s="749"/>
      <c r="Y18" s="749"/>
      <c r="Z18" s="749"/>
      <c r="AA18" s="749"/>
      <c r="AB18" s="749"/>
    </row>
    <row r="19" spans="1:28">
      <c r="A19" s="48">
        <v>3</v>
      </c>
      <c r="B19" s="822"/>
      <c r="C19" s="303"/>
      <c r="D19" s="140"/>
      <c r="E19" s="772"/>
      <c r="F19" s="773"/>
      <c r="G19" s="774"/>
      <c r="H19" s="775"/>
      <c r="I19" s="268"/>
      <c r="J19" s="769"/>
      <c r="K19" s="770"/>
      <c r="L19" s="770"/>
      <c r="M19" s="771"/>
      <c r="N19" s="269"/>
      <c r="O19" s="184"/>
      <c r="Q19" s="749"/>
      <c r="R19" s="749"/>
      <c r="S19" s="749"/>
      <c r="T19" s="749"/>
      <c r="U19" s="749"/>
      <c r="V19" s="749"/>
      <c r="W19" s="749"/>
      <c r="X19" s="749"/>
      <c r="Y19" s="749"/>
      <c r="Z19" s="749"/>
      <c r="AA19" s="749"/>
      <c r="AB19" s="749"/>
    </row>
    <row r="20" spans="1:28">
      <c r="A20" s="48">
        <v>4</v>
      </c>
      <c r="B20" s="822"/>
      <c r="C20" s="304"/>
      <c r="D20" s="141"/>
      <c r="E20" s="772"/>
      <c r="F20" s="773"/>
      <c r="G20" s="841"/>
      <c r="H20" s="842"/>
      <c r="I20" s="185"/>
      <c r="J20" s="766"/>
      <c r="K20" s="767"/>
      <c r="L20" s="767"/>
      <c r="M20" s="768"/>
      <c r="N20" s="269"/>
      <c r="O20" s="305"/>
      <c r="Q20" s="750"/>
      <c r="R20" s="750"/>
      <c r="S20" s="750"/>
      <c r="T20" s="750"/>
      <c r="U20" s="750"/>
      <c r="V20" s="750"/>
      <c r="W20" s="750"/>
      <c r="X20" s="750"/>
      <c r="Y20" s="750"/>
      <c r="Z20" s="750"/>
      <c r="AA20" s="750"/>
      <c r="AB20" s="750"/>
    </row>
    <row r="21" spans="1:28" ht="27" customHeight="1">
      <c r="B21" s="822"/>
      <c r="C21" s="754" t="s">
        <v>234</v>
      </c>
      <c r="D21" s="755"/>
      <c r="E21" s="755"/>
      <c r="F21" s="755"/>
      <c r="G21" s="755"/>
      <c r="H21" s="755"/>
      <c r="I21" s="755"/>
      <c r="J21" s="755"/>
      <c r="K21" s="755"/>
      <c r="L21" s="755"/>
      <c r="M21" s="755"/>
      <c r="N21" s="755"/>
      <c r="O21" s="756"/>
      <c r="Q21" s="747" t="s">
        <v>425</v>
      </c>
      <c r="R21" s="748"/>
      <c r="S21" s="748"/>
      <c r="T21" s="748"/>
      <c r="U21" s="748"/>
      <c r="V21" s="748"/>
      <c r="W21" s="748"/>
      <c r="X21" s="748"/>
      <c r="Y21" s="748"/>
      <c r="Z21" s="748"/>
      <c r="AA21" s="748"/>
      <c r="AB21" s="748"/>
    </row>
    <row r="22" spans="1:28" ht="24" customHeight="1">
      <c r="A22" s="48">
        <v>1</v>
      </c>
      <c r="B22" s="822"/>
      <c r="C22" s="757"/>
      <c r="D22" s="758"/>
      <c r="E22" s="758"/>
      <c r="F22" s="758"/>
      <c r="G22" s="758"/>
      <c r="H22" s="758"/>
      <c r="I22" s="758"/>
      <c r="J22" s="758"/>
      <c r="K22" s="758"/>
      <c r="L22" s="758"/>
      <c r="M22" s="758"/>
      <c r="N22" s="758"/>
      <c r="O22" s="759"/>
      <c r="Q22" s="749"/>
      <c r="R22" s="749"/>
      <c r="S22" s="749"/>
      <c r="T22" s="749"/>
      <c r="U22" s="749"/>
      <c r="V22" s="749"/>
      <c r="W22" s="749"/>
      <c r="X22" s="749"/>
      <c r="Y22" s="749"/>
      <c r="Z22" s="749"/>
      <c r="AA22" s="749"/>
      <c r="AB22" s="749"/>
    </row>
    <row r="23" spans="1:28" ht="24" customHeight="1">
      <c r="A23" s="48">
        <v>2</v>
      </c>
      <c r="B23" s="822"/>
      <c r="C23" s="760"/>
      <c r="D23" s="761"/>
      <c r="E23" s="761"/>
      <c r="F23" s="761"/>
      <c r="G23" s="761"/>
      <c r="H23" s="761"/>
      <c r="I23" s="761"/>
      <c r="J23" s="761"/>
      <c r="K23" s="761"/>
      <c r="L23" s="761"/>
      <c r="M23" s="761"/>
      <c r="N23" s="761"/>
      <c r="O23" s="762"/>
      <c r="Q23" s="749"/>
      <c r="R23" s="749"/>
      <c r="S23" s="749"/>
      <c r="T23" s="749"/>
      <c r="U23" s="749"/>
      <c r="V23" s="749"/>
      <c r="W23" s="749"/>
      <c r="X23" s="749"/>
      <c r="Y23" s="749"/>
      <c r="Z23" s="749"/>
      <c r="AA23" s="749"/>
      <c r="AB23" s="749"/>
    </row>
    <row r="24" spans="1:28" ht="24" customHeight="1">
      <c r="A24" s="48">
        <v>3</v>
      </c>
      <c r="B24" s="822"/>
      <c r="C24" s="760"/>
      <c r="D24" s="761"/>
      <c r="E24" s="761"/>
      <c r="F24" s="761"/>
      <c r="G24" s="761"/>
      <c r="H24" s="761"/>
      <c r="I24" s="761"/>
      <c r="J24" s="761"/>
      <c r="K24" s="761"/>
      <c r="L24" s="761"/>
      <c r="M24" s="761"/>
      <c r="N24" s="761"/>
      <c r="O24" s="762"/>
      <c r="Q24" s="749"/>
      <c r="R24" s="749"/>
      <c r="S24" s="749"/>
      <c r="T24" s="749"/>
      <c r="U24" s="749"/>
      <c r="V24" s="749"/>
      <c r="W24" s="749"/>
      <c r="X24" s="749"/>
      <c r="Y24" s="749"/>
      <c r="Z24" s="749"/>
      <c r="AA24" s="749"/>
      <c r="AB24" s="749"/>
    </row>
    <row r="25" spans="1:28" ht="24" customHeight="1">
      <c r="A25" s="48">
        <v>4</v>
      </c>
      <c r="B25" s="822"/>
      <c r="C25" s="760"/>
      <c r="D25" s="761"/>
      <c r="E25" s="761"/>
      <c r="F25" s="761"/>
      <c r="G25" s="761"/>
      <c r="H25" s="761"/>
      <c r="I25" s="761"/>
      <c r="J25" s="761"/>
      <c r="K25" s="761"/>
      <c r="L25" s="761"/>
      <c r="M25" s="761"/>
      <c r="N25" s="761"/>
      <c r="O25" s="762"/>
      <c r="Q25" s="749"/>
      <c r="R25" s="749"/>
      <c r="S25" s="749"/>
      <c r="T25" s="749"/>
      <c r="U25" s="749"/>
      <c r="V25" s="749"/>
      <c r="W25" s="749"/>
      <c r="X25" s="749"/>
      <c r="Y25" s="749"/>
      <c r="Z25" s="749"/>
      <c r="AA25" s="749"/>
      <c r="AB25" s="749"/>
    </row>
    <row r="26" spans="1:28" ht="24" customHeight="1">
      <c r="A26" s="48">
        <v>5</v>
      </c>
      <c r="B26" s="822"/>
      <c r="C26" s="760"/>
      <c r="D26" s="761"/>
      <c r="E26" s="761"/>
      <c r="F26" s="761"/>
      <c r="G26" s="761"/>
      <c r="H26" s="761"/>
      <c r="I26" s="761"/>
      <c r="J26" s="761"/>
      <c r="K26" s="761"/>
      <c r="L26" s="761"/>
      <c r="M26" s="761"/>
      <c r="N26" s="761"/>
      <c r="O26" s="762"/>
      <c r="Q26" s="749"/>
      <c r="R26" s="749"/>
      <c r="S26" s="749"/>
      <c r="T26" s="749"/>
      <c r="U26" s="749"/>
      <c r="V26" s="749"/>
      <c r="W26" s="749"/>
      <c r="X26" s="749"/>
      <c r="Y26" s="749"/>
      <c r="Z26" s="749"/>
      <c r="AA26" s="749"/>
      <c r="AB26" s="749"/>
    </row>
    <row r="27" spans="1:28" ht="24" customHeight="1">
      <c r="A27" s="48">
        <v>6</v>
      </c>
      <c r="B27" s="822"/>
      <c r="C27" s="760"/>
      <c r="D27" s="761"/>
      <c r="E27" s="761"/>
      <c r="F27" s="761"/>
      <c r="G27" s="761"/>
      <c r="H27" s="761"/>
      <c r="I27" s="761"/>
      <c r="J27" s="761"/>
      <c r="K27" s="761"/>
      <c r="L27" s="761"/>
      <c r="M27" s="761"/>
      <c r="N27" s="761"/>
      <c r="O27" s="762"/>
      <c r="Q27" s="749"/>
      <c r="R27" s="749"/>
      <c r="S27" s="749"/>
      <c r="T27" s="749"/>
      <c r="U27" s="749"/>
      <c r="V27" s="749"/>
      <c r="W27" s="749"/>
      <c r="X27" s="749"/>
      <c r="Y27" s="749"/>
      <c r="Z27" s="749"/>
      <c r="AA27" s="749"/>
      <c r="AB27" s="749"/>
    </row>
    <row r="28" spans="1:28" ht="24" customHeight="1">
      <c r="A28" s="48">
        <v>7</v>
      </c>
      <c r="B28" s="822"/>
      <c r="C28" s="760"/>
      <c r="D28" s="761"/>
      <c r="E28" s="761"/>
      <c r="F28" s="761"/>
      <c r="G28" s="761"/>
      <c r="H28" s="761"/>
      <c r="I28" s="761"/>
      <c r="J28" s="761"/>
      <c r="K28" s="761"/>
      <c r="L28" s="761"/>
      <c r="M28" s="761"/>
      <c r="N28" s="761"/>
      <c r="O28" s="762"/>
      <c r="Q28" s="749"/>
      <c r="R28" s="749"/>
      <c r="S28" s="749"/>
      <c r="T28" s="749"/>
      <c r="U28" s="749"/>
      <c r="V28" s="749"/>
      <c r="W28" s="749"/>
      <c r="X28" s="749"/>
      <c r="Y28" s="749"/>
      <c r="Z28" s="749"/>
      <c r="AA28" s="749"/>
      <c r="AB28" s="749"/>
    </row>
    <row r="29" spans="1:28" ht="24" customHeight="1">
      <c r="A29" s="48">
        <v>8</v>
      </c>
      <c r="B29" s="822"/>
      <c r="C29" s="760"/>
      <c r="D29" s="761"/>
      <c r="E29" s="761"/>
      <c r="F29" s="761"/>
      <c r="G29" s="761"/>
      <c r="H29" s="761"/>
      <c r="I29" s="761"/>
      <c r="J29" s="761"/>
      <c r="K29" s="761"/>
      <c r="L29" s="761"/>
      <c r="M29" s="761"/>
      <c r="N29" s="761"/>
      <c r="O29" s="762"/>
      <c r="Q29" s="749"/>
      <c r="R29" s="749"/>
      <c r="S29" s="749"/>
      <c r="T29" s="749"/>
      <c r="U29" s="749"/>
      <c r="V29" s="749"/>
      <c r="W29" s="749"/>
      <c r="X29" s="749"/>
      <c r="Y29" s="749"/>
      <c r="Z29" s="749"/>
      <c r="AA29" s="749"/>
      <c r="AB29" s="749"/>
    </row>
    <row r="30" spans="1:28" ht="24" customHeight="1">
      <c r="A30" s="48">
        <v>9</v>
      </c>
      <c r="B30" s="822"/>
      <c r="C30" s="760"/>
      <c r="D30" s="761"/>
      <c r="E30" s="761"/>
      <c r="F30" s="761"/>
      <c r="G30" s="761"/>
      <c r="H30" s="761"/>
      <c r="I30" s="761"/>
      <c r="J30" s="761"/>
      <c r="K30" s="761"/>
      <c r="L30" s="761"/>
      <c r="M30" s="761"/>
      <c r="N30" s="761"/>
      <c r="O30" s="762"/>
      <c r="Q30" s="749"/>
      <c r="R30" s="749"/>
      <c r="S30" s="749"/>
      <c r="T30" s="749"/>
      <c r="U30" s="749"/>
      <c r="V30" s="749"/>
      <c r="W30" s="749"/>
      <c r="X30" s="749"/>
      <c r="Y30" s="749"/>
      <c r="Z30" s="749"/>
      <c r="AA30" s="749"/>
      <c r="AB30" s="749"/>
    </row>
    <row r="31" spans="1:28" ht="24" customHeight="1">
      <c r="A31" s="48">
        <v>10</v>
      </c>
      <c r="B31" s="822"/>
      <c r="C31" s="760"/>
      <c r="D31" s="761"/>
      <c r="E31" s="761"/>
      <c r="F31" s="761"/>
      <c r="G31" s="761"/>
      <c r="H31" s="761"/>
      <c r="I31" s="761"/>
      <c r="J31" s="761"/>
      <c r="K31" s="761"/>
      <c r="L31" s="761"/>
      <c r="M31" s="761"/>
      <c r="N31" s="761"/>
      <c r="O31" s="762"/>
      <c r="Q31" s="749"/>
      <c r="R31" s="749"/>
      <c r="S31" s="749"/>
      <c r="T31" s="749"/>
      <c r="U31" s="749"/>
      <c r="V31" s="749"/>
      <c r="W31" s="749"/>
      <c r="X31" s="749"/>
      <c r="Y31" s="749"/>
      <c r="Z31" s="749"/>
      <c r="AA31" s="749"/>
      <c r="AB31" s="749"/>
    </row>
    <row r="32" spans="1:28" ht="24" customHeight="1">
      <c r="A32" s="48">
        <v>11</v>
      </c>
      <c r="B32" s="822"/>
      <c r="C32" s="760"/>
      <c r="D32" s="761"/>
      <c r="E32" s="761"/>
      <c r="F32" s="761"/>
      <c r="G32" s="761"/>
      <c r="H32" s="761"/>
      <c r="I32" s="761"/>
      <c r="J32" s="761"/>
      <c r="K32" s="761"/>
      <c r="L32" s="761"/>
      <c r="M32" s="761"/>
      <c r="N32" s="761"/>
      <c r="O32" s="762"/>
      <c r="Q32" s="749"/>
      <c r="R32" s="749"/>
      <c r="S32" s="749"/>
      <c r="T32" s="749"/>
      <c r="U32" s="749"/>
      <c r="V32" s="749"/>
      <c r="W32" s="749"/>
      <c r="X32" s="749"/>
      <c r="Y32" s="749"/>
      <c r="Z32" s="749"/>
      <c r="AA32" s="749"/>
      <c r="AB32" s="749"/>
    </row>
    <row r="33" spans="1:28" ht="24" customHeight="1">
      <c r="A33" s="48">
        <v>12</v>
      </c>
      <c r="B33" s="822"/>
      <c r="C33" s="760"/>
      <c r="D33" s="761"/>
      <c r="E33" s="761"/>
      <c r="F33" s="761"/>
      <c r="G33" s="761"/>
      <c r="H33" s="761"/>
      <c r="I33" s="761"/>
      <c r="J33" s="761"/>
      <c r="K33" s="761"/>
      <c r="L33" s="761"/>
      <c r="M33" s="761"/>
      <c r="N33" s="761"/>
      <c r="O33" s="762"/>
      <c r="Q33" s="749"/>
      <c r="R33" s="749"/>
      <c r="S33" s="749"/>
      <c r="T33" s="749"/>
      <c r="U33" s="749"/>
      <c r="V33" s="749"/>
      <c r="W33" s="749"/>
      <c r="X33" s="749"/>
      <c r="Y33" s="749"/>
      <c r="Z33" s="749"/>
      <c r="AA33" s="749"/>
      <c r="AB33" s="749"/>
    </row>
    <row r="34" spans="1:28" ht="24" customHeight="1">
      <c r="A34" s="48">
        <v>13</v>
      </c>
      <c r="B34" s="822"/>
      <c r="C34" s="760"/>
      <c r="D34" s="761"/>
      <c r="E34" s="761"/>
      <c r="F34" s="761"/>
      <c r="G34" s="761"/>
      <c r="H34" s="761"/>
      <c r="I34" s="761"/>
      <c r="J34" s="761"/>
      <c r="K34" s="761"/>
      <c r="L34" s="761"/>
      <c r="M34" s="761"/>
      <c r="N34" s="761"/>
      <c r="O34" s="762"/>
      <c r="Q34" s="749"/>
      <c r="R34" s="749"/>
      <c r="S34" s="749"/>
      <c r="T34" s="749"/>
      <c r="U34" s="749"/>
      <c r="V34" s="749"/>
      <c r="W34" s="749"/>
      <c r="X34" s="749"/>
      <c r="Y34" s="749"/>
      <c r="Z34" s="749"/>
      <c r="AA34" s="749"/>
      <c r="AB34" s="749"/>
    </row>
    <row r="35" spans="1:28" ht="24" customHeight="1">
      <c r="A35" s="48">
        <v>14</v>
      </c>
      <c r="B35" s="822"/>
      <c r="C35" s="760"/>
      <c r="D35" s="761"/>
      <c r="E35" s="761"/>
      <c r="F35" s="761"/>
      <c r="G35" s="761"/>
      <c r="H35" s="761"/>
      <c r="I35" s="761"/>
      <c r="J35" s="761"/>
      <c r="K35" s="761"/>
      <c r="L35" s="761"/>
      <c r="M35" s="761"/>
      <c r="N35" s="761"/>
      <c r="O35" s="762"/>
      <c r="Q35" s="749"/>
      <c r="R35" s="749"/>
      <c r="S35" s="749"/>
      <c r="T35" s="749"/>
      <c r="U35" s="749"/>
      <c r="V35" s="749"/>
      <c r="W35" s="749"/>
      <c r="X35" s="749"/>
      <c r="Y35" s="749"/>
      <c r="Z35" s="749"/>
      <c r="AA35" s="749"/>
      <c r="AB35" s="749"/>
    </row>
    <row r="36" spans="1:28" ht="24" customHeight="1">
      <c r="A36" s="48">
        <v>15</v>
      </c>
      <c r="B36" s="822"/>
      <c r="C36" s="760"/>
      <c r="D36" s="761"/>
      <c r="E36" s="761"/>
      <c r="F36" s="761"/>
      <c r="G36" s="761"/>
      <c r="H36" s="761"/>
      <c r="I36" s="761"/>
      <c r="J36" s="761"/>
      <c r="K36" s="761"/>
      <c r="L36" s="761"/>
      <c r="M36" s="761"/>
      <c r="N36" s="761"/>
      <c r="O36" s="762"/>
      <c r="Q36" s="749"/>
      <c r="R36" s="749"/>
      <c r="S36" s="749"/>
      <c r="T36" s="749"/>
      <c r="U36" s="749"/>
      <c r="V36" s="749"/>
      <c r="W36" s="749"/>
      <c r="X36" s="749"/>
      <c r="Y36" s="749"/>
      <c r="Z36" s="749"/>
      <c r="AA36" s="749"/>
      <c r="AB36" s="749"/>
    </row>
    <row r="37" spans="1:28" ht="24" customHeight="1">
      <c r="A37" s="48">
        <v>16</v>
      </c>
      <c r="B37" s="822"/>
      <c r="C37" s="760"/>
      <c r="D37" s="761"/>
      <c r="E37" s="761"/>
      <c r="F37" s="761"/>
      <c r="G37" s="761"/>
      <c r="H37" s="761"/>
      <c r="I37" s="761"/>
      <c r="J37" s="761"/>
      <c r="K37" s="761"/>
      <c r="L37" s="761"/>
      <c r="M37" s="761"/>
      <c r="N37" s="761"/>
      <c r="O37" s="762"/>
      <c r="Q37" s="749"/>
      <c r="R37" s="749"/>
      <c r="S37" s="749"/>
      <c r="T37" s="749"/>
      <c r="U37" s="749"/>
      <c r="V37" s="749"/>
      <c r="W37" s="749"/>
      <c r="X37" s="749"/>
      <c r="Y37" s="749"/>
      <c r="Z37" s="749"/>
      <c r="AA37" s="749"/>
      <c r="AB37" s="749"/>
    </row>
    <row r="38" spans="1:28" ht="24" customHeight="1">
      <c r="A38" s="48">
        <v>17</v>
      </c>
      <c r="B38" s="822"/>
      <c r="C38" s="760"/>
      <c r="D38" s="761"/>
      <c r="E38" s="761"/>
      <c r="F38" s="761"/>
      <c r="G38" s="761"/>
      <c r="H38" s="761"/>
      <c r="I38" s="761"/>
      <c r="J38" s="761"/>
      <c r="K38" s="761"/>
      <c r="L38" s="761"/>
      <c r="M38" s="761"/>
      <c r="N38" s="761"/>
      <c r="O38" s="762"/>
      <c r="Q38" s="749"/>
      <c r="R38" s="749"/>
      <c r="S38" s="749"/>
      <c r="T38" s="749"/>
      <c r="U38" s="749"/>
      <c r="V38" s="749"/>
      <c r="W38" s="749"/>
      <c r="X38" s="749"/>
      <c r="Y38" s="749"/>
      <c r="Z38" s="749"/>
      <c r="AA38" s="749"/>
      <c r="AB38" s="749"/>
    </row>
    <row r="39" spans="1:28" ht="24" customHeight="1">
      <c r="A39" s="48">
        <v>18</v>
      </c>
      <c r="B39" s="822"/>
      <c r="C39" s="760"/>
      <c r="D39" s="761"/>
      <c r="E39" s="761"/>
      <c r="F39" s="761"/>
      <c r="G39" s="761"/>
      <c r="H39" s="761"/>
      <c r="I39" s="761"/>
      <c r="J39" s="761"/>
      <c r="K39" s="761"/>
      <c r="L39" s="761"/>
      <c r="M39" s="761"/>
      <c r="N39" s="761"/>
      <c r="O39" s="762"/>
      <c r="Q39" s="749"/>
      <c r="R39" s="749"/>
      <c r="S39" s="749"/>
      <c r="T39" s="749"/>
      <c r="U39" s="749"/>
      <c r="V39" s="749"/>
      <c r="W39" s="749"/>
      <c r="X39" s="749"/>
      <c r="Y39" s="749"/>
      <c r="Z39" s="749"/>
      <c r="AA39" s="749"/>
      <c r="AB39" s="749"/>
    </row>
    <row r="40" spans="1:28" ht="24" customHeight="1">
      <c r="A40" s="48">
        <v>19</v>
      </c>
      <c r="B40" s="822"/>
      <c r="C40" s="760"/>
      <c r="D40" s="761"/>
      <c r="E40" s="761"/>
      <c r="F40" s="761"/>
      <c r="G40" s="761"/>
      <c r="H40" s="761"/>
      <c r="I40" s="761"/>
      <c r="J40" s="761"/>
      <c r="K40" s="761"/>
      <c r="L40" s="761"/>
      <c r="M40" s="761"/>
      <c r="N40" s="761"/>
      <c r="O40" s="762"/>
      <c r="Q40" s="749"/>
      <c r="R40" s="749"/>
      <c r="S40" s="749"/>
      <c r="T40" s="749"/>
      <c r="U40" s="749"/>
      <c r="V40" s="749"/>
      <c r="W40" s="749"/>
      <c r="X40" s="749"/>
      <c r="Y40" s="749"/>
      <c r="Z40" s="749"/>
      <c r="AA40" s="749"/>
      <c r="AB40" s="749"/>
    </row>
    <row r="41" spans="1:28" ht="24" customHeight="1">
      <c r="A41" s="48">
        <v>20</v>
      </c>
      <c r="B41" s="822"/>
      <c r="C41" s="760"/>
      <c r="D41" s="761"/>
      <c r="E41" s="761"/>
      <c r="F41" s="761"/>
      <c r="G41" s="761"/>
      <c r="H41" s="761"/>
      <c r="I41" s="761"/>
      <c r="J41" s="761"/>
      <c r="K41" s="761"/>
      <c r="L41" s="761"/>
      <c r="M41" s="761"/>
      <c r="N41" s="761"/>
      <c r="O41" s="762"/>
      <c r="Q41" s="749"/>
      <c r="R41" s="749"/>
      <c r="S41" s="749"/>
      <c r="T41" s="749"/>
      <c r="U41" s="749"/>
      <c r="V41" s="749"/>
      <c r="W41" s="749"/>
      <c r="X41" s="749"/>
      <c r="Y41" s="749"/>
      <c r="Z41" s="749"/>
      <c r="AA41" s="749"/>
      <c r="AB41" s="749"/>
    </row>
    <row r="42" spans="1:28" ht="24" customHeight="1">
      <c r="A42" s="48">
        <v>21</v>
      </c>
      <c r="B42" s="822"/>
      <c r="C42" s="760"/>
      <c r="D42" s="761"/>
      <c r="E42" s="761"/>
      <c r="F42" s="761"/>
      <c r="G42" s="761"/>
      <c r="H42" s="761"/>
      <c r="I42" s="761"/>
      <c r="J42" s="761"/>
      <c r="K42" s="761"/>
      <c r="L42" s="761"/>
      <c r="M42" s="761"/>
      <c r="N42" s="761"/>
      <c r="O42" s="762"/>
      <c r="Q42" s="749"/>
      <c r="R42" s="749"/>
      <c r="S42" s="749"/>
      <c r="T42" s="749"/>
      <c r="U42" s="749"/>
      <c r="V42" s="749"/>
      <c r="W42" s="749"/>
      <c r="X42" s="749"/>
      <c r="Y42" s="749"/>
      <c r="Z42" s="749"/>
      <c r="AA42" s="749"/>
      <c r="AB42" s="749"/>
    </row>
    <row r="43" spans="1:28" ht="24" customHeight="1">
      <c r="A43" s="48">
        <v>22</v>
      </c>
      <c r="B43" s="822"/>
      <c r="C43" s="760"/>
      <c r="D43" s="761"/>
      <c r="E43" s="761"/>
      <c r="F43" s="761"/>
      <c r="G43" s="761"/>
      <c r="H43" s="761"/>
      <c r="I43" s="761"/>
      <c r="J43" s="761"/>
      <c r="K43" s="761"/>
      <c r="L43" s="761"/>
      <c r="M43" s="761"/>
      <c r="N43" s="761"/>
      <c r="O43" s="762"/>
      <c r="Q43" s="749"/>
      <c r="R43" s="749"/>
      <c r="S43" s="749"/>
      <c r="T43" s="749"/>
      <c r="U43" s="749"/>
      <c r="V43" s="749"/>
      <c r="W43" s="749"/>
      <c r="X43" s="749"/>
      <c r="Y43" s="749"/>
      <c r="Z43" s="749"/>
      <c r="AA43" s="749"/>
      <c r="AB43" s="749"/>
    </row>
    <row r="44" spans="1:28" ht="24" customHeight="1">
      <c r="A44" s="48">
        <v>23</v>
      </c>
      <c r="B44" s="822"/>
      <c r="C44" s="760"/>
      <c r="D44" s="761"/>
      <c r="E44" s="761"/>
      <c r="F44" s="761"/>
      <c r="G44" s="761"/>
      <c r="H44" s="761"/>
      <c r="I44" s="761"/>
      <c r="J44" s="761"/>
      <c r="K44" s="761"/>
      <c r="L44" s="761"/>
      <c r="M44" s="761"/>
      <c r="N44" s="761"/>
      <c r="O44" s="762"/>
      <c r="Q44" s="749"/>
      <c r="R44" s="749"/>
      <c r="S44" s="749"/>
      <c r="T44" s="749"/>
      <c r="U44" s="749"/>
      <c r="V44" s="749"/>
      <c r="W44" s="749"/>
      <c r="X44" s="749"/>
      <c r="Y44" s="749"/>
      <c r="Z44" s="749"/>
      <c r="AA44" s="749"/>
      <c r="AB44" s="749"/>
    </row>
    <row r="45" spans="1:28" ht="24" customHeight="1">
      <c r="A45" s="48">
        <v>24</v>
      </c>
      <c r="B45" s="822"/>
      <c r="C45" s="760"/>
      <c r="D45" s="761"/>
      <c r="E45" s="761"/>
      <c r="F45" s="761"/>
      <c r="G45" s="761"/>
      <c r="H45" s="761"/>
      <c r="I45" s="761"/>
      <c r="J45" s="761"/>
      <c r="K45" s="761"/>
      <c r="L45" s="761"/>
      <c r="M45" s="761"/>
      <c r="N45" s="761"/>
      <c r="O45" s="762"/>
      <c r="Q45" s="749"/>
      <c r="R45" s="749"/>
      <c r="S45" s="749"/>
      <c r="T45" s="749"/>
      <c r="U45" s="749"/>
      <c r="V45" s="749"/>
      <c r="W45" s="749"/>
      <c r="X45" s="749"/>
      <c r="Y45" s="749"/>
      <c r="Z45" s="749"/>
      <c r="AA45" s="749"/>
      <c r="AB45" s="749"/>
    </row>
    <row r="46" spans="1:28" ht="24" customHeight="1">
      <c r="A46" s="48">
        <v>25</v>
      </c>
      <c r="B46" s="822"/>
      <c r="C46" s="760"/>
      <c r="D46" s="761"/>
      <c r="E46" s="761"/>
      <c r="F46" s="761"/>
      <c r="G46" s="761"/>
      <c r="H46" s="761"/>
      <c r="I46" s="761"/>
      <c r="J46" s="761"/>
      <c r="K46" s="761"/>
      <c r="L46" s="761"/>
      <c r="M46" s="761"/>
      <c r="N46" s="761"/>
      <c r="O46" s="762"/>
      <c r="Q46" s="749"/>
      <c r="R46" s="749"/>
      <c r="S46" s="749"/>
      <c r="T46" s="749"/>
      <c r="U46" s="749"/>
      <c r="V46" s="749"/>
      <c r="W46" s="749"/>
      <c r="X46" s="749"/>
      <c r="Y46" s="749"/>
      <c r="Z46" s="749"/>
      <c r="AA46" s="749"/>
      <c r="AB46" s="749"/>
    </row>
    <row r="47" spans="1:28" ht="24" customHeight="1">
      <c r="A47" s="48">
        <v>26</v>
      </c>
      <c r="B47" s="822"/>
      <c r="C47" s="760"/>
      <c r="D47" s="761"/>
      <c r="E47" s="761"/>
      <c r="F47" s="761"/>
      <c r="G47" s="761"/>
      <c r="H47" s="761"/>
      <c r="I47" s="761"/>
      <c r="J47" s="761"/>
      <c r="K47" s="761"/>
      <c r="L47" s="761"/>
      <c r="M47" s="761"/>
      <c r="N47" s="761"/>
      <c r="O47" s="762"/>
      <c r="Q47" s="749"/>
      <c r="R47" s="749"/>
      <c r="S47" s="749"/>
      <c r="T47" s="749"/>
      <c r="U47" s="749"/>
      <c r="V47" s="749"/>
      <c r="W47" s="749"/>
      <c r="X47" s="749"/>
      <c r="Y47" s="749"/>
      <c r="Z47" s="749"/>
      <c r="AA47" s="749"/>
      <c r="AB47" s="749"/>
    </row>
    <row r="48" spans="1:28" ht="24" customHeight="1">
      <c r="A48" s="48">
        <v>27</v>
      </c>
      <c r="B48" s="822"/>
      <c r="C48" s="760"/>
      <c r="D48" s="761"/>
      <c r="E48" s="761"/>
      <c r="F48" s="761"/>
      <c r="G48" s="761"/>
      <c r="H48" s="761"/>
      <c r="I48" s="761"/>
      <c r="J48" s="761"/>
      <c r="K48" s="761"/>
      <c r="L48" s="761"/>
      <c r="M48" s="761"/>
      <c r="N48" s="761"/>
      <c r="O48" s="762"/>
      <c r="Q48" s="749"/>
      <c r="R48" s="749"/>
      <c r="S48" s="749"/>
      <c r="T48" s="749"/>
      <c r="U48" s="749"/>
      <c r="V48" s="749"/>
      <c r="W48" s="749"/>
      <c r="X48" s="749"/>
      <c r="Y48" s="749"/>
      <c r="Z48" s="749"/>
      <c r="AA48" s="749"/>
      <c r="AB48" s="749"/>
    </row>
    <row r="49" spans="1:28" ht="24" customHeight="1">
      <c r="A49" s="48">
        <v>28</v>
      </c>
      <c r="B49" s="822"/>
      <c r="C49" s="760"/>
      <c r="D49" s="761"/>
      <c r="E49" s="761"/>
      <c r="F49" s="761"/>
      <c r="G49" s="761"/>
      <c r="H49" s="761"/>
      <c r="I49" s="761"/>
      <c r="J49" s="761"/>
      <c r="K49" s="761"/>
      <c r="L49" s="761"/>
      <c r="M49" s="761"/>
      <c r="N49" s="761"/>
      <c r="O49" s="762"/>
      <c r="Q49" s="749"/>
      <c r="R49" s="749"/>
      <c r="S49" s="749"/>
      <c r="T49" s="749"/>
      <c r="U49" s="749"/>
      <c r="V49" s="749"/>
      <c r="W49" s="749"/>
      <c r="X49" s="749"/>
      <c r="Y49" s="749"/>
      <c r="Z49" s="749"/>
      <c r="AA49" s="749"/>
      <c r="AB49" s="749"/>
    </row>
    <row r="50" spans="1:28" ht="24" customHeight="1">
      <c r="A50" s="48">
        <v>29</v>
      </c>
      <c r="B50" s="822"/>
      <c r="C50" s="760"/>
      <c r="D50" s="761"/>
      <c r="E50" s="761"/>
      <c r="F50" s="761"/>
      <c r="G50" s="761"/>
      <c r="H50" s="761"/>
      <c r="I50" s="761"/>
      <c r="J50" s="761"/>
      <c r="K50" s="761"/>
      <c r="L50" s="761"/>
      <c r="M50" s="761"/>
      <c r="N50" s="761"/>
      <c r="O50" s="762"/>
      <c r="Q50" s="749"/>
      <c r="R50" s="749"/>
      <c r="S50" s="749"/>
      <c r="T50" s="749"/>
      <c r="U50" s="749"/>
      <c r="V50" s="749"/>
      <c r="W50" s="749"/>
      <c r="X50" s="749"/>
      <c r="Y50" s="749"/>
      <c r="Z50" s="749"/>
      <c r="AA50" s="749"/>
      <c r="AB50" s="749"/>
    </row>
    <row r="51" spans="1:28" ht="24" customHeight="1">
      <c r="A51" s="48">
        <v>30</v>
      </c>
      <c r="B51" s="822"/>
      <c r="C51" s="763"/>
      <c r="D51" s="764"/>
      <c r="E51" s="764"/>
      <c r="F51" s="764"/>
      <c r="G51" s="764"/>
      <c r="H51" s="764"/>
      <c r="I51" s="764"/>
      <c r="J51" s="764"/>
      <c r="K51" s="764"/>
      <c r="L51" s="764"/>
      <c r="M51" s="764"/>
      <c r="N51" s="764"/>
      <c r="O51" s="765"/>
      <c r="Q51" s="749"/>
      <c r="R51" s="749"/>
      <c r="S51" s="749"/>
      <c r="T51" s="749"/>
      <c r="U51" s="749"/>
      <c r="V51" s="749"/>
      <c r="W51" s="749"/>
      <c r="X51" s="749"/>
      <c r="Y51" s="749"/>
      <c r="Z51" s="749"/>
      <c r="AA51" s="749"/>
      <c r="AB51" s="749"/>
    </row>
    <row r="52" spans="1:28" ht="27" customHeight="1">
      <c r="B52" s="822"/>
      <c r="C52" s="833" t="s">
        <v>246</v>
      </c>
      <c r="D52" s="834"/>
      <c r="E52" s="834"/>
      <c r="F52" s="834"/>
      <c r="G52" s="834"/>
      <c r="H52" s="834"/>
      <c r="I52" s="834"/>
      <c r="J52" s="834"/>
      <c r="K52" s="834"/>
      <c r="L52" s="834"/>
      <c r="M52" s="834"/>
      <c r="N52" s="834"/>
      <c r="O52" s="835"/>
      <c r="Q52" s="533"/>
      <c r="R52" s="533"/>
      <c r="S52" s="533"/>
      <c r="T52" s="533"/>
      <c r="U52" s="533"/>
      <c r="V52" s="533"/>
      <c r="W52" s="533"/>
      <c r="X52" s="533"/>
      <c r="Y52" s="533"/>
      <c r="Z52" s="533"/>
      <c r="AA52" s="533"/>
      <c r="AB52" s="533"/>
    </row>
    <row r="53" spans="1:28" ht="21.75" customHeight="1">
      <c r="A53" s="48">
        <v>1</v>
      </c>
      <c r="B53" s="822"/>
      <c r="C53" s="829"/>
      <c r="D53" s="792"/>
      <c r="E53" s="792"/>
      <c r="F53" s="792"/>
      <c r="G53" s="792"/>
      <c r="H53" s="792"/>
      <c r="I53" s="792"/>
      <c r="J53" s="792"/>
      <c r="K53" s="792"/>
      <c r="L53" s="792"/>
      <c r="M53" s="792"/>
      <c r="N53" s="792"/>
      <c r="O53" s="830"/>
      <c r="Q53" s="751" t="s">
        <v>426</v>
      </c>
      <c r="R53" s="751"/>
      <c r="S53" s="751"/>
      <c r="T53" s="751"/>
      <c r="U53" s="751"/>
      <c r="V53" s="751"/>
      <c r="W53" s="751"/>
      <c r="X53" s="751"/>
      <c r="Y53" s="751"/>
      <c r="Z53" s="751"/>
      <c r="AA53" s="751"/>
      <c r="AB53" s="751"/>
    </row>
    <row r="54" spans="1:28" ht="21.75" customHeight="1">
      <c r="A54" s="48">
        <v>2</v>
      </c>
      <c r="B54" s="822"/>
      <c r="C54" s="831"/>
      <c r="D54" s="793"/>
      <c r="E54" s="793"/>
      <c r="F54" s="793"/>
      <c r="G54" s="793"/>
      <c r="H54" s="793"/>
      <c r="I54" s="793"/>
      <c r="J54" s="793"/>
      <c r="K54" s="793"/>
      <c r="L54" s="793"/>
      <c r="M54" s="793"/>
      <c r="N54" s="793"/>
      <c r="O54" s="832"/>
      <c r="Q54" s="751"/>
      <c r="R54" s="751"/>
      <c r="S54" s="751"/>
      <c r="T54" s="751"/>
      <c r="U54" s="751"/>
      <c r="V54" s="751"/>
      <c r="W54" s="751"/>
      <c r="X54" s="751"/>
      <c r="Y54" s="751"/>
      <c r="Z54" s="751"/>
      <c r="AA54" s="751"/>
      <c r="AB54" s="751"/>
    </row>
    <row r="55" spans="1:28" ht="21.75" customHeight="1">
      <c r="A55" s="48">
        <v>3</v>
      </c>
      <c r="B55" s="822"/>
      <c r="C55" s="831"/>
      <c r="D55" s="793"/>
      <c r="E55" s="793"/>
      <c r="F55" s="793"/>
      <c r="G55" s="793"/>
      <c r="H55" s="793"/>
      <c r="I55" s="793"/>
      <c r="J55" s="793"/>
      <c r="K55" s="793"/>
      <c r="L55" s="793"/>
      <c r="M55" s="793"/>
      <c r="N55" s="793"/>
      <c r="O55" s="832"/>
      <c r="Q55" s="751"/>
      <c r="R55" s="751"/>
      <c r="S55" s="751"/>
      <c r="T55" s="751"/>
      <c r="U55" s="751"/>
      <c r="V55" s="751"/>
      <c r="W55" s="751"/>
      <c r="X55" s="751"/>
      <c r="Y55" s="751"/>
      <c r="Z55" s="751"/>
      <c r="AA55" s="751"/>
      <c r="AB55" s="751"/>
    </row>
    <row r="56" spans="1:28" ht="21.75" customHeight="1">
      <c r="A56" s="48">
        <v>4</v>
      </c>
      <c r="B56" s="822"/>
      <c r="C56" s="831"/>
      <c r="D56" s="793"/>
      <c r="E56" s="793"/>
      <c r="F56" s="793"/>
      <c r="G56" s="793"/>
      <c r="H56" s="793"/>
      <c r="I56" s="793"/>
      <c r="J56" s="793"/>
      <c r="K56" s="793"/>
      <c r="L56" s="793"/>
      <c r="M56" s="793"/>
      <c r="N56" s="793"/>
      <c r="O56" s="832"/>
      <c r="Q56" s="751"/>
      <c r="R56" s="751"/>
      <c r="S56" s="751"/>
      <c r="T56" s="751"/>
      <c r="U56" s="751"/>
      <c r="V56" s="751"/>
      <c r="W56" s="751"/>
      <c r="X56" s="751"/>
      <c r="Y56" s="751"/>
      <c r="Z56" s="751"/>
      <c r="AA56" s="751"/>
      <c r="AB56" s="751"/>
    </row>
    <row r="57" spans="1:28" ht="21.75" customHeight="1">
      <c r="A57" s="48">
        <v>5</v>
      </c>
      <c r="B57" s="822"/>
      <c r="C57" s="1028"/>
      <c r="D57" s="1029"/>
      <c r="E57" s="1029"/>
      <c r="F57" s="1029"/>
      <c r="G57" s="1029"/>
      <c r="H57" s="1029"/>
      <c r="I57" s="1029"/>
      <c r="J57" s="1029"/>
      <c r="K57" s="1029"/>
      <c r="L57" s="1029"/>
      <c r="M57" s="1029"/>
      <c r="N57" s="1029"/>
      <c r="O57" s="1030"/>
      <c r="Q57" s="752"/>
      <c r="R57" s="752"/>
      <c r="S57" s="752"/>
      <c r="T57" s="752"/>
      <c r="U57" s="752"/>
      <c r="V57" s="752"/>
      <c r="W57" s="752"/>
      <c r="X57" s="752"/>
      <c r="Y57" s="752"/>
      <c r="Z57" s="752"/>
      <c r="AA57" s="752"/>
      <c r="AB57" s="752"/>
    </row>
    <row r="58" spans="1:28" ht="30" customHeight="1">
      <c r="B58" s="822"/>
      <c r="C58" s="734" t="s">
        <v>477</v>
      </c>
      <c r="D58" s="735"/>
      <c r="E58" s="581" t="s">
        <v>272</v>
      </c>
      <c r="F58" s="1012" t="s">
        <v>478</v>
      </c>
      <c r="G58" s="1012"/>
      <c r="H58" s="1012"/>
      <c r="I58" s="1031"/>
      <c r="J58" s="580" t="s">
        <v>272</v>
      </c>
      <c r="K58" s="1012" t="s">
        <v>479</v>
      </c>
      <c r="L58" s="1012"/>
      <c r="M58" s="1012"/>
      <c r="N58" s="1012"/>
      <c r="O58" s="1032"/>
      <c r="Q58" s="738" t="s">
        <v>476</v>
      </c>
      <c r="R58" s="738"/>
      <c r="S58" s="738"/>
      <c r="T58" s="738"/>
      <c r="U58" s="738"/>
      <c r="V58" s="738"/>
      <c r="W58" s="738"/>
      <c r="X58" s="738"/>
      <c r="Y58" s="738"/>
      <c r="Z58" s="738"/>
      <c r="AA58" s="738"/>
      <c r="AB58" s="738"/>
    </row>
    <row r="59" spans="1:28" ht="30" customHeight="1">
      <c r="B59" s="822"/>
      <c r="C59" s="736"/>
      <c r="D59" s="737"/>
      <c r="E59" s="581" t="s">
        <v>272</v>
      </c>
      <c r="F59" s="1011" t="s">
        <v>480</v>
      </c>
      <c r="G59" s="1012"/>
      <c r="H59" s="1012"/>
      <c r="I59" s="1012"/>
      <c r="J59" s="580" t="s">
        <v>272</v>
      </c>
      <c r="K59" s="579" t="s">
        <v>475</v>
      </c>
      <c r="L59" s="1013"/>
      <c r="M59" s="1013"/>
      <c r="N59" s="1013"/>
      <c r="O59" s="1014"/>
      <c r="Q59" s="739"/>
      <c r="R59" s="739"/>
      <c r="S59" s="739"/>
      <c r="T59" s="739"/>
      <c r="U59" s="739"/>
      <c r="V59" s="739"/>
      <c r="W59" s="739"/>
      <c r="X59" s="739"/>
      <c r="Y59" s="739"/>
      <c r="Z59" s="739"/>
      <c r="AA59" s="739"/>
      <c r="AB59" s="739"/>
    </row>
    <row r="60" spans="1:28">
      <c r="B60" s="822"/>
      <c r="C60" s="815" t="s">
        <v>235</v>
      </c>
      <c r="D60" s="816"/>
      <c r="E60" s="816"/>
      <c r="F60" s="816"/>
      <c r="G60" s="816"/>
      <c r="H60" s="816"/>
      <c r="I60" s="816"/>
      <c r="J60" s="816"/>
      <c r="K60" s="816"/>
      <c r="L60" s="816"/>
      <c r="M60" s="816"/>
      <c r="N60" s="816"/>
      <c r="O60" s="817"/>
    </row>
    <row r="61" spans="1:28" ht="24" customHeight="1">
      <c r="A61" s="48">
        <v>1</v>
      </c>
      <c r="B61" s="822"/>
      <c r="C61" s="792"/>
      <c r="D61" s="818"/>
      <c r="E61" s="818"/>
      <c r="F61" s="818"/>
      <c r="G61" s="818"/>
      <c r="H61" s="818"/>
      <c r="I61" s="818"/>
      <c r="J61" s="818"/>
      <c r="K61" s="818"/>
      <c r="L61" s="818"/>
      <c r="M61" s="818"/>
      <c r="N61" s="818"/>
      <c r="O61" s="819"/>
    </row>
    <row r="62" spans="1:28">
      <c r="A62" s="48">
        <v>2</v>
      </c>
      <c r="B62" s="822"/>
      <c r="C62" s="820"/>
      <c r="D62" s="820"/>
      <c r="E62" s="820"/>
      <c r="F62" s="820"/>
      <c r="G62" s="820"/>
      <c r="H62" s="820"/>
      <c r="I62" s="820"/>
      <c r="J62" s="820"/>
      <c r="K62" s="820"/>
      <c r="L62" s="820"/>
      <c r="M62" s="820"/>
      <c r="N62" s="820"/>
      <c r="O62" s="821"/>
    </row>
    <row r="63" spans="1:28">
      <c r="A63" s="48">
        <v>3</v>
      </c>
      <c r="B63" s="822"/>
      <c r="C63" s="820"/>
      <c r="D63" s="820"/>
      <c r="E63" s="820"/>
      <c r="F63" s="820"/>
      <c r="G63" s="820"/>
      <c r="H63" s="820"/>
      <c r="I63" s="820"/>
      <c r="J63" s="820"/>
      <c r="K63" s="820"/>
      <c r="L63" s="820"/>
      <c r="M63" s="820"/>
      <c r="N63" s="820"/>
      <c r="O63" s="821"/>
      <c r="Q63" s="532"/>
      <c r="R63" s="532"/>
      <c r="S63" s="532"/>
      <c r="T63" s="532"/>
      <c r="U63" s="532"/>
      <c r="V63" s="532"/>
      <c r="W63" s="532"/>
      <c r="X63" s="532"/>
      <c r="Y63" s="532"/>
      <c r="Z63" s="532"/>
      <c r="AA63" s="532"/>
      <c r="AB63" s="532"/>
    </row>
    <row r="64" spans="1:28">
      <c r="A64" s="48">
        <v>4</v>
      </c>
      <c r="B64" s="822"/>
      <c r="C64" s="820"/>
      <c r="D64" s="820"/>
      <c r="E64" s="820"/>
      <c r="F64" s="820"/>
      <c r="G64" s="820"/>
      <c r="H64" s="820"/>
      <c r="I64" s="820"/>
      <c r="J64" s="820"/>
      <c r="K64" s="820"/>
      <c r="L64" s="820"/>
      <c r="M64" s="820"/>
      <c r="N64" s="820"/>
      <c r="O64" s="821"/>
      <c r="Q64" s="532"/>
      <c r="R64" s="532"/>
      <c r="S64" s="532"/>
      <c r="T64" s="532"/>
      <c r="U64" s="532"/>
      <c r="V64" s="532"/>
      <c r="W64" s="532"/>
      <c r="X64" s="532"/>
      <c r="Y64" s="532"/>
      <c r="Z64" s="532"/>
      <c r="AA64" s="532"/>
      <c r="AB64" s="532"/>
    </row>
    <row r="65" spans="1:28">
      <c r="B65" s="796" t="s">
        <v>462</v>
      </c>
      <c r="C65" s="797"/>
      <c r="D65" s="797"/>
      <c r="E65" s="797"/>
      <c r="F65" s="797"/>
      <c r="G65" s="797"/>
      <c r="H65" s="797"/>
      <c r="I65" s="797"/>
      <c r="J65" s="797"/>
      <c r="K65" s="797"/>
      <c r="L65" s="797"/>
      <c r="M65" s="797"/>
      <c r="N65" s="797"/>
      <c r="O65" s="798"/>
    </row>
    <row r="66" spans="1:28" s="181" customFormat="1" ht="24" customHeight="1">
      <c r="A66" s="183">
        <v>1</v>
      </c>
      <c r="B66" s="799"/>
      <c r="C66" s="800"/>
      <c r="D66" s="800"/>
      <c r="E66" s="800"/>
      <c r="F66" s="800"/>
      <c r="G66" s="800"/>
      <c r="H66" s="800"/>
      <c r="I66" s="800"/>
      <c r="J66" s="800"/>
      <c r="K66" s="800"/>
      <c r="L66" s="800"/>
      <c r="M66" s="800"/>
      <c r="N66" s="800"/>
      <c r="O66" s="801"/>
      <c r="P66" s="35"/>
    </row>
    <row r="67" spans="1:28" s="181" customFormat="1">
      <c r="A67" s="183">
        <v>2</v>
      </c>
      <c r="B67" s="802"/>
      <c r="C67" s="800"/>
      <c r="D67" s="800"/>
      <c r="E67" s="800"/>
      <c r="F67" s="800"/>
      <c r="G67" s="800"/>
      <c r="H67" s="800"/>
      <c r="I67" s="800"/>
      <c r="J67" s="800"/>
      <c r="K67" s="800"/>
      <c r="L67" s="800"/>
      <c r="M67" s="800"/>
      <c r="N67" s="800"/>
      <c r="O67" s="801"/>
      <c r="P67" s="35"/>
    </row>
    <row r="68" spans="1:28" s="181" customFormat="1">
      <c r="A68" s="183">
        <v>3</v>
      </c>
      <c r="B68" s="802"/>
      <c r="C68" s="800"/>
      <c r="D68" s="800"/>
      <c r="E68" s="800"/>
      <c r="F68" s="800"/>
      <c r="G68" s="800"/>
      <c r="H68" s="800"/>
      <c r="I68" s="800"/>
      <c r="J68" s="800"/>
      <c r="K68" s="800"/>
      <c r="L68" s="800"/>
      <c r="M68" s="800"/>
      <c r="N68" s="800"/>
      <c r="O68" s="801"/>
      <c r="P68" s="35"/>
    </row>
    <row r="69" spans="1:28" s="181" customFormat="1">
      <c r="A69" s="183">
        <v>4</v>
      </c>
      <c r="B69" s="802"/>
      <c r="C69" s="800"/>
      <c r="D69" s="800"/>
      <c r="E69" s="800"/>
      <c r="F69" s="800"/>
      <c r="G69" s="800"/>
      <c r="H69" s="800"/>
      <c r="I69" s="800"/>
      <c r="J69" s="800"/>
      <c r="K69" s="800"/>
      <c r="L69" s="800"/>
      <c r="M69" s="800"/>
      <c r="N69" s="800"/>
      <c r="O69" s="801"/>
      <c r="P69" s="35"/>
    </row>
    <row r="70" spans="1:28">
      <c r="A70" s="48">
        <v>5</v>
      </c>
      <c r="B70" s="1025"/>
      <c r="C70" s="1026"/>
      <c r="D70" s="1026"/>
      <c r="E70" s="1026"/>
      <c r="F70" s="1026"/>
      <c r="G70" s="1026"/>
      <c r="H70" s="1026"/>
      <c r="I70" s="1026"/>
      <c r="J70" s="1026"/>
      <c r="K70" s="1026"/>
      <c r="L70" s="1026"/>
      <c r="M70" s="1026"/>
      <c r="N70" s="1026"/>
      <c r="O70" s="1027"/>
    </row>
    <row r="71" spans="1:28" s="181" customFormat="1" ht="24" customHeight="1">
      <c r="A71" s="183">
        <v>1</v>
      </c>
      <c r="B71" s="1044" t="s">
        <v>268</v>
      </c>
      <c r="C71" s="1045"/>
      <c r="D71" s="1046"/>
      <c r="E71" s="810"/>
      <c r="F71" s="810"/>
      <c r="G71" s="810"/>
      <c r="H71" s="810"/>
      <c r="I71" s="810"/>
      <c r="J71" s="810"/>
      <c r="K71" s="810"/>
      <c r="L71" s="810"/>
      <c r="M71" s="810"/>
      <c r="N71" s="810"/>
      <c r="O71" s="811"/>
      <c r="Q71" s="747" t="s">
        <v>427</v>
      </c>
      <c r="R71" s="747"/>
      <c r="S71" s="747"/>
      <c r="T71" s="747"/>
      <c r="U71" s="747"/>
      <c r="V71" s="747"/>
      <c r="W71" s="747"/>
      <c r="X71" s="747"/>
      <c r="Y71" s="747"/>
      <c r="Z71" s="747"/>
      <c r="AA71" s="747"/>
      <c r="AB71" s="747"/>
    </row>
    <row r="72" spans="1:28" s="181" customFormat="1">
      <c r="A72" s="183">
        <v>2</v>
      </c>
      <c r="B72" s="825"/>
      <c r="C72" s="1045"/>
      <c r="D72" s="809"/>
      <c r="E72" s="810"/>
      <c r="F72" s="810"/>
      <c r="G72" s="810"/>
      <c r="H72" s="810"/>
      <c r="I72" s="810"/>
      <c r="J72" s="810"/>
      <c r="K72" s="810"/>
      <c r="L72" s="810"/>
      <c r="M72" s="810"/>
      <c r="N72" s="810"/>
      <c r="O72" s="811"/>
      <c r="Q72" s="1034"/>
      <c r="R72" s="1034"/>
      <c r="S72" s="1034"/>
      <c r="T72" s="1034"/>
      <c r="U72" s="1034"/>
      <c r="V72" s="1034"/>
      <c r="W72" s="1034"/>
      <c r="X72" s="1034"/>
      <c r="Y72" s="1034"/>
      <c r="Z72" s="1034"/>
      <c r="AA72" s="1034"/>
      <c r="AB72" s="1034"/>
    </row>
    <row r="73" spans="1:28" s="181" customFormat="1">
      <c r="A73" s="183">
        <v>3</v>
      </c>
      <c r="B73" s="825"/>
      <c r="C73" s="1045"/>
      <c r="D73" s="809"/>
      <c r="E73" s="810"/>
      <c r="F73" s="810"/>
      <c r="G73" s="810"/>
      <c r="H73" s="810"/>
      <c r="I73" s="810"/>
      <c r="J73" s="810"/>
      <c r="K73" s="810"/>
      <c r="L73" s="810"/>
      <c r="M73" s="810"/>
      <c r="N73" s="810"/>
      <c r="O73" s="811"/>
      <c r="Q73" s="1034"/>
      <c r="R73" s="1034"/>
      <c r="S73" s="1034"/>
      <c r="T73" s="1034"/>
      <c r="U73" s="1034"/>
      <c r="V73" s="1034"/>
      <c r="W73" s="1034"/>
      <c r="X73" s="1034"/>
      <c r="Y73" s="1034"/>
      <c r="Z73" s="1034"/>
      <c r="AA73" s="1034"/>
      <c r="AB73" s="1034"/>
    </row>
    <row r="74" spans="1:28" s="181" customFormat="1">
      <c r="A74" s="183">
        <v>4</v>
      </c>
      <c r="B74" s="825"/>
      <c r="C74" s="1045"/>
      <c r="D74" s="809"/>
      <c r="E74" s="810"/>
      <c r="F74" s="810"/>
      <c r="G74" s="810"/>
      <c r="H74" s="810"/>
      <c r="I74" s="810"/>
      <c r="J74" s="810"/>
      <c r="K74" s="810"/>
      <c r="L74" s="810"/>
      <c r="M74" s="810"/>
      <c r="N74" s="810"/>
      <c r="O74" s="811"/>
      <c r="Q74" s="1034"/>
      <c r="R74" s="1034"/>
      <c r="S74" s="1034"/>
      <c r="T74" s="1034"/>
      <c r="U74" s="1034"/>
      <c r="V74" s="1034"/>
      <c r="W74" s="1034"/>
      <c r="X74" s="1034"/>
      <c r="Y74" s="1034"/>
      <c r="Z74" s="1034"/>
      <c r="AA74" s="1034"/>
      <c r="AB74" s="1034"/>
    </row>
    <row r="75" spans="1:28" s="181" customFormat="1">
      <c r="A75" s="183">
        <v>5</v>
      </c>
      <c r="B75" s="825"/>
      <c r="C75" s="1045"/>
      <c r="D75" s="809"/>
      <c r="E75" s="810"/>
      <c r="F75" s="810"/>
      <c r="G75" s="810"/>
      <c r="H75" s="810"/>
      <c r="I75" s="810"/>
      <c r="J75" s="810"/>
      <c r="K75" s="810"/>
      <c r="L75" s="810"/>
      <c r="M75" s="810"/>
      <c r="N75" s="810"/>
      <c r="O75" s="811"/>
      <c r="Q75" s="1034"/>
      <c r="R75" s="1034"/>
      <c r="S75" s="1034"/>
      <c r="T75" s="1034"/>
      <c r="U75" s="1034"/>
      <c r="V75" s="1034"/>
      <c r="W75" s="1034"/>
      <c r="X75" s="1034"/>
      <c r="Y75" s="1034"/>
      <c r="Z75" s="1034"/>
      <c r="AA75" s="1034"/>
      <c r="AB75" s="1034"/>
    </row>
    <row r="76" spans="1:28" s="181" customFormat="1">
      <c r="A76" s="183">
        <v>6</v>
      </c>
      <c r="B76" s="825"/>
      <c r="C76" s="1045"/>
      <c r="D76" s="809"/>
      <c r="E76" s="810"/>
      <c r="F76" s="810"/>
      <c r="G76" s="810"/>
      <c r="H76" s="810"/>
      <c r="I76" s="810"/>
      <c r="J76" s="810"/>
      <c r="K76" s="810"/>
      <c r="L76" s="810"/>
      <c r="M76" s="810"/>
      <c r="N76" s="810"/>
      <c r="O76" s="811"/>
      <c r="Q76" s="753"/>
      <c r="R76" s="753"/>
      <c r="S76" s="753"/>
      <c r="T76" s="753"/>
      <c r="U76" s="753"/>
      <c r="V76" s="753"/>
      <c r="W76" s="753"/>
      <c r="X76" s="753"/>
      <c r="Y76" s="753"/>
      <c r="Z76" s="753"/>
      <c r="AA76" s="753"/>
      <c r="AB76" s="753"/>
    </row>
    <row r="77" spans="1:28" s="452" customFormat="1" ht="27" customHeight="1">
      <c r="B77" s="1035" t="s">
        <v>470</v>
      </c>
      <c r="C77" s="1036"/>
      <c r="D77" s="1036"/>
      <c r="E77" s="1036"/>
      <c r="F77" s="1036"/>
      <c r="G77" s="1036"/>
      <c r="H77" s="1036"/>
      <c r="I77" s="1036"/>
      <c r="J77" s="1036"/>
      <c r="K77" s="1036"/>
      <c r="L77" s="1036"/>
      <c r="M77" s="1036"/>
      <c r="N77" s="1036"/>
      <c r="O77" s="1037"/>
      <c r="Q77" s="548"/>
      <c r="R77" s="545"/>
      <c r="S77" s="545"/>
      <c r="T77" s="545"/>
      <c r="U77" s="545"/>
      <c r="V77" s="545"/>
      <c r="W77" s="545"/>
      <c r="X77" s="545"/>
      <c r="Y77" s="545"/>
      <c r="Z77" s="545"/>
      <c r="AA77" s="545"/>
      <c r="AB77" s="545"/>
    </row>
    <row r="78" spans="1:28" s="452" customFormat="1" ht="24" customHeight="1">
      <c r="A78" s="452">
        <v>1</v>
      </c>
      <c r="B78" s="1038"/>
      <c r="C78" s="1039"/>
      <c r="D78" s="1039"/>
      <c r="E78" s="1039"/>
      <c r="F78" s="1039"/>
      <c r="G78" s="1039"/>
      <c r="H78" s="1039"/>
      <c r="I78" s="1039"/>
      <c r="J78" s="1039"/>
      <c r="K78" s="1039"/>
      <c r="L78" s="1039"/>
      <c r="M78" s="1039"/>
      <c r="N78" s="1039"/>
      <c r="O78" s="1040"/>
      <c r="Q78" s="1033" t="s">
        <v>467</v>
      </c>
      <c r="R78" s="1033"/>
      <c r="S78" s="1033"/>
      <c r="T78" s="1033"/>
      <c r="U78" s="1033"/>
      <c r="V78" s="1033"/>
      <c r="W78" s="1033"/>
      <c r="X78" s="1033"/>
      <c r="Y78" s="1033"/>
      <c r="Z78" s="1033"/>
      <c r="AA78" s="1033"/>
      <c r="AB78" s="1033"/>
    </row>
    <row r="79" spans="1:28" s="452" customFormat="1" ht="22.15" customHeight="1">
      <c r="A79" s="452">
        <v>2</v>
      </c>
      <c r="B79" s="1038"/>
      <c r="C79" s="1039"/>
      <c r="D79" s="1039"/>
      <c r="E79" s="1039"/>
      <c r="F79" s="1039"/>
      <c r="G79" s="1039"/>
      <c r="H79" s="1039"/>
      <c r="I79" s="1039"/>
      <c r="J79" s="1039"/>
      <c r="K79" s="1039"/>
      <c r="L79" s="1039"/>
      <c r="M79" s="1039"/>
      <c r="N79" s="1039"/>
      <c r="O79" s="1040"/>
      <c r="Q79" s="1033"/>
      <c r="R79" s="1033"/>
      <c r="S79" s="1033"/>
      <c r="T79" s="1033"/>
      <c r="U79" s="1033"/>
      <c r="V79" s="1033"/>
      <c r="W79" s="1033"/>
      <c r="X79" s="1033"/>
      <c r="Y79" s="1033"/>
      <c r="Z79" s="1033"/>
      <c r="AA79" s="1033"/>
      <c r="AB79" s="1033"/>
    </row>
    <row r="80" spans="1:28" s="452" customFormat="1" ht="24" customHeight="1">
      <c r="A80" s="452">
        <v>3</v>
      </c>
      <c r="B80" s="1038"/>
      <c r="C80" s="1039"/>
      <c r="D80" s="1039"/>
      <c r="E80" s="1039"/>
      <c r="F80" s="1039"/>
      <c r="G80" s="1039"/>
      <c r="H80" s="1039"/>
      <c r="I80" s="1039"/>
      <c r="J80" s="1039"/>
      <c r="K80" s="1039"/>
      <c r="L80" s="1039"/>
      <c r="M80" s="1039"/>
      <c r="N80" s="1039"/>
      <c r="O80" s="1040"/>
      <c r="Q80" s="1033"/>
      <c r="R80" s="1033"/>
      <c r="S80" s="1033"/>
      <c r="T80" s="1033"/>
      <c r="U80" s="1033"/>
      <c r="V80" s="1033"/>
      <c r="W80" s="1033"/>
      <c r="X80" s="1033"/>
      <c r="Y80" s="1033"/>
      <c r="Z80" s="1033"/>
      <c r="AA80" s="1033"/>
      <c r="AB80" s="1033"/>
    </row>
    <row r="81" spans="1:28" s="452" customFormat="1" ht="24" customHeight="1">
      <c r="A81" s="452">
        <v>4</v>
      </c>
      <c r="B81" s="1038"/>
      <c r="C81" s="1039"/>
      <c r="D81" s="1039"/>
      <c r="E81" s="1039"/>
      <c r="F81" s="1039"/>
      <c r="G81" s="1039"/>
      <c r="H81" s="1039"/>
      <c r="I81" s="1039"/>
      <c r="J81" s="1039"/>
      <c r="K81" s="1039"/>
      <c r="L81" s="1039"/>
      <c r="M81" s="1039"/>
      <c r="N81" s="1039"/>
      <c r="O81" s="1040"/>
      <c r="Q81" s="1033"/>
      <c r="R81" s="1033"/>
      <c r="S81" s="1033"/>
      <c r="T81" s="1033"/>
      <c r="U81" s="1033"/>
      <c r="V81" s="1033"/>
      <c r="W81" s="1033"/>
      <c r="X81" s="1033"/>
      <c r="Y81" s="1033"/>
      <c r="Z81" s="1033"/>
      <c r="AA81" s="1033"/>
      <c r="AB81" s="1033"/>
    </row>
    <row r="82" spans="1:28" s="452" customFormat="1">
      <c r="A82" s="452">
        <v>5</v>
      </c>
      <c r="B82" s="1038"/>
      <c r="C82" s="1039"/>
      <c r="D82" s="1039"/>
      <c r="E82" s="1039"/>
      <c r="F82" s="1039"/>
      <c r="G82" s="1039"/>
      <c r="H82" s="1039"/>
      <c r="I82" s="1039"/>
      <c r="J82" s="1039"/>
      <c r="K82" s="1039"/>
      <c r="L82" s="1039"/>
      <c r="M82" s="1039"/>
      <c r="N82" s="1039"/>
      <c r="O82" s="1040"/>
      <c r="Q82" s="547"/>
      <c r="R82" s="547"/>
      <c r="S82" s="547"/>
      <c r="T82" s="547"/>
      <c r="U82" s="547"/>
      <c r="V82" s="547"/>
      <c r="W82" s="547"/>
      <c r="X82" s="547"/>
      <c r="Y82" s="547"/>
      <c r="Z82" s="547"/>
      <c r="AA82" s="547"/>
      <c r="AB82" s="547"/>
    </row>
    <row r="83" spans="1:28" s="452" customFormat="1" ht="23" thickBot="1">
      <c r="A83" s="452">
        <v>6</v>
      </c>
      <c r="B83" s="1041"/>
      <c r="C83" s="1042"/>
      <c r="D83" s="1042"/>
      <c r="E83" s="1042"/>
      <c r="F83" s="1042"/>
      <c r="G83" s="1042"/>
      <c r="H83" s="1042"/>
      <c r="I83" s="1042"/>
      <c r="J83" s="1042"/>
      <c r="K83" s="1042"/>
      <c r="L83" s="1042"/>
      <c r="M83" s="1042"/>
      <c r="N83" s="1042"/>
      <c r="O83" s="1043"/>
      <c r="Q83" s="546"/>
      <c r="R83" s="546"/>
      <c r="S83" s="546"/>
      <c r="T83" s="546"/>
      <c r="U83" s="546"/>
      <c r="V83" s="546"/>
      <c r="W83" s="546"/>
      <c r="X83" s="546"/>
      <c r="Y83" s="546"/>
      <c r="Z83" s="546"/>
      <c r="AA83" s="546"/>
      <c r="AB83" s="546"/>
    </row>
    <row r="87" spans="1:28">
      <c r="F87" s="182"/>
    </row>
  </sheetData>
  <mergeCells count="49">
    <mergeCell ref="Q78:AB81"/>
    <mergeCell ref="Q71:AB76"/>
    <mergeCell ref="B77:O77"/>
    <mergeCell ref="B78:O83"/>
    <mergeCell ref="C61:O64"/>
    <mergeCell ref="B71:C76"/>
    <mergeCell ref="D71:O76"/>
    <mergeCell ref="B16:B64"/>
    <mergeCell ref="E16:F16"/>
    <mergeCell ref="G16:H16"/>
    <mergeCell ref="J16:M16"/>
    <mergeCell ref="E17:F17"/>
    <mergeCell ref="G17:H17"/>
    <mergeCell ref="J17:M17"/>
    <mergeCell ref="E18:F18"/>
    <mergeCell ref="G18:H18"/>
    <mergeCell ref="J18:M18"/>
    <mergeCell ref="B65:O65"/>
    <mergeCell ref="B66:O70"/>
    <mergeCell ref="C53:O57"/>
    <mergeCell ref="C58:D59"/>
    <mergeCell ref="F58:I58"/>
    <mergeCell ref="K58:O58"/>
    <mergeCell ref="C60:O60"/>
    <mergeCell ref="B2:C2"/>
    <mergeCell ref="D2:N2"/>
    <mergeCell ref="B3:C3"/>
    <mergeCell ref="D3:N3"/>
    <mergeCell ref="B4:B15"/>
    <mergeCell ref="C4:O4"/>
    <mergeCell ref="C5:O10"/>
    <mergeCell ref="C11:O11"/>
    <mergeCell ref="C12:O15"/>
    <mergeCell ref="Q58:AB59"/>
    <mergeCell ref="F59:I59"/>
    <mergeCell ref="Q4:AB15"/>
    <mergeCell ref="Q16:AB20"/>
    <mergeCell ref="Q21:AB51"/>
    <mergeCell ref="Q53:AB57"/>
    <mergeCell ref="L59:O59"/>
    <mergeCell ref="E19:F19"/>
    <mergeCell ref="G19:H19"/>
    <mergeCell ref="J19:M19"/>
    <mergeCell ref="E20:F20"/>
    <mergeCell ref="G20:H20"/>
    <mergeCell ref="J20:M20"/>
    <mergeCell ref="C21:O21"/>
    <mergeCell ref="C22:O51"/>
    <mergeCell ref="C52:O52"/>
  </mergeCells>
  <phoneticPr fontId="23"/>
  <dataValidations count="4">
    <dataValidation type="textLength" operator="lessThanOrEqual" allowBlank="1" showInputMessage="1" showErrorMessage="1" errorTitle="字数超過" error="200字・4行以下で入力してください。" sqref="C61:O70" xr:uid="{00000000-0002-0000-0800-000000000000}">
      <formula1>200</formula1>
    </dataValidation>
    <dataValidation type="textLength" operator="lessThanOrEqual" allowBlank="1" showInputMessage="1" showErrorMessage="1" errorTitle="字数超過" error="200字・4行以内でご記入ください。" sqref="C12:O15" xr:uid="{00000000-0002-0000-0800-000001000000}">
      <formula1>200</formula1>
    </dataValidation>
    <dataValidation type="list" operator="lessThanOrEqual" allowBlank="1" showInputMessage="1" showErrorMessage="1" sqref="J58:J59 E58:E59" xr:uid="{510FE452-4FD4-4FDC-9EB5-A9D19AF4ABFE}">
      <formula1>"ー,〇"</formula1>
    </dataValidation>
    <dataValidation type="textLength" operator="lessThanOrEqual" allowBlank="1" showInputMessage="1" showErrorMessage="1" errorTitle="字数超過" error="300字・6行以内でご記入ください。" sqref="D71 C5:O10 B66" xr:uid="{00000000-0002-0000-0800-000003000000}">
      <formula1>300</formula1>
    </dataValidation>
  </dataValidations>
  <printOptions horizontalCentered="1"/>
  <pageMargins left="0.31496062992125984" right="0.31496062992125984" top="0.35433070866141736" bottom="0.35433070866141736" header="0.31496062992125984" footer="0.31496062992125984"/>
  <pageSetup paperSize="9" scale="3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16</vt:i4>
      </vt:variant>
    </vt:vector>
  </HeadingPairs>
  <TitlesOfParts>
    <vt:vector size="34" baseType="lpstr">
      <vt:lpstr>※初めにお読みください</vt:lpstr>
      <vt:lpstr>記載可能経費一覧</vt:lpstr>
      <vt:lpstr>1-1 総表</vt:lpstr>
      <vt:lpstr>1-2 個表</vt:lpstr>
      <vt:lpstr>1-3 収入</vt:lpstr>
      <vt:lpstr>1-4 支出</vt:lpstr>
      <vt:lpstr>1-5 変更理由書（申請）</vt:lpstr>
      <vt:lpstr>5-1 総表</vt:lpstr>
      <vt:lpstr>5-2 個表</vt:lpstr>
      <vt:lpstr>5-3 収入</vt:lpstr>
      <vt:lpstr>5-4 支出</vt:lpstr>
      <vt:lpstr>5-5 変更理由書</vt:lpstr>
      <vt:lpstr>5-6 支払申請書</vt:lpstr>
      <vt:lpstr>4-1 総表</vt:lpstr>
      <vt:lpstr>4-3 収入</vt:lpstr>
      <vt:lpstr>4-4 支出</vt:lpstr>
      <vt:lpstr>2-1 申請取下</vt:lpstr>
      <vt:lpstr>3-1 中止廃止</vt:lpstr>
      <vt:lpstr>'1-1 総表'!Print_Area</vt:lpstr>
      <vt:lpstr>'1-2 個表'!Print_Area</vt:lpstr>
      <vt:lpstr>'1-3 収入'!Print_Area</vt:lpstr>
      <vt:lpstr>'1-4 支出'!Print_Area</vt:lpstr>
      <vt:lpstr>'1-5 変更理由書（申請）'!Print_Area</vt:lpstr>
      <vt:lpstr>'2-1 申請取下'!Print_Area</vt:lpstr>
      <vt:lpstr>'3-1 中止廃止'!Print_Area</vt:lpstr>
      <vt:lpstr>'4-1 総表'!Print_Area</vt:lpstr>
      <vt:lpstr>'4-3 収入'!Print_Area</vt:lpstr>
      <vt:lpstr>'4-4 支出'!Print_Area</vt:lpstr>
      <vt:lpstr>'5-1 総表'!Print_Area</vt:lpstr>
      <vt:lpstr>'5-2 個表'!Print_Area</vt:lpstr>
      <vt:lpstr>'5-3 収入'!Print_Area</vt:lpstr>
      <vt:lpstr>'5-4 支出'!Print_Area</vt:lpstr>
      <vt:lpstr>'5-5 変更理由書'!Print_Area</vt:lpstr>
      <vt:lpstr>'5-6 支払申請書'!Print_Area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日本芸術文化振興会</dc:creator>
  <cp:lastModifiedBy>sugai ai</cp:lastModifiedBy>
  <cp:lastPrinted>2022-03-30T02:38:29Z</cp:lastPrinted>
  <dcterms:created xsi:type="dcterms:W3CDTF">2020-08-12T01:57:30Z</dcterms:created>
  <dcterms:modified xsi:type="dcterms:W3CDTF">2022-05-10T04:20:05Z</dcterms:modified>
</cp:coreProperties>
</file>