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mc:AlternateContent xmlns:mc="http://schemas.openxmlformats.org/markup-compatibility/2006">
    <mc:Choice Requires="x15">
      <x15ac:absPath xmlns:x15ac="http://schemas.microsoft.com/office/spreadsheetml/2010/11/ac" url="\\N011HDPNS101\UserData\s-ariyama\Downloads\◎様式チェック\R7実績作成\海外公演+共同制作\"/>
    </mc:Choice>
  </mc:AlternateContent>
  <xr:revisionPtr revIDLastSave="0" documentId="13_ncr:1_{750B220D-5D24-4B7B-9C39-D1DBA1CBCA0C}" xr6:coauthVersionLast="47" xr6:coauthVersionMax="47" xr10:uidLastSave="{00000000-0000-0000-0000-000000000000}"/>
  <bookViews>
    <workbookView xWindow="3330" yWindow="3330" windowWidth="21600" windowHeight="11385" tabRatio="883" activeTab="2" xr2:uid="{00000000-000D-0000-FFFF-FFFF00000000}"/>
  </bookViews>
  <sheets>
    <sheet name="はじめにお読みください" sheetId="50" r:id="rId1"/>
    <sheet name="交付申請書総表貼り付け欄" sheetId="46" r:id="rId2"/>
    <sheet name="総表" sheetId="52" r:id="rId3"/>
    <sheet name="個表1" sheetId="53" r:id="rId4"/>
    <sheet name="個表2" sheetId="54" r:id="rId5"/>
    <sheet name="支出決算書" sheetId="49" r:id="rId6"/>
    <sheet name="【非表示】経費一覧" sheetId="33" state="hidden" r:id="rId7"/>
    <sheet name="収支報告書" sheetId="43" r:id="rId8"/>
    <sheet name="別紙入場料詳細" sheetId="48" r:id="rId9"/>
    <sheet name="【非表示】分野・ジャンル" sheetId="42" state="hidden" r:id="rId10"/>
    <sheet name="別紙2 当日来場者数内訳" sheetId="55" r:id="rId11"/>
    <sheet name="変更理由書" sheetId="57" r:id="rId12"/>
    <sheet name="記入例" sheetId="58" r:id="rId13"/>
    <sheet name="支払申請書" sheetId="56" r:id="rId14"/>
  </sheets>
  <definedNames>
    <definedName name="_xlnm._FilterDatabase" localSheetId="6" hidden="1">【非表示】経費一覧!$A$1:$D$1</definedName>
    <definedName name="_xlnm._FilterDatabase" localSheetId="5" hidden="1">支出決算書!$B$16:$B$122</definedName>
    <definedName name="_xlnm.Criteria" localSheetId="5">支出決算書!$B$19:$B$120</definedName>
    <definedName name="_xlnm.Print_Area" localSheetId="6">【非表示】経費一覧!$A$1:$D$57</definedName>
    <definedName name="_xlnm.Print_Area" localSheetId="12">記入例!$A$1:$J$41</definedName>
    <definedName name="_xlnm.Print_Area" localSheetId="3">個表1!$B$1:$M$83</definedName>
    <definedName name="_xlnm.Print_Area" localSheetId="4">個表2!$B$1:$M$229</definedName>
    <definedName name="_xlnm.Print_Area" localSheetId="1">交付申請書総表貼り付け欄!$A$1:$K$44</definedName>
    <definedName name="_xlnm.Print_Area" localSheetId="5">支出決算書!$B$1:$P$121</definedName>
    <definedName name="_xlnm.Print_Area" localSheetId="13">支払申請書!$A$2:$L$33</definedName>
    <definedName name="_xlnm.Print_Area" localSheetId="7">収支報告書!$A$1:$N$60</definedName>
    <definedName name="_xlnm.Print_Area" localSheetId="2">総表!$A$1:$K$46</definedName>
    <definedName name="_xlnm.Print_Area" localSheetId="10">'別紙2 当日来場者数内訳'!$A$1:$J$170</definedName>
    <definedName name="_xlnm.Print_Area" localSheetId="8">別紙入場料詳細!$A$1:$O$188</definedName>
    <definedName name="_xlnm.Print_Area" localSheetId="11">変更理由書!$A$1:$K$76</definedName>
    <definedName name="_xlnm.Print_Titles" localSheetId="5">支出決算書!$17:$17</definedName>
    <definedName name="_xlnm.Print_Titles" localSheetId="10">'別紙2 当日来場者数内訳'!$1:$4</definedName>
    <definedName name="演劇">【非表示】分野・ジャンル!$C$2:$C$6</definedName>
    <definedName name="応募分野">【非表示】分野・ジャンル!$A$1:$E$1</definedName>
    <definedName name="音楽">【非表示】分野・ジャンル!$A$2:$A$7</definedName>
    <definedName name="音楽費">【非表示】経費一覧!$C$4:$C$15</definedName>
    <definedName name="会場費">【非表示】経費一覧!$C$53:$C$54</definedName>
    <definedName name="稽古費">【非表示】経費一覧!$C$2:$C$3</definedName>
    <definedName name="大衆芸能">【非表示】分野・ジャンル!$E$2:$E$8</definedName>
    <definedName name="伝統芸能">【非表示】分野・ジャンル!$D$2:$D$9</definedName>
    <definedName name="舞台費">【非表示】経費一覧!$C$55:$C$74</definedName>
    <definedName name="舞踊">【非表示】分野・ジャンル!$B$2:$B$6</definedName>
    <definedName name="文芸費">【非表示】経費一覧!$C$16:$C$52</definedName>
    <definedName name="旅費">【非表示】経費一覧!$C$75:$C$77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48" l="1"/>
  <c r="M168" i="48"/>
  <c r="K170" i="48" s="1"/>
  <c r="O170" i="48" s="1"/>
  <c r="K167" i="48"/>
  <c r="C167" i="48"/>
  <c r="D161" i="55" s="1"/>
  <c r="G167" i="48"/>
  <c r="O141" i="48"/>
  <c r="G141" i="48"/>
  <c r="O115" i="48"/>
  <c r="K115" i="48"/>
  <c r="K141" i="48"/>
  <c r="C141" i="48"/>
  <c r="G115" i="48"/>
  <c r="C118" i="48" s="1"/>
  <c r="C115" i="48"/>
  <c r="E116" i="48" s="1"/>
  <c r="O89" i="48"/>
  <c r="K91" i="48" s="1"/>
  <c r="K89" i="48"/>
  <c r="G89" i="48"/>
  <c r="C92" i="48" s="1"/>
  <c r="C89" i="48"/>
  <c r="O63" i="48"/>
  <c r="K63" i="48"/>
  <c r="K169" i="48" l="1"/>
  <c r="O169" i="48" s="1"/>
  <c r="E168" i="48"/>
  <c r="G118" i="48"/>
  <c r="M64" i="48"/>
  <c r="K65" i="48" s="1"/>
  <c r="O65" i="48" s="1"/>
  <c r="M90" i="48"/>
  <c r="O92" i="48" s="1"/>
  <c r="M142" i="48"/>
  <c r="E142" i="48"/>
  <c r="C117" i="48"/>
  <c r="G117" i="48" s="1"/>
  <c r="C91" i="48"/>
  <c r="K92" i="48"/>
  <c r="M116" i="48"/>
  <c r="E90" i="48"/>
  <c r="G92" i="48" s="1"/>
  <c r="K66" i="48" l="1"/>
  <c r="O66" i="48" s="1"/>
  <c r="C169" i="48"/>
  <c r="G169" i="48" s="1"/>
  <c r="C170" i="48"/>
  <c r="G170" i="48" s="1"/>
  <c r="O91" i="48"/>
  <c r="G91" i="48"/>
  <c r="C63" i="48" l="1"/>
  <c r="C37" i="48"/>
  <c r="D41" i="55" s="1"/>
  <c r="G63" i="48"/>
  <c r="O37" i="48"/>
  <c r="K37" i="48"/>
  <c r="D53" i="55" s="1"/>
  <c r="G37" i="48"/>
  <c r="O11" i="48"/>
  <c r="K11" i="48"/>
  <c r="D26" i="55" s="1"/>
  <c r="G11" i="48"/>
  <c r="E64" i="48" l="1"/>
  <c r="C66" i="48" s="1"/>
  <c r="G66" i="48" s="1"/>
  <c r="C14" i="48"/>
  <c r="E12" i="48"/>
  <c r="C65" i="48"/>
  <c r="G65" i="48" s="1"/>
  <c r="M12" i="48"/>
  <c r="E38" i="48"/>
  <c r="M38" i="48"/>
  <c r="C13" i="48"/>
  <c r="K13" i="48"/>
  <c r="K14" i="48"/>
  <c r="O13" i="48" l="1"/>
  <c r="G14" i="48"/>
  <c r="G13" i="48"/>
  <c r="O14" i="48"/>
  <c r="K40" i="48"/>
  <c r="O40" i="48" s="1"/>
  <c r="K39" i="48"/>
  <c r="C40" i="48"/>
  <c r="G40" i="48" s="1"/>
  <c r="C39" i="48"/>
  <c r="G39" i="48" s="1"/>
  <c r="O39" i="48" l="1"/>
  <c r="I12" i="52"/>
  <c r="C55" i="54" s="1"/>
  <c r="C56" i="54"/>
  <c r="J37" i="52" l="1"/>
  <c r="I37" i="52"/>
  <c r="B220" i="54"/>
  <c r="C156" i="54"/>
  <c r="F25" i="43"/>
  <c r="G13" i="43"/>
  <c r="N4" i="43"/>
  <c r="N9" i="43"/>
  <c r="N14" i="43"/>
  <c r="N19" i="43"/>
  <c r="N26" i="43"/>
  <c r="H28" i="43"/>
  <c r="N49" i="43"/>
  <c r="N36" i="43"/>
  <c r="H36" i="43"/>
  <c r="H49" i="43"/>
  <c r="B13" i="55"/>
  <c r="D77" i="55"/>
  <c r="I79" i="55" s="1"/>
  <c r="F161" i="55"/>
  <c r="F149" i="55"/>
  <c r="F137" i="55"/>
  <c r="F125" i="55"/>
  <c r="F113" i="55"/>
  <c r="F101" i="55"/>
  <c r="F89" i="55"/>
  <c r="F77" i="55"/>
  <c r="F65" i="55"/>
  <c r="A161" i="55"/>
  <c r="B163" i="55"/>
  <c r="H163" i="55"/>
  <c r="B164" i="55"/>
  <c r="H164" i="55"/>
  <c r="B165" i="55"/>
  <c r="H165" i="55"/>
  <c r="B166" i="55"/>
  <c r="H166" i="55"/>
  <c r="B167" i="55"/>
  <c r="H167" i="55"/>
  <c r="B168" i="55"/>
  <c r="H168" i="55"/>
  <c r="B169" i="55"/>
  <c r="H169" i="55"/>
  <c r="D170" i="55"/>
  <c r="F170" i="55"/>
  <c r="A149" i="55"/>
  <c r="A137" i="55"/>
  <c r="A125" i="55"/>
  <c r="A113" i="55"/>
  <c r="A101" i="55"/>
  <c r="A89" i="55"/>
  <c r="A77" i="55"/>
  <c r="A65" i="55"/>
  <c r="F158" i="55"/>
  <c r="D158" i="55"/>
  <c r="H157" i="55"/>
  <c r="B157" i="55"/>
  <c r="H156" i="55"/>
  <c r="B156" i="55"/>
  <c r="H155" i="55"/>
  <c r="B155" i="55"/>
  <c r="H154" i="55"/>
  <c r="B154" i="55"/>
  <c r="H153" i="55"/>
  <c r="B153" i="55"/>
  <c r="H152" i="55"/>
  <c r="B152" i="55"/>
  <c r="H151" i="55"/>
  <c r="B151" i="55"/>
  <c r="F146" i="55"/>
  <c r="D146" i="55"/>
  <c r="H145" i="55"/>
  <c r="B145" i="55"/>
  <c r="H144" i="55"/>
  <c r="B144" i="55"/>
  <c r="H143" i="55"/>
  <c r="B143" i="55"/>
  <c r="H142" i="55"/>
  <c r="B142" i="55"/>
  <c r="H141" i="55"/>
  <c r="B141" i="55"/>
  <c r="H140" i="55"/>
  <c r="B140" i="55"/>
  <c r="H139" i="55"/>
  <c r="B139" i="55"/>
  <c r="F134" i="55"/>
  <c r="D134" i="55"/>
  <c r="H133" i="55"/>
  <c r="B133" i="55"/>
  <c r="H132" i="55"/>
  <c r="B132" i="55"/>
  <c r="H131" i="55"/>
  <c r="B131" i="55"/>
  <c r="H130" i="55"/>
  <c r="B130" i="55"/>
  <c r="H129" i="55"/>
  <c r="B129" i="55"/>
  <c r="H128" i="55"/>
  <c r="B128" i="55"/>
  <c r="H127" i="55"/>
  <c r="B127" i="55"/>
  <c r="F122" i="55"/>
  <c r="D122" i="55"/>
  <c r="H121" i="55"/>
  <c r="B121" i="55"/>
  <c r="H120" i="55"/>
  <c r="B120" i="55"/>
  <c r="H119" i="55"/>
  <c r="B119" i="55"/>
  <c r="H118" i="55"/>
  <c r="B118" i="55"/>
  <c r="H117" i="55"/>
  <c r="B117" i="55"/>
  <c r="H116" i="55"/>
  <c r="B116" i="55"/>
  <c r="H115" i="55"/>
  <c r="B115" i="55"/>
  <c r="F110" i="55"/>
  <c r="D110" i="55"/>
  <c r="H109" i="55"/>
  <c r="B109" i="55"/>
  <c r="H108" i="55"/>
  <c r="B108" i="55"/>
  <c r="H107" i="55"/>
  <c r="B107" i="55"/>
  <c r="H106" i="55"/>
  <c r="B106" i="55"/>
  <c r="H105" i="55"/>
  <c r="B105" i="55"/>
  <c r="H104" i="55"/>
  <c r="B104" i="55"/>
  <c r="H103" i="55"/>
  <c r="B103" i="55"/>
  <c r="F98" i="55"/>
  <c r="D98" i="55"/>
  <c r="H97" i="55"/>
  <c r="B97" i="55"/>
  <c r="H96" i="55"/>
  <c r="B96" i="55"/>
  <c r="H95" i="55"/>
  <c r="B95" i="55"/>
  <c r="H94" i="55"/>
  <c r="B94" i="55"/>
  <c r="H93" i="55"/>
  <c r="B93" i="55"/>
  <c r="H92" i="55"/>
  <c r="B92" i="55"/>
  <c r="H91" i="55"/>
  <c r="B91" i="55"/>
  <c r="F86" i="55"/>
  <c r="D86" i="55"/>
  <c r="H85" i="55"/>
  <c r="B85" i="55"/>
  <c r="H84" i="55"/>
  <c r="B84" i="55"/>
  <c r="H83" i="55"/>
  <c r="B83" i="55"/>
  <c r="H82" i="55"/>
  <c r="B82" i="55"/>
  <c r="H81" i="55"/>
  <c r="B81" i="55"/>
  <c r="H80" i="55"/>
  <c r="B80" i="55"/>
  <c r="H79" i="55"/>
  <c r="B79" i="55"/>
  <c r="J6" i="53"/>
  <c r="D14" i="57"/>
  <c r="G9" i="57"/>
  <c r="G8" i="57"/>
  <c r="G7" i="57"/>
  <c r="K6" i="53"/>
  <c r="C13" i="52"/>
  <c r="D12" i="57" s="1"/>
  <c r="H77" i="55" l="1"/>
  <c r="J80" i="55"/>
  <c r="J84" i="55"/>
  <c r="I80" i="55"/>
  <c r="I85" i="55"/>
  <c r="J79" i="55"/>
  <c r="I82" i="55"/>
  <c r="J81" i="55"/>
  <c r="J85" i="55"/>
  <c r="I81" i="55"/>
  <c r="J82" i="55"/>
  <c r="I83" i="55"/>
  <c r="J83" i="55"/>
  <c r="I84" i="55"/>
  <c r="H98" i="55"/>
  <c r="H170" i="55"/>
  <c r="H158" i="55"/>
  <c r="H146" i="55"/>
  <c r="H134" i="55"/>
  <c r="H122" i="55"/>
  <c r="H110" i="55"/>
  <c r="H86" i="55"/>
  <c r="D11" i="57"/>
  <c r="I86" i="55" l="1"/>
  <c r="J86" i="55"/>
  <c r="B21" i="49"/>
  <c r="B22" i="49"/>
  <c r="B23" i="49"/>
  <c r="B24" i="49"/>
  <c r="B25" i="49"/>
  <c r="B26" i="49"/>
  <c r="B27" i="49"/>
  <c r="B28" i="49"/>
  <c r="B29" i="49"/>
  <c r="B30" i="49"/>
  <c r="B31" i="49"/>
  <c r="B32" i="49"/>
  <c r="B33" i="49"/>
  <c r="B34" i="49"/>
  <c r="B35" i="49"/>
  <c r="B36" i="49"/>
  <c r="B37" i="49"/>
  <c r="B38" i="49"/>
  <c r="B39" i="49"/>
  <c r="B40" i="49"/>
  <c r="B41" i="49"/>
  <c r="B42" i="49"/>
  <c r="B43" i="49"/>
  <c r="B44" i="49"/>
  <c r="B45" i="49"/>
  <c r="B46" i="49"/>
  <c r="B47" i="49"/>
  <c r="B48" i="49"/>
  <c r="B49" i="49"/>
  <c r="B50" i="49"/>
  <c r="B51" i="49"/>
  <c r="B52" i="49"/>
  <c r="B53" i="49"/>
  <c r="B54" i="49"/>
  <c r="B55" i="49"/>
  <c r="B56" i="49"/>
  <c r="B57" i="49"/>
  <c r="B58" i="49"/>
  <c r="B59" i="49"/>
  <c r="B60" i="49"/>
  <c r="B61" i="49"/>
  <c r="B62" i="49"/>
  <c r="B63" i="49"/>
  <c r="B64" i="49"/>
  <c r="B65" i="49"/>
  <c r="B66" i="49"/>
  <c r="B67" i="49"/>
  <c r="B68" i="49"/>
  <c r="B69" i="49"/>
  <c r="B71" i="49"/>
  <c r="B72" i="49"/>
  <c r="B73" i="49"/>
  <c r="B74" i="49"/>
  <c r="B75" i="49"/>
  <c r="B76" i="49"/>
  <c r="B77" i="49"/>
  <c r="B78" i="49"/>
  <c r="B79" i="49"/>
  <c r="B80" i="49"/>
  <c r="B81" i="49"/>
  <c r="B82" i="49"/>
  <c r="B83" i="49"/>
  <c r="B84" i="49"/>
  <c r="B85" i="49"/>
  <c r="B86" i="49"/>
  <c r="B87" i="49"/>
  <c r="B88" i="49"/>
  <c r="B89" i="49"/>
  <c r="B90" i="49"/>
  <c r="B91" i="49"/>
  <c r="B92" i="49"/>
  <c r="B93" i="49"/>
  <c r="B94" i="49"/>
  <c r="B95" i="49"/>
  <c r="B96" i="49"/>
  <c r="B97" i="49"/>
  <c r="B98" i="49"/>
  <c r="B99" i="49"/>
  <c r="B100" i="49"/>
  <c r="B101" i="49"/>
  <c r="B102" i="49"/>
  <c r="B103" i="49"/>
  <c r="B104" i="49"/>
  <c r="B105" i="49"/>
  <c r="B106" i="49"/>
  <c r="B107" i="49"/>
  <c r="B108" i="49"/>
  <c r="B109" i="49"/>
  <c r="B110" i="49"/>
  <c r="B111" i="49"/>
  <c r="B112" i="49"/>
  <c r="B113" i="49"/>
  <c r="B114" i="49"/>
  <c r="B115" i="49"/>
  <c r="B116" i="49"/>
  <c r="B117" i="49"/>
  <c r="B118" i="49"/>
  <c r="B119" i="49"/>
  <c r="B120" i="49"/>
  <c r="B20" i="49"/>
  <c r="E26" i="56" l="1"/>
  <c r="E25" i="56"/>
  <c r="F53" i="55" l="1"/>
  <c r="F41" i="55"/>
  <c r="H41" i="55" s="1"/>
  <c r="F26" i="55"/>
  <c r="F10" i="55"/>
  <c r="C12" i="52" l="1"/>
  <c r="C52" i="53" l="1"/>
  <c r="C19" i="49"/>
  <c r="C8" i="49"/>
  <c r="A10" i="55"/>
  <c r="H37" i="52"/>
  <c r="K37" i="52"/>
  <c r="I13" i="52" l="1"/>
  <c r="G7" i="43"/>
  <c r="D5" i="43"/>
  <c r="D137" i="55"/>
  <c r="I141" i="55" s="1"/>
  <c r="C165" i="48"/>
  <c r="C164" i="48"/>
  <c r="K139" i="48"/>
  <c r="C139" i="48"/>
  <c r="K138" i="48"/>
  <c r="C138" i="48"/>
  <c r="K113" i="48"/>
  <c r="C113" i="48"/>
  <c r="K112" i="48"/>
  <c r="C112" i="48"/>
  <c r="K87" i="48"/>
  <c r="C87" i="48"/>
  <c r="K86" i="48"/>
  <c r="C86" i="48"/>
  <c r="K61" i="48"/>
  <c r="C61" i="48"/>
  <c r="K60" i="48"/>
  <c r="C60" i="48"/>
  <c r="K35" i="48"/>
  <c r="C35" i="48"/>
  <c r="K34" i="48"/>
  <c r="C34" i="48"/>
  <c r="K9" i="48"/>
  <c r="C9" i="48"/>
  <c r="K8" i="48"/>
  <c r="C8" i="48"/>
  <c r="E22" i="56"/>
  <c r="G16" i="56"/>
  <c r="G15" i="56"/>
  <c r="G14" i="56"/>
  <c r="G13" i="56"/>
  <c r="I12" i="56"/>
  <c r="G12" i="56"/>
  <c r="I8" i="56"/>
  <c r="H13" i="55"/>
  <c r="A53" i="55"/>
  <c r="A41" i="55"/>
  <c r="A26" i="55"/>
  <c r="D4" i="55"/>
  <c r="D3" i="55"/>
  <c r="F74" i="55"/>
  <c r="D74" i="55"/>
  <c r="H73" i="55"/>
  <c r="B73" i="55"/>
  <c r="H72" i="55"/>
  <c r="B72" i="55"/>
  <c r="H71" i="55"/>
  <c r="B71" i="55"/>
  <c r="H70" i="55"/>
  <c r="B70" i="55"/>
  <c r="H69" i="55"/>
  <c r="B69" i="55"/>
  <c r="H68" i="55"/>
  <c r="B68" i="55"/>
  <c r="H67" i="55"/>
  <c r="H74" i="55" s="1"/>
  <c r="B67" i="55"/>
  <c r="F62" i="55"/>
  <c r="D62" i="55"/>
  <c r="H61" i="55"/>
  <c r="B61" i="55"/>
  <c r="H60" i="55"/>
  <c r="B60" i="55"/>
  <c r="H59" i="55"/>
  <c r="B59" i="55"/>
  <c r="H58" i="55"/>
  <c r="B58" i="55"/>
  <c r="H57" i="55"/>
  <c r="B57" i="55"/>
  <c r="H56" i="55"/>
  <c r="B56" i="55"/>
  <c r="H55" i="55"/>
  <c r="B55" i="55"/>
  <c r="F50" i="55"/>
  <c r="D50" i="55"/>
  <c r="H49" i="55"/>
  <c r="B49" i="55"/>
  <c r="H48" i="55"/>
  <c r="B48" i="55"/>
  <c r="H47" i="55"/>
  <c r="B47" i="55"/>
  <c r="H46" i="55"/>
  <c r="B46" i="55"/>
  <c r="H45" i="55"/>
  <c r="B45" i="55"/>
  <c r="H44" i="55"/>
  <c r="B44" i="55"/>
  <c r="H43" i="55"/>
  <c r="B43" i="55"/>
  <c r="F38" i="55"/>
  <c r="D38" i="55"/>
  <c r="H37" i="55"/>
  <c r="B37" i="55"/>
  <c r="H36" i="55"/>
  <c r="B36" i="55"/>
  <c r="H35" i="55"/>
  <c r="B35" i="55"/>
  <c r="H34" i="55"/>
  <c r="B34" i="55"/>
  <c r="H33" i="55"/>
  <c r="B33" i="55"/>
  <c r="H32" i="55"/>
  <c r="B32" i="55"/>
  <c r="H31" i="55"/>
  <c r="B31" i="55"/>
  <c r="H30" i="55"/>
  <c r="B30" i="55"/>
  <c r="H29" i="55"/>
  <c r="B29" i="55"/>
  <c r="H28" i="55"/>
  <c r="B28" i="55"/>
  <c r="F23" i="55"/>
  <c r="D23" i="55"/>
  <c r="H22" i="55"/>
  <c r="B22" i="55"/>
  <c r="H21" i="55"/>
  <c r="B21" i="55"/>
  <c r="H20" i="55"/>
  <c r="B20" i="55"/>
  <c r="H19" i="55"/>
  <c r="B19" i="55"/>
  <c r="H18" i="55"/>
  <c r="B18" i="55"/>
  <c r="H17" i="55"/>
  <c r="B17" i="55"/>
  <c r="H16" i="55"/>
  <c r="B16" i="55"/>
  <c r="H15" i="55"/>
  <c r="B15" i="55"/>
  <c r="H14" i="55"/>
  <c r="B14" i="55"/>
  <c r="H12" i="55"/>
  <c r="J141" i="55" l="1"/>
  <c r="I140" i="55"/>
  <c r="I144" i="55"/>
  <c r="J142" i="55"/>
  <c r="I145" i="55"/>
  <c r="J140" i="55"/>
  <c r="J144" i="55"/>
  <c r="I143" i="55"/>
  <c r="J143" i="55"/>
  <c r="I142" i="55"/>
  <c r="J139" i="55"/>
  <c r="I139" i="55"/>
  <c r="J145" i="55"/>
  <c r="H137" i="55"/>
  <c r="J146" i="55" s="1"/>
  <c r="H62" i="55"/>
  <c r="H38" i="55"/>
  <c r="H23" i="55"/>
  <c r="H50" i="55"/>
  <c r="I146" i="55" l="1"/>
  <c r="D10" i="43"/>
  <c r="F27" i="43"/>
  <c r="G17" i="48"/>
  <c r="O17" i="48"/>
  <c r="G18" i="48"/>
  <c r="O18" i="48"/>
  <c r="G19" i="48"/>
  <c r="O19" i="48"/>
  <c r="G20" i="48"/>
  <c r="O20" i="48"/>
  <c r="G21" i="48"/>
  <c r="O21" i="48"/>
  <c r="G22" i="48"/>
  <c r="O22" i="48"/>
  <c r="G23" i="48"/>
  <c r="O23" i="48"/>
  <c r="G24" i="48"/>
  <c r="O24" i="48"/>
  <c r="G25" i="48"/>
  <c r="O25" i="48"/>
  <c r="G26" i="48"/>
  <c r="O26" i="48"/>
  <c r="G43" i="48"/>
  <c r="O43" i="48"/>
  <c r="G44" i="48"/>
  <c r="O44" i="48"/>
  <c r="G45" i="48"/>
  <c r="O45" i="48"/>
  <c r="G46" i="48"/>
  <c r="O46" i="48"/>
  <c r="G47" i="48"/>
  <c r="O47" i="48"/>
  <c r="G48" i="48"/>
  <c r="O48" i="48"/>
  <c r="G49" i="48"/>
  <c r="O49" i="48"/>
  <c r="G50" i="48"/>
  <c r="O50" i="48"/>
  <c r="G51" i="48"/>
  <c r="O51" i="48"/>
  <c r="G52" i="48"/>
  <c r="O52" i="48"/>
  <c r="G69" i="48"/>
  <c r="O69" i="48"/>
  <c r="G70" i="48"/>
  <c r="O70" i="48"/>
  <c r="G71" i="48"/>
  <c r="O71" i="48"/>
  <c r="G72" i="48"/>
  <c r="O72" i="48"/>
  <c r="G73" i="48"/>
  <c r="O73" i="48"/>
  <c r="G74" i="48"/>
  <c r="O74" i="48"/>
  <c r="G75" i="48"/>
  <c r="O75" i="48"/>
  <c r="G76" i="48"/>
  <c r="O76" i="48"/>
  <c r="G77" i="48"/>
  <c r="O77" i="48"/>
  <c r="G78" i="48"/>
  <c r="O78" i="48"/>
  <c r="G95" i="48"/>
  <c r="O95" i="48"/>
  <c r="G96" i="48"/>
  <c r="O96" i="48"/>
  <c r="G97" i="48"/>
  <c r="O97" i="48"/>
  <c r="G98" i="48"/>
  <c r="O98" i="48"/>
  <c r="G99" i="48"/>
  <c r="O99" i="48"/>
  <c r="G100" i="48"/>
  <c r="O100" i="48"/>
  <c r="G101" i="48"/>
  <c r="O101" i="48"/>
  <c r="G102" i="48"/>
  <c r="O102" i="48"/>
  <c r="G103" i="48"/>
  <c r="O103" i="48"/>
  <c r="G104" i="48"/>
  <c r="O104" i="48"/>
  <c r="G121" i="48"/>
  <c r="O121" i="48"/>
  <c r="G122" i="48"/>
  <c r="O122" i="48"/>
  <c r="G123" i="48"/>
  <c r="O123" i="48"/>
  <c r="G124" i="48"/>
  <c r="O124" i="48"/>
  <c r="G125" i="48"/>
  <c r="O125" i="48"/>
  <c r="G126" i="48"/>
  <c r="O126" i="48"/>
  <c r="G127" i="48"/>
  <c r="O127" i="48"/>
  <c r="G128" i="48"/>
  <c r="O128" i="48"/>
  <c r="G129" i="48"/>
  <c r="O129" i="48"/>
  <c r="G130" i="48"/>
  <c r="O130" i="48"/>
  <c r="G147" i="48"/>
  <c r="O147" i="48"/>
  <c r="G148" i="48"/>
  <c r="O148" i="48"/>
  <c r="G149" i="48"/>
  <c r="O149" i="48"/>
  <c r="G150" i="48"/>
  <c r="O150" i="48"/>
  <c r="G151" i="48"/>
  <c r="O151" i="48"/>
  <c r="G152" i="48"/>
  <c r="O152" i="48"/>
  <c r="G153" i="48"/>
  <c r="O153" i="48"/>
  <c r="G154" i="48"/>
  <c r="O154" i="48"/>
  <c r="G155" i="48"/>
  <c r="O155" i="48"/>
  <c r="G156" i="48"/>
  <c r="O156" i="48"/>
  <c r="G173" i="48"/>
  <c r="O173" i="48"/>
  <c r="G174" i="48"/>
  <c r="O174" i="48"/>
  <c r="G175" i="48"/>
  <c r="O175" i="48"/>
  <c r="G176" i="48"/>
  <c r="O176" i="48"/>
  <c r="G177" i="48"/>
  <c r="O177" i="48"/>
  <c r="G178" i="48"/>
  <c r="O178" i="48"/>
  <c r="G179" i="48"/>
  <c r="O179" i="48"/>
  <c r="G180" i="48"/>
  <c r="O180" i="48"/>
  <c r="G181" i="48"/>
  <c r="O181" i="48"/>
  <c r="G182" i="48"/>
  <c r="O182" i="48"/>
  <c r="H10" i="49"/>
  <c r="H14" i="49"/>
  <c r="H13" i="49"/>
  <c r="K46" i="52"/>
  <c r="K45" i="52"/>
  <c r="K44" i="52"/>
  <c r="K43" i="52"/>
  <c r="K42" i="52"/>
  <c r="K41" i="52"/>
  <c r="K40" i="52"/>
  <c r="G46" i="52"/>
  <c r="G45" i="52"/>
  <c r="G41" i="52"/>
  <c r="G42" i="52"/>
  <c r="G43" i="52"/>
  <c r="G44" i="52"/>
  <c r="G40" i="52"/>
  <c r="H4" i="53"/>
  <c r="E4" i="53"/>
  <c r="J3" i="53"/>
  <c r="E3" i="53"/>
  <c r="G56" i="48" l="1"/>
  <c r="G58" i="48" s="1"/>
  <c r="I58" i="55"/>
  <c r="I59" i="55"/>
  <c r="D101" i="55"/>
  <c r="I109" i="55" s="1"/>
  <c r="D89" i="55"/>
  <c r="I92" i="55" s="1"/>
  <c r="K118" i="48"/>
  <c r="O118" i="48" s="1"/>
  <c r="D125" i="55"/>
  <c r="D113" i="55"/>
  <c r="I117" i="55" s="1"/>
  <c r="K143" i="48"/>
  <c r="O143" i="48" s="1"/>
  <c r="D149" i="55"/>
  <c r="G134" i="48"/>
  <c r="G136" i="48" s="1"/>
  <c r="O108" i="48"/>
  <c r="O110" i="48" s="1"/>
  <c r="G186" i="48"/>
  <c r="G188" i="48" s="1"/>
  <c r="O134" i="48"/>
  <c r="O136" i="48" s="1"/>
  <c r="G108" i="48"/>
  <c r="G110" i="48" s="1"/>
  <c r="G160" i="48"/>
  <c r="G162" i="48" s="1"/>
  <c r="O82" i="48"/>
  <c r="O84" i="48" s="1"/>
  <c r="O160" i="48"/>
  <c r="O162" i="48" s="1"/>
  <c r="I61" i="55"/>
  <c r="I57" i="55"/>
  <c r="I55" i="55"/>
  <c r="H53" i="55"/>
  <c r="J62" i="55" s="1"/>
  <c r="I60" i="55"/>
  <c r="I56" i="55"/>
  <c r="J57" i="55"/>
  <c r="J56" i="55"/>
  <c r="J58" i="55"/>
  <c r="J61" i="55"/>
  <c r="J60" i="55"/>
  <c r="J59" i="55"/>
  <c r="J55" i="55"/>
  <c r="D65" i="55"/>
  <c r="G30" i="48"/>
  <c r="G32" i="48" s="1"/>
  <c r="O30" i="48"/>
  <c r="O32" i="48" s="1"/>
  <c r="O56" i="48"/>
  <c r="O58" i="48" s="1"/>
  <c r="O186" i="48"/>
  <c r="O188" i="48" s="1"/>
  <c r="G82" i="48"/>
  <c r="G84" i="48" s="1"/>
  <c r="C143" i="48"/>
  <c r="G143" i="48" s="1"/>
  <c r="C144" i="48"/>
  <c r="G144" i="48" s="1"/>
  <c r="K117" i="48"/>
  <c r="O117" i="48" s="1"/>
  <c r="G4" i="48" l="1"/>
  <c r="C6" i="48"/>
  <c r="K144" i="48"/>
  <c r="O144" i="48" s="1"/>
  <c r="I163" i="55"/>
  <c r="J167" i="55"/>
  <c r="J67" i="55"/>
  <c r="I67" i="55"/>
  <c r="H65" i="55"/>
  <c r="J74" i="55" s="1"/>
  <c r="I105" i="55"/>
  <c r="J108" i="55"/>
  <c r="I107" i="55"/>
  <c r="I103" i="55"/>
  <c r="J104" i="55"/>
  <c r="I108" i="55"/>
  <c r="J106" i="55"/>
  <c r="I104" i="55"/>
  <c r="J105" i="55"/>
  <c r="J107" i="55"/>
  <c r="I106" i="55"/>
  <c r="J103" i="55"/>
  <c r="J109" i="55"/>
  <c r="H101" i="55"/>
  <c r="J92" i="55"/>
  <c r="J96" i="55"/>
  <c r="I95" i="55"/>
  <c r="J95" i="55"/>
  <c r="I91" i="55"/>
  <c r="J93" i="55"/>
  <c r="I96" i="55"/>
  <c r="J94" i="55"/>
  <c r="I93" i="55"/>
  <c r="I97" i="55"/>
  <c r="J97" i="55"/>
  <c r="I94" i="55"/>
  <c r="J91" i="55"/>
  <c r="H89" i="55"/>
  <c r="J98" i="55" s="1"/>
  <c r="H125" i="55"/>
  <c r="I132" i="55"/>
  <c r="J129" i="55"/>
  <c r="I129" i="55"/>
  <c r="I127" i="55"/>
  <c r="I128" i="55"/>
  <c r="I133" i="55"/>
  <c r="J131" i="55"/>
  <c r="J130" i="55"/>
  <c r="I130" i="55"/>
  <c r="J127" i="55"/>
  <c r="J128" i="55"/>
  <c r="J132" i="55"/>
  <c r="I131" i="55"/>
  <c r="J133" i="55"/>
  <c r="J120" i="55"/>
  <c r="I119" i="55"/>
  <c r="I115" i="55"/>
  <c r="J119" i="55"/>
  <c r="I118" i="55"/>
  <c r="J115" i="55"/>
  <c r="J117" i="55"/>
  <c r="I116" i="55"/>
  <c r="I120" i="55"/>
  <c r="J118" i="55"/>
  <c r="I121" i="55"/>
  <c r="J116" i="55"/>
  <c r="J121" i="55"/>
  <c r="H113" i="55"/>
  <c r="J122" i="55" s="1"/>
  <c r="J154" i="55"/>
  <c r="I152" i="55"/>
  <c r="I156" i="55"/>
  <c r="J155" i="55"/>
  <c r="I153" i="55"/>
  <c r="I157" i="55"/>
  <c r="J156" i="55"/>
  <c r="I154" i="55"/>
  <c r="J151" i="55"/>
  <c r="J152" i="55"/>
  <c r="J157" i="55"/>
  <c r="I155" i="55"/>
  <c r="I151" i="55"/>
  <c r="J153" i="55"/>
  <c r="H149" i="55"/>
  <c r="J165" i="55"/>
  <c r="J169" i="55"/>
  <c r="I167" i="55"/>
  <c r="J163" i="55"/>
  <c r="J166" i="55"/>
  <c r="I164" i="55"/>
  <c r="I168" i="55"/>
  <c r="H161" i="55"/>
  <c r="I166" i="55"/>
  <c r="I165" i="55"/>
  <c r="I169" i="55"/>
  <c r="J164" i="55"/>
  <c r="J168" i="55"/>
  <c r="I62" i="55"/>
  <c r="I49" i="55"/>
  <c r="I45" i="55"/>
  <c r="I46" i="55"/>
  <c r="I43" i="55"/>
  <c r="I48" i="55"/>
  <c r="I44" i="55"/>
  <c r="I47" i="55"/>
  <c r="J49" i="55"/>
  <c r="J45" i="55"/>
  <c r="J43" i="55"/>
  <c r="J44" i="55"/>
  <c r="J47" i="55"/>
  <c r="J48" i="55"/>
  <c r="J46" i="55"/>
  <c r="J73" i="55"/>
  <c r="J72" i="55"/>
  <c r="J71" i="55"/>
  <c r="J70" i="55"/>
  <c r="J69" i="55"/>
  <c r="J68" i="55"/>
  <c r="I71" i="55"/>
  <c r="I69" i="55"/>
  <c r="I68" i="55"/>
  <c r="I73" i="55"/>
  <c r="I70" i="55"/>
  <c r="I72" i="55"/>
  <c r="I37" i="55"/>
  <c r="I36" i="55"/>
  <c r="I35" i="55"/>
  <c r="I34" i="55"/>
  <c r="I33" i="55"/>
  <c r="I32" i="55"/>
  <c r="I31" i="55"/>
  <c r="I30" i="55"/>
  <c r="I29" i="55"/>
  <c r="I28" i="55"/>
  <c r="J36" i="55"/>
  <c r="J35" i="55"/>
  <c r="J34" i="55"/>
  <c r="J33" i="55"/>
  <c r="J32" i="55"/>
  <c r="J31" i="55"/>
  <c r="J30" i="55"/>
  <c r="J29" i="55"/>
  <c r="J28" i="55"/>
  <c r="H26" i="55"/>
  <c r="J37" i="55"/>
  <c r="G6" i="48" l="1"/>
  <c r="I170" i="55"/>
  <c r="J170" i="55"/>
  <c r="I110" i="55"/>
  <c r="J110" i="55"/>
  <c r="I98" i="55"/>
  <c r="J134" i="55"/>
  <c r="I134" i="55"/>
  <c r="I122" i="55"/>
  <c r="J158" i="55"/>
  <c r="I158" i="55"/>
  <c r="I50" i="55"/>
  <c r="J50" i="55"/>
  <c r="I74" i="55"/>
  <c r="I38" i="55"/>
  <c r="J38" i="55"/>
  <c r="C4" i="48" l="1"/>
  <c r="E3" i="48"/>
  <c r="C5" i="48"/>
  <c r="G5" i="48" s="1"/>
  <c r="C120" i="54"/>
  <c r="C92" i="54"/>
  <c r="C5" i="54"/>
  <c r="C16" i="54"/>
  <c r="J3" i="54"/>
  <c r="E3" i="54"/>
  <c r="F43" i="52" l="1"/>
  <c r="F41" i="52"/>
  <c r="F42" i="52"/>
  <c r="I3" i="49"/>
  <c r="F3" i="49"/>
  <c r="H20" i="53"/>
  <c r="G20" i="53"/>
  <c r="F44" i="52" l="1"/>
  <c r="N120"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72" i="49"/>
  <c r="N71" i="49"/>
  <c r="N69" i="49"/>
  <c r="N22" i="49"/>
  <c r="N23" i="49"/>
  <c r="N24" i="49"/>
  <c r="R20" i="49" s="1"/>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21" i="49"/>
  <c r="N20" i="49"/>
  <c r="D7" i="43"/>
  <c r="D10" i="55" s="1"/>
  <c r="R71" i="49" l="1"/>
  <c r="G11" i="49" s="1"/>
  <c r="G8" i="43"/>
  <c r="O71" i="49"/>
  <c r="G9" i="49" s="1"/>
  <c r="O20" i="49"/>
  <c r="G8" i="49" s="1"/>
  <c r="G10" i="49" l="1"/>
  <c r="N57" i="43" s="1"/>
  <c r="N58" i="43" s="1"/>
  <c r="N33" i="43" s="1"/>
  <c r="J22" i="55"/>
  <c r="J21" i="55"/>
  <c r="J20" i="55"/>
  <c r="J19" i="55"/>
  <c r="J18" i="55"/>
  <c r="J17" i="55"/>
  <c r="J16" i="55"/>
  <c r="J15" i="55"/>
  <c r="J14" i="55"/>
  <c r="I21" i="55"/>
  <c r="I20" i="55"/>
  <c r="I19" i="55"/>
  <c r="I18" i="55"/>
  <c r="I17" i="55"/>
  <c r="I16" i="55"/>
  <c r="I15" i="55"/>
  <c r="I14" i="55"/>
  <c r="I13" i="55"/>
  <c r="I22" i="55"/>
  <c r="H10" i="55"/>
  <c r="J13" i="55"/>
  <c r="R12" i="49"/>
  <c r="G12" i="49" s="1"/>
  <c r="J40" i="52" l="1"/>
  <c r="G13" i="49"/>
  <c r="G14" i="49" s="1"/>
  <c r="I23" i="55"/>
  <c r="J23" i="55"/>
  <c r="G9" i="43"/>
  <c r="G18" i="43"/>
  <c r="G17" i="43"/>
  <c r="G16" i="43"/>
  <c r="G15" i="43"/>
  <c r="G14" i="43"/>
  <c r="D7" i="55" l="1"/>
  <c r="J41" i="52"/>
  <c r="J42" i="52" s="1"/>
  <c r="E7" i="55"/>
  <c r="G7" i="55"/>
  <c r="G10" i="43"/>
  <c r="D9" i="43"/>
  <c r="J48" i="52" l="1"/>
  <c r="J49" i="52" s="1"/>
  <c r="J43" i="52"/>
  <c r="N31" i="43" s="1"/>
  <c r="J7" i="55"/>
  <c r="I7" i="55"/>
  <c r="G20" i="43"/>
  <c r="F25" i="56" l="1"/>
  <c r="E23" i="56"/>
  <c r="J44" i="52"/>
  <c r="J45" i="52"/>
  <c r="J46" i="52" s="1"/>
  <c r="G21" i="43" l="1"/>
  <c r="G25" i="43" s="1"/>
  <c r="G19" i="43"/>
  <c r="G27" i="43" l="1"/>
  <c r="H4" i="43" s="1"/>
  <c r="H33" i="43" l="1"/>
  <c r="F40" i="52" s="1"/>
  <c r="F45" i="52" s="1"/>
  <c r="F46" i="52" s="1"/>
  <c r="N32"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ariyama serino</author>
  </authors>
  <commentList>
    <comment ref="J41" authorId="0" shapeId="0" xr:uid="{4E63C15D-0AC9-4AE3-B615-A77B03388417}">
      <text>
        <r>
          <rPr>
            <b/>
            <sz val="16"/>
            <color indexed="81"/>
            <rFont val="MS P ゴシック"/>
            <family val="3"/>
            <charset val="128"/>
          </rPr>
          <t>※助成金額を入力（単位：千円）</t>
        </r>
        <r>
          <rPr>
            <b/>
            <sz val="9"/>
            <color indexed="81"/>
            <rFont val="MS P ゴシック"/>
            <family val="3"/>
            <charset val="128"/>
          </rPr>
          <t xml:space="preserve">
</t>
        </r>
        <r>
          <rPr>
            <sz val="14"/>
            <color indexed="81"/>
            <rFont val="MS P ゴシック"/>
            <family val="3"/>
            <charset val="128"/>
          </rPr>
          <t>①内定額の範囲内②助成対象経費合計 (A-B)
の範囲内で入力してください。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8" authorId="0" shapeId="0" xr:uid="{9C6630C7-EA0A-4A90-8647-4EC9E26782D6}">
      <text>
        <r>
          <rPr>
            <b/>
            <sz val="11"/>
            <color indexed="81"/>
            <rFont val="MS P ゴシック"/>
            <family val="3"/>
            <charset val="128"/>
          </rPr>
          <t>交付</t>
        </r>
        <r>
          <rPr>
            <b/>
            <sz val="11"/>
            <color indexed="10"/>
            <rFont val="MS P ゴシック"/>
            <family val="3"/>
            <charset val="128"/>
          </rPr>
          <t>決定</t>
        </r>
        <r>
          <rPr>
            <b/>
            <sz val="11"/>
            <color indexed="81"/>
            <rFont val="MS P ゴシック"/>
            <family val="3"/>
            <charset val="128"/>
          </rPr>
          <t>通知書右上の日付・文書番号をご入力ください（交付「内定」通知書ではありません）。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suzuki haruna</author>
  </authors>
  <commentList>
    <comment ref="B77" authorId="0" shapeId="0" xr:uid="{C78193DC-E301-47F4-AA2F-041F2B3E8CC2}">
      <text>
        <r>
          <rPr>
            <sz val="12"/>
            <color indexed="81"/>
            <rFont val="MS P ゴシック"/>
            <family val="3"/>
            <charset val="128"/>
          </rPr>
          <t>公演後の批評・劇評等（レビュー）に限ります。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ariyama serino</author>
  </authors>
  <commentList>
    <comment ref="C22" authorId="0" shapeId="0" xr:uid="{9DA5259F-033B-41F4-934C-C54EE47FCD17}">
      <text>
        <r>
          <rPr>
            <b/>
            <sz val="9"/>
            <color indexed="81"/>
            <rFont val="MS P ゴシック"/>
            <family val="3"/>
            <charset val="128"/>
          </rPr>
          <t>※支援区分が</t>
        </r>
        <r>
          <rPr>
            <b/>
            <sz val="9"/>
            <color indexed="10"/>
            <rFont val="MS P ゴシック"/>
            <family val="3"/>
            <charset val="128"/>
          </rPr>
          <t>国際共同制作（国内公演）の場合のみ記入</t>
        </r>
        <r>
          <rPr>
            <b/>
            <sz val="9"/>
            <color indexed="81"/>
            <rFont val="MS P ゴシック"/>
            <family val="3"/>
            <charset val="128"/>
          </rPr>
          <t>してください。
「シニア用」「学生・若者用」「障がい者用」欄については、全入場券のうち、該当する券種の販売枚数を入力してください。</t>
        </r>
      </text>
    </comment>
    <comment ref="G22" authorId="0" shapeId="0" xr:uid="{AA914D34-58D8-492F-9D5C-E8A6DBEACD4D}">
      <text>
        <r>
          <rPr>
            <b/>
            <sz val="9"/>
            <color indexed="81"/>
            <rFont val="MS P ゴシック"/>
            <family val="3"/>
            <charset val="128"/>
          </rPr>
          <t>介助者の分も含めた枚数をご記入ください。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ariyama serino</author>
  </authors>
  <commentList>
    <comment ref="A27" authorId="0" shapeId="0" xr:uid="{4CC308BB-002B-4268-A6CF-C14F09B543DE}">
      <text>
        <r>
          <rPr>
            <b/>
            <sz val="9"/>
            <color indexed="81"/>
            <rFont val="MS P ゴシック"/>
            <family val="3"/>
            <charset val="128"/>
          </rPr>
          <t>支援区分が国際共同制作（国内公演）の場合のみ記入してください</t>
        </r>
      </text>
    </comment>
    <comment ref="G27" authorId="0" shapeId="0" xr:uid="{4A8469A0-44C0-4C2B-843E-B5BE9B3CF47D}">
      <text>
        <r>
          <rPr>
            <b/>
            <sz val="9"/>
            <color indexed="81"/>
            <rFont val="MS P ゴシック"/>
            <family val="3"/>
            <charset val="128"/>
          </rPr>
          <t>介助者も含めた枚数をお書きください。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D11" authorId="0" shapeId="0" xr:uid="{D6F9D42C-90F3-4445-A3DB-25E1BFF7A02F}">
      <text>
        <r>
          <rPr>
            <b/>
            <sz val="9"/>
            <color indexed="81"/>
            <rFont val="ＭＳ Ｐゴシック"/>
            <family val="3"/>
            <charset val="128"/>
          </rPr>
          <t>有料販売したチケット枚数のうち、当日実際に来場した人数を記載してください（購入したものの来場の無かった人数は、記載から除外してください）。</t>
        </r>
      </text>
    </comment>
    <comment ref="F11" authorId="0" shapeId="0" xr:uid="{F92265B4-6F0D-4FA4-A594-B6C23C010B81}">
      <text>
        <r>
          <rPr>
            <b/>
            <sz val="9"/>
            <color indexed="81"/>
            <rFont val="ＭＳ Ｐゴシック"/>
            <family val="3"/>
            <charset val="128"/>
          </rPr>
          <t>当日実際に来場した招待人数を記載してください。</t>
        </r>
      </text>
    </comment>
    <comment ref="J22" authorId="0" shapeId="0" xr:uid="{489C5634-0D78-400A-9BC9-93D484CABCBF}">
      <text>
        <r>
          <rPr>
            <b/>
            <sz val="9"/>
            <color indexed="81"/>
            <rFont val="ＭＳ Ｐゴシック"/>
            <family val="3"/>
            <charset val="128"/>
          </rPr>
          <t>ステージ数が多い場合は、行を増やして使用してください。</t>
        </r>
      </text>
    </comment>
  </commentList>
</comments>
</file>

<file path=xl/sharedStrings.xml><?xml version="1.0" encoding="utf-8"?>
<sst xmlns="http://schemas.openxmlformats.org/spreadsheetml/2006/main" count="1859" uniqueCount="568">
  <si>
    <t>記入要領</t>
    <phoneticPr fontId="5"/>
  </si>
  <si>
    <t>区分</t>
    <rPh sb="0" eb="2">
      <t>クブン</t>
    </rPh>
    <phoneticPr fontId="5"/>
  </si>
  <si>
    <t>項目</t>
    <rPh sb="0" eb="2">
      <t>コウモク</t>
    </rPh>
    <phoneticPr fontId="5"/>
  </si>
  <si>
    <t>細目</t>
    <rPh sb="0" eb="2">
      <t>サイモク</t>
    </rPh>
    <phoneticPr fontId="5"/>
  </si>
  <si>
    <t>活動名</t>
    <rPh sb="0" eb="2">
      <t>カツドウ</t>
    </rPh>
    <rPh sb="2" eb="3">
      <t>メイ</t>
    </rPh>
    <phoneticPr fontId="5"/>
  </si>
  <si>
    <t>団体情報</t>
    <rPh sb="0" eb="2">
      <t>ダンタイ</t>
    </rPh>
    <rPh sb="2" eb="4">
      <t>ジョウホウ</t>
    </rPh>
    <phoneticPr fontId="5"/>
  </si>
  <si>
    <t>ジャンル</t>
    <phoneticPr fontId="5"/>
  </si>
  <si>
    <t>年度</t>
    <rPh sb="0" eb="2">
      <t>ネンド</t>
    </rPh>
    <phoneticPr fontId="5"/>
  </si>
  <si>
    <t>音楽</t>
    <phoneticPr fontId="5"/>
  </si>
  <si>
    <t>舞踊</t>
    <phoneticPr fontId="5"/>
  </si>
  <si>
    <t>演劇</t>
    <phoneticPr fontId="5"/>
  </si>
  <si>
    <t>オーケストラ</t>
    <phoneticPr fontId="5"/>
  </si>
  <si>
    <t>バレエ</t>
    <phoneticPr fontId="5"/>
  </si>
  <si>
    <t>現代演劇</t>
    <rPh sb="0" eb="2">
      <t>ゲンダイ</t>
    </rPh>
    <rPh sb="2" eb="4">
      <t>エンゲキ</t>
    </rPh>
    <phoneticPr fontId="5"/>
  </si>
  <si>
    <t>古典演劇（歌舞伎）</t>
    <rPh sb="0" eb="2">
      <t>コテン</t>
    </rPh>
    <rPh sb="2" eb="4">
      <t>エンゲキ</t>
    </rPh>
    <rPh sb="5" eb="8">
      <t>カブキ</t>
    </rPh>
    <phoneticPr fontId="5"/>
  </si>
  <si>
    <t>落語</t>
    <rPh sb="0" eb="2">
      <t>ラクゴ</t>
    </rPh>
    <phoneticPr fontId="5"/>
  </si>
  <si>
    <t>オペラ</t>
    <phoneticPr fontId="5"/>
  </si>
  <si>
    <t>現代舞踊</t>
    <rPh sb="0" eb="2">
      <t>ゲンダイ</t>
    </rPh>
    <rPh sb="2" eb="4">
      <t>ブヨウ</t>
    </rPh>
    <phoneticPr fontId="5"/>
  </si>
  <si>
    <t>児童演劇</t>
    <rPh sb="0" eb="2">
      <t>ジドウ</t>
    </rPh>
    <rPh sb="2" eb="4">
      <t>エンゲキ</t>
    </rPh>
    <phoneticPr fontId="5"/>
  </si>
  <si>
    <t>古典演劇（人形浄瑠璃）</t>
    <rPh sb="0" eb="2">
      <t>コテン</t>
    </rPh>
    <rPh sb="2" eb="4">
      <t>エンゲキ</t>
    </rPh>
    <rPh sb="5" eb="7">
      <t>ニンギョウ</t>
    </rPh>
    <rPh sb="7" eb="10">
      <t>ジョウルリ</t>
    </rPh>
    <phoneticPr fontId="5"/>
  </si>
  <si>
    <t>講談</t>
    <rPh sb="0" eb="2">
      <t>コウダン</t>
    </rPh>
    <phoneticPr fontId="5"/>
  </si>
  <si>
    <t>舞踏</t>
    <rPh sb="0" eb="2">
      <t>ブトウ</t>
    </rPh>
    <phoneticPr fontId="5"/>
  </si>
  <si>
    <t>人形劇</t>
    <rPh sb="0" eb="3">
      <t>ニンギョウゲキ</t>
    </rPh>
    <phoneticPr fontId="5"/>
  </si>
  <si>
    <t>古典演劇（能楽）</t>
    <rPh sb="0" eb="2">
      <t>コテン</t>
    </rPh>
    <rPh sb="2" eb="4">
      <t>エンゲキ</t>
    </rPh>
    <rPh sb="5" eb="7">
      <t>ノウガク</t>
    </rPh>
    <phoneticPr fontId="5"/>
  </si>
  <si>
    <t>浪曲</t>
    <rPh sb="0" eb="2">
      <t>ロウキョク</t>
    </rPh>
    <phoneticPr fontId="5"/>
  </si>
  <si>
    <t>吹奏楽</t>
    <rPh sb="0" eb="3">
      <t>スイソウガク</t>
    </rPh>
    <phoneticPr fontId="5"/>
  </si>
  <si>
    <t>民族舞踊</t>
    <rPh sb="0" eb="2">
      <t>ミンゾク</t>
    </rPh>
    <rPh sb="2" eb="4">
      <t>ブヨウ</t>
    </rPh>
    <phoneticPr fontId="5"/>
  </si>
  <si>
    <t>ミュージカル</t>
    <phoneticPr fontId="5"/>
  </si>
  <si>
    <t>邦楽</t>
    <rPh sb="0" eb="2">
      <t>ホウガク</t>
    </rPh>
    <phoneticPr fontId="5"/>
  </si>
  <si>
    <t>漫才</t>
    <rPh sb="0" eb="2">
      <t>マンザイ</t>
    </rPh>
    <phoneticPr fontId="5"/>
  </si>
  <si>
    <t>邦舞</t>
    <rPh sb="0" eb="1">
      <t>ホウ</t>
    </rPh>
    <rPh sb="1" eb="2">
      <t>ブ</t>
    </rPh>
    <phoneticPr fontId="5"/>
  </si>
  <si>
    <t>奇術</t>
    <rPh sb="0" eb="2">
      <t>キジュツ</t>
    </rPh>
    <phoneticPr fontId="5"/>
  </si>
  <si>
    <t>雅楽</t>
    <rPh sb="0" eb="2">
      <t>ガガク</t>
    </rPh>
    <phoneticPr fontId="5"/>
  </si>
  <si>
    <t>太神楽</t>
    <rPh sb="0" eb="3">
      <t>ダイカグラ</t>
    </rPh>
    <phoneticPr fontId="5"/>
  </si>
  <si>
    <t>声明</t>
    <rPh sb="0" eb="2">
      <t>ショウミョウ</t>
    </rPh>
    <phoneticPr fontId="5"/>
  </si>
  <si>
    <t>―</t>
  </si>
  <si>
    <t>（収入）　</t>
  </si>
  <si>
    <t>項　目</t>
    <rPh sb="0" eb="1">
      <t>コウ</t>
    </rPh>
    <rPh sb="2" eb="3">
      <t>モク</t>
    </rPh>
    <phoneticPr fontId="10"/>
  </si>
  <si>
    <t>　内　訳（円）</t>
  </si>
  <si>
    <t>内　訳（円）</t>
  </si>
  <si>
    <t>共催者
負担金</t>
    <phoneticPr fontId="10"/>
  </si>
  <si>
    <t>会場名</t>
    <rPh sb="0" eb="2">
      <t>カイジョウ</t>
    </rPh>
    <rPh sb="2" eb="3">
      <t>メイ</t>
    </rPh>
    <phoneticPr fontId="10"/>
  </si>
  <si>
    <t>使用席数</t>
    <phoneticPr fontId="10"/>
  </si>
  <si>
    <t>使用席数×公演回数</t>
    <rPh sb="5" eb="7">
      <t>コウエン</t>
    </rPh>
    <rPh sb="7" eb="9">
      <t>カイスウ</t>
    </rPh>
    <phoneticPr fontId="10"/>
  </si>
  <si>
    <t>販売枚数</t>
    <rPh sb="0" eb="2">
      <t>ハンバイ</t>
    </rPh>
    <rPh sb="2" eb="4">
      <t>マイスウ</t>
    </rPh>
    <rPh sb="3" eb="4">
      <t>カズ</t>
    </rPh>
    <phoneticPr fontId="10"/>
  </si>
  <si>
    <t>収入率</t>
    <rPh sb="0" eb="2">
      <t>シュウニュウ</t>
    </rPh>
    <phoneticPr fontId="10"/>
  </si>
  <si>
    <t>入場者数</t>
    <rPh sb="2" eb="3">
      <t>モノ</t>
    </rPh>
    <rPh sb="3" eb="4">
      <t>カズ</t>
    </rPh>
    <phoneticPr fontId="10"/>
  </si>
  <si>
    <t>入場率</t>
    <phoneticPr fontId="10"/>
  </si>
  <si>
    <t>×</t>
    <phoneticPr fontId="10"/>
  </si>
  <si>
    <t>枚数</t>
    <phoneticPr fontId="10"/>
  </si>
  <si>
    <t>単価×枚数</t>
    <rPh sb="0" eb="2">
      <t>タンカ</t>
    </rPh>
    <rPh sb="3" eb="5">
      <t>マイスウ</t>
    </rPh>
    <phoneticPr fontId="10"/>
  </si>
  <si>
    <t>その他
収入</t>
    <phoneticPr fontId="10"/>
  </si>
  <si>
    <t>招待券枚数→</t>
    <rPh sb="0" eb="3">
      <t>ショウタイケン</t>
    </rPh>
    <rPh sb="3" eb="5">
      <t>マイスウ</t>
    </rPh>
    <phoneticPr fontId="10"/>
  </si>
  <si>
    <t>小計</t>
    <rPh sb="0" eb="2">
      <t>ショウケイ</t>
    </rPh>
    <phoneticPr fontId="10"/>
  </si>
  <si>
    <t>自己負担金</t>
    <phoneticPr fontId="10"/>
  </si>
  <si>
    <t>合計</t>
    <rPh sb="0" eb="2">
      <t>ゴウケイ</t>
    </rPh>
    <phoneticPr fontId="10"/>
  </si>
  <si>
    <t>合　計</t>
    <rPh sb="0" eb="1">
      <t>ゴウ</t>
    </rPh>
    <phoneticPr fontId="10"/>
  </si>
  <si>
    <t>（支出）</t>
  </si>
  <si>
    <t>項　目</t>
  </si>
  <si>
    <t>その他の支出</t>
    <rPh sb="2" eb="3">
      <t>タ</t>
    </rPh>
    <rPh sb="4" eb="6">
      <t>シシュツ</t>
    </rPh>
    <phoneticPr fontId="10"/>
  </si>
  <si>
    <t>本活動の企画意図及び目標等</t>
    <rPh sb="0" eb="1">
      <t>ホン</t>
    </rPh>
    <rPh sb="1" eb="3">
      <t>カツドウ</t>
    </rPh>
    <rPh sb="4" eb="6">
      <t>キカク</t>
    </rPh>
    <rPh sb="6" eb="8">
      <t>イト</t>
    </rPh>
    <rPh sb="8" eb="9">
      <t>オヨ</t>
    </rPh>
    <rPh sb="10" eb="12">
      <t>モクヒョウ</t>
    </rPh>
    <rPh sb="12" eb="13">
      <t>トウ</t>
    </rPh>
    <phoneticPr fontId="5"/>
  </si>
  <si>
    <t>都道府県</t>
    <rPh sb="0" eb="4">
      <t>トドウフケン</t>
    </rPh>
    <phoneticPr fontId="5"/>
  </si>
  <si>
    <t>活動内訳</t>
    <rPh sb="0" eb="2">
      <t>カツドウ</t>
    </rPh>
    <rPh sb="2" eb="4">
      <t>ウチワケ</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</si>
  <si>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</si>
  <si>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</si>
  <si>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</si>
  <si>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開始日</t>
    <rPh sb="0" eb="3">
      <t>カイシビ</t>
    </rPh>
    <phoneticPr fontId="5"/>
  </si>
  <si>
    <t>非表示</t>
    <rPh sb="0" eb="3">
      <t>ヒヒョウジ</t>
    </rPh>
    <phoneticPr fontId="9"/>
  </si>
  <si>
    <t>非表示
※公演事業支援は不使用！</t>
    <rPh sb="0" eb="3">
      <t>ヒヒョウジ</t>
    </rPh>
    <rPh sb="5" eb="7">
      <t>コウエン</t>
    </rPh>
    <rPh sb="7" eb="9">
      <t>ジギョウ</t>
    </rPh>
    <rPh sb="9" eb="11">
      <t>シエン</t>
    </rPh>
    <rPh sb="12" eb="15">
      <t>フシヨウ</t>
    </rPh>
    <phoneticPr fontId="5"/>
  </si>
  <si>
    <t>×</t>
  </si>
  <si>
    <t>会場の席数(定員)</t>
    <rPh sb="0" eb="2">
      <t>カイジョウ</t>
    </rPh>
    <rPh sb="3" eb="5">
      <t>セキスウ</t>
    </rPh>
    <rPh sb="6" eb="8">
      <t>テイイン</t>
    </rPh>
    <phoneticPr fontId="9"/>
  </si>
  <si>
    <t>割引額の合計額</t>
    <rPh sb="0" eb="2">
      <t>ワリビキ</t>
    </rPh>
    <rPh sb="2" eb="3">
      <t>ガク</t>
    </rPh>
    <rPh sb="4" eb="6">
      <t>ゴウケイ</t>
    </rPh>
    <rPh sb="6" eb="7">
      <t>ガク</t>
    </rPh>
    <phoneticPr fontId="10"/>
  </si>
  <si>
    <t>会場名</t>
  </si>
  <si>
    <t>券種</t>
  </si>
  <si>
    <t>枚数</t>
  </si>
  <si>
    <t>単価×枚数</t>
  </si>
  <si>
    <t>消費税等</t>
    <rPh sb="0" eb="3">
      <t>ショウヒゼイ</t>
    </rPh>
    <rPh sb="3" eb="4">
      <t>トウ</t>
    </rPh>
    <phoneticPr fontId="5"/>
  </si>
  <si>
    <t>助成対象経費</t>
    <rPh sb="0" eb="2">
      <t>ジョセイ</t>
    </rPh>
    <rPh sb="2" eb="4">
      <t>タイショウ</t>
    </rPh>
    <rPh sb="4" eb="6">
      <t>ケイヒ</t>
    </rPh>
    <phoneticPr fontId="5"/>
  </si>
  <si>
    <t>文芸費</t>
    <rPh sb="0" eb="2">
      <t>ブンゲイ</t>
    </rPh>
    <rPh sb="2" eb="3">
      <t>ヒ</t>
    </rPh>
    <phoneticPr fontId="9"/>
  </si>
  <si>
    <t>舞台費</t>
    <rPh sb="0" eb="2">
      <t>ブタイ</t>
    </rPh>
    <rPh sb="2" eb="3">
      <t>ヒ</t>
    </rPh>
    <phoneticPr fontId="9"/>
  </si>
  <si>
    <t>課税対象外経費</t>
    <rPh sb="0" eb="2">
      <t>カゼイ</t>
    </rPh>
    <rPh sb="2" eb="4">
      <t>タイショウ</t>
    </rPh>
    <rPh sb="4" eb="5">
      <t>ガイ</t>
    </rPh>
    <rPh sb="5" eb="7">
      <t>ケイヒ</t>
    </rPh>
    <phoneticPr fontId="9"/>
  </si>
  <si>
    <t>課税対象経費</t>
    <rPh sb="0" eb="2">
      <t>カゼイ</t>
    </rPh>
    <rPh sb="2" eb="4">
      <t>タイショウ</t>
    </rPh>
    <rPh sb="4" eb="6">
      <t>ケイヒ</t>
    </rPh>
    <phoneticPr fontId="9"/>
  </si>
  <si>
    <t>助成対象経費　小計（A）</t>
    <rPh sb="0" eb="2">
      <t>ジョセイ</t>
    </rPh>
    <rPh sb="2" eb="4">
      <t>タイショウ</t>
    </rPh>
    <rPh sb="4" eb="6">
      <t>ケイヒ</t>
    </rPh>
    <rPh sb="7" eb="9">
      <t>ショウケイ</t>
    </rPh>
    <phoneticPr fontId="9"/>
  </si>
  <si>
    <t>消費税等仕入控除税額計（B）</t>
    <rPh sb="0" eb="3">
      <t>ショウヒゼイ</t>
    </rPh>
    <rPh sb="3" eb="4">
      <t>トウ</t>
    </rPh>
    <rPh sb="4" eb="6">
      <t>シイレ</t>
    </rPh>
    <rPh sb="6" eb="8">
      <t>コウジョ</t>
    </rPh>
    <rPh sb="8" eb="10">
      <t>ゼイガク</t>
    </rPh>
    <rPh sb="10" eb="11">
      <t>ケイ</t>
    </rPh>
    <phoneticPr fontId="9"/>
  </si>
  <si>
    <t>空白</t>
    <rPh sb="0" eb="2">
      <t>クウハク</t>
    </rPh>
    <phoneticPr fontId="5"/>
  </si>
  <si>
    <t>項目</t>
    <rPh sb="0" eb="2">
      <t>コウモク</t>
    </rPh>
    <phoneticPr fontId="9"/>
  </si>
  <si>
    <t>助成対象経費</t>
    <rPh sb="0" eb="2">
      <t>ジョセイ</t>
    </rPh>
    <rPh sb="2" eb="4">
      <t>タイショウ</t>
    </rPh>
    <rPh sb="4" eb="6">
      <t>ケイヒ</t>
    </rPh>
    <phoneticPr fontId="9"/>
  </si>
  <si>
    <t>会場費</t>
    <rPh sb="0" eb="2">
      <t>カイジョウ</t>
    </rPh>
    <rPh sb="2" eb="3">
      <t>ヒ</t>
    </rPh>
    <phoneticPr fontId="9"/>
  </si>
  <si>
    <t>会場使用料</t>
    <rPh sb="0" eb="2">
      <t>カイジョウ</t>
    </rPh>
    <rPh sb="2" eb="5">
      <t>シヨウリョウ</t>
    </rPh>
    <phoneticPr fontId="9"/>
  </si>
  <si>
    <t>付帯設備使用料</t>
    <rPh sb="0" eb="2">
      <t>フタイ</t>
    </rPh>
    <rPh sb="2" eb="4">
      <t>セツビ</t>
    </rPh>
    <rPh sb="4" eb="7">
      <t>シヨウリョウ</t>
    </rPh>
    <phoneticPr fontId="9"/>
  </si>
  <si>
    <t>大道具費</t>
    <rPh sb="0" eb="3">
      <t>オオドウグ</t>
    </rPh>
    <rPh sb="3" eb="4">
      <t>ヒ</t>
    </rPh>
    <phoneticPr fontId="9"/>
  </si>
  <si>
    <t>小道具費</t>
    <rPh sb="0" eb="3">
      <t>コドウグ</t>
    </rPh>
    <rPh sb="3" eb="4">
      <t>ヒ</t>
    </rPh>
    <phoneticPr fontId="9"/>
  </si>
  <si>
    <t>衣装スタッフ費</t>
    <rPh sb="0" eb="2">
      <t>イショウ</t>
    </rPh>
    <rPh sb="6" eb="7">
      <t>ヒ</t>
    </rPh>
    <phoneticPr fontId="9"/>
  </si>
  <si>
    <t>履物費</t>
    <rPh sb="0" eb="2">
      <t>ハキモノ</t>
    </rPh>
    <rPh sb="2" eb="3">
      <t>ヒ</t>
    </rPh>
    <phoneticPr fontId="9"/>
  </si>
  <si>
    <t>かつら（床山）費</t>
    <rPh sb="4" eb="6">
      <t>トコヤマ</t>
    </rPh>
    <rPh sb="7" eb="8">
      <t>ヒ</t>
    </rPh>
    <phoneticPr fontId="9"/>
  </si>
  <si>
    <t>照明費</t>
    <rPh sb="0" eb="2">
      <t>ショウメイ</t>
    </rPh>
    <rPh sb="2" eb="3">
      <t>ヒ</t>
    </rPh>
    <phoneticPr fontId="9"/>
  </si>
  <si>
    <t>照明スタッフ費</t>
    <rPh sb="0" eb="2">
      <t>ショウメイ</t>
    </rPh>
    <rPh sb="6" eb="7">
      <t>ヒ</t>
    </rPh>
    <phoneticPr fontId="9"/>
  </si>
  <si>
    <t>音響費</t>
    <rPh sb="0" eb="2">
      <t>オンキョウ</t>
    </rPh>
    <rPh sb="2" eb="3">
      <t>ヒ</t>
    </rPh>
    <phoneticPr fontId="9"/>
  </si>
  <si>
    <t>音響スタッフ費</t>
    <rPh sb="0" eb="2">
      <t>オンキョウ</t>
    </rPh>
    <rPh sb="6" eb="7">
      <t>ヒ</t>
    </rPh>
    <phoneticPr fontId="9"/>
  </si>
  <si>
    <t>映像費</t>
    <rPh sb="0" eb="2">
      <t>エイゾウ</t>
    </rPh>
    <rPh sb="2" eb="3">
      <t>ヒ</t>
    </rPh>
    <phoneticPr fontId="9"/>
  </si>
  <si>
    <t>映像スタッフ費</t>
    <rPh sb="0" eb="2">
      <t>エイゾウ</t>
    </rPh>
    <rPh sb="6" eb="7">
      <t>ヒ</t>
    </rPh>
    <phoneticPr fontId="9"/>
  </si>
  <si>
    <t>特殊効果費</t>
    <rPh sb="0" eb="2">
      <t>トクシュ</t>
    </rPh>
    <rPh sb="2" eb="4">
      <t>コウカ</t>
    </rPh>
    <rPh sb="4" eb="5">
      <t>ヒ</t>
    </rPh>
    <phoneticPr fontId="9"/>
  </si>
  <si>
    <t>細目/内訳</t>
    <rPh sb="0" eb="2">
      <t>サイモク</t>
    </rPh>
    <rPh sb="3" eb="5">
      <t>ウチワケ</t>
    </rPh>
    <phoneticPr fontId="5"/>
  </si>
  <si>
    <t>課税区分</t>
    <rPh sb="0" eb="2">
      <t>カゼイ</t>
    </rPh>
    <rPh sb="2" eb="4">
      <t>クブン</t>
    </rPh>
    <phoneticPr fontId="9"/>
  </si>
  <si>
    <t>課税対象外</t>
    <rPh sb="0" eb="2">
      <t>カゼイ</t>
    </rPh>
    <rPh sb="2" eb="4">
      <t>タイショウ</t>
    </rPh>
    <rPh sb="4" eb="5">
      <t>ガイ</t>
    </rPh>
    <phoneticPr fontId="9"/>
  </si>
  <si>
    <t>支援区分</t>
    <rPh sb="0" eb="2">
      <t>シエン</t>
    </rPh>
    <rPh sb="2" eb="4">
      <t>クブン</t>
    </rPh>
    <phoneticPr fontId="5"/>
  </si>
  <si>
    <t>数量(1)</t>
    <rPh sb="0" eb="2">
      <t>スウリョウ</t>
    </rPh>
    <phoneticPr fontId="5"/>
  </si>
  <si>
    <t>数量(2)</t>
    <rPh sb="0" eb="2">
      <t>スウリョウ</t>
    </rPh>
    <phoneticPr fontId="5"/>
  </si>
  <si>
    <t>消費税等仕入控除税額の取扱</t>
    <phoneticPr fontId="9"/>
  </si>
  <si>
    <t>税区分番号</t>
    <rPh sb="0" eb="1">
      <t>ゼイ</t>
    </rPh>
    <rPh sb="1" eb="3">
      <t>クブン</t>
    </rPh>
    <rPh sb="3" eb="5">
      <t>バンゴウ</t>
    </rPh>
    <phoneticPr fontId="9"/>
  </si>
  <si>
    <t>※　Ａ４判２枚に収まるように作成してください。</t>
    <phoneticPr fontId="9"/>
  </si>
  <si>
    <t>団体名</t>
    <phoneticPr fontId="5"/>
  </si>
  <si>
    <t>旅費</t>
    <rPh sb="0" eb="2">
      <t>リョヒ</t>
    </rPh>
    <phoneticPr fontId="9"/>
  </si>
  <si>
    <t>渡航費</t>
    <rPh sb="0" eb="3">
      <t>トコウヒ</t>
    </rPh>
    <phoneticPr fontId="9"/>
  </si>
  <si>
    <t>海外現地交通費</t>
    <rPh sb="0" eb="2">
      <t>カイガイ</t>
    </rPh>
    <rPh sb="2" eb="4">
      <t>ゲンチ</t>
    </rPh>
    <rPh sb="4" eb="7">
      <t>コウツウヒ</t>
    </rPh>
    <phoneticPr fontId="9"/>
  </si>
  <si>
    <t>海外宿泊費</t>
    <rPh sb="0" eb="2">
      <t>カイガイ</t>
    </rPh>
    <rPh sb="2" eb="5">
      <t>シュクハクヒ</t>
    </rPh>
    <phoneticPr fontId="9"/>
  </si>
  <si>
    <t>出発日</t>
    <rPh sb="0" eb="3">
      <t>シュッパツビ</t>
    </rPh>
    <phoneticPr fontId="9"/>
  </si>
  <si>
    <t>～</t>
    <phoneticPr fontId="9"/>
  </si>
  <si>
    <t>公演実施日</t>
    <rPh sb="0" eb="2">
      <t>コウエン</t>
    </rPh>
    <rPh sb="2" eb="5">
      <t>ジッシビ</t>
    </rPh>
    <phoneticPr fontId="5"/>
  </si>
  <si>
    <t>終了日</t>
    <rPh sb="0" eb="3">
      <t>シュウリョウビ</t>
    </rPh>
    <phoneticPr fontId="5"/>
  </si>
  <si>
    <t>実施場所（所在地）</t>
    <rPh sb="0" eb="2">
      <t>ジッシ</t>
    </rPh>
    <rPh sb="2" eb="4">
      <t>バショ</t>
    </rPh>
    <rPh sb="5" eb="8">
      <t>ショザイチ</t>
    </rPh>
    <phoneticPr fontId="5"/>
  </si>
  <si>
    <t>※Ａ４用紙１枚に収まるように作成してください。</t>
    <phoneticPr fontId="9"/>
  </si>
  <si>
    <t>会場費・舞台費※・運搬費</t>
    <rPh sb="0" eb="2">
      <t>カイジョウ</t>
    </rPh>
    <rPh sb="2" eb="3">
      <t>ヒ</t>
    </rPh>
    <rPh sb="4" eb="6">
      <t>ブタイ</t>
    </rPh>
    <rPh sb="6" eb="7">
      <t>ヒ</t>
    </rPh>
    <rPh sb="9" eb="11">
      <t>ウンパン</t>
    </rPh>
    <rPh sb="11" eb="12">
      <t>ヒ</t>
    </rPh>
    <phoneticPr fontId="10"/>
  </si>
  <si>
    <t>謝金・旅費※・宣伝費等</t>
    <rPh sb="0" eb="2">
      <t>シャキン</t>
    </rPh>
    <rPh sb="3" eb="5">
      <t>リョヒ</t>
    </rPh>
    <rPh sb="7" eb="9">
      <t>センデン</t>
    </rPh>
    <rPh sb="9" eb="10">
      <t>ヒ</t>
    </rPh>
    <rPh sb="10" eb="11">
      <t>トウ</t>
    </rPh>
    <phoneticPr fontId="10"/>
  </si>
  <si>
    <t>担当者情報</t>
    <rPh sb="0" eb="3">
      <t>タントウシャ</t>
    </rPh>
    <rPh sb="3" eb="5">
      <t>ジョウホウ</t>
    </rPh>
    <phoneticPr fontId="5"/>
  </si>
  <si>
    <t>担当部署・所属</t>
    <rPh sb="0" eb="2">
      <t>タントウ</t>
    </rPh>
    <rPh sb="2" eb="4">
      <t>ブショ</t>
    </rPh>
    <rPh sb="5" eb="7">
      <t>ショゾク</t>
    </rPh>
    <phoneticPr fontId="5"/>
  </si>
  <si>
    <t>担当者電話番号</t>
    <rPh sb="0" eb="3">
      <t>タントウシャ</t>
    </rPh>
    <rPh sb="3" eb="5">
      <t>デンワ</t>
    </rPh>
    <rPh sb="5" eb="7">
      <t>バンゴウ</t>
    </rPh>
    <phoneticPr fontId="5"/>
  </si>
  <si>
    <t>（フリガナ）</t>
    <phoneticPr fontId="5"/>
  </si>
  <si>
    <t>時間外連絡先</t>
    <rPh sb="0" eb="6">
      <t>ジカンガイレンラクサキ</t>
    </rPh>
    <phoneticPr fontId="5"/>
  </si>
  <si>
    <t>氏名</t>
    <phoneticPr fontId="5"/>
  </si>
  <si>
    <t>団体名</t>
    <rPh sb="0" eb="3">
      <t>ダンタイメイ</t>
    </rPh>
    <phoneticPr fontId="9"/>
  </si>
  <si>
    <t>活動名</t>
    <rPh sb="0" eb="3">
      <t>カツドウメイ</t>
    </rPh>
    <phoneticPr fontId="9"/>
  </si>
  <si>
    <t>独立行政法人日本芸術文化振興会理事長　殿</t>
    <phoneticPr fontId="5"/>
  </si>
  <si>
    <t>入場券内訳</t>
    <phoneticPr fontId="10"/>
  </si>
  <si>
    <t>活動内容</t>
    <phoneticPr fontId="9"/>
  </si>
  <si>
    <t>日本の国際的プレゼンスの向上や文化芸術による相互理解の促進への貢献</t>
    <rPh sb="0" eb="2">
      <t>ニホン</t>
    </rPh>
    <rPh sb="3" eb="6">
      <t>コクサイテキ</t>
    </rPh>
    <rPh sb="12" eb="14">
      <t>コウジョウ</t>
    </rPh>
    <rPh sb="15" eb="17">
      <t>ブンカ</t>
    </rPh>
    <rPh sb="17" eb="19">
      <t>ゲイジュツ</t>
    </rPh>
    <rPh sb="22" eb="24">
      <t>ソウゴ</t>
    </rPh>
    <rPh sb="24" eb="26">
      <t>リカイ</t>
    </rPh>
    <rPh sb="27" eb="29">
      <t>ソクシン</t>
    </rPh>
    <rPh sb="31" eb="33">
      <t>コウケン</t>
    </rPh>
    <phoneticPr fontId="5"/>
  </si>
  <si>
    <t>券種</t>
    <rPh sb="0" eb="1">
      <t>ケン</t>
    </rPh>
    <rPh sb="1" eb="2">
      <t>シュ</t>
    </rPh>
    <phoneticPr fontId="10"/>
  </si>
  <si>
    <t>単価/円(税込)</t>
    <phoneticPr fontId="9"/>
  </si>
  <si>
    <t>会場設営費</t>
    <rPh sb="0" eb="2">
      <t>カイジョウ</t>
    </rPh>
    <rPh sb="2" eb="4">
      <t>セツエイ</t>
    </rPh>
    <rPh sb="4" eb="5">
      <t>ヒ</t>
    </rPh>
    <phoneticPr fontId="9"/>
  </si>
  <si>
    <t>衣装費・装束料</t>
    <rPh sb="0" eb="2">
      <t>イショウ</t>
    </rPh>
    <rPh sb="2" eb="3">
      <t>ヒ</t>
    </rPh>
    <phoneticPr fontId="9"/>
  </si>
  <si>
    <t>舞台スタッフ費</t>
    <phoneticPr fontId="9"/>
  </si>
  <si>
    <t>市区町村～番地（建物名を含む）</t>
    <rPh sb="0" eb="4">
      <t>シクチョウソン</t>
    </rPh>
    <rPh sb="5" eb="7">
      <t>バンチ</t>
    </rPh>
    <rPh sb="8" eb="10">
      <t>タテモノ</t>
    </rPh>
    <rPh sb="10" eb="11">
      <t>メイ</t>
    </rPh>
    <rPh sb="12" eb="13">
      <t>フク</t>
    </rPh>
    <phoneticPr fontId="5"/>
  </si>
  <si>
    <t>合唱（古楽を含む）</t>
    <rPh sb="0" eb="2">
      <t>ガッショウ</t>
    </rPh>
    <rPh sb="3" eb="5">
      <t>コガク</t>
    </rPh>
    <rPh sb="6" eb="7">
      <t>フク</t>
    </rPh>
    <phoneticPr fontId="5"/>
  </si>
  <si>
    <t>室内楽（古楽を含む）</t>
    <rPh sb="0" eb="3">
      <t>シツナイガク</t>
    </rPh>
    <rPh sb="4" eb="6">
      <t>コガク</t>
    </rPh>
    <rPh sb="7" eb="8">
      <t>フク</t>
    </rPh>
    <phoneticPr fontId="5"/>
  </si>
  <si>
    <t>その他（音楽分野の可能性を拡大させる活動を含む）</t>
    <rPh sb="2" eb="3">
      <t>タ</t>
    </rPh>
    <rPh sb="4" eb="8">
      <t>オンガクブンヤ</t>
    </rPh>
    <rPh sb="9" eb="12">
      <t>カノウセイ</t>
    </rPh>
    <rPh sb="13" eb="15">
      <t>カクダイ</t>
    </rPh>
    <rPh sb="18" eb="20">
      <t>カツドウ</t>
    </rPh>
    <rPh sb="21" eb="22">
      <t>フク</t>
    </rPh>
    <phoneticPr fontId="5"/>
  </si>
  <si>
    <t>その他（舞踊分野の可能性を拡大させる活動を含む）</t>
    <rPh sb="2" eb="3">
      <t>タ</t>
    </rPh>
    <rPh sb="4" eb="6">
      <t>ブヨウ</t>
    </rPh>
    <phoneticPr fontId="5"/>
  </si>
  <si>
    <t>その他（演劇分野の可能性を拡大させる活動を含む）</t>
    <rPh sb="2" eb="3">
      <t>タ</t>
    </rPh>
    <rPh sb="4" eb="6">
      <t>エンゲキ</t>
    </rPh>
    <phoneticPr fontId="5"/>
  </si>
  <si>
    <t>電話番号</t>
    <rPh sb="0" eb="4">
      <t>デンワバンゴウ</t>
    </rPh>
    <phoneticPr fontId="9"/>
  </si>
  <si>
    <t>FAX番号</t>
    <rPh sb="3" eb="5">
      <t>バンゴウ</t>
    </rPh>
    <phoneticPr fontId="9"/>
  </si>
  <si>
    <t>担当者E-mail</t>
    <rPh sb="0" eb="3">
      <t>タントウシャ</t>
    </rPh>
    <phoneticPr fontId="5"/>
  </si>
  <si>
    <t>活動の収支</t>
    <rPh sb="0" eb="2">
      <t>カツドウ</t>
    </rPh>
    <rPh sb="3" eb="5">
      <t>シュウシ</t>
    </rPh>
    <phoneticPr fontId="5"/>
  </si>
  <si>
    <t>内容詳細</t>
    <rPh sb="0" eb="2">
      <t>ナイヨウ</t>
    </rPh>
    <rPh sb="2" eb="4">
      <t>ショウサイ</t>
    </rPh>
    <phoneticPr fontId="9"/>
  </si>
  <si>
    <t>支払い先</t>
    <rPh sb="0" eb="2">
      <t>シハライ</t>
    </rPh>
    <rPh sb="3" eb="4">
      <t>サキ</t>
    </rPh>
    <phoneticPr fontId="5"/>
  </si>
  <si>
    <t>売止席数</t>
    <rPh sb="0" eb="2">
      <t>ウリドメ</t>
    </rPh>
    <rPh sb="2" eb="4">
      <t>セキスウ</t>
    </rPh>
    <phoneticPr fontId="9"/>
  </si>
  <si>
    <t>公演回数</t>
    <phoneticPr fontId="9"/>
  </si>
  <si>
    <t>公的補助金・助成金等</t>
    <rPh sb="0" eb="2">
      <t>コウテキ</t>
    </rPh>
    <rPh sb="9" eb="10">
      <t>ナド</t>
    </rPh>
    <phoneticPr fontId="10"/>
  </si>
  <si>
    <t>広告
収入</t>
    <rPh sb="0" eb="2">
      <t>コウコク</t>
    </rPh>
    <rPh sb="3" eb="5">
      <t>シュウニュウ</t>
    </rPh>
    <phoneticPr fontId="9"/>
  </si>
  <si>
    <t>民間寄付金・協賛金
・助成金等</t>
    <rPh sb="0" eb="2">
      <t>ミンカン</t>
    </rPh>
    <rPh sb="11" eb="13">
      <t>ジョセイ</t>
    </rPh>
    <rPh sb="13" eb="14">
      <t>キン</t>
    </rPh>
    <rPh sb="14" eb="15">
      <t>トウ</t>
    </rPh>
    <phoneticPr fontId="10"/>
  </si>
  <si>
    <t>助成対象外経費</t>
    <rPh sb="4" eb="5">
      <t>ソト</t>
    </rPh>
    <phoneticPr fontId="9"/>
  </si>
  <si>
    <t>助成対象経費　合計（C)</t>
    <rPh sb="0" eb="2">
      <t>ジョセイ</t>
    </rPh>
    <rPh sb="2" eb="4">
      <t>タイショウ</t>
    </rPh>
    <rPh sb="4" eb="6">
      <t>ケイヒ</t>
    </rPh>
    <rPh sb="7" eb="9">
      <t>ゴウケイ</t>
    </rPh>
    <phoneticPr fontId="9"/>
  </si>
  <si>
    <t>メニュー</t>
    <phoneticPr fontId="9"/>
  </si>
  <si>
    <t>分野</t>
    <rPh sb="0" eb="2">
      <t>ブンヤ</t>
    </rPh>
    <phoneticPr fontId="5"/>
  </si>
  <si>
    <t>代表者役職名</t>
    <phoneticPr fontId="5"/>
  </si>
  <si>
    <t>（フリガナ）</t>
    <phoneticPr fontId="9"/>
  </si>
  <si>
    <t>団体名</t>
    <rPh sb="0" eb="3">
      <t>ダンタイメイ</t>
    </rPh>
    <phoneticPr fontId="5"/>
  </si>
  <si>
    <t>活動名</t>
    <rPh sb="0" eb="3">
      <t>カツドウメイ</t>
    </rPh>
    <phoneticPr fontId="5"/>
  </si>
  <si>
    <t>入場料
収入(a)</t>
    <phoneticPr fontId="10"/>
  </si>
  <si>
    <t>(a)+(b)合計</t>
    <rPh sb="7" eb="9">
      <t>ゴウケイ</t>
    </rPh>
    <phoneticPr fontId="9"/>
  </si>
  <si>
    <t>合　計（総事業費）</t>
    <rPh sb="0" eb="1">
      <t>ゴウ</t>
    </rPh>
    <phoneticPr fontId="10"/>
  </si>
  <si>
    <t>会場の席数(定員)</t>
  </si>
  <si>
    <t>売止席数</t>
  </si>
  <si>
    <t>使用席数</t>
  </si>
  <si>
    <t>使用席数×公演回数(a)</t>
  </si>
  <si>
    <t>公演回数</t>
  </si>
  <si>
    <t>販売枚数(b)</t>
  </si>
  <si>
    <t>有料入場率(b/a)</t>
  </si>
  <si>
    <t>総入場率(c/a)</t>
  </si>
  <si>
    <t>消費税等仕入控除税額 (B)</t>
    <phoneticPr fontId="5"/>
  </si>
  <si>
    <t>助成対象外経費 (C)</t>
    <rPh sb="0" eb="2">
      <t>ジョセイ</t>
    </rPh>
    <rPh sb="2" eb="4">
      <t>タイショウ</t>
    </rPh>
    <rPh sb="4" eb="5">
      <t>ガイ</t>
    </rPh>
    <rPh sb="5" eb="7">
      <t>ケイヒ</t>
    </rPh>
    <phoneticPr fontId="5"/>
  </si>
  <si>
    <t>単価等(税込・円)</t>
    <rPh sb="0" eb="2">
      <t>タンカ</t>
    </rPh>
    <rPh sb="2" eb="3">
      <t>トウ</t>
    </rPh>
    <rPh sb="4" eb="6">
      <t>ゼイコ</t>
    </rPh>
    <rPh sb="7" eb="8">
      <t>エン</t>
    </rPh>
    <phoneticPr fontId="5"/>
  </si>
  <si>
    <t>金額（税込・円）</t>
    <rPh sb="3" eb="5">
      <t>ゼイコミ</t>
    </rPh>
    <rPh sb="6" eb="7">
      <t>エン</t>
    </rPh>
    <phoneticPr fontId="5"/>
  </si>
  <si>
    <t>開催国・地域や主催者、共同制作の相手方等との連携・協力に関する取組と期待される効果</t>
    <rPh sb="0" eb="2">
      <t>カイサイ</t>
    </rPh>
    <rPh sb="2" eb="3">
      <t>コク</t>
    </rPh>
    <rPh sb="4" eb="6">
      <t>チイキ</t>
    </rPh>
    <rPh sb="7" eb="10">
      <t>シュサイシャ</t>
    </rPh>
    <rPh sb="11" eb="13">
      <t>キョウドウ</t>
    </rPh>
    <rPh sb="13" eb="15">
      <t>セイサク</t>
    </rPh>
    <rPh sb="16" eb="19">
      <t>アイテガタ</t>
    </rPh>
    <rPh sb="19" eb="20">
      <t>トウ</t>
    </rPh>
    <rPh sb="22" eb="24">
      <t>レンケイ</t>
    </rPh>
    <rPh sb="25" eb="27">
      <t>キョウリョク</t>
    </rPh>
    <rPh sb="28" eb="29">
      <t>カン</t>
    </rPh>
    <rPh sb="31" eb="33">
      <t>トリクミ</t>
    </rPh>
    <rPh sb="34" eb="36">
      <t>キタイ</t>
    </rPh>
    <rPh sb="39" eb="41">
      <t>コウカ</t>
    </rPh>
    <phoneticPr fontId="5"/>
  </si>
  <si>
    <t>市区町村～番地（建物名含む）</t>
    <rPh sb="0" eb="2">
      <t>シク</t>
    </rPh>
    <rPh sb="2" eb="4">
      <t>チョウソン</t>
    </rPh>
    <rPh sb="5" eb="7">
      <t>バンチ</t>
    </rPh>
    <rPh sb="8" eb="10">
      <t>タテモノ</t>
    </rPh>
    <rPh sb="10" eb="11">
      <t>メイ</t>
    </rPh>
    <rPh sb="11" eb="12">
      <t>フク</t>
    </rPh>
    <phoneticPr fontId="5"/>
  </si>
  <si>
    <t>責任者情報</t>
    <rPh sb="0" eb="3">
      <t>セキニンシャ</t>
    </rPh>
    <rPh sb="3" eb="5">
      <t>ジョウホウ</t>
    </rPh>
    <phoneticPr fontId="5"/>
  </si>
  <si>
    <t>責任者電話番号</t>
    <rPh sb="0" eb="3">
      <t>セキニンシャ</t>
    </rPh>
    <rPh sb="3" eb="5">
      <t>デンワ</t>
    </rPh>
    <rPh sb="5" eb="7">
      <t>バンゴウ</t>
    </rPh>
    <phoneticPr fontId="5"/>
  </si>
  <si>
    <t>責任者E-mail</t>
    <rPh sb="0" eb="3">
      <t>セキニンシャ</t>
    </rPh>
    <phoneticPr fontId="5"/>
  </si>
  <si>
    <t>実施時期及び
実施場所</t>
    <rPh sb="0" eb="2">
      <t>ジッシ</t>
    </rPh>
    <rPh sb="2" eb="4">
      <t>ジキ</t>
    </rPh>
    <rPh sb="4" eb="5">
      <t>オヨ</t>
    </rPh>
    <rPh sb="7" eb="9">
      <t>ジッシ</t>
    </rPh>
    <rPh sb="9" eb="11">
      <t>バショ</t>
    </rPh>
    <phoneticPr fontId="5"/>
  </si>
  <si>
    <t>〒</t>
    <phoneticPr fontId="9"/>
  </si>
  <si>
    <t>公演日</t>
  </si>
  <si>
    <t>入場券内訳</t>
  </si>
  <si>
    <t>単価/円(税込)</t>
  </si>
  <si>
    <t>招待券枚数</t>
  </si>
  <si>
    <t>小計</t>
  </si>
  <si>
    <t>割引販売を行っている場合のみ、割引額の合計をマイナスで記入→</t>
  </si>
  <si>
    <t>合計</t>
  </si>
  <si>
    <t>※水色のセルは自動で入力されます。</t>
  </si>
  <si>
    <t>※水色のセルは自動で入力されます。</t>
    <phoneticPr fontId="9"/>
  </si>
  <si>
    <t>会場が複数の場合はチェック→</t>
    <rPh sb="0" eb="2">
      <t>カイジョウ</t>
    </rPh>
    <rPh sb="3" eb="5">
      <t>フクスウ</t>
    </rPh>
    <rPh sb="6" eb="8">
      <t>バアイ</t>
    </rPh>
    <phoneticPr fontId="10"/>
  </si>
  <si>
    <t>伝統芸能</t>
    <phoneticPr fontId="5"/>
  </si>
  <si>
    <t>その他（大衆芸能分野の可能性を拡大させる活動を含む）</t>
    <rPh sb="2" eb="3">
      <t>タ</t>
    </rPh>
    <rPh sb="4" eb="8">
      <t>タイシュウゲイノウ</t>
    </rPh>
    <phoneticPr fontId="5"/>
  </si>
  <si>
    <t>その他（伝統芸能分野の可能性を拡大させる活動を含む）</t>
    <rPh sb="2" eb="3">
      <t>タ</t>
    </rPh>
    <rPh sb="4" eb="8">
      <t>デントウゲイノウ</t>
    </rPh>
    <phoneticPr fontId="5"/>
  </si>
  <si>
    <t>大衆芸能</t>
    <rPh sb="0" eb="4">
      <t>タイシュウゲイノウ</t>
    </rPh>
    <phoneticPr fontId="5"/>
  </si>
  <si>
    <t>公演
回数</t>
    <rPh sb="0" eb="2">
      <t>コウエン</t>
    </rPh>
    <rPh sb="3" eb="5">
      <t>カイスウ</t>
    </rPh>
    <phoneticPr fontId="5"/>
  </si>
  <si>
    <t>人形費</t>
    <phoneticPr fontId="9"/>
  </si>
  <si>
    <t>特殊効果スタッフ費</t>
    <rPh sb="0" eb="2">
      <t>トクシュ</t>
    </rPh>
    <rPh sb="2" eb="4">
      <t>コウカ</t>
    </rPh>
    <rPh sb="8" eb="9">
      <t>ヒ</t>
    </rPh>
    <phoneticPr fontId="9"/>
  </si>
  <si>
    <t>機材借料</t>
    <phoneticPr fontId="9"/>
  </si>
  <si>
    <t>字幕・音声ガイド費</t>
    <phoneticPr fontId="9"/>
  </si>
  <si>
    <t>配信
収入(b)</t>
    <rPh sb="0" eb="2">
      <t>ハイシン</t>
    </rPh>
    <rPh sb="3" eb="5">
      <t>シュウニュウ</t>
    </rPh>
    <phoneticPr fontId="9"/>
  </si>
  <si>
    <t>以下の項目に変更がある場合、「変更理由書」の提出が必要です。</t>
  </si>
  <si>
    <t>・実施時期（活動日、活動期間）、実施会場、実施回数</t>
  </si>
  <si>
    <t>・本活動の内容（演目、曲目、あらすじ、主な出演者、主なスタッフ等）</t>
  </si>
  <si>
    <t>・共催者、共同制作者</t>
  </si>
  <si>
    <t>交付を受けようとする助成金の額</t>
    <phoneticPr fontId="9"/>
  </si>
  <si>
    <t>助成対象経費合計 (A-B)</t>
    <rPh sb="0" eb="2">
      <t>ジョセイ</t>
    </rPh>
    <rPh sb="2" eb="4">
      <t>タイショウ</t>
    </rPh>
    <rPh sb="4" eb="6">
      <t>ケイヒ</t>
    </rPh>
    <rPh sb="6" eb="8">
      <t>ゴウケイ</t>
    </rPh>
    <phoneticPr fontId="9"/>
  </si>
  <si>
    <t>入場料・配信等 (D)</t>
    <rPh sb="0" eb="3">
      <t>ニュウジョウリョウ</t>
    </rPh>
    <rPh sb="4" eb="6">
      <t>ハイシン</t>
    </rPh>
    <rPh sb="6" eb="7">
      <t>ナド</t>
    </rPh>
    <phoneticPr fontId="9"/>
  </si>
  <si>
    <t>公的補助金等 (E)</t>
    <rPh sb="0" eb="5">
      <t>コウテキホジョキン</t>
    </rPh>
    <rPh sb="5" eb="6">
      <t>ナド</t>
    </rPh>
    <phoneticPr fontId="9"/>
  </si>
  <si>
    <t>民間寄付金等 (F)</t>
    <rPh sb="0" eb="5">
      <t>ミンカンキフキン</t>
    </rPh>
    <rPh sb="5" eb="6">
      <t>ナド</t>
    </rPh>
    <phoneticPr fontId="9"/>
  </si>
  <si>
    <t>共催者負担金 (G)</t>
    <rPh sb="0" eb="6">
      <t>キョウサイシャフタンキン</t>
    </rPh>
    <phoneticPr fontId="9"/>
  </si>
  <si>
    <t>広告収入・その他 (H)</t>
    <rPh sb="0" eb="4">
      <t>コウコクシュウニュウ</t>
    </rPh>
    <rPh sb="7" eb="8">
      <t>タ</t>
    </rPh>
    <phoneticPr fontId="9"/>
  </si>
  <si>
    <t>収入合計 (I)</t>
    <rPh sb="0" eb="2">
      <t>シュウニュウ</t>
    </rPh>
    <rPh sb="2" eb="4">
      <t>ゴウケイ</t>
    </rPh>
    <phoneticPr fontId="9"/>
  </si>
  <si>
    <t>助成対象経費小計 (A)</t>
    <rPh sb="0" eb="2">
      <t>ジョセイ</t>
    </rPh>
    <rPh sb="2" eb="4">
      <t>タイショウ</t>
    </rPh>
    <rPh sb="4" eb="6">
      <t>ケイヒ</t>
    </rPh>
    <rPh sb="6" eb="8">
      <t>ショウケイ</t>
    </rPh>
    <phoneticPr fontId="5"/>
  </si>
  <si>
    <t>支出総額 (A+C)</t>
    <rPh sb="0" eb="2">
      <t>シシュツ</t>
    </rPh>
    <rPh sb="2" eb="4">
      <t>ソウガク</t>
    </rPh>
    <phoneticPr fontId="5"/>
  </si>
  <si>
    <t>《記入時の注意点》</t>
    <rPh sb="1" eb="3">
      <t>キニュウ</t>
    </rPh>
    <rPh sb="3" eb="4">
      <t>ジ</t>
    </rPh>
    <rPh sb="5" eb="8">
      <t>チュウイテン</t>
    </rPh>
    <phoneticPr fontId="9"/>
  </si>
  <si>
    <t>・水色のセルには数式が入っておりますので、数式を消去しないようにご注意ください。</t>
    <rPh sb="1" eb="3">
      <t>ミズイロ</t>
    </rPh>
    <rPh sb="8" eb="10">
      <t>スウシキ</t>
    </rPh>
    <rPh sb="11" eb="12">
      <t>ハイ</t>
    </rPh>
    <rPh sb="21" eb="23">
      <t>スウシキ</t>
    </rPh>
    <rPh sb="24" eb="26">
      <t>ショウキョ</t>
    </rPh>
    <rPh sb="33" eb="35">
      <t>チュウイ</t>
    </rPh>
    <phoneticPr fontId="9"/>
  </si>
  <si>
    <t>・「交付申請書総表貼り付け欄」に、ご提出いただいた交付申請書の総表を貼り付けてください。実績報告書の一部のセルに、内容が自動反映されます。</t>
    <rPh sb="2" eb="7">
      <t>コウフシンセイショ</t>
    </rPh>
    <rPh sb="7" eb="9">
      <t>ソウヒョウ</t>
    </rPh>
    <rPh sb="9" eb="10">
      <t>ハ</t>
    </rPh>
    <rPh sb="11" eb="12">
      <t>ツ</t>
    </rPh>
    <rPh sb="13" eb="14">
      <t>ラン</t>
    </rPh>
    <rPh sb="18" eb="20">
      <t>テイシュツ</t>
    </rPh>
    <rPh sb="25" eb="30">
      <t>コウフシンセイショ</t>
    </rPh>
    <rPh sb="31" eb="33">
      <t>ソウヒョウ</t>
    </rPh>
    <rPh sb="34" eb="35">
      <t>ハ</t>
    </rPh>
    <rPh sb="36" eb="37">
      <t>ツ</t>
    </rPh>
    <phoneticPr fontId="9"/>
  </si>
  <si>
    <t>《貼り付けの方法》</t>
    <rPh sb="1" eb="2">
      <t>ハ</t>
    </rPh>
    <rPh sb="3" eb="4">
      <t>ツ</t>
    </rPh>
    <rPh sb="6" eb="8">
      <t>ホウホウ</t>
    </rPh>
    <phoneticPr fontId="9"/>
  </si>
  <si>
    <t>①「交付申請書総表」のExcelを開き、A1セルの左上にある、灰色の三角マークをクリックする。</t>
    <rPh sb="2" eb="7">
      <t>コウフシンセイショ</t>
    </rPh>
    <rPh sb="7" eb="9">
      <t>ソウヒョウ</t>
    </rPh>
    <rPh sb="17" eb="18">
      <t>ヒラ</t>
    </rPh>
    <rPh sb="25" eb="27">
      <t>ヒダリウエ</t>
    </rPh>
    <rPh sb="31" eb="33">
      <t>ハイイロ</t>
    </rPh>
    <rPh sb="34" eb="36">
      <t>サンカク</t>
    </rPh>
    <phoneticPr fontId="9"/>
  </si>
  <si>
    <t>②シートが全選択された状態で、右クリック→コピーを選択する。</t>
    <rPh sb="5" eb="8">
      <t>ゼンセンタク</t>
    </rPh>
    <rPh sb="11" eb="13">
      <t>ジョウタイ</t>
    </rPh>
    <rPh sb="15" eb="16">
      <t>ミギ</t>
    </rPh>
    <rPh sb="25" eb="27">
      <t>センタク</t>
    </rPh>
    <phoneticPr fontId="9"/>
  </si>
  <si>
    <t>③点線が点滅した状態になったら、実績報告書「交付申請書総表コピー欄」に移り、A1セルを選択する。</t>
    <rPh sb="1" eb="3">
      <t>テンセン</t>
    </rPh>
    <rPh sb="4" eb="6">
      <t>テンメツ</t>
    </rPh>
    <rPh sb="8" eb="10">
      <t>ジョウタイ</t>
    </rPh>
    <rPh sb="16" eb="21">
      <t>ジッセキホウコクショ</t>
    </rPh>
    <rPh sb="22" eb="27">
      <t>コウフシンセイショ</t>
    </rPh>
    <rPh sb="27" eb="29">
      <t>ソウヒョウ</t>
    </rPh>
    <rPh sb="32" eb="33">
      <t>ラン</t>
    </rPh>
    <rPh sb="35" eb="36">
      <t>ウツ</t>
    </rPh>
    <rPh sb="43" eb="45">
      <t>センタク</t>
    </rPh>
    <phoneticPr fontId="9"/>
  </si>
  <si>
    <t>④右クリックし、「形式を選択して貼り付け」→「値と数値の書式」を選択する。</t>
    <rPh sb="1" eb="2">
      <t>ミギ</t>
    </rPh>
    <rPh sb="9" eb="11">
      <t>ケイシキ</t>
    </rPh>
    <rPh sb="12" eb="14">
      <t>センタク</t>
    </rPh>
    <rPh sb="16" eb="17">
      <t>ハ</t>
    </rPh>
    <rPh sb="18" eb="19">
      <t>ツ</t>
    </rPh>
    <rPh sb="23" eb="24">
      <t>アタイ</t>
    </rPh>
    <rPh sb="25" eb="27">
      <t>スウチ</t>
    </rPh>
    <rPh sb="28" eb="30">
      <t>ショシキ</t>
    </rPh>
    <rPh sb="32" eb="34">
      <t>センタク</t>
    </rPh>
    <phoneticPr fontId="9"/>
  </si>
  <si>
    <t>※交付申請書の総表の一部の行を削除している場合、行がずれますので、行数を合わせる等対応をお願いいたします。</t>
    <phoneticPr fontId="9"/>
  </si>
  <si>
    <t>⑤「交付申請書総表コピー欄」に、交付申請書総表の内容が反映される。</t>
    <rPh sb="2" eb="9">
      <t>コウフシンセイショソウヒョウ</t>
    </rPh>
    <rPh sb="12" eb="13">
      <t>ラン</t>
    </rPh>
    <rPh sb="16" eb="21">
      <t>コウフシンセイショ</t>
    </rPh>
    <rPh sb="21" eb="23">
      <t>ソウヒョウ</t>
    </rPh>
    <rPh sb="24" eb="26">
      <t>ナイヨウ</t>
    </rPh>
    <rPh sb="27" eb="29">
      <t>ハンエイ</t>
    </rPh>
    <phoneticPr fontId="9"/>
  </si>
  <si>
    <t>－</t>
  </si>
  <si>
    <r>
      <t xml:space="preserve">様式第13号（第15条関係）
</t>
    </r>
    <r>
      <rPr>
        <b/>
        <sz val="14"/>
        <color theme="1"/>
        <rFont val="ＭＳ ゴシック"/>
        <family val="3"/>
        <charset val="128"/>
      </rPr>
      <t>【総表】</t>
    </r>
    <phoneticPr fontId="9"/>
  </si>
  <si>
    <t>　令和　年　月　日付け芸基芸第　号助成金交付決定通知書</t>
    <phoneticPr fontId="9"/>
  </si>
  <si>
    <t>により助成金の交付の決定を受けた</t>
    <rPh sb="10" eb="12">
      <t>ケッテイ</t>
    </rPh>
    <rPh sb="13" eb="14">
      <t>ウ</t>
    </rPh>
    <phoneticPr fontId="9"/>
  </si>
  <si>
    <t>助成対象活動の実績について、文化芸術振興費補助金による助成金交付要綱第15条第1項の規定に基づき、
下記の通り報告します。</t>
    <phoneticPr fontId="9"/>
  </si>
  <si>
    <t>※水色のセルは自動入力されます。</t>
    <phoneticPr fontId="9"/>
  </si>
  <si>
    <t>団体住所
（所在地）</t>
    <phoneticPr fontId="9"/>
  </si>
  <si>
    <t>－</t>
    <phoneticPr fontId="5"/>
  </si>
  <si>
    <t>受取人氏名等</t>
    <rPh sb="0" eb="3">
      <t>ウケトリニン</t>
    </rPh>
    <rPh sb="3" eb="5">
      <t>シメイ</t>
    </rPh>
    <rPh sb="5" eb="6">
      <t>ナド</t>
    </rPh>
    <phoneticPr fontId="9"/>
  </si>
  <si>
    <t>代表者氏名</t>
    <rPh sb="0" eb="5">
      <t>ダイヒョウシャシメイ</t>
    </rPh>
    <phoneticPr fontId="5"/>
  </si>
  <si>
    <t>帰国日</t>
    <rPh sb="0" eb="3">
      <t>キコクビ</t>
    </rPh>
    <phoneticPr fontId="5"/>
  </si>
  <si>
    <t>※水色のセルは自動で入力されます。</t>
    <rPh sb="1" eb="2">
      <t>ミズ</t>
    </rPh>
    <phoneticPr fontId="9"/>
  </si>
  <si>
    <t>助成対象経費の増減率</t>
  </si>
  <si>
    <t>変更理由書等の提出</t>
  </si>
  <si>
    <t>【個表１】</t>
    <phoneticPr fontId="5"/>
  </si>
  <si>
    <t>※水色のセルは自動で入力されます。</t>
    <phoneticPr fontId="5"/>
  </si>
  <si>
    <t>実施期間</t>
    <rPh sb="0" eb="2">
      <t>ジッシ</t>
    </rPh>
    <rPh sb="2" eb="4">
      <t>キカン</t>
    </rPh>
    <phoneticPr fontId="5"/>
  </si>
  <si>
    <t>～</t>
    <phoneticPr fontId="5"/>
  </si>
  <si>
    <t>実施会場</t>
    <rPh sb="0" eb="4">
      <t>ジッシカイジョウ</t>
    </rPh>
    <phoneticPr fontId="5"/>
  </si>
  <si>
    <t>仕込み・ゲネプロ・ばらし・実施回数を入力してください。（公演日及び実施場所は総表よりデータが参照されます。）
用意されている行数（12行）を超えて行われる活動の場合は、全ての日程・会場についての詳細を記載した別紙を添付してください。</t>
    <phoneticPr fontId="5"/>
  </si>
  <si>
    <t>計</t>
    <rPh sb="0" eb="1">
      <t>ケイ</t>
    </rPh>
    <phoneticPr fontId="5"/>
  </si>
  <si>
    <t>本活動の内容</t>
    <rPh sb="0" eb="1">
      <t>ホン</t>
    </rPh>
    <rPh sb="1" eb="3">
      <t>カツドウ</t>
    </rPh>
    <rPh sb="4" eb="6">
      <t>ナイヨウ</t>
    </rPh>
    <phoneticPr fontId="5"/>
  </si>
  <si>
    <t xml:space="preserve">セル内で改行される場合は「ALT+ENTER」を同時に押して改行してください。
</t>
    <rPh sb="2" eb="3">
      <t>ナイ</t>
    </rPh>
    <rPh sb="4" eb="6">
      <t>カイギョウ</t>
    </rPh>
    <rPh sb="9" eb="11">
      <t>バアイ</t>
    </rPh>
    <rPh sb="24" eb="26">
      <t>ドウジ</t>
    </rPh>
    <rPh sb="27" eb="28">
      <t>オ</t>
    </rPh>
    <rPh sb="30" eb="32">
      <t>カイギョウ</t>
    </rPh>
    <phoneticPr fontId="5"/>
  </si>
  <si>
    <t>共同制作の相手方団体の選定理由及び期待される効果</t>
    <rPh sb="0" eb="2">
      <t>キョウドウ</t>
    </rPh>
    <rPh sb="2" eb="4">
      <t>セイサク</t>
    </rPh>
    <rPh sb="5" eb="7">
      <t>アイテ</t>
    </rPh>
    <rPh sb="7" eb="8">
      <t>カタ</t>
    </rPh>
    <rPh sb="8" eb="10">
      <t>ダンタイ</t>
    </rPh>
    <rPh sb="11" eb="13">
      <t>センテイ</t>
    </rPh>
    <rPh sb="13" eb="15">
      <t>リユウ</t>
    </rPh>
    <rPh sb="15" eb="16">
      <t>オヨ</t>
    </rPh>
    <rPh sb="17" eb="19">
      <t>キタイ</t>
    </rPh>
    <rPh sb="22" eb="24">
      <t>コウカ</t>
    </rPh>
    <phoneticPr fontId="5"/>
  </si>
  <si>
    <t>観客層の拡充や国際的な評価の向上に向けた広報やマーケティング等に関する取組と期待される効果</t>
    <rPh sb="7" eb="10">
      <t>コクサイテキ</t>
    </rPh>
    <phoneticPr fontId="5"/>
  </si>
  <si>
    <t>国内外メディア
掲載情報</t>
    <rPh sb="0" eb="3">
      <t>コクナイガイ</t>
    </rPh>
    <rPh sb="8" eb="12">
      <t>ケイサイジョウホウ</t>
    </rPh>
    <phoneticPr fontId="5"/>
  </si>
  <si>
    <t>掲載メディアの種類</t>
    <rPh sb="0" eb="2">
      <t>ケイサイ</t>
    </rPh>
    <rPh sb="7" eb="9">
      <t>シュルイ</t>
    </rPh>
    <phoneticPr fontId="54"/>
  </si>
  <si>
    <t>日付（年月）</t>
    <rPh sb="0" eb="2">
      <t>ヒヅケ</t>
    </rPh>
    <rPh sb="3" eb="5">
      <t>ネンゲツ</t>
    </rPh>
    <phoneticPr fontId="54"/>
  </si>
  <si>
    <t>具体的な媒体名</t>
    <rPh sb="0" eb="3">
      <t>グタイテキ</t>
    </rPh>
    <rPh sb="4" eb="7">
      <t>バイタイメイ</t>
    </rPh>
    <phoneticPr fontId="54"/>
  </si>
  <si>
    <t>掲載メディアの種類については、該当する項目をプルダウンで選択してください。</t>
    <rPh sb="0" eb="2">
      <t>ケイサイ</t>
    </rPh>
    <rPh sb="7" eb="9">
      <t>シュルイ</t>
    </rPh>
    <rPh sb="15" eb="17">
      <t>ガイトウ</t>
    </rPh>
    <rPh sb="19" eb="21">
      <t>コウモク</t>
    </rPh>
    <rPh sb="28" eb="30">
      <t>センタク</t>
    </rPh>
    <phoneticPr fontId="5"/>
  </si>
  <si>
    <t>特記事項</t>
    <rPh sb="0" eb="2">
      <t>トッキ</t>
    </rPh>
    <rPh sb="2" eb="4">
      <t>ジコウ</t>
    </rPh>
    <phoneticPr fontId="5"/>
  </si>
  <si>
    <t>【プルダウン選択肢】削除不可（非表示）</t>
    <rPh sb="6" eb="9">
      <t>センタクシ</t>
    </rPh>
    <rPh sb="10" eb="12">
      <t>サクジョ</t>
    </rPh>
    <rPh sb="12" eb="14">
      <t>フカ</t>
    </rPh>
    <rPh sb="15" eb="18">
      <t>ヒヒョウジ</t>
    </rPh>
    <phoneticPr fontId="5"/>
  </si>
  <si>
    <t>作品内容</t>
    <rPh sb="0" eb="2">
      <t>サクヒン</t>
    </rPh>
    <rPh sb="2" eb="4">
      <t>ナイヨウ</t>
    </rPh>
    <phoneticPr fontId="5"/>
  </si>
  <si>
    <t>国内外のメディア掲載情報</t>
    <phoneticPr fontId="54"/>
  </si>
  <si>
    <t>創作初演</t>
    <phoneticPr fontId="5"/>
  </si>
  <si>
    <t>今後の公演計画</t>
    <phoneticPr fontId="5"/>
  </si>
  <si>
    <t>新聞</t>
    <rPh sb="0" eb="2">
      <t>シンブン</t>
    </rPh>
    <phoneticPr fontId="54"/>
  </si>
  <si>
    <t>新演出</t>
    <phoneticPr fontId="5"/>
  </si>
  <si>
    <t>再演等の受賞歴等</t>
    <phoneticPr fontId="5"/>
  </si>
  <si>
    <t>雑誌</t>
    <rPh sb="0" eb="2">
      <t>ザッシ</t>
    </rPh>
    <phoneticPr fontId="54"/>
  </si>
  <si>
    <t>新振付</t>
    <rPh sb="0" eb="3">
      <t>シンフリツケ</t>
    </rPh>
    <phoneticPr fontId="5"/>
  </si>
  <si>
    <t>海外公演予定</t>
    <phoneticPr fontId="5"/>
  </si>
  <si>
    <t>WEB</t>
    <phoneticPr fontId="54"/>
  </si>
  <si>
    <t>翻訳初演</t>
    <phoneticPr fontId="5"/>
  </si>
  <si>
    <t>完了済海外公演評価概要</t>
    <phoneticPr fontId="5"/>
  </si>
  <si>
    <t>放送</t>
    <rPh sb="0" eb="2">
      <t>ホウソウ</t>
    </rPh>
    <phoneticPr fontId="54"/>
  </si>
  <si>
    <t>再演</t>
    <phoneticPr fontId="5"/>
  </si>
  <si>
    <t>企画意図等</t>
    <rPh sb="0" eb="2">
      <t>キカク</t>
    </rPh>
    <rPh sb="2" eb="4">
      <t>イト</t>
    </rPh>
    <rPh sb="4" eb="5">
      <t>トウ</t>
    </rPh>
    <phoneticPr fontId="5"/>
  </si>
  <si>
    <t>目標</t>
    <rPh sb="0" eb="2">
      <t>モクヒョウ</t>
    </rPh>
    <phoneticPr fontId="5"/>
  </si>
  <si>
    <t>記載した内容の達成状況</t>
    <rPh sb="0" eb="2">
      <t>キサイ</t>
    </rPh>
    <rPh sb="4" eb="6">
      <t>ナイヨウ</t>
    </rPh>
    <rPh sb="7" eb="9">
      <t>タッセイ</t>
    </rPh>
    <rPh sb="9" eb="11">
      <t>ジョウキョウ</t>
    </rPh>
    <phoneticPr fontId="5"/>
  </si>
  <si>
    <t>＜達成した点・成果が認められた点とその理由・根拠＞</t>
    <phoneticPr fontId="9"/>
  </si>
  <si>
    <t>＜達成されなかった点・改善すべき点とその理由・根拠＞</t>
    <phoneticPr fontId="9"/>
  </si>
  <si>
    <t>＜上記の達成されなかった点・改善すべき点に関する今後の対応＞</t>
    <phoneticPr fontId="9"/>
  </si>
  <si>
    <t>記載した内容の実施状況等</t>
    <rPh sb="0" eb="2">
      <t>キサイ</t>
    </rPh>
    <rPh sb="4" eb="6">
      <t>ナイヨウ</t>
    </rPh>
    <rPh sb="7" eb="12">
      <t>ジッシジョウキョウトウ</t>
    </rPh>
    <phoneticPr fontId="5"/>
  </si>
  <si>
    <t>＜取組実施による成果＞</t>
    <rPh sb="1" eb="2">
      <t>ト</t>
    </rPh>
    <rPh sb="2" eb="3">
      <t>ク</t>
    </rPh>
    <rPh sb="3" eb="5">
      <t>ジッシ</t>
    </rPh>
    <rPh sb="8" eb="10">
      <t>セイカ</t>
    </rPh>
    <phoneticPr fontId="9"/>
  </si>
  <si>
    <t>＜今後に向けた改善点と対応方針等＞</t>
    <rPh sb="1" eb="3">
      <t>コンゴ</t>
    </rPh>
    <rPh sb="4" eb="5">
      <t>ム</t>
    </rPh>
    <rPh sb="11" eb="16">
      <t>タイオウホウシントウ</t>
    </rPh>
    <phoneticPr fontId="9"/>
  </si>
  <si>
    <t>観客層の拡充や国際的な評価の向上に向けた広報やマーケティング等に関する取組と期待される効果</t>
    <phoneticPr fontId="5"/>
  </si>
  <si>
    <t>日本の国際的プレゼンスの向上や文化芸術による相互理解の促進への貢献</t>
    <phoneticPr fontId="5"/>
  </si>
  <si>
    <t>「支出予算書」、「収支計画書」と「支出決算書」、「収支報告書」の内容を比較した収支計画の実施状況</t>
    <phoneticPr fontId="9"/>
  </si>
  <si>
    <t>＜当初計画と実績報告の相違点と相違が生じた理由・根拠＞</t>
    <phoneticPr fontId="9"/>
  </si>
  <si>
    <t>＜今後に向けた改善点と対応方針等＞</t>
    <phoneticPr fontId="9"/>
  </si>
  <si>
    <t>本活動に係る団体の組織運営体制</t>
    <phoneticPr fontId="9"/>
  </si>
  <si>
    <t>＜強化や改善が認められた点とその理由・根拠＞</t>
    <phoneticPr fontId="9"/>
  </si>
  <si>
    <r>
      <t>【支出決算書</t>
    </r>
    <r>
      <rPr>
        <b/>
        <sz val="14"/>
        <color theme="1"/>
        <rFont val="ＭＳ ゴシック"/>
        <family val="3"/>
        <charset val="128"/>
      </rPr>
      <t>（兼「消費税等仕入控除税額計算書」）</t>
    </r>
    <r>
      <rPr>
        <b/>
        <sz val="20"/>
        <color theme="1"/>
        <rFont val="ＭＳ ゴシック"/>
        <family val="3"/>
        <charset val="128"/>
      </rPr>
      <t>】</t>
    </r>
    <rPh sb="1" eb="3">
      <t>シシュツ</t>
    </rPh>
    <rPh sb="3" eb="5">
      <t>ケッサン</t>
    </rPh>
    <rPh sb="5" eb="6">
      <t>ショ</t>
    </rPh>
    <rPh sb="7" eb="8">
      <t>ケン</t>
    </rPh>
    <rPh sb="9" eb="12">
      <t>ショウヒゼイ</t>
    </rPh>
    <rPh sb="12" eb="13">
      <t>トウ</t>
    </rPh>
    <rPh sb="13" eb="15">
      <t>シイレ</t>
    </rPh>
    <rPh sb="15" eb="17">
      <t>コウジョ</t>
    </rPh>
    <rPh sb="17" eb="19">
      <t>ゼイガク</t>
    </rPh>
    <rPh sb="19" eb="21">
      <t>ケイサン</t>
    </rPh>
    <phoneticPr fontId="5"/>
  </si>
  <si>
    <t>（円）</t>
    <rPh sb="1" eb="2">
      <t>エン</t>
    </rPh>
    <phoneticPr fontId="5"/>
  </si>
  <si>
    <t>小計（円）</t>
    <phoneticPr fontId="5"/>
  </si>
  <si>
    <t>【収支報告書】</t>
    <rPh sb="1" eb="3">
      <t>シュウシ</t>
    </rPh>
    <rPh sb="3" eb="6">
      <t>ホウコクショ</t>
    </rPh>
    <phoneticPr fontId="10"/>
  </si>
  <si>
    <t>決算(円)</t>
  </si>
  <si>
    <t>助成対象経費（支出決算書・小計Aより）</t>
    <rPh sb="0" eb="2">
      <t>ジョセイ</t>
    </rPh>
    <rPh sb="2" eb="4">
      <t>タイショウ</t>
    </rPh>
    <rPh sb="4" eb="6">
      <t>ケイヒ</t>
    </rPh>
    <rPh sb="7" eb="9">
      <t>シシュツ</t>
    </rPh>
    <rPh sb="13" eb="15">
      <t>ショウケイ</t>
    </rPh>
    <phoneticPr fontId="10"/>
  </si>
  <si>
    <t>決算(円)</t>
    <phoneticPr fontId="9"/>
  </si>
  <si>
    <t>入場料合計（円）</t>
  </si>
  <si>
    <t>公演回数合計</t>
  </si>
  <si>
    <t>販売枚数合計(b)</t>
  </si>
  <si>
    <t>【個表２】活動実績の自己評価書</t>
    <phoneticPr fontId="5"/>
  </si>
  <si>
    <t>申請書の記載内容が反映されます。変更はできません。見切れている場合、行の高さをご調節ください。</t>
    <phoneticPr fontId="5"/>
  </si>
  <si>
    <t>申請書の記載内容が反映されます。変更があった場合、参照式を削除し、あらためてご記入ください。見切れている場合、行の高さをご調節ください。</t>
    <phoneticPr fontId="5"/>
  </si>
  <si>
    <t>＜達成した点・成果が認められた点とその理由・根拠＞</t>
  </si>
  <si>
    <t>＜達成されなかった点・改善すべき点とその理由・根拠＞</t>
  </si>
  <si>
    <t>申請書の記載内容が反映されます。変更があった場合、参照式を削除し、あらためてご記入ください。見切れている場合、行の高さをご調節ください。</t>
    <phoneticPr fontId="9"/>
  </si>
  <si>
    <t>上記の取組に関連するアンケート調査やワークショップ等（あれば記載）</t>
    <rPh sb="0" eb="2">
      <t>ジョウキ</t>
    </rPh>
    <rPh sb="3" eb="5">
      <t>トリクミ</t>
    </rPh>
    <rPh sb="6" eb="8">
      <t>カンレン</t>
    </rPh>
    <rPh sb="15" eb="17">
      <t>チョウサ</t>
    </rPh>
    <rPh sb="25" eb="26">
      <t>トウ</t>
    </rPh>
    <rPh sb="30" eb="32">
      <t>キサイ</t>
    </rPh>
    <phoneticPr fontId="9"/>
  </si>
  <si>
    <t>様式第４号（第７条関係）
【総表】</t>
  </si>
  <si>
    <t>令和　年　月　日</t>
  </si>
  <si>
    <t>独立行政法人日本芸術文化振興会理事長　殿</t>
  </si>
  <si>
    <t>メニュー</t>
  </si>
  <si>
    <t>国際芸術交流</t>
  </si>
  <si>
    <t>支援区分</t>
  </si>
  <si>
    <t>分野</t>
  </si>
  <si>
    <t>ジャンル</t>
  </si>
  <si>
    <t>団体情報</t>
  </si>
  <si>
    <t>（フリガナ）</t>
  </si>
  <si>
    <t>団体名</t>
  </si>
  <si>
    <t>団体住所
（所在地）</t>
  </si>
  <si>
    <t>〒</t>
  </si>
  <si>
    <t>都道府県</t>
  </si>
  <si>
    <t>市区町村～番地（建物名を含む）</t>
  </si>
  <si>
    <t>市区町村～番地（建物名含む）</t>
  </si>
  <si>
    <t>受取人氏名等</t>
  </si>
  <si>
    <t>代表者役職名</t>
  </si>
  <si>
    <t>電話番号</t>
  </si>
  <si>
    <t>代表者氏名</t>
  </si>
  <si>
    <t>FAX番号</t>
  </si>
  <si>
    <t>責任者情報</t>
  </si>
  <si>
    <t>担当部署・所属</t>
  </si>
  <si>
    <t>責任者電話番号</t>
  </si>
  <si>
    <t>時間外連絡先</t>
  </si>
  <si>
    <t>氏名</t>
  </si>
  <si>
    <t>責任者E-mail</t>
  </si>
  <si>
    <t>担当者情報</t>
  </si>
  <si>
    <t>担当者電話番号</t>
  </si>
  <si>
    <t>担当者E-mail</t>
  </si>
  <si>
    <t>活動内容</t>
  </si>
  <si>
    <t>活動名</t>
  </si>
  <si>
    <t>活動内訳</t>
  </si>
  <si>
    <t>年度</t>
  </si>
  <si>
    <t>公演活動数</t>
  </si>
  <si>
    <t>非表示</t>
  </si>
  <si>
    <t>令和３年度</t>
  </si>
  <si>
    <t>非表示
※公演事業支援は不使用！</t>
  </si>
  <si>
    <t>令和４年度</t>
  </si>
  <si>
    <t>令和５年度</t>
  </si>
  <si>
    <t>実施時期及び
実施場所</t>
  </si>
  <si>
    <t>出発日</t>
  </si>
  <si>
    <t>帰国日</t>
  </si>
  <si>
    <t>～</t>
  </si>
  <si>
    <t>活動の収支</t>
  </si>
  <si>
    <t>支出（千円）</t>
  </si>
  <si>
    <t>消費税等仕入控除税額 (B)</t>
  </si>
  <si>
    <t>助成対象外経費 (C)</t>
  </si>
  <si>
    <t>決算額　※括弧内は予算額</t>
    <rPh sb="0" eb="3">
      <t>ケッサンガク</t>
    </rPh>
    <rPh sb="5" eb="8">
      <t>カッコナイ</t>
    </rPh>
    <rPh sb="9" eb="12">
      <t>ヨサンガク</t>
    </rPh>
    <phoneticPr fontId="9"/>
  </si>
  <si>
    <t>シニア用</t>
    <rPh sb="3" eb="4">
      <t>ヨウ</t>
    </rPh>
    <phoneticPr fontId="9"/>
  </si>
  <si>
    <t>学生・若者用</t>
    <rPh sb="0" eb="2">
      <t>ガクセイ</t>
    </rPh>
    <rPh sb="3" eb="5">
      <t>ワカモノ</t>
    </rPh>
    <rPh sb="5" eb="6">
      <t>ヨウ</t>
    </rPh>
    <phoneticPr fontId="9"/>
  </si>
  <si>
    <t>障害者用</t>
    <rPh sb="0" eb="2">
      <t>ショウガイ</t>
    </rPh>
    <rPh sb="2" eb="3">
      <t>シャ</t>
    </rPh>
    <rPh sb="3" eb="4">
      <t>ヨウ</t>
    </rPh>
    <phoneticPr fontId="9"/>
  </si>
  <si>
    <t>【別紙２　当日来場者数内訳】</t>
    <rPh sb="1" eb="3">
      <t>ベッシ</t>
    </rPh>
    <rPh sb="5" eb="7">
      <t>トウジツ</t>
    </rPh>
    <rPh sb="7" eb="9">
      <t>ライジョウ</t>
    </rPh>
    <rPh sb="9" eb="10">
      <t>シャ</t>
    </rPh>
    <rPh sb="10" eb="11">
      <t>スウ</t>
    </rPh>
    <rPh sb="11" eb="13">
      <t>ウチワケ</t>
    </rPh>
    <phoneticPr fontId="10"/>
  </si>
  <si>
    <t>　助成対象団体名</t>
    <rPh sb="1" eb="3">
      <t>ジョセイ</t>
    </rPh>
    <rPh sb="3" eb="5">
      <t>タイショウ</t>
    </rPh>
    <rPh sb="5" eb="7">
      <t>ダンタイ</t>
    </rPh>
    <rPh sb="7" eb="8">
      <t>メイ</t>
    </rPh>
    <phoneticPr fontId="10"/>
  </si>
  <si>
    <t>　助成対象活動名</t>
    <rPh sb="1" eb="3">
      <t>ジョセイ</t>
    </rPh>
    <rPh sb="3" eb="5">
      <t>タイショウ</t>
    </rPh>
    <rPh sb="5" eb="7">
      <t>カツドウ</t>
    </rPh>
    <rPh sb="7" eb="8">
      <t>メイ</t>
    </rPh>
    <phoneticPr fontId="10"/>
  </si>
  <si>
    <t>総使用席数合計</t>
    <rPh sb="0" eb="1">
      <t>ソウ</t>
    </rPh>
    <rPh sb="1" eb="3">
      <t>シヨウ</t>
    </rPh>
    <rPh sb="3" eb="5">
      <t>セキスウ</t>
    </rPh>
    <rPh sb="5" eb="7">
      <t>ゴウケイ</t>
    </rPh>
    <phoneticPr fontId="10"/>
  </si>
  <si>
    <t>有料来場者数合計</t>
    <rPh sb="0" eb="2">
      <t>ユウリョウ</t>
    </rPh>
    <rPh sb="2" eb="5">
      <t>ライジョウシャ</t>
    </rPh>
    <rPh sb="5" eb="6">
      <t>スウ</t>
    </rPh>
    <rPh sb="6" eb="8">
      <t>ゴウケイ</t>
    </rPh>
    <phoneticPr fontId="10"/>
  </si>
  <si>
    <t>総来場者数合計</t>
    <rPh sb="0" eb="1">
      <t>ソウ</t>
    </rPh>
    <rPh sb="1" eb="4">
      <t>ライジョウシャ</t>
    </rPh>
    <rPh sb="4" eb="5">
      <t>スウ</t>
    </rPh>
    <rPh sb="5" eb="7">
      <t>ゴウケイ</t>
    </rPh>
    <phoneticPr fontId="10"/>
  </si>
  <si>
    <t>有料来場率</t>
    <rPh sb="0" eb="2">
      <t>ユウリョウ</t>
    </rPh>
    <rPh sb="2" eb="4">
      <t>ライジョウ</t>
    </rPh>
    <rPh sb="4" eb="5">
      <t>リツ</t>
    </rPh>
    <phoneticPr fontId="10"/>
  </si>
  <si>
    <t>総来場率</t>
    <rPh sb="0" eb="1">
      <t>ソウ</t>
    </rPh>
    <rPh sb="1" eb="3">
      <t>ライジョウ</t>
    </rPh>
    <rPh sb="3" eb="4">
      <t>リツ</t>
    </rPh>
    <phoneticPr fontId="10"/>
  </si>
  <si>
    <t>使用席数</t>
    <rPh sb="0" eb="2">
      <t>シヨウ</t>
    </rPh>
    <rPh sb="2" eb="4">
      <t>セキスウ</t>
    </rPh>
    <phoneticPr fontId="10"/>
  </si>
  <si>
    <t>公演回数</t>
    <rPh sb="0" eb="2">
      <t>コウエン</t>
    </rPh>
    <rPh sb="2" eb="4">
      <t>カイスウ</t>
    </rPh>
    <phoneticPr fontId="10"/>
  </si>
  <si>
    <t>総使用席数</t>
    <rPh sb="0" eb="1">
      <t>ソウ</t>
    </rPh>
    <rPh sb="1" eb="3">
      <t>シヨウ</t>
    </rPh>
    <rPh sb="3" eb="5">
      <t>セキスウ</t>
    </rPh>
    <phoneticPr fontId="10"/>
  </si>
  <si>
    <t>=</t>
    <phoneticPr fontId="10"/>
  </si>
  <si>
    <t>公演日</t>
    <rPh sb="0" eb="2">
      <t>コウエン</t>
    </rPh>
    <rPh sb="2" eb="3">
      <t>ビ</t>
    </rPh>
    <phoneticPr fontId="10"/>
  </si>
  <si>
    <t>曜</t>
    <rPh sb="0" eb="1">
      <t>ヒカリ</t>
    </rPh>
    <phoneticPr fontId="10"/>
  </si>
  <si>
    <t>開演時間</t>
    <rPh sb="0" eb="2">
      <t>カイエン</t>
    </rPh>
    <rPh sb="2" eb="4">
      <t>ジカン</t>
    </rPh>
    <phoneticPr fontId="10"/>
  </si>
  <si>
    <t>有料来場者数</t>
    <rPh sb="0" eb="2">
      <t>ユウリョウ</t>
    </rPh>
    <rPh sb="2" eb="5">
      <t>ライジョウシャ</t>
    </rPh>
    <rPh sb="5" eb="6">
      <t>スウ</t>
    </rPh>
    <phoneticPr fontId="10"/>
  </si>
  <si>
    <t>招待来場者数</t>
    <rPh sb="0" eb="2">
      <t>ショウタイ</t>
    </rPh>
    <rPh sb="2" eb="5">
      <t>ライジョウシャ</t>
    </rPh>
    <rPh sb="5" eb="6">
      <t>スウ</t>
    </rPh>
    <phoneticPr fontId="10"/>
  </si>
  <si>
    <t>合計（総来場者数）</t>
    <rPh sb="0" eb="2">
      <t>ゴウケイ</t>
    </rPh>
    <rPh sb="3" eb="4">
      <t>ソウ</t>
    </rPh>
    <rPh sb="4" eb="6">
      <t>ライジョウ</t>
    </rPh>
    <rPh sb="6" eb="7">
      <t>シャ</t>
    </rPh>
    <rPh sb="7" eb="8">
      <t>スウ</t>
    </rPh>
    <phoneticPr fontId="10"/>
  </si>
  <si>
    <t>248</t>
    <phoneticPr fontId="10"/>
  </si>
  <si>
    <t>＋</t>
    <phoneticPr fontId="10"/>
  </si>
  <si>
    <t>44</t>
    <phoneticPr fontId="10"/>
  </si>
  <si>
    <t>＝</t>
    <phoneticPr fontId="10"/>
  </si>
  <si>
    <t>＋</t>
  </si>
  <si>
    <t>※助成金は、団体名義の口座に銀行振込でお支払いいたします。団体名以外の口座（代表者個人名等）への振込はできません。</t>
    <phoneticPr fontId="9"/>
  </si>
  <si>
    <t xml:space="preserve">様式第１２号（第１４条関係）
</t>
  </si>
  <si>
    <t>助成金支払申請書</t>
  </si>
  <si>
    <t>水色のセルは自動で入力されます。</t>
    <phoneticPr fontId="9"/>
  </si>
  <si>
    <t/>
  </si>
  <si>
    <t>※総表に記入した情報が反映されます。</t>
  </si>
  <si>
    <t>独立行政法人日本芸術文化振興会理事長 殿</t>
  </si>
  <si>
    <t>-</t>
  </si>
  <si>
    <t>団体名
（主催者）</t>
  </si>
  <si>
    <t>記</t>
  </si>
  <si>
    <t>１　助成対象活動名　</t>
  </si>
  <si>
    <t>３　助成金振込先</t>
  </si>
  <si>
    <t>（１）金融機関名</t>
  </si>
  <si>
    <t>○○銀行</t>
  </si>
  <si>
    <t>（２）支店名</t>
  </si>
  <si>
    <t>○○支店</t>
  </si>
  <si>
    <t>店番号</t>
  </si>
  <si>
    <t>（３）口座種別</t>
  </si>
  <si>
    <t>普通</t>
  </si>
  <si>
    <t>プルダウンから選択してください</t>
  </si>
  <si>
    <t>（４）口座番号</t>
  </si>
  <si>
    <t>　　　口座名義（ｶﾀｶﾅ）</t>
  </si>
  <si>
    <t>※通帳の表紙裏に記載のｶﾀｶﾅをそのまま記入してください。</t>
  </si>
  <si>
    <t>（５）口座名義</t>
  </si>
  <si>
    <t>※通帳の表紙と、表紙裏の口座名義（ｶﾀｶﾅ）があるページのPDFデータも提出してください。</t>
  </si>
  <si>
    <t>シニア用</t>
    <phoneticPr fontId="9"/>
  </si>
  <si>
    <t>学生・若者用</t>
    <phoneticPr fontId="9"/>
  </si>
  <si>
    <t>障害者用</t>
    <phoneticPr fontId="9"/>
  </si>
  <si>
    <t>【民間寄付金・協賛金・助成金等について】
個人寄付金やクラウドファンディング、当該公演に係る会費含む。</t>
    <phoneticPr fontId="9"/>
  </si>
  <si>
    <t>【その他収入について】
プログラムや当該公演のみに係るグッズなどの収入を含む。</t>
    <rPh sb="3" eb="4">
      <t>タ</t>
    </rPh>
    <rPh sb="4" eb="6">
      <t>シュウニュウ</t>
    </rPh>
    <phoneticPr fontId="9"/>
  </si>
  <si>
    <t>記載した内容の達成状況</t>
    <phoneticPr fontId="5"/>
  </si>
  <si>
    <t>参加フェスティバル名</t>
    <rPh sb="0" eb="2">
      <t>サンカ</t>
    </rPh>
    <rPh sb="9" eb="10">
      <t>メイ</t>
    </rPh>
    <phoneticPr fontId="9"/>
  </si>
  <si>
    <t>　令和　年　月　日</t>
    <rPh sb="1" eb="3">
      <t>レイワ</t>
    </rPh>
    <rPh sb="4" eb="5">
      <t>ネン</t>
    </rPh>
    <rPh sb="6" eb="7">
      <t>ガツ</t>
    </rPh>
    <rPh sb="8" eb="9">
      <t>ニチ</t>
    </rPh>
    <phoneticPr fontId="9"/>
  </si>
  <si>
    <t>舞台芸術等総合支援事業（国際芸術交流）</t>
    <phoneticPr fontId="9"/>
  </si>
  <si>
    <t>　文化芸術振興費補助金による助成金交付要綱第１４条の規定に基づき、下記のとおり助成金の支払を申請します。</t>
    <phoneticPr fontId="9"/>
  </si>
  <si>
    <r>
      <t>収入（円）</t>
    </r>
    <r>
      <rPr>
        <b/>
        <sz val="12"/>
        <rFont val="ＭＳ ゴシック"/>
        <family val="3"/>
        <charset val="128"/>
      </rPr>
      <t>※括弧内は交付決定時の金額</t>
    </r>
    <rPh sb="0" eb="2">
      <t>シュウニュウ</t>
    </rPh>
    <rPh sb="3" eb="4">
      <t>エン</t>
    </rPh>
    <phoneticPr fontId="5"/>
  </si>
  <si>
    <r>
      <t>支出（円）</t>
    </r>
    <r>
      <rPr>
        <b/>
        <sz val="12"/>
        <rFont val="ＭＳ ゴシック"/>
        <family val="3"/>
        <charset val="128"/>
      </rPr>
      <t>※括弧内は交付決定時の金額</t>
    </r>
    <rPh sb="0" eb="2">
      <t>シシュツ</t>
    </rPh>
    <rPh sb="3" eb="4">
      <t>エン</t>
    </rPh>
    <phoneticPr fontId="5"/>
  </si>
  <si>
    <r>
      <t xml:space="preserve">【入場料収入について】
</t>
    </r>
    <r>
      <rPr>
        <sz val="12"/>
        <color rgb="FFFF0000"/>
        <rFont val="ＭＳ Ｐゴシック"/>
        <family val="3"/>
        <charset val="128"/>
      </rPr>
      <t>・複数会場で公演が行われる場合はセルG4の「□」を選択し、
シート「別紙　入場料詳細に会場毎に入力してください。</t>
    </r>
    <r>
      <rPr>
        <sz val="12"/>
        <rFont val="ＭＳ Ｐゴシック"/>
        <family val="3"/>
        <charset val="128"/>
      </rPr>
      <t xml:space="preserve">
・会場の席数には、会場の最大収容人数（いわゆる定員）を入力してください。
売止席数には、感染症対策による売止も含めてください。
・販売枚数については、全公演の合計数を入力してください。
招待券についても同様です。
ペアチケット5000円を20枚予定の場合、下記のように記載をお願いいたします。
　券種　ペアチケット（5000円）
　単価　2500
　枚数　40
・割引販売等により実際の販売価格が小計額と異なる場合は、セルG24に差額を入力してください。
</t>
    </r>
    <r>
      <rPr>
        <sz val="12"/>
        <color rgb="FFFF0000"/>
        <rFont val="ＭＳ Ｐゴシック"/>
        <family val="3"/>
        <charset val="128"/>
      </rPr>
      <t>差額が「1,000,000円」の場合、「-1000000」と入力してください。</t>
    </r>
    <r>
      <rPr>
        <sz val="12"/>
        <rFont val="ＭＳ Ｐゴシック"/>
        <family val="3"/>
        <charset val="128"/>
      </rPr>
      <t xml:space="preserve">
割引のある券種が少なく、上の表中に書ききれる場合は、 券種欄に「Ｓ席（学生割引）」等として記入しても構いません。</t>
    </r>
    <phoneticPr fontId="9"/>
  </si>
  <si>
    <t>・「シニア用」「学生・若者用」「障がい者用」欄については、観客層の把握の観点から設けました。</t>
    <phoneticPr fontId="9"/>
  </si>
  <si>
    <t>全入場券のうち、該当する券種の販売枚数を入力してください。</t>
    <phoneticPr fontId="9"/>
  </si>
  <si>
    <t>【別紙１　入場料詳細】</t>
    <phoneticPr fontId="9"/>
  </si>
  <si>
    <t>自動入力</t>
  </si>
  <si>
    <t>自己負担金 (A+C)-(X+I)</t>
  </si>
  <si>
    <t>自己負担金 (A+C)-(X+I)</t>
    <phoneticPr fontId="9"/>
  </si>
  <si>
    <t>助成金額/支出総額 (X/(A+C))</t>
    <phoneticPr fontId="9"/>
  </si>
  <si>
    <t>助成金の額 (X)</t>
    <rPh sb="0" eb="3">
      <t>ジョセイキン</t>
    </rPh>
    <rPh sb="4" eb="5">
      <t>ガク</t>
    </rPh>
    <phoneticPr fontId="5"/>
  </si>
  <si>
    <t>※実際に本報告書を提出する日をご入力ください。</t>
  </si>
  <si>
    <t>概算払：</t>
    <rPh sb="0" eb="3">
      <t>ガイサンバラ</t>
    </rPh>
    <phoneticPr fontId="9"/>
  </si>
  <si>
    <r>
      <t>２　助成金の額
　　</t>
    </r>
    <r>
      <rPr>
        <sz val="14"/>
        <color theme="1"/>
        <rFont val="ＭＳ ゴシック"/>
        <family val="3"/>
        <charset val="128"/>
      </rPr>
      <t>（今回支払額）</t>
    </r>
    <rPh sb="11" eb="16">
      <t>コンカイシハライガク</t>
    </rPh>
    <phoneticPr fontId="9"/>
  </si>
  <si>
    <t>要入力</t>
  </si>
  <si>
    <t>令和７年度　文化芸術振興費補助金による
助　 成　 金　 交　 付　 申　 請　 書
　舞台芸術等総合支援事業（国際芸術交流）</t>
  </si>
  <si>
    <t>←提出日をご記入ください。</t>
  </si>
  <si>
    <t>yyyy/mm/ddの形式で入力してください。</t>
  </si>
  <si>
    <t>　下記の活動を行いたいので、文化芸術振興費補助金による助成金交付要綱第７条第１項の規定に基づき、助成金の交付を申請します。</t>
  </si>
  <si>
    <t>←最初に区分をご選択ください。
この欄の選択により、個表/支出予算書の表示が変わります。</t>
  </si>
  <si>
    <t>該当する区分・分野・ジャンルをプルダウンでご選択ください。</t>
  </si>
  <si>
    <t>以下の項目に変更がある場合、「変更理由書」の提出が必要です。
・団体住所、団体名、代表者役職名、代表者氏名
・助成対象活動名</t>
  </si>
  <si>
    <t>書類送付先
※団体住所、代表・担当者氏名と同一の場合も必ず記入</t>
  </si>
  <si>
    <t>住所を変更された場合は、事務局までご連絡ください。</t>
  </si>
  <si>
    <t>実施場所（所在地）</t>
  </si>
  <si>
    <t>（海外公演）
日本を出発する日および帰国する日を記入してください。
（国内公演）
相手方団体が所在国を出発する日および帰国する日を記入してください。</t>
  </si>
  <si>
    <t>収入（千円）※括弧内は収入合計に対する割合</t>
  </si>
  <si>
    <t>入場料・配信等　(D)</t>
  </si>
  <si>
    <t>助成対象経費 小計 (A)</t>
  </si>
  <si>
    <t>公的補助金等　(E)</t>
  </si>
  <si>
    <t>民間寄付金等　(F)</t>
  </si>
  <si>
    <t>助成対象経費合計 (A)-(B)</t>
  </si>
  <si>
    <t>共催者負担金　(G)</t>
  </si>
  <si>
    <t>助成金の額(X)</t>
  </si>
  <si>
    <t>←助成金の額が助成対象経費合計（A）-(B)を超過していると赤く表示されます。</t>
  </si>
  <si>
    <t>広告収入・その他　(H)</t>
  </si>
  <si>
    <t>収入合計　(I)</t>
  </si>
  <si>
    <t>支出総額  (A+C)</t>
  </si>
  <si>
    <t>助成金額/支出総額(X/(A+C))</t>
  </si>
  <si>
    <t>令和７年度　文化芸術振興費補助金による
助　成　対　象　活　動　実　績　報　告　書
舞台芸術等総合支援事業（国際芸術交流）</t>
    <rPh sb="6" eb="10">
      <t>ブンカゲイジュツ</t>
    </rPh>
    <rPh sb="10" eb="13">
      <t>シンコウヒ</t>
    </rPh>
    <rPh sb="13" eb="16">
      <t>ホジョキン</t>
    </rPh>
    <phoneticPr fontId="5"/>
  </si>
  <si>
    <t>脚本料・台本料</t>
    <rPh sb="0" eb="3">
      <t>キャクホンリョウ</t>
    </rPh>
    <rPh sb="4" eb="7">
      <t>ダイホンリョウ</t>
    </rPh>
    <phoneticPr fontId="10"/>
  </si>
  <si>
    <t>脚色料・補綴料</t>
    <rPh sb="0" eb="3">
      <t>キャクショクリョウ</t>
    </rPh>
    <rPh sb="4" eb="6">
      <t>ホテツ</t>
    </rPh>
    <rPh sb="6" eb="7">
      <t>リョウ</t>
    </rPh>
    <phoneticPr fontId="10"/>
  </si>
  <si>
    <t>ドラマトゥルク料</t>
  </si>
  <si>
    <t>演出料</t>
  </si>
  <si>
    <t>演出助手料</t>
  </si>
  <si>
    <t>構成料</t>
  </si>
  <si>
    <t>振付料</t>
  </si>
  <si>
    <t>振付助手料</t>
  </si>
  <si>
    <t>台本印刷料</t>
    <rPh sb="0" eb="2">
      <t>ダイホン</t>
    </rPh>
    <rPh sb="2" eb="4">
      <t>インサツ</t>
    </rPh>
    <rPh sb="4" eb="5">
      <t>リョウ</t>
    </rPh>
    <phoneticPr fontId="10"/>
  </si>
  <si>
    <t>翻訳料</t>
  </si>
  <si>
    <t>通訳料</t>
    <rPh sb="0" eb="3">
      <t>ツウヤクリョウ</t>
    </rPh>
    <phoneticPr fontId="9"/>
  </si>
  <si>
    <t>手話通訳料</t>
    <rPh sb="0" eb="2">
      <t>シュワ</t>
    </rPh>
    <rPh sb="2" eb="5">
      <t>ツウヤクリョウ</t>
    </rPh>
    <phoneticPr fontId="9"/>
  </si>
  <si>
    <t>プロンプター料</t>
    <rPh sb="6" eb="7">
      <t>リョウ</t>
    </rPh>
    <phoneticPr fontId="10"/>
  </si>
  <si>
    <t>舞台監督料</t>
    <rPh sb="0" eb="2">
      <t>ブタイ</t>
    </rPh>
    <rPh sb="2" eb="4">
      <t>カントク</t>
    </rPh>
    <rPh sb="4" eb="5">
      <t>リョウ</t>
    </rPh>
    <phoneticPr fontId="10"/>
  </si>
  <si>
    <t>舞台監督助手料</t>
    <rPh sb="0" eb="2">
      <t>ブタイ</t>
    </rPh>
    <rPh sb="2" eb="4">
      <t>カントク</t>
    </rPh>
    <rPh sb="4" eb="6">
      <t>ジョシュ</t>
    </rPh>
    <rPh sb="6" eb="7">
      <t>リョウ</t>
    </rPh>
    <phoneticPr fontId="10"/>
  </si>
  <si>
    <t>舞台美術デザイン料</t>
    <rPh sb="0" eb="2">
      <t>ブタイ</t>
    </rPh>
    <rPh sb="2" eb="4">
      <t>ビジュツ</t>
    </rPh>
    <rPh sb="8" eb="9">
      <t>リョウ</t>
    </rPh>
    <phoneticPr fontId="10"/>
  </si>
  <si>
    <t>人形美術デザイン料</t>
    <rPh sb="0" eb="2">
      <t>ニンギョウ</t>
    </rPh>
    <rPh sb="2" eb="4">
      <t>ビジュツ</t>
    </rPh>
    <rPh sb="8" eb="9">
      <t>リョウ</t>
    </rPh>
    <phoneticPr fontId="10"/>
  </si>
  <si>
    <t>照明プラン料</t>
    <rPh sb="0" eb="2">
      <t>ショウメイ</t>
    </rPh>
    <rPh sb="5" eb="6">
      <t>リョウ</t>
    </rPh>
    <phoneticPr fontId="10"/>
  </si>
  <si>
    <t>衣装デザイン料</t>
    <rPh sb="0" eb="2">
      <t>イショウ</t>
    </rPh>
    <rPh sb="6" eb="7">
      <t>リョウ</t>
    </rPh>
    <phoneticPr fontId="10"/>
  </si>
  <si>
    <t>音楽プラン料</t>
  </si>
  <si>
    <t>音響プラン料</t>
  </si>
  <si>
    <t>映像プラン料</t>
    <rPh sb="0" eb="2">
      <t>エイゾウ</t>
    </rPh>
    <rPh sb="5" eb="6">
      <t>リョウ</t>
    </rPh>
    <phoneticPr fontId="10"/>
  </si>
  <si>
    <t>特殊効果プラン料</t>
    <rPh sb="0" eb="2">
      <t>トクシュ</t>
    </rPh>
    <rPh sb="2" eb="4">
      <t>コウカ</t>
    </rPh>
    <rPh sb="7" eb="8">
      <t>リョウ</t>
    </rPh>
    <phoneticPr fontId="10"/>
  </si>
  <si>
    <t>バレエマスター・バレエミストレス料</t>
  </si>
  <si>
    <t>各種指導料</t>
    <rPh sb="0" eb="5">
      <t>カクシュシドウリョウ</t>
    </rPh>
    <phoneticPr fontId="10"/>
  </si>
  <si>
    <t>バリアフリー字幕・音声ガイド作成料</t>
    <rPh sb="6" eb="8">
      <t>ジマク</t>
    </rPh>
    <rPh sb="9" eb="11">
      <t>オンセイ</t>
    </rPh>
    <rPh sb="14" eb="17">
      <t>サクセイリョウ</t>
    </rPh>
    <phoneticPr fontId="10"/>
  </si>
  <si>
    <t>権利等使用料</t>
    <rPh sb="0" eb="2">
      <t>ケンリ</t>
    </rPh>
    <rPh sb="2" eb="3">
      <t>ナド</t>
    </rPh>
    <rPh sb="3" eb="6">
      <t>シヨウリョウ</t>
    </rPh>
    <phoneticPr fontId="10"/>
  </si>
  <si>
    <t>企画制作料</t>
    <rPh sb="0" eb="2">
      <t>キカク</t>
    </rPh>
    <rPh sb="2" eb="4">
      <t>セイサク</t>
    </rPh>
    <rPh sb="4" eb="5">
      <t>リョウ</t>
    </rPh>
    <phoneticPr fontId="10"/>
  </si>
  <si>
    <t>メイク・ヘアメイク費</t>
    <rPh sb="9" eb="10">
      <t>ヒ</t>
    </rPh>
    <phoneticPr fontId="9"/>
  </si>
  <si>
    <t>国内交通費</t>
    <rPh sb="0" eb="2">
      <t>コクナイ</t>
    </rPh>
    <rPh sb="2" eb="5">
      <t>コウツウヒ</t>
    </rPh>
    <phoneticPr fontId="9"/>
  </si>
  <si>
    <t>国内宿泊費</t>
    <rPh sb="0" eb="2">
      <t>コクナイ</t>
    </rPh>
    <rPh sb="2" eb="5">
      <t>シュクハクヒ</t>
    </rPh>
    <phoneticPr fontId="9"/>
  </si>
  <si>
    <t>　【内訳】</t>
    <rPh sb="2" eb="4">
      <t>ウチワケ</t>
    </rPh>
    <phoneticPr fontId="5"/>
  </si>
  <si>
    <t>.</t>
    <phoneticPr fontId="9"/>
  </si>
  <si>
    <t>※舞台費（海外公演）/文芸費（国際共同制作）・旅費は助成対象経費を除く。</t>
    <phoneticPr fontId="10"/>
  </si>
  <si>
    <t>令和７年度文化芸術振興費補助金による</t>
    <phoneticPr fontId="9"/>
  </si>
  <si>
    <t>助成対象活動変更理由書</t>
  </si>
  <si>
    <t>変更前</t>
  </si>
  <si>
    <t>変更後</t>
  </si>
  <si>
    <t>変更理由</t>
  </si>
  <si>
    <t>令和７年度</t>
    <phoneticPr fontId="54"/>
  </si>
  <si>
    <t>※「活動の企画意図」が変わる変更は認められません。</t>
    <phoneticPr fontId="9"/>
  </si>
  <si>
    <t>団　体　名</t>
    <phoneticPr fontId="54"/>
  </si>
  <si>
    <t>代表者役職名</t>
    <rPh sb="3" eb="6">
      <t>ヤクショクメイ</t>
    </rPh>
    <phoneticPr fontId="54"/>
  </si>
  <si>
    <t>代表者氏名</t>
    <phoneticPr fontId="54"/>
  </si>
  <si>
    <t>活動区分</t>
    <rPh sb="0" eb="2">
      <t>カツドウ</t>
    </rPh>
    <phoneticPr fontId="54"/>
  </si>
  <si>
    <t>分野</t>
    <rPh sb="0" eb="2">
      <t>ブンヤ</t>
    </rPh>
    <phoneticPr fontId="9"/>
  </si>
  <si>
    <t>　　助成対象活動名</t>
    <phoneticPr fontId="54"/>
  </si>
  <si>
    <t>件名</t>
    <rPh sb="0" eb="2">
      <t>ケンメイ</t>
    </rPh>
    <phoneticPr fontId="54"/>
  </si>
  <si>
    <t>変更前</t>
    <phoneticPr fontId="54"/>
  </si>
  <si>
    <t>変更後</t>
    <phoneticPr fontId="54"/>
  </si>
  <si>
    <t>変更理由</t>
    <phoneticPr fontId="54"/>
  </si>
  <si>
    <t>以下、欄をコピーしてご記入ください。</t>
    <rPh sb="0" eb="2">
      <t>イカ</t>
    </rPh>
    <rPh sb="3" eb="4">
      <t>ラン</t>
    </rPh>
    <rPh sb="11" eb="13">
      <t>キニュウ</t>
    </rPh>
    <phoneticPr fontId="54"/>
  </si>
  <si>
    <t>公益社団法人　○○○○交響楽団</t>
    <rPh sb="0" eb="2">
      <t>コウエキ</t>
    </rPh>
    <rPh sb="2" eb="4">
      <t>シャダン</t>
    </rPh>
    <rPh sb="4" eb="6">
      <t>ホウジン</t>
    </rPh>
    <rPh sb="11" eb="13">
      <t>コウキョウ</t>
    </rPh>
    <rPh sb="13" eb="15">
      <t>ガクダン</t>
    </rPh>
    <phoneticPr fontId="54"/>
  </si>
  <si>
    <t>代表者職名</t>
    <phoneticPr fontId="54"/>
  </si>
  <si>
    <t>理事長</t>
    <rPh sb="0" eb="3">
      <t>リジチョウ</t>
    </rPh>
    <phoneticPr fontId="54"/>
  </si>
  <si>
    <t>○○　○○</t>
    <phoneticPr fontId="54"/>
  </si>
  <si>
    <t>活動区分</t>
    <rPh sb="0" eb="4">
      <t>カツドウクブン</t>
    </rPh>
    <phoneticPr fontId="9"/>
  </si>
  <si>
    <t>舞台芸術等総合支援事業（国際芸術交流）</t>
    <rPh sb="0" eb="2">
      <t>ブタイ</t>
    </rPh>
    <rPh sb="2" eb="4">
      <t>ゲイジュツ</t>
    </rPh>
    <rPh sb="4" eb="5">
      <t>トウ</t>
    </rPh>
    <rPh sb="5" eb="7">
      <t>ソウゴウ</t>
    </rPh>
    <rPh sb="7" eb="9">
      <t>シエン</t>
    </rPh>
    <rPh sb="9" eb="11">
      <t>ジギョウ</t>
    </rPh>
    <rPh sb="12" eb="14">
      <t>コクサイ</t>
    </rPh>
    <rPh sb="14" eb="16">
      <t>ゲイジュツ</t>
    </rPh>
    <rPh sb="16" eb="18">
      <t>コウリュウ</t>
    </rPh>
    <phoneticPr fontId="54"/>
  </si>
  <si>
    <t>音楽</t>
    <rPh sb="0" eb="2">
      <t>オンガク</t>
    </rPh>
    <phoneticPr fontId="54"/>
  </si>
  <si>
    <t>○○○交響楽団「△△△△定期演奏会」</t>
    <rPh sb="3" eb="5">
      <t>コウキョウ</t>
    </rPh>
    <rPh sb="5" eb="7">
      <t>ガクダン</t>
    </rPh>
    <rPh sb="12" eb="14">
      <t>テイキ</t>
    </rPh>
    <rPh sb="14" eb="17">
      <t>エンソウカイ</t>
    </rPh>
    <phoneticPr fontId="54"/>
  </si>
  <si>
    <t>「第○回定期演奏会」の延期について</t>
    <rPh sb="1" eb="2">
      <t>ダイ</t>
    </rPh>
    <rPh sb="3" eb="4">
      <t>カイ</t>
    </rPh>
    <rPh sb="4" eb="9">
      <t>テイキエンソウカイ</t>
    </rPh>
    <rPh sb="11" eb="13">
      <t>エンキ</t>
    </rPh>
    <phoneticPr fontId="54"/>
  </si>
  <si>
    <t>第○○回定期演奏会　令和〇年〇月○○日（土）17時開演</t>
    <rPh sb="4" eb="6">
      <t>テイキ</t>
    </rPh>
    <rPh sb="6" eb="9">
      <t>エンソウカイ</t>
    </rPh>
    <rPh sb="15" eb="16">
      <t>ガツ</t>
    </rPh>
    <rPh sb="18" eb="19">
      <t>ニチ</t>
    </rPh>
    <rPh sb="20" eb="21">
      <t>ド</t>
    </rPh>
    <rPh sb="24" eb="25">
      <t>ジ</t>
    </rPh>
    <rPh sb="25" eb="27">
      <t>カイエン</t>
    </rPh>
    <phoneticPr fontId="54"/>
  </si>
  <si>
    <t>第○○回定期演奏会　令和〇年〇月〇〇日（土）17時開演</t>
    <rPh sb="4" eb="6">
      <t>テイキ</t>
    </rPh>
    <rPh sb="6" eb="9">
      <t>エンソウカイ</t>
    </rPh>
    <rPh sb="15" eb="16">
      <t>ガツ</t>
    </rPh>
    <rPh sb="18" eb="19">
      <t>ニチ</t>
    </rPh>
    <rPh sb="20" eb="21">
      <t>ド</t>
    </rPh>
    <rPh sb="24" eb="25">
      <t>ジ</t>
    </rPh>
    <rPh sb="25" eb="27">
      <t>カイエン</t>
    </rPh>
    <phoneticPr fontId="54"/>
  </si>
  <si>
    <t>○○○○○○○○○○○○○○のため。</t>
    <phoneticPr fontId="54"/>
  </si>
  <si>
    <t>「第○回定期演奏会」の出演者の変更について</t>
    <rPh sb="1" eb="2">
      <t>ダイ</t>
    </rPh>
    <rPh sb="3" eb="4">
      <t>カイ</t>
    </rPh>
    <rPh sb="4" eb="9">
      <t>テイキエンソウカイ</t>
    </rPh>
    <rPh sb="11" eb="14">
      <t>シュツエンシャ</t>
    </rPh>
    <rPh sb="15" eb="17">
      <t>ヘンコウ</t>
    </rPh>
    <phoneticPr fontId="54"/>
  </si>
  <si>
    <t>第○○回定期演奏会　ソリスト○○○○、助演□□□□</t>
    <rPh sb="4" eb="6">
      <t>テイキ</t>
    </rPh>
    <rPh sb="6" eb="9">
      <t>エンソウカイ</t>
    </rPh>
    <rPh sb="19" eb="21">
      <t>ジョエン</t>
    </rPh>
    <phoneticPr fontId="54"/>
  </si>
  <si>
    <t>第○○回定期演奏会　ソリスト△△△△、助演◎◎◎◎</t>
    <rPh sb="4" eb="6">
      <t>テイキ</t>
    </rPh>
    <rPh sb="6" eb="9">
      <t>エンソウカイ</t>
    </rPh>
    <rPh sb="19" eb="21">
      <t>ジョエン</t>
    </rPh>
    <phoneticPr fontId="54"/>
  </si>
  <si>
    <t>「第○回定期演奏会」の曲目の変更について</t>
    <rPh sb="1" eb="2">
      <t>ダイ</t>
    </rPh>
    <rPh sb="3" eb="4">
      <t>カイ</t>
    </rPh>
    <rPh sb="4" eb="9">
      <t>テイキエンソウカイ</t>
    </rPh>
    <rPh sb="11" eb="13">
      <t>キョクモク</t>
    </rPh>
    <rPh sb="14" eb="16">
      <t>ヘンコウ</t>
    </rPh>
    <phoneticPr fontId="54"/>
  </si>
  <si>
    <t>モーツァルト「交響曲第〇番」</t>
    <rPh sb="7" eb="10">
      <t>コウキョウキョク</t>
    </rPh>
    <rPh sb="10" eb="11">
      <t>ダイ</t>
    </rPh>
    <rPh sb="12" eb="13">
      <t>バン</t>
    </rPh>
    <phoneticPr fontId="54"/>
  </si>
  <si>
    <t>モーツァルト「交響曲第△番」</t>
    <rPh sb="10" eb="11">
      <t>ダイ</t>
    </rPh>
    <rPh sb="12" eb="13">
      <t>バン</t>
    </rPh>
    <phoneticPr fontId="54"/>
  </si>
  <si>
    <t>「第△回定期演奏会」の延期について</t>
    <rPh sb="1" eb="2">
      <t>ダイ</t>
    </rPh>
    <rPh sb="3" eb="4">
      <t>カイ</t>
    </rPh>
    <rPh sb="4" eb="9">
      <t>テイキエンソウカイ</t>
    </rPh>
    <phoneticPr fontId="54"/>
  </si>
  <si>
    <t>第○○回定期演奏会　令和〇年〇月〇〇日（土）17時開演</t>
    <rPh sb="4" eb="6">
      <t>テイキ</t>
    </rPh>
    <rPh sb="6" eb="9">
      <t>エンソウカイ</t>
    </rPh>
    <rPh sb="10" eb="12">
      <t>レイワ</t>
    </rPh>
    <rPh sb="13" eb="14">
      <t>ネン</t>
    </rPh>
    <rPh sb="15" eb="16">
      <t>ガツ</t>
    </rPh>
    <rPh sb="18" eb="19">
      <t>ニチ</t>
    </rPh>
    <rPh sb="20" eb="21">
      <t>ド</t>
    </rPh>
    <rPh sb="24" eb="25">
      <t>ジ</t>
    </rPh>
    <rPh sb="25" eb="27">
      <t>カイエン</t>
    </rPh>
    <phoneticPr fontId="54"/>
  </si>
  <si>
    <t>連絡日</t>
    <rPh sb="0" eb="2">
      <t>レンラク</t>
    </rPh>
    <rPh sb="2" eb="3">
      <t>ヒ</t>
    </rPh>
    <phoneticPr fontId="54"/>
  </si>
  <si>
    <t>・参加するフェスティバル（海外公演のみ）</t>
    <rPh sb="1" eb="3">
      <t>サンカ</t>
    </rPh>
    <rPh sb="13" eb="17">
      <t>カイガイコウエン</t>
    </rPh>
    <phoneticPr fontId="5"/>
  </si>
  <si>
    <t>（海外公演）
日本を出発する日および帰国する日を記入してください。
（国内公演）
相手方団体が所在国を出発する日および帰国する日を記入してください。</t>
    <phoneticPr fontId="9"/>
  </si>
  <si>
    <t>支援区分が国際共同制作（国内公演）の場合のみ記入してください。</t>
    <phoneticPr fontId="9"/>
  </si>
  <si>
    <t>※国際共同制作（国内公演）の場合のみ記入</t>
    <rPh sb="1" eb="7">
      <t>コクサイキョウドウセイサク</t>
    </rPh>
    <rPh sb="8" eb="10">
      <t>コクナイ</t>
    </rPh>
    <rPh sb="10" eb="12">
      <t>コウエン</t>
    </rPh>
    <rPh sb="14" eb="16">
      <t>バアイ</t>
    </rPh>
    <rPh sb="18" eb="20">
      <t>キニュウ</t>
    </rPh>
    <phoneticPr fontId="9"/>
  </si>
  <si>
    <t>実施場所（国名・都市名/都道府県・市区町村名）</t>
    <rPh sb="0" eb="2">
      <t>ジッシ</t>
    </rPh>
    <rPh sb="2" eb="4">
      <t>バショ</t>
    </rPh>
    <rPh sb="5" eb="7">
      <t>コクメイ</t>
    </rPh>
    <rPh sb="8" eb="11">
      <t>トシメイ</t>
    </rPh>
    <rPh sb="12" eb="16">
      <t>トドウフケン</t>
    </rPh>
    <rPh sb="17" eb="19">
      <t>シク</t>
    </rPh>
    <rPh sb="19" eb="21">
      <t>チョウソン</t>
    </rPh>
    <rPh sb="21" eb="22">
      <t>メイ</t>
    </rPh>
    <phoneticPr fontId="9"/>
  </si>
  <si>
    <t>上記のうち次に
当てはまる枚数</t>
    <phoneticPr fontId="9"/>
  </si>
  <si>
    <t>※国内公演の場合のみ記載</t>
    <rPh sb="6" eb="8">
      <t>バアイ</t>
    </rPh>
    <phoneticPr fontId="9"/>
  </si>
  <si>
    <t>※国内公演の場合のみ記載</t>
  </si>
  <si>
    <t>※国内公演の場合のみ記載</t>
    <phoneticPr fontId="9"/>
  </si>
  <si>
    <t>上記のうち当てはまる枚数</t>
    <rPh sb="0" eb="2">
      <t>ジョウキ</t>
    </rPh>
    <phoneticPr fontId="9"/>
  </si>
  <si>
    <t>（例）2025年5月25日</t>
    <rPh sb="1" eb="2">
      <t>レイ</t>
    </rPh>
    <rPh sb="7" eb="8">
      <t>ネン</t>
    </rPh>
    <rPh sb="9" eb="10">
      <t>ガツ</t>
    </rPh>
    <rPh sb="12" eb="13">
      <t>ニチ</t>
    </rPh>
    <phoneticPr fontId="10"/>
  </si>
  <si>
    <t>日</t>
    <rPh sb="0" eb="1">
      <t>ヒ</t>
    </rPh>
    <phoneticPr fontId="9"/>
  </si>
  <si>
    <t>要選択</t>
    <rPh sb="0" eb="3">
      <t>ヨウセンタク</t>
    </rPh>
    <phoneticPr fontId="9"/>
  </si>
  <si>
    <t>助成金を得ることで期待できる効果</t>
    <phoneticPr fontId="5"/>
  </si>
  <si>
    <r>
      <rPr>
        <sz val="14"/>
        <color theme="1"/>
        <rFont val="ＭＳ ゴシック"/>
        <family val="3"/>
        <charset val="128"/>
      </rPr>
      <t>申請書の記載内容が反映されます。</t>
    </r>
    <r>
      <rPr>
        <b/>
        <sz val="14"/>
        <color rgb="FFFF0000"/>
        <rFont val="ＭＳ ゴシック"/>
        <family val="3"/>
        <charset val="128"/>
      </rPr>
      <t xml:space="preserve">
変更はできません。</t>
    </r>
    <r>
      <rPr>
        <sz val="14"/>
        <color theme="1"/>
        <rFont val="ＭＳ ゴシック"/>
        <family val="3"/>
        <charset val="128"/>
      </rPr>
      <t>（誤字脱字は修正可）
見切れている場合、行の高さを調節ください。</t>
    </r>
    <rPh sb="0" eb="3">
      <t>シンセイショ</t>
    </rPh>
    <rPh sb="4" eb="6">
      <t>キサイ</t>
    </rPh>
    <rPh sb="6" eb="8">
      <t>ナイヨウ</t>
    </rPh>
    <rPh sb="9" eb="11">
      <t>ハンエイ</t>
    </rPh>
    <rPh sb="17" eb="19">
      <t>ヘンコウ</t>
    </rPh>
    <rPh sb="27" eb="29">
      <t>ゴジ</t>
    </rPh>
    <rPh sb="29" eb="31">
      <t>ダツジ</t>
    </rPh>
    <rPh sb="32" eb="34">
      <t>シュウセイ</t>
    </rPh>
    <rPh sb="34" eb="35">
      <t>カ</t>
    </rPh>
    <rPh sb="37" eb="38">
      <t>ミ</t>
    </rPh>
    <rPh sb="38" eb="39">
      <t>キ</t>
    </rPh>
    <rPh sb="43" eb="45">
      <t>バアイ</t>
    </rPh>
    <rPh sb="46" eb="47">
      <t>ギョウ</t>
    </rPh>
    <rPh sb="48" eb="49">
      <t>タカ</t>
    </rPh>
    <rPh sb="51" eb="53">
      <t>チョウセツ</t>
    </rPh>
    <phoneticPr fontId="9"/>
  </si>
  <si>
    <t>＜助成金を得たことによる成果＞（効果が認められた点・認められなかった点や理由等）</t>
    <rPh sb="1" eb="4">
      <t>ジョセイキン</t>
    </rPh>
    <rPh sb="5" eb="6">
      <t>エ</t>
    </rPh>
    <rPh sb="12" eb="14">
      <t>セイカ</t>
    </rPh>
    <rPh sb="38" eb="39">
      <t>トウ</t>
    </rPh>
    <phoneticPr fontId="9"/>
  </si>
  <si>
    <t>住所を変更された場合は、事務局までご連絡ください。</t>
    <phoneticPr fontId="9"/>
  </si>
  <si>
    <t>←提出日をご記入ください。</t>
    <rPh sb="1" eb="4">
      <t>テイシュツビ</t>
    </rPh>
    <rPh sb="6" eb="8">
      <t>キニュウ</t>
    </rPh>
    <phoneticPr fontId="9"/>
  </si>
  <si>
    <t>協賛者・後援者等とその役割（協賛金等の使途が指定されている場合には明記すること）、本補助金以外に受けた助成金等</t>
    <rPh sb="0" eb="2">
      <t>キョウサン</t>
    </rPh>
    <rPh sb="2" eb="3">
      <t>シャ</t>
    </rPh>
    <rPh sb="4" eb="7">
      <t>コウエンシャ</t>
    </rPh>
    <rPh sb="7" eb="8">
      <t>トウ</t>
    </rPh>
    <rPh sb="11" eb="13">
      <t>ヤクワリ</t>
    </rPh>
    <rPh sb="14" eb="18">
      <t>キョウサンキントウ</t>
    </rPh>
    <rPh sb="41" eb="42">
      <t>ホン</t>
    </rPh>
    <rPh sb="42" eb="45">
      <t>ホジョキン</t>
    </rPh>
    <rPh sb="45" eb="47">
      <t>イガイ</t>
    </rPh>
    <rPh sb="48" eb="49">
      <t>ウ</t>
    </rPh>
    <rPh sb="51" eb="54">
      <t>ジョセイキン</t>
    </rPh>
    <rPh sb="54" eb="55">
      <t>トウ</t>
    </rPh>
    <phoneticPr fontId="5"/>
  </si>
  <si>
    <t>参考資料URL</t>
    <rPh sb="0" eb="4">
      <t>サンコウシリョウ</t>
    </rPh>
    <phoneticPr fontId="9"/>
  </si>
  <si>
    <t>その他、特筆すべきことなどあればご記入ください。</t>
    <rPh sb="2" eb="3">
      <t>タ</t>
    </rPh>
    <rPh sb="4" eb="6">
      <t>トクヒツ</t>
    </rPh>
    <rPh sb="17" eb="19">
      <t>キニュウ</t>
    </rPh>
    <phoneticPr fontId="9"/>
  </si>
  <si>
    <t xml:space="preserve">14pt・200字以内でご記入ください。
</t>
    <rPh sb="8" eb="9">
      <t>ジ</t>
    </rPh>
    <phoneticPr fontId="5"/>
  </si>
  <si>
    <t>活動の内容を把握する上で参考となる資料（映像等）があればURLをご記入ください。</t>
    <phoneticPr fontId="9"/>
  </si>
  <si>
    <t>出演費・音楽費・文芸費※</t>
    <rPh sb="2" eb="3">
      <t>ヒ</t>
    </rPh>
    <rPh sb="4" eb="5">
      <t>オン</t>
    </rPh>
    <rPh sb="5" eb="6">
      <t>ラク</t>
    </rPh>
    <rPh sb="6" eb="7">
      <t>ヒ</t>
    </rPh>
    <rPh sb="8" eb="10">
      <t>ブンゲイ</t>
    </rPh>
    <rPh sb="10" eb="11">
      <t>ヒ</t>
    </rPh>
    <phoneticPr fontId="10"/>
  </si>
  <si>
    <t>会場の席数には、会場の最大収容人数（いわゆる定員）を入力してください。
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48" eb="49">
      <t>コ</t>
    </rPh>
    <rPh sb="53" eb="55">
      <t>バアイ</t>
    </rPh>
    <rPh sb="56" eb="58">
      <t>シヨウ</t>
    </rPh>
    <rPh sb="58" eb="61">
      <t>ザセキスウ</t>
    </rPh>
    <rPh sb="62" eb="64">
      <t>コウエン</t>
    </rPh>
    <rPh sb="64" eb="66">
      <t>カイスウ</t>
    </rPh>
    <rPh sb="72" eb="74">
      <t>マイスウ</t>
    </rPh>
    <rPh sb="75" eb="77">
      <t>サイド</t>
    </rPh>
    <rPh sb="78" eb="80">
      <t>カクニン</t>
    </rPh>
    <rPh sb="97" eb="98">
      <t>エン</t>
    </rPh>
    <rPh sb="101" eb="102">
      <t>マイ</t>
    </rPh>
    <rPh sb="102" eb="104">
      <t>ヨテイ</t>
    </rPh>
    <rPh sb="105" eb="107">
      <t>バアイ</t>
    </rPh>
    <rPh sb="108" eb="110">
      <t>カキ</t>
    </rPh>
    <rPh sb="114" eb="116">
      <t>キサイ</t>
    </rPh>
    <rPh sb="118" eb="119">
      <t>ネガ</t>
    </rPh>
    <rPh sb="142" eb="143">
      <t>エン</t>
    </rPh>
    <rPh sb="146" eb="148">
      <t>タンカ</t>
    </rPh>
    <rPh sb="155" eb="157">
      <t>マイスウ</t>
    </rPh>
    <phoneticPr fontId="5"/>
  </si>
  <si>
    <t>使用席数合計(a)</t>
    <rPh sb="4" eb="6">
      <t>ゴウケイ</t>
    </rPh>
    <phoneticPr fontId="9"/>
  </si>
  <si>
    <t>入場率(c/a)</t>
    <phoneticPr fontId="9"/>
  </si>
  <si>
    <t>入場者数合計(c)</t>
    <phoneticPr fontId="9"/>
  </si>
  <si>
    <t>入場者数(c)</t>
    <phoneticPr fontId="9"/>
  </si>
  <si>
    <t>←助成金額が交付決定額から減額となる場合、緑色に表示されます。</t>
    <rPh sb="1" eb="5">
      <t>ジョセイキンガク</t>
    </rPh>
    <rPh sb="6" eb="11">
      <t>コウフケッテイガク</t>
    </rPh>
    <rPh sb="13" eb="15">
      <t>ゲンガク</t>
    </rPh>
    <rPh sb="18" eb="20">
      <t>バアイ</t>
    </rPh>
    <rPh sb="21" eb="23">
      <t>ミドリイロ</t>
    </rPh>
    <rPh sb="24" eb="26">
      <t>ヒョウジ</t>
    </rPh>
    <phoneticPr fontId="9"/>
  </si>
  <si>
    <t>以下の項目に変更がある場合、「変更理由書」の提出が必要です。
・団体住所、団体名、代表者役職名、代表者氏名
・助成対象活動名</t>
    <rPh sb="32" eb="34">
      <t>ダンタイ</t>
    </rPh>
    <rPh sb="44" eb="46">
      <t>ヤクショク</t>
    </rPh>
    <phoneticPr fontId="5"/>
  </si>
  <si>
    <r>
      <rPr>
        <sz val="14"/>
        <rFont val="ＭＳ ゴシック"/>
        <family val="3"/>
        <charset val="128"/>
      </rPr>
      <t>書類送付先</t>
    </r>
    <r>
      <rPr>
        <sz val="12"/>
        <rFont val="ＭＳ ゴシック"/>
        <family val="3"/>
        <charset val="128"/>
      </rPr>
      <t xml:space="preserve">
※団体住所、代表・担当者氏名と同一の場合も必ず記入</t>
    </r>
    <phoneticPr fontId="5"/>
  </si>
  <si>
    <t>入場者数(c)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</si>
</sst>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m/d;@"/>
    <numFmt numFmtId="184" formatCode="General;;"/>
    <numFmt numFmtId="185" formatCode="#,##0;&quot;△ &quot;#,##0"/>
    <numFmt numFmtId="186" formatCode="#,##0\ &quot;席&quot;\ ;[Red]\-#,##0\ &quot;席&quot;"/>
    <numFmt numFmtId="187" formatCode="#,##0_ &quot;枚&quot;"/>
    <numFmt numFmtId="188" formatCode="0.00_ ;[Red]\-0.00\ "/>
    <numFmt numFmtId="189" formatCode="&quot;外 &quot;#&quot; 件&quot;;;"/>
    <numFmt numFmtId="190" formatCode="General&quot;ヶ所&quot;"/>
    <numFmt numFmtId="191" formatCode="\(0.0%\)"/>
    <numFmt numFmtId="192" formatCode="General&quot;回&quot;"/>
    <numFmt numFmtId="193" formatCode="[$-411]ggge&quot;年&quot;m&quot;月&quot;d&quot;日&quot;;@"/>
    <numFmt numFmtId="194" formatCode="\(#,##0\)"/>
    <numFmt numFmtId="195" formatCode="\(#,##0\);&quot;(△ &quot;#,##0\)"/>
    <numFmt numFmtId="196" formatCode="yyyy&quot;年&quot;m&quot;月&quot;;@"/>
    <numFmt numFmtId="197" formatCode="#,##0_ &quot;席&quot;"/>
    <numFmt numFmtId="198" formatCode="aaa"/>
    <numFmt numFmtId="199" formatCode="0_);[Red]\(0\)"/>
    <numFmt numFmtId="200" formatCode="#,##0&quot;円&quot;"/>
    <numFmt numFmtId="201" formatCode="0000000"/>
    <numFmt numFmtId="202" formatCode="[$]ggge&quot;年&quot;m&quot;月&quot;d&quot;日&quot;;@" x16r2:formatCode16="[$-ja-JP-x-gannen]ggge&quot;年&quot;m&quot;月&quot;d&quot;日&quot;;@"/>
  </numFmts>
  <fonts count="8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4"/>
      <color theme="1"/>
      <name val="ＭＳ ゴシック"/>
      <family val="3"/>
      <charset val="128"/>
    </font>
    <font>
      <sz val="11"/>
      <color theme="1"/>
      <name val="游ゴシック"/>
      <family val="2"/>
      <scheme val="minor"/>
    </font>
    <font>
      <b/>
      <sz val="9"/>
      <color indexed="81"/>
      <name val="MS P ゴシック"/>
      <family val="3"/>
      <charset val="128"/>
    </font>
    <font>
      <sz val="10"/>
      <color theme="1"/>
      <name val="ＭＳ Ｐゴシック"/>
      <family val="3"/>
      <charset val="128"/>
    </font>
    <font>
      <sz val="11"/>
      <color theme="1"/>
      <name val="ＭＳ Ｐゴシック"/>
      <family val="3"/>
      <charset val="128"/>
    </font>
    <font>
      <sz val="10"/>
      <name val="ＭＳ Ｐゴシック"/>
      <family val="3"/>
      <charset val="128"/>
    </font>
    <font>
      <sz val="22"/>
      <name val="ＭＳ Ｐゴシック"/>
      <family val="3"/>
      <charset val="128"/>
    </font>
    <font>
      <sz val="14"/>
      <name val="ＭＳ ゴシック"/>
      <family val="3"/>
      <charset val="128"/>
    </font>
    <font>
      <sz val="11"/>
      <color theme="1"/>
      <name val="ＭＳ ゴシック"/>
      <family val="3"/>
      <charset val="128"/>
    </font>
    <font>
      <sz val="11"/>
      <name val="ＭＳ ゴシック"/>
      <family val="3"/>
      <charset val="128"/>
    </font>
    <font>
      <b/>
      <sz val="14"/>
      <color theme="1"/>
      <name val="ＭＳ ゴシック"/>
      <family val="3"/>
      <charset val="128"/>
    </font>
    <font>
      <sz val="16"/>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1"/>
      <color rgb="FF0070C0"/>
      <name val="ＭＳ ゴシック"/>
      <family val="3"/>
      <charset val="128"/>
    </font>
    <font>
      <sz val="12"/>
      <color theme="1"/>
      <name val="ＭＳ Ｐゴシック"/>
      <family val="3"/>
      <charset val="128"/>
    </font>
    <font>
      <sz val="12"/>
      <color theme="0"/>
      <name val="ＭＳ Ｐゴシック"/>
      <family val="3"/>
      <charset val="128"/>
    </font>
    <font>
      <b/>
      <sz val="12"/>
      <color theme="1"/>
      <name val="ＭＳ ゴシック"/>
      <family val="3"/>
      <charset val="128"/>
    </font>
    <font>
      <b/>
      <sz val="18"/>
      <color theme="1"/>
      <name val="ＭＳ ゴシック"/>
      <family val="3"/>
      <charset val="128"/>
    </font>
    <font>
      <sz val="12"/>
      <name val="ＭＳ Ｐゴシック"/>
      <family val="3"/>
      <charset val="128"/>
    </font>
    <font>
      <b/>
      <sz val="20"/>
      <color theme="1"/>
      <name val="ＭＳ ゴシック"/>
      <family val="3"/>
      <charset val="128"/>
    </font>
    <font>
      <sz val="18"/>
      <color rgb="FF000000"/>
      <name val="ＭＳ ゴシック"/>
      <family val="3"/>
      <charset val="128"/>
    </font>
    <font>
      <sz val="14"/>
      <color rgb="FF000000"/>
      <name val="ＭＳ ゴシック"/>
      <family val="3"/>
      <charset val="128"/>
    </font>
    <font>
      <b/>
      <sz val="11"/>
      <color theme="1"/>
      <name val="ＭＳ ゴシック"/>
      <family val="3"/>
      <charset val="128"/>
    </font>
    <font>
      <sz val="16"/>
      <name val="ＭＳ ゴシック"/>
      <family val="3"/>
      <charset val="128"/>
    </font>
    <font>
      <b/>
      <sz val="14"/>
      <color rgb="FFC00000"/>
      <name val="ＭＳ ゴシック"/>
      <family val="3"/>
      <charset val="128"/>
    </font>
    <font>
      <b/>
      <sz val="12"/>
      <color rgb="FFC00000"/>
      <name val="ＭＳ Ｐゴシック"/>
      <family val="3"/>
      <charset val="128"/>
    </font>
    <font>
      <b/>
      <sz val="14"/>
      <color theme="1"/>
      <name val="ＭＳ Ｐゴシック"/>
      <family val="3"/>
      <charset val="128"/>
    </font>
    <font>
      <b/>
      <sz val="12"/>
      <name val="ＭＳ Ｐゴシック"/>
      <family val="3"/>
      <charset val="128"/>
    </font>
    <font>
      <sz val="20"/>
      <name val="ＭＳ ゴシック"/>
      <family val="3"/>
      <charset val="128"/>
    </font>
    <font>
      <sz val="18"/>
      <name val="ＭＳ ゴシック"/>
      <family val="3"/>
      <charset val="128"/>
    </font>
    <font>
      <b/>
      <sz val="16"/>
      <color indexed="81"/>
      <name val="MS P ゴシック"/>
      <family val="3"/>
      <charset val="128"/>
    </font>
    <font>
      <sz val="14"/>
      <color indexed="81"/>
      <name val="MS P ゴシック"/>
      <family val="3"/>
      <charset val="128"/>
    </font>
    <font>
      <b/>
      <sz val="12"/>
      <name val="ＭＳ ゴシック"/>
      <family val="3"/>
      <charset val="128"/>
    </font>
    <font>
      <sz val="12"/>
      <color theme="1"/>
      <name val="Meiryo UI"/>
      <family val="3"/>
      <charset val="128"/>
    </font>
    <font>
      <sz val="6"/>
      <name val="游ゴシック"/>
      <family val="2"/>
      <charset val="128"/>
      <scheme val="minor"/>
    </font>
    <font>
      <sz val="12"/>
      <color indexed="81"/>
      <name val="MS P ゴシック"/>
      <family val="3"/>
      <charset val="128"/>
    </font>
    <font>
      <sz val="12"/>
      <color theme="1"/>
      <name val="游ゴシック"/>
      <family val="3"/>
      <charset val="128"/>
      <scheme val="minor"/>
    </font>
    <font>
      <b/>
      <sz val="16"/>
      <color theme="1"/>
      <name val="ＭＳ ゴシック"/>
      <family val="3"/>
      <charset val="128"/>
    </font>
    <font>
      <b/>
      <sz val="9"/>
      <color theme="1"/>
      <name val="ＭＳ ゴシック"/>
      <family val="3"/>
      <charset val="128"/>
    </font>
    <font>
      <b/>
      <sz val="10"/>
      <color theme="1"/>
      <name val="ＭＳ ゴシック"/>
      <family val="3"/>
      <charset val="128"/>
    </font>
    <font>
      <sz val="8"/>
      <color theme="1"/>
      <name val="ＭＳ ゴシック"/>
      <family val="3"/>
      <charset val="128"/>
    </font>
    <font>
      <b/>
      <sz val="8"/>
      <color theme="1"/>
      <name val="ＭＳ ゴシック"/>
      <family val="3"/>
      <charset val="128"/>
    </font>
    <font>
      <i/>
      <sz val="8"/>
      <color theme="1"/>
      <name val="ＭＳ ゴシック"/>
      <family val="3"/>
      <charset val="128"/>
    </font>
    <font>
      <i/>
      <sz val="6"/>
      <color theme="1"/>
      <name val="ＭＳ ゴシック"/>
      <family val="3"/>
      <charset val="128"/>
    </font>
    <font>
      <b/>
      <sz val="9"/>
      <color indexed="81"/>
      <name val="ＭＳ Ｐゴシック"/>
      <family val="3"/>
      <charset val="128"/>
    </font>
    <font>
      <b/>
      <sz val="16"/>
      <color rgb="FFFF0000"/>
      <name val="ＭＳ ゴシック"/>
      <family val="3"/>
      <charset val="128"/>
    </font>
    <font>
      <b/>
      <sz val="24"/>
      <color theme="1"/>
      <name val="ＭＳ ゴシック"/>
      <family val="3"/>
      <charset val="128"/>
    </font>
    <font>
      <sz val="24"/>
      <color theme="1"/>
      <name val="ＭＳ ゴシック"/>
      <family val="3"/>
      <charset val="128"/>
    </font>
    <font>
      <b/>
      <sz val="11"/>
      <color rgb="FFC00000"/>
      <name val="ＭＳ ゴシック"/>
      <family val="3"/>
      <charset val="128"/>
    </font>
    <font>
      <b/>
      <sz val="11"/>
      <name val="ＭＳ ゴシック"/>
      <family val="3"/>
      <charset val="128"/>
    </font>
    <font>
      <sz val="28"/>
      <color theme="1"/>
      <name val="ＭＳ ゴシック"/>
      <family val="3"/>
      <charset val="128"/>
    </font>
    <font>
      <sz val="12"/>
      <color rgb="FFFF0000"/>
      <name val="ＭＳ Ｐゴシック"/>
      <family val="3"/>
      <charset val="128"/>
    </font>
    <font>
      <b/>
      <sz val="14"/>
      <name val="ＭＳ Ｐゴシック"/>
      <family val="3"/>
      <charset val="128"/>
    </font>
    <font>
      <sz val="11"/>
      <color rgb="FFC0C0C0"/>
      <name val="ＭＳ ゴシック"/>
      <family val="3"/>
      <charset val="128"/>
    </font>
    <font>
      <sz val="14"/>
      <color rgb="FFC0C0C0"/>
      <name val="ＭＳ ゴシック"/>
      <family val="3"/>
      <charset val="128"/>
    </font>
    <font>
      <sz val="13"/>
      <color theme="1"/>
      <name val="ＭＳ ゴシック"/>
      <family val="3"/>
      <charset val="128"/>
    </font>
    <font>
      <b/>
      <sz val="9"/>
      <color indexed="10"/>
      <name val="MS P ゴシック"/>
      <family val="3"/>
      <charset val="128"/>
    </font>
    <font>
      <b/>
      <sz val="11"/>
      <color indexed="81"/>
      <name val="MS P ゴシック"/>
      <family val="3"/>
      <charset val="128"/>
    </font>
    <font>
      <b/>
      <sz val="11"/>
      <color indexed="10"/>
      <name val="MS P ゴシック"/>
      <family val="3"/>
      <charset val="128"/>
    </font>
    <font>
      <sz val="9"/>
      <color theme="1"/>
      <name val="ＭＳ Ｐゴシック"/>
      <family val="3"/>
      <charset val="128"/>
    </font>
    <font>
      <sz val="7"/>
      <color theme="1"/>
      <name val="ＭＳ Ｐゴシック"/>
      <family val="3"/>
      <charset val="128"/>
    </font>
    <font>
      <sz val="14"/>
      <color rgb="FFC00000"/>
      <name val="ＭＳ ゴシック"/>
      <family val="3"/>
      <charset val="128"/>
    </font>
    <font>
      <b/>
      <sz val="14"/>
      <color rgb="FFFF0000"/>
      <name val="ＭＳ ゴシック"/>
      <family val="3"/>
      <charset val="128"/>
    </font>
    <font>
      <sz val="16"/>
      <color rgb="FF000000"/>
      <name val="ＭＳ ゴシック"/>
      <family val="3"/>
      <charset val="128"/>
    </font>
    <font>
      <u/>
      <sz val="11"/>
      <color theme="10"/>
      <name val="游ゴシック"/>
      <family val="3"/>
      <charset val="128"/>
      <scheme val="minor"/>
    </font>
    <font>
      <b/>
      <sz val="14"/>
      <color rgb="FF0070C0"/>
      <name val="ＭＳ ゴシック"/>
      <family val="3"/>
      <charset val="128"/>
    </font>
  </fonts>
  <fills count="12">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249977111117893"/>
        <bgColor indexed="64"/>
      </patternFill>
    </fill>
    <fill>
      <patternFill patternType="solid">
        <fgColor rgb="FFFFF4D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top/>
      <bottom style="double">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style="double">
        <color indexed="64"/>
      </top>
      <bottom style="double">
        <color indexed="64"/>
      </bottom>
      <diagonal/>
    </border>
    <border>
      <left/>
      <right style="hair">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ck">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hair">
        <color indexed="64"/>
      </left>
      <right/>
      <top/>
      <bottom style="dotted">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s>
  <cellStyleXfs count="15">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4" fillId="0" borderId="0">
      <alignment vertical="center"/>
    </xf>
    <xf numFmtId="0" fontId="13" fillId="0" borderId="0"/>
    <xf numFmtId="0" fontId="3" fillId="0" borderId="0">
      <alignment vertical="center"/>
    </xf>
    <xf numFmtId="0" fontId="2" fillId="0" borderId="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xf numFmtId="0" fontId="84" fillId="0" borderId="0" applyNumberFormat="0" applyFill="0" applyBorder="0" applyAlignment="0" applyProtection="0">
      <alignment vertical="center"/>
    </xf>
  </cellStyleXfs>
  <cellXfs count="1270">
    <xf numFmtId="0" fontId="0" fillId="0" borderId="0" xfId="0">
      <alignment vertical="center"/>
    </xf>
    <xf numFmtId="0" fontId="6" fillId="0" borderId="1" xfId="3" applyBorder="1" applyAlignment="1">
      <alignment vertical="top"/>
    </xf>
    <xf numFmtId="0" fontId="6" fillId="0" borderId="0" xfId="3">
      <alignment vertical="center"/>
    </xf>
    <xf numFmtId="0" fontId="6" fillId="0" borderId="1" xfId="3" applyBorder="1">
      <alignment vertical="center"/>
    </xf>
    <xf numFmtId="0" fontId="7" fillId="0" borderId="1" xfId="3" applyFont="1" applyBorder="1" applyAlignment="1">
      <alignment horizontal="center" vertical="center"/>
    </xf>
    <xf numFmtId="0" fontId="0" fillId="0" borderId="1" xfId="3" applyFont="1" applyBorder="1" applyAlignment="1">
      <alignment vertical="top"/>
    </xf>
    <xf numFmtId="0" fontId="6" fillId="0" borderId="1" xfId="3" applyBorder="1" applyAlignment="1">
      <alignment horizontal="center" vertical="center"/>
    </xf>
    <xf numFmtId="0" fontId="7" fillId="0" borderId="1" xfId="3" applyFont="1" applyBorder="1" applyAlignment="1">
      <alignment horizontal="center" vertical="center" shrinkToFit="1"/>
    </xf>
    <xf numFmtId="0" fontId="0" fillId="0" borderId="1" xfId="3" applyFont="1" applyBorder="1" applyAlignment="1">
      <alignment vertical="top" shrinkToFit="1"/>
    </xf>
    <xf numFmtId="0" fontId="0" fillId="0" borderId="1" xfId="3" applyFont="1" applyBorder="1" applyAlignment="1">
      <alignment horizontal="left" vertical="top" shrinkToFit="1"/>
    </xf>
    <xf numFmtId="0" fontId="0" fillId="0" borderId="1" xfId="3" applyFont="1" applyBorder="1" applyAlignment="1">
      <alignment vertical="center" shrinkToFit="1"/>
    </xf>
    <xf numFmtId="0" fontId="6" fillId="0" borderId="0" xfId="3" applyAlignment="1">
      <alignment vertical="center" shrinkToFit="1"/>
    </xf>
    <xf numFmtId="49" fontId="0" fillId="0" borderId="0" xfId="0" applyNumberFormat="1">
      <alignment vertical="center"/>
    </xf>
    <xf numFmtId="0" fontId="18" fillId="0" borderId="0" xfId="5" applyFont="1" applyAlignment="1">
      <alignment vertical="center"/>
    </xf>
    <xf numFmtId="0" fontId="17" fillId="0" borderId="0" xfId="5" applyFont="1" applyAlignment="1">
      <alignment vertical="center"/>
    </xf>
    <xf numFmtId="0" fontId="17" fillId="0" borderId="0" xfId="5" applyFont="1"/>
    <xf numFmtId="0" fontId="15" fillId="0" borderId="0" xfId="5" applyFont="1" applyAlignment="1">
      <alignment horizontal="center" vertical="center"/>
    </xf>
    <xf numFmtId="0" fontId="17" fillId="0" borderId="0" xfId="5" applyFont="1" applyAlignment="1">
      <alignment horizontal="center"/>
    </xf>
    <xf numFmtId="38" fontId="17" fillId="0" borderId="0" xfId="5" applyNumberFormat="1" applyFont="1" applyAlignment="1">
      <alignment vertical="center"/>
    </xf>
    <xf numFmtId="0" fontId="15" fillId="0" borderId="0" xfId="5" applyFont="1" applyAlignment="1">
      <alignment horizontal="right" vertical="center"/>
    </xf>
    <xf numFmtId="38" fontId="15" fillId="0" borderId="0" xfId="5" applyNumberFormat="1" applyFont="1" applyAlignment="1">
      <alignment vertical="center"/>
    </xf>
    <xf numFmtId="178" fontId="17" fillId="3" borderId="78" xfId="5" applyNumberFormat="1" applyFont="1" applyFill="1" applyBorder="1" applyAlignment="1">
      <alignment vertical="center" shrinkToFit="1"/>
    </xf>
    <xf numFmtId="180" fontId="17" fillId="3" borderId="14" xfId="5" applyNumberFormat="1" applyFont="1" applyFill="1" applyBorder="1" applyAlignment="1">
      <alignment vertical="center" shrinkToFit="1"/>
    </xf>
    <xf numFmtId="180" fontId="17" fillId="0" borderId="0" xfId="5" applyNumberFormat="1" applyFont="1" applyAlignment="1">
      <alignment vertical="center"/>
    </xf>
    <xf numFmtId="180" fontId="17" fillId="3" borderId="79" xfId="5" applyNumberFormat="1" applyFont="1" applyFill="1" applyBorder="1" applyAlignment="1">
      <alignment vertical="center" shrinkToFit="1"/>
    </xf>
    <xf numFmtId="0" fontId="15" fillId="0" borderId="0" xfId="5" applyFont="1" applyAlignment="1">
      <alignment vertical="center"/>
    </xf>
    <xf numFmtId="180" fontId="17" fillId="3" borderId="14" xfId="4" applyNumberFormat="1" applyFont="1" applyFill="1" applyBorder="1" applyAlignment="1">
      <alignment vertical="center"/>
    </xf>
    <xf numFmtId="180" fontId="17" fillId="3" borderId="79" xfId="4" applyNumberFormat="1" applyFont="1" applyFill="1" applyBorder="1" applyAlignment="1">
      <alignment vertical="center"/>
    </xf>
    <xf numFmtId="0" fontId="17" fillId="4" borderId="38" xfId="5" applyFont="1" applyFill="1" applyBorder="1" applyAlignment="1">
      <alignment horizontal="center" vertical="center"/>
    </xf>
    <xf numFmtId="38" fontId="17" fillId="0" borderId="11" xfId="4" applyFont="1" applyBorder="1" applyAlignment="1" applyProtection="1">
      <alignment horizontal="right" vertical="center"/>
      <protection locked="0"/>
    </xf>
    <xf numFmtId="38" fontId="17" fillId="4" borderId="11" xfId="6" applyFont="1" applyFill="1" applyBorder="1" applyAlignment="1" applyProtection="1">
      <alignment horizontal="center" vertical="center"/>
    </xf>
    <xf numFmtId="38" fontId="17" fillId="0" borderId="11" xfId="4" applyFont="1" applyFill="1" applyBorder="1" applyAlignment="1" applyProtection="1">
      <alignment horizontal="right" vertical="center"/>
      <protection locked="0"/>
    </xf>
    <xf numFmtId="38" fontId="17" fillId="3" borderId="85" xfId="6" applyFont="1" applyFill="1" applyBorder="1" applyAlignment="1" applyProtection="1">
      <alignment horizontal="right" vertical="center"/>
    </xf>
    <xf numFmtId="38" fontId="17" fillId="0" borderId="12" xfId="4" applyFont="1" applyBorder="1" applyAlignment="1" applyProtection="1">
      <alignment horizontal="right" vertical="center"/>
      <protection locked="0"/>
    </xf>
    <xf numFmtId="38" fontId="17" fillId="4" borderId="12" xfId="6" applyFont="1" applyFill="1" applyBorder="1" applyAlignment="1" applyProtection="1">
      <alignment horizontal="center" vertical="center"/>
    </xf>
    <xf numFmtId="38" fontId="17" fillId="3" borderId="5" xfId="6" applyFont="1" applyFill="1" applyBorder="1" applyAlignment="1" applyProtection="1">
      <alignment horizontal="right" vertical="center"/>
    </xf>
    <xf numFmtId="38" fontId="17" fillId="3" borderId="14" xfId="6" applyFont="1" applyFill="1" applyBorder="1" applyAlignment="1" applyProtection="1">
      <alignment horizontal="right" vertical="center"/>
    </xf>
    <xf numFmtId="0" fontId="16" fillId="0" borderId="0" xfId="3" applyFont="1" applyAlignment="1">
      <alignment horizontal="left" vertical="top" wrapText="1"/>
    </xf>
    <xf numFmtId="38" fontId="17" fillId="0" borderId="78" xfId="6" applyFont="1" applyFill="1" applyBorder="1" applyAlignment="1" applyProtection="1">
      <alignment horizontal="right" vertical="center"/>
      <protection locked="0"/>
    </xf>
    <xf numFmtId="0" fontId="16" fillId="0" borderId="0" xfId="3" applyFont="1" applyAlignment="1">
      <alignment vertical="top" wrapText="1"/>
    </xf>
    <xf numFmtId="0" fontId="20" fillId="0" borderId="0" xfId="0" applyFont="1">
      <alignment vertical="center"/>
    </xf>
    <xf numFmtId="0" fontId="21" fillId="4" borderId="52" xfId="0" applyFont="1" applyFill="1" applyBorder="1" applyAlignment="1">
      <alignment horizontal="center" vertical="center" wrapText="1"/>
    </xf>
    <xf numFmtId="0" fontId="20" fillId="0" borderId="0" xfId="0" applyFont="1" applyAlignment="1">
      <alignment vertical="top"/>
    </xf>
    <xf numFmtId="0" fontId="12" fillId="0" borderId="0" xfId="0" applyFont="1">
      <alignment vertical="center"/>
    </xf>
    <xf numFmtId="0" fontId="12" fillId="0" borderId="0" xfId="0" applyFont="1" applyAlignment="1">
      <alignment horizontal="right" vertical="center" shrinkToFit="1"/>
    </xf>
    <xf numFmtId="0" fontId="12" fillId="0" borderId="0" xfId="0" applyFont="1" applyAlignment="1">
      <alignment vertical="center" shrinkToFit="1"/>
    </xf>
    <xf numFmtId="178" fontId="12" fillId="0" borderId="0" xfId="0" applyNumberFormat="1" applyFont="1" applyAlignment="1">
      <alignment horizontal="right" vertical="center" shrinkToFit="1"/>
    </xf>
    <xf numFmtId="178" fontId="12" fillId="0" borderId="0" xfId="0" applyNumberFormat="1" applyFont="1" applyAlignment="1">
      <alignment horizontal="right" shrinkToFit="1"/>
    </xf>
    <xf numFmtId="178" fontId="12" fillId="0" borderId="0" xfId="0" applyNumberFormat="1" applyFont="1">
      <alignment vertical="center"/>
    </xf>
    <xf numFmtId="188" fontId="12" fillId="0" borderId="0" xfId="0" applyNumberFormat="1" applyFont="1" applyAlignment="1">
      <alignment vertical="center" shrinkToFit="1"/>
    </xf>
    <xf numFmtId="178" fontId="12" fillId="0" borderId="0" xfId="4" applyNumberFormat="1" applyFont="1" applyBorder="1" applyAlignment="1">
      <alignment horizontal="center" vertical="center"/>
    </xf>
    <xf numFmtId="0" fontId="23" fillId="0" borderId="0" xfId="0" applyFont="1">
      <alignment vertical="center"/>
    </xf>
    <xf numFmtId="0" fontId="20" fillId="0" borderId="0" xfId="0" applyFont="1" applyAlignment="1">
      <alignment vertical="center" wrapText="1"/>
    </xf>
    <xf numFmtId="0" fontId="25" fillId="0" borderId="0" xfId="0" applyFont="1" applyAlignment="1">
      <alignment vertical="center" wrapText="1"/>
    </xf>
    <xf numFmtId="49" fontId="25" fillId="0" borderId="0" xfId="0" applyNumberFormat="1" applyFont="1">
      <alignment vertical="center"/>
    </xf>
    <xf numFmtId="0" fontId="12" fillId="0" borderId="0" xfId="0" applyFont="1" applyAlignment="1">
      <alignment vertical="top" wrapText="1"/>
    </xf>
    <xf numFmtId="0" fontId="21" fillId="0" borderId="0" xfId="0" applyFont="1" applyAlignment="1">
      <alignment vertical="center" wrapText="1"/>
    </xf>
    <xf numFmtId="0" fontId="20" fillId="0" borderId="0" xfId="0" applyFont="1" applyAlignment="1">
      <alignment horizontal="center" vertical="center"/>
    </xf>
    <xf numFmtId="0" fontId="25" fillId="0" borderId="0" xfId="0" applyFont="1">
      <alignment vertical="center"/>
    </xf>
    <xf numFmtId="0" fontId="12" fillId="5" borderId="1" xfId="0" applyFont="1" applyFill="1" applyBorder="1" applyAlignment="1">
      <alignment horizontal="center" vertical="center"/>
    </xf>
    <xf numFmtId="0" fontId="12" fillId="0" borderId="0" xfId="0" applyFont="1" applyAlignment="1">
      <alignment vertical="center" wrapText="1"/>
    </xf>
    <xf numFmtId="0" fontId="12" fillId="5" borderId="5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27" fillId="0" borderId="0" xfId="0" applyFont="1" applyAlignment="1">
      <alignment vertical="top" wrapText="1"/>
    </xf>
    <xf numFmtId="0" fontId="28" fillId="5" borderId="1" xfId="0" applyFont="1" applyFill="1" applyBorder="1" applyAlignment="1">
      <alignment horizontal="center" vertical="center"/>
    </xf>
    <xf numFmtId="0" fontId="28" fillId="5" borderId="42" xfId="0" applyFont="1" applyFill="1" applyBorder="1" applyAlignment="1">
      <alignment horizontal="center" vertical="center"/>
    </xf>
    <xf numFmtId="176" fontId="12" fillId="0" borderId="0" xfId="0" applyNumberFormat="1" applyFont="1">
      <alignment vertical="center"/>
    </xf>
    <xf numFmtId="0" fontId="30" fillId="0" borderId="0" xfId="0" applyFont="1" applyAlignment="1">
      <alignment vertical="top" wrapText="1"/>
    </xf>
    <xf numFmtId="0" fontId="30" fillId="0" borderId="0" xfId="0" applyFont="1" applyAlignment="1">
      <alignment vertical="center" wrapText="1"/>
    </xf>
    <xf numFmtId="0" fontId="33" fillId="0" borderId="0" xfId="0" applyFont="1">
      <alignment vertical="center"/>
    </xf>
    <xf numFmtId="0" fontId="26" fillId="0" borderId="0" xfId="0" applyFont="1">
      <alignment vertical="center"/>
    </xf>
    <xf numFmtId="0" fontId="20" fillId="0" borderId="0" xfId="0" applyFont="1" applyAlignment="1">
      <alignment vertical="center" shrinkToFit="1"/>
    </xf>
    <xf numFmtId="178" fontId="20" fillId="0" borderId="0" xfId="0" applyNumberFormat="1" applyFont="1" applyAlignment="1">
      <alignment horizontal="right" vertical="center" shrinkToFit="1"/>
    </xf>
    <xf numFmtId="178" fontId="20" fillId="0" borderId="0" xfId="0" applyNumberFormat="1" applyFont="1">
      <alignment vertical="center"/>
    </xf>
    <xf numFmtId="188" fontId="20" fillId="0" borderId="0" xfId="0" applyNumberFormat="1" applyFont="1" applyAlignment="1">
      <alignment vertical="center" shrinkToFit="1"/>
    </xf>
    <xf numFmtId="178" fontId="12" fillId="0" borderId="0" xfId="4" applyNumberFormat="1" applyFont="1" applyBorder="1" applyAlignment="1">
      <alignment vertical="center"/>
    </xf>
    <xf numFmtId="178" fontId="20" fillId="0" borderId="0" xfId="4" applyNumberFormat="1" applyFont="1" applyBorder="1" applyAlignment="1">
      <alignment vertical="center"/>
    </xf>
    <xf numFmtId="0" fontId="32" fillId="0" borderId="0" xfId="3" applyFont="1">
      <alignment vertical="center"/>
    </xf>
    <xf numFmtId="0" fontId="12" fillId="2" borderId="39" xfId="3" applyFont="1" applyFill="1" applyBorder="1">
      <alignment vertical="center"/>
    </xf>
    <xf numFmtId="0" fontId="27" fillId="2" borderId="72" xfId="3" applyFont="1" applyFill="1" applyBorder="1">
      <alignment vertical="center"/>
    </xf>
    <xf numFmtId="0" fontId="27" fillId="2" borderId="92" xfId="3" applyFont="1" applyFill="1" applyBorder="1" applyAlignment="1">
      <alignment vertical="center" shrinkToFit="1"/>
    </xf>
    <xf numFmtId="0" fontId="27" fillId="2" borderId="15" xfId="3" applyFont="1" applyFill="1" applyBorder="1">
      <alignment vertical="center"/>
    </xf>
    <xf numFmtId="178" fontId="20" fillId="2" borderId="1" xfId="4" applyNumberFormat="1" applyFont="1" applyFill="1" applyBorder="1" applyAlignment="1">
      <alignment horizontal="center" vertical="center" shrinkToFit="1"/>
    </xf>
    <xf numFmtId="178" fontId="20" fillId="0" borderId="0" xfId="2" applyNumberFormat="1" applyFont="1" applyBorder="1" applyAlignment="1">
      <alignment vertical="center"/>
    </xf>
    <xf numFmtId="188" fontId="20" fillId="0" borderId="0" xfId="2" applyNumberFormat="1" applyFont="1" applyBorder="1" applyAlignment="1">
      <alignment vertical="center" shrinkToFit="1"/>
    </xf>
    <xf numFmtId="0" fontId="27" fillId="2" borderId="22" xfId="3" applyFont="1" applyFill="1" applyBorder="1">
      <alignment vertical="center"/>
    </xf>
    <xf numFmtId="178" fontId="28" fillId="0" borderId="0" xfId="2" applyNumberFormat="1" applyFont="1" applyBorder="1" applyAlignment="1">
      <alignment horizontal="left" vertical="center"/>
    </xf>
    <xf numFmtId="188" fontId="28" fillId="0" borderId="0" xfId="2" applyNumberFormat="1" applyFont="1" applyBorder="1" applyAlignment="1">
      <alignment horizontal="left" vertical="center" shrinkToFit="1"/>
    </xf>
    <xf numFmtId="0" fontId="12" fillId="5" borderId="39" xfId="3" applyFont="1" applyFill="1" applyBorder="1" applyAlignment="1">
      <alignment horizontal="left" vertical="center"/>
    </xf>
    <xf numFmtId="0" fontId="12" fillId="5" borderId="3" xfId="3" applyFont="1" applyFill="1" applyBorder="1">
      <alignment vertical="center"/>
    </xf>
    <xf numFmtId="0" fontId="12" fillId="5" borderId="92" xfId="0" applyFont="1" applyFill="1" applyBorder="1" applyAlignment="1">
      <alignment vertical="center" shrinkToFit="1"/>
    </xf>
    <xf numFmtId="0" fontId="12" fillId="5" borderId="15" xfId="3" applyFont="1" applyFill="1" applyBorder="1" applyAlignment="1">
      <alignment horizontal="left" vertical="center"/>
    </xf>
    <xf numFmtId="0" fontId="12" fillId="5" borderId="83" xfId="3" applyFont="1" applyFill="1" applyBorder="1" applyAlignment="1">
      <alignment horizontal="left" vertical="center"/>
    </xf>
    <xf numFmtId="0" fontId="12" fillId="5" borderId="9" xfId="0" applyFont="1" applyFill="1" applyBorder="1">
      <alignment vertical="center"/>
    </xf>
    <xf numFmtId="0" fontId="12" fillId="5" borderId="28" xfId="3" applyFont="1" applyFill="1" applyBorder="1" applyAlignment="1">
      <alignment vertical="center" shrinkToFit="1"/>
    </xf>
    <xf numFmtId="0" fontId="12" fillId="5" borderId="46" xfId="3" applyFont="1" applyFill="1" applyBorder="1" applyAlignment="1">
      <alignment horizontal="left" vertical="center"/>
    </xf>
    <xf numFmtId="178" fontId="12" fillId="0" borderId="0" xfId="2" applyNumberFormat="1" applyFont="1" applyFill="1" applyBorder="1" applyAlignment="1">
      <alignment vertical="center" shrinkToFit="1"/>
    </xf>
    <xf numFmtId="0" fontId="20" fillId="0" borderId="1" xfId="0" applyFont="1" applyBorder="1" applyAlignment="1">
      <alignment horizontal="center" vertical="center" shrinkToFit="1"/>
    </xf>
    <xf numFmtId="0" fontId="12" fillId="5" borderId="61" xfId="3" applyFont="1" applyFill="1" applyBorder="1" applyAlignment="1">
      <alignment horizontal="left" vertical="center"/>
    </xf>
    <xf numFmtId="0" fontId="12" fillId="5" borderId="10" xfId="0" applyFont="1" applyFill="1" applyBorder="1">
      <alignment vertical="center"/>
    </xf>
    <xf numFmtId="0" fontId="12" fillId="5" borderId="59" xfId="3" applyFont="1" applyFill="1" applyBorder="1" applyAlignment="1">
      <alignment vertical="center" shrinkToFit="1"/>
    </xf>
    <xf numFmtId="0" fontId="12" fillId="5" borderId="60" xfId="3" applyFont="1" applyFill="1" applyBorder="1" applyAlignment="1">
      <alignment horizontal="left" vertical="center"/>
    </xf>
    <xf numFmtId="0" fontId="20" fillId="3" borderId="1" xfId="0" applyFont="1" applyFill="1" applyBorder="1" applyAlignment="1">
      <alignment horizontal="center" vertical="center"/>
    </xf>
    <xf numFmtId="0" fontId="12" fillId="5" borderId="37" xfId="3" applyFont="1" applyFill="1" applyBorder="1" applyAlignment="1">
      <alignment horizontal="left" vertical="center"/>
    </xf>
    <xf numFmtId="0" fontId="12" fillId="5" borderId="38" xfId="3" applyFont="1" applyFill="1" applyBorder="1">
      <alignment vertical="center"/>
    </xf>
    <xf numFmtId="0" fontId="12" fillId="5" borderId="48" xfId="0" applyFont="1" applyFill="1" applyBorder="1" applyAlignment="1">
      <alignment vertical="center" shrinkToFit="1"/>
    </xf>
    <xf numFmtId="0" fontId="12" fillId="5" borderId="36" xfId="3" applyFont="1" applyFill="1" applyBorder="1" applyAlignment="1">
      <alignment horizontal="left" vertical="center"/>
    </xf>
    <xf numFmtId="0" fontId="27" fillId="2" borderId="53" xfId="3" applyFont="1" applyFill="1" applyBorder="1">
      <alignment vertical="center"/>
    </xf>
    <xf numFmtId="0" fontId="27" fillId="0" borderId="0" xfId="3" applyFont="1">
      <alignment vertical="center"/>
    </xf>
    <xf numFmtId="0" fontId="12" fillId="0" borderId="0" xfId="3" applyFont="1">
      <alignment vertical="center"/>
    </xf>
    <xf numFmtId="0" fontId="27" fillId="0" borderId="0" xfId="3" applyFont="1" applyAlignment="1">
      <alignment vertical="center" shrinkToFit="1"/>
    </xf>
    <xf numFmtId="0" fontId="27" fillId="0" borderId="0" xfId="3" applyFont="1" applyAlignment="1">
      <alignment horizontal="left" vertical="center"/>
    </xf>
    <xf numFmtId="178" fontId="20" fillId="0" borderId="0" xfId="4" applyNumberFormat="1" applyFont="1" applyFill="1" applyBorder="1" applyAlignment="1">
      <alignment horizontal="right" vertical="center" shrinkToFit="1"/>
    </xf>
    <xf numFmtId="178" fontId="28" fillId="0" borderId="0" xfId="2" applyNumberFormat="1" applyFont="1" applyFill="1" applyBorder="1" applyAlignment="1">
      <alignment horizontal="left" vertical="center"/>
    </xf>
    <xf numFmtId="188" fontId="28" fillId="0" borderId="0" xfId="2" applyNumberFormat="1" applyFont="1" applyFill="1" applyBorder="1" applyAlignment="1">
      <alignment horizontal="left" vertical="center" shrinkToFit="1"/>
    </xf>
    <xf numFmtId="178" fontId="20" fillId="0" borderId="0" xfId="4" applyNumberFormat="1" applyFont="1" applyFill="1" applyBorder="1" applyAlignment="1">
      <alignment vertical="center"/>
    </xf>
    <xf numFmtId="0" fontId="27" fillId="0" borderId="0" xfId="3" applyFont="1" applyAlignment="1">
      <alignment horizontal="left" vertical="center" shrinkToFit="1"/>
    </xf>
    <xf numFmtId="177" fontId="28" fillId="0" borderId="0" xfId="2" applyNumberFormat="1" applyFont="1" applyBorder="1" applyAlignment="1">
      <alignment horizontal="left" vertical="center" wrapText="1"/>
    </xf>
    <xf numFmtId="178" fontId="28" fillId="0" borderId="0" xfId="2" applyNumberFormat="1" applyFont="1" applyBorder="1" applyAlignment="1">
      <alignment horizontal="left" vertical="center" shrinkToFit="1"/>
    </xf>
    <xf numFmtId="178" fontId="28" fillId="0" borderId="0" xfId="2" applyNumberFormat="1" applyFont="1" applyBorder="1" applyAlignment="1">
      <alignment horizontal="left" vertical="center" wrapText="1"/>
    </xf>
    <xf numFmtId="0" fontId="23" fillId="0" borderId="0" xfId="3" applyFont="1">
      <alignment vertical="center"/>
    </xf>
    <xf numFmtId="0" fontId="20" fillId="2" borderId="1" xfId="0" applyFont="1" applyFill="1" applyBorder="1" applyAlignment="1">
      <alignment horizontal="center" vertical="center" shrinkToFit="1"/>
    </xf>
    <xf numFmtId="178" fontId="20" fillId="2" borderId="1" xfId="0" applyNumberFormat="1" applyFont="1" applyFill="1" applyBorder="1" applyAlignment="1">
      <alignment horizontal="center" vertical="center" shrinkToFit="1"/>
    </xf>
    <xf numFmtId="188" fontId="20" fillId="2" borderId="1" xfId="0" applyNumberFormat="1" applyFont="1" applyFill="1" applyBorder="1" applyAlignment="1">
      <alignment horizontal="center" vertical="center" shrinkToFit="1"/>
    </xf>
    <xf numFmtId="0" fontId="12" fillId="2" borderId="27" xfId="0" applyFont="1" applyFill="1" applyBorder="1">
      <alignment vertical="center"/>
    </xf>
    <xf numFmtId="0" fontId="20" fillId="2" borderId="15" xfId="0" applyFont="1" applyFill="1" applyBorder="1" applyAlignment="1">
      <alignment horizontal="center" vertical="center" shrinkToFit="1"/>
    </xf>
    <xf numFmtId="178" fontId="20" fillId="2" borderId="15" xfId="0" applyNumberFormat="1" applyFont="1" applyFill="1" applyBorder="1" applyAlignment="1">
      <alignment horizontal="center" vertical="center" shrinkToFit="1"/>
    </xf>
    <xf numFmtId="188" fontId="20" fillId="2" borderId="15" xfId="0" applyNumberFormat="1" applyFont="1" applyFill="1" applyBorder="1" applyAlignment="1">
      <alignment horizontal="right" vertical="center" shrinkToFit="1"/>
    </xf>
    <xf numFmtId="178" fontId="20" fillId="2" borderId="15" xfId="0" applyNumberFormat="1" applyFont="1" applyFill="1" applyBorder="1" applyAlignment="1">
      <alignment horizontal="right" vertical="center" shrinkToFit="1"/>
    </xf>
    <xf numFmtId="178" fontId="12" fillId="2" borderId="15" xfId="4" applyNumberFormat="1" applyFont="1" applyFill="1" applyBorder="1" applyAlignment="1">
      <alignment horizontal="right" vertical="center" shrinkToFit="1"/>
    </xf>
    <xf numFmtId="0" fontId="20" fillId="2" borderId="34" xfId="0" applyFont="1" applyFill="1" applyBorder="1" applyAlignment="1">
      <alignment horizontal="center" vertical="center" shrinkToFit="1"/>
    </xf>
    <xf numFmtId="0" fontId="12" fillId="4" borderId="27" xfId="0" applyFont="1" applyFill="1" applyBorder="1">
      <alignment vertical="center"/>
    </xf>
    <xf numFmtId="0" fontId="12" fillId="4" borderId="15" xfId="0" applyFont="1" applyFill="1" applyBorder="1">
      <alignment vertical="center"/>
    </xf>
    <xf numFmtId="0" fontId="12" fillId="4" borderId="15" xfId="0" applyFont="1" applyFill="1" applyBorder="1" applyAlignment="1">
      <alignment vertical="center" shrinkToFit="1"/>
    </xf>
    <xf numFmtId="178" fontId="12" fillId="4" borderId="15" xfId="0" applyNumberFormat="1" applyFont="1" applyFill="1" applyBorder="1" applyAlignment="1">
      <alignment vertical="center" shrinkToFit="1"/>
    </xf>
    <xf numFmtId="178" fontId="12" fillId="4" borderId="15" xfId="0" applyNumberFormat="1" applyFont="1" applyFill="1" applyBorder="1">
      <alignment vertical="center"/>
    </xf>
    <xf numFmtId="188" fontId="12" fillId="4" borderId="15" xfId="0" applyNumberFormat="1" applyFont="1" applyFill="1" applyBorder="1" applyAlignment="1">
      <alignment horizontal="right" vertical="center" shrinkToFit="1"/>
    </xf>
    <xf numFmtId="178" fontId="12" fillId="4" borderId="15" xfId="0" applyNumberFormat="1" applyFont="1" applyFill="1" applyBorder="1" applyAlignment="1">
      <alignment horizontal="right" vertical="center"/>
    </xf>
    <xf numFmtId="178" fontId="12" fillId="4" borderId="15" xfId="4" applyNumberFormat="1" applyFont="1" applyFill="1" applyBorder="1" applyAlignment="1">
      <alignment horizontal="right" vertical="center"/>
    </xf>
    <xf numFmtId="0" fontId="12" fillId="4" borderId="34" xfId="0" applyFont="1" applyFill="1" applyBorder="1">
      <alignment vertical="center"/>
    </xf>
    <xf numFmtId="0" fontId="12" fillId="4" borderId="16" xfId="0" applyFont="1" applyFill="1" applyBorder="1">
      <alignment vertical="center"/>
    </xf>
    <xf numFmtId="0" fontId="12" fillId="0" borderId="0" xfId="0" applyFont="1" applyAlignment="1" applyProtection="1">
      <alignment vertical="center" shrinkToFit="1"/>
      <protection locked="0"/>
    </xf>
    <xf numFmtId="178" fontId="12" fillId="0" borderId="3" xfId="0" applyNumberFormat="1" applyFont="1" applyBorder="1" applyAlignment="1" applyProtection="1">
      <alignment horizontal="right" vertical="center" shrinkToFit="1"/>
      <protection locked="0"/>
    </xf>
    <xf numFmtId="178" fontId="12" fillId="0" borderId="3" xfId="0" applyNumberFormat="1" applyFont="1" applyBorder="1" applyAlignment="1" applyProtection="1">
      <alignment vertical="center" shrinkToFit="1"/>
      <protection locked="0"/>
    </xf>
    <xf numFmtId="188" fontId="12" fillId="0" borderId="3" xfId="0" applyNumberFormat="1" applyFont="1" applyBorder="1" applyAlignment="1" applyProtection="1">
      <alignment horizontal="right" vertical="center" shrinkToFit="1"/>
      <protection locked="0"/>
    </xf>
    <xf numFmtId="178" fontId="12" fillId="3" borderId="8" xfId="0" applyNumberFormat="1" applyFont="1" applyFill="1" applyBorder="1" applyAlignment="1">
      <alignment horizontal="right" vertical="center" shrinkToFit="1"/>
    </xf>
    <xf numFmtId="178" fontId="12" fillId="3" borderId="52" xfId="4" applyNumberFormat="1" applyFont="1" applyFill="1" applyBorder="1" applyAlignment="1">
      <alignment horizontal="right" vertical="center"/>
    </xf>
    <xf numFmtId="178" fontId="12" fillId="0" borderId="12" xfId="0" applyNumberFormat="1" applyFont="1" applyBorder="1" applyAlignment="1" applyProtection="1">
      <alignment horizontal="right" vertical="center" shrinkToFit="1"/>
      <protection locked="0"/>
    </xf>
    <xf numFmtId="178" fontId="12" fillId="0" borderId="12" xfId="0" applyNumberFormat="1" applyFont="1" applyBorder="1" applyAlignment="1" applyProtection="1">
      <alignment vertical="center" shrinkToFit="1"/>
      <protection locked="0"/>
    </xf>
    <xf numFmtId="188" fontId="12" fillId="0" borderId="12" xfId="0" applyNumberFormat="1" applyFont="1" applyBorder="1" applyAlignment="1" applyProtection="1">
      <alignment horizontal="right" vertical="center" shrinkToFit="1"/>
      <protection locked="0"/>
    </xf>
    <xf numFmtId="178" fontId="12" fillId="3" borderId="9" xfId="0" applyNumberFormat="1" applyFont="1" applyFill="1" applyBorder="1" applyAlignment="1">
      <alignment horizontal="right" vertical="center" shrinkToFit="1"/>
    </xf>
    <xf numFmtId="178" fontId="12" fillId="3" borderId="22" xfId="4" applyNumberFormat="1" applyFont="1" applyFill="1" applyBorder="1" applyAlignment="1">
      <alignment horizontal="right" vertical="center"/>
    </xf>
    <xf numFmtId="0" fontId="20" fillId="0" borderId="77" xfId="0" applyFont="1" applyBorder="1" applyAlignment="1" applyProtection="1">
      <alignment horizontal="center" vertical="center" shrinkToFit="1"/>
      <protection locked="0"/>
    </xf>
    <xf numFmtId="0" fontId="12" fillId="0" borderId="18" xfId="0" applyFont="1" applyBorder="1" applyAlignment="1" applyProtection="1">
      <alignment vertical="center" shrinkToFit="1"/>
      <protection locked="0"/>
    </xf>
    <xf numFmtId="178" fontId="12" fillId="4" borderId="15" xfId="0" applyNumberFormat="1" applyFont="1" applyFill="1" applyBorder="1" applyAlignment="1">
      <alignment horizontal="right" vertical="center" shrinkToFit="1"/>
    </xf>
    <xf numFmtId="0" fontId="12" fillId="4" borderId="34" xfId="0" applyFont="1" applyFill="1" applyBorder="1" applyProtection="1">
      <alignment vertical="center"/>
      <protection locked="0"/>
    </xf>
    <xf numFmtId="178" fontId="20" fillId="0" borderId="0" xfId="0" applyNumberFormat="1" applyFont="1" applyAlignment="1">
      <alignment horizontal="center" vertical="center"/>
    </xf>
    <xf numFmtId="0" fontId="12" fillId="4" borderId="17" xfId="0" applyFont="1" applyFill="1" applyBorder="1">
      <alignment vertical="center"/>
    </xf>
    <xf numFmtId="0" fontId="12" fillId="0" borderId="23"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178" fontId="12" fillId="0" borderId="13" xfId="0" applyNumberFormat="1" applyFont="1" applyBorder="1" applyAlignment="1" applyProtection="1">
      <alignment horizontal="right" vertical="center" shrinkToFit="1"/>
      <protection locked="0"/>
    </xf>
    <xf numFmtId="178" fontId="12" fillId="0" borderId="13" xfId="0" applyNumberFormat="1" applyFont="1" applyBorder="1" applyAlignment="1" applyProtection="1">
      <alignment vertical="center" shrinkToFit="1"/>
      <protection locked="0"/>
    </xf>
    <xf numFmtId="188" fontId="12" fillId="0" borderId="13" xfId="0" applyNumberFormat="1" applyFont="1" applyBorder="1" applyAlignment="1" applyProtection="1">
      <alignment horizontal="right" vertical="center" shrinkToFit="1"/>
      <protection locked="0"/>
    </xf>
    <xf numFmtId="178" fontId="12" fillId="3" borderId="10" xfId="0" applyNumberFormat="1" applyFont="1" applyFill="1" applyBorder="1" applyAlignment="1">
      <alignment horizontal="right" vertical="center" shrinkToFit="1"/>
    </xf>
    <xf numFmtId="178" fontId="12" fillId="3" borderId="53" xfId="4" applyNumberFormat="1" applyFont="1" applyFill="1" applyBorder="1" applyAlignment="1">
      <alignment horizontal="right" vertical="center"/>
    </xf>
    <xf numFmtId="0" fontId="20" fillId="0" borderId="64" xfId="0" applyFont="1" applyBorder="1" applyAlignment="1" applyProtection="1">
      <alignment horizontal="center" vertical="center" shrinkToFit="1"/>
      <protection locked="0"/>
    </xf>
    <xf numFmtId="0" fontId="12" fillId="0" borderId="0" xfId="0" applyFont="1" applyAlignment="1">
      <alignment vertical="center" textRotation="255"/>
    </xf>
    <xf numFmtId="178" fontId="12" fillId="0" borderId="0" xfId="0" applyNumberFormat="1" applyFont="1" applyAlignment="1" applyProtection="1">
      <alignment horizontal="right" vertical="center" shrinkToFit="1"/>
      <protection locked="0"/>
    </xf>
    <xf numFmtId="178" fontId="12" fillId="0" borderId="0" xfId="0" applyNumberFormat="1" applyFont="1" applyAlignment="1" applyProtection="1">
      <alignment vertical="center" shrinkToFit="1"/>
      <protection locked="0"/>
    </xf>
    <xf numFmtId="188" fontId="12" fillId="0" borderId="0" xfId="0" applyNumberFormat="1" applyFont="1" applyAlignment="1" applyProtection="1">
      <alignment horizontal="right" vertical="center" shrinkToFit="1"/>
      <protection locked="0"/>
    </xf>
    <xf numFmtId="178" fontId="12" fillId="0" borderId="0" xfId="4" applyNumberFormat="1" applyFont="1" applyFill="1" applyBorder="1" applyAlignment="1">
      <alignment horizontal="right" vertical="center"/>
    </xf>
    <xf numFmtId="0" fontId="20" fillId="0" borderId="0" xfId="0" applyFont="1" applyProtection="1">
      <alignment vertical="center"/>
      <protection locked="0"/>
    </xf>
    <xf numFmtId="0" fontId="12" fillId="0" borderId="2" xfId="0" applyFont="1" applyBorder="1" applyAlignment="1" applyProtection="1">
      <alignment vertical="center" shrinkToFit="1"/>
      <protection locked="0"/>
    </xf>
    <xf numFmtId="178" fontId="20" fillId="0" borderId="0" xfId="0" applyNumberFormat="1" applyFont="1" applyAlignment="1">
      <alignment vertical="center" shrinkToFit="1"/>
    </xf>
    <xf numFmtId="0" fontId="12" fillId="0" borderId="65" xfId="0" applyFont="1" applyBorder="1" applyAlignment="1" applyProtection="1">
      <alignment horizontal="center" vertical="center" shrinkToFit="1"/>
      <protection locked="0"/>
    </xf>
    <xf numFmtId="178" fontId="12" fillId="3" borderId="1" xfId="0" applyNumberFormat="1" applyFont="1" applyFill="1" applyBorder="1">
      <alignment vertical="center"/>
    </xf>
    <xf numFmtId="0" fontId="12" fillId="0" borderId="77" xfId="0" applyFont="1" applyBorder="1" applyAlignment="1" applyProtection="1">
      <alignment horizontal="center" vertical="center" shrinkToFit="1"/>
      <protection locked="0"/>
    </xf>
    <xf numFmtId="178" fontId="12" fillId="0" borderId="3" xfId="0" applyNumberFormat="1" applyFont="1" applyBorder="1" applyAlignment="1" applyProtection="1">
      <alignment horizontal="right" vertical="center"/>
      <protection locked="0"/>
    </xf>
    <xf numFmtId="178" fontId="12" fillId="0" borderId="3" xfId="0" applyNumberFormat="1" applyFont="1" applyBorder="1" applyProtection="1">
      <alignment vertical="center"/>
      <protection locked="0"/>
    </xf>
    <xf numFmtId="178" fontId="12" fillId="0" borderId="12" xfId="0" applyNumberFormat="1" applyFont="1" applyBorder="1" applyAlignment="1" applyProtection="1">
      <alignment horizontal="right" vertical="center"/>
      <protection locked="0"/>
    </xf>
    <xf numFmtId="178" fontId="12" fillId="0" borderId="12" xfId="0" applyNumberFormat="1" applyFont="1" applyBorder="1" applyProtection="1">
      <alignment vertical="center"/>
      <protection locked="0"/>
    </xf>
    <xf numFmtId="0" fontId="34" fillId="0" borderId="0" xfId="0" applyFont="1">
      <alignment vertical="center"/>
    </xf>
    <xf numFmtId="0" fontId="34" fillId="0" borderId="0" xfId="0" applyFont="1" applyAlignment="1">
      <alignment vertical="center" shrinkToFit="1"/>
    </xf>
    <xf numFmtId="0" fontId="34" fillId="0" borderId="0" xfId="0" applyFont="1" applyAlignment="1">
      <alignment horizontal="center" vertical="center"/>
    </xf>
    <xf numFmtId="0" fontId="34" fillId="0" borderId="0" xfId="0" applyFont="1" applyAlignment="1"/>
    <xf numFmtId="0" fontId="34" fillId="0" borderId="23" xfId="0" applyFont="1" applyBorder="1" applyAlignment="1"/>
    <xf numFmtId="0" fontId="34" fillId="0" borderId="0" xfId="0" applyFont="1" applyAlignment="1">
      <alignment shrinkToFit="1"/>
    </xf>
    <xf numFmtId="0" fontId="34" fillId="0" borderId="23" xfId="0" applyFont="1" applyBorder="1" applyAlignment="1">
      <alignment horizontal="center" vertical="center"/>
    </xf>
    <xf numFmtId="0" fontId="34" fillId="0" borderId="0" xfId="0" applyFont="1" applyAlignment="1">
      <alignment horizontal="center" vertical="center" shrinkToFit="1"/>
    </xf>
    <xf numFmtId="0" fontId="34" fillId="4" borderId="52" xfId="0" applyFont="1" applyFill="1" applyBorder="1" applyAlignment="1">
      <alignment horizontal="center" vertical="center" shrinkToFit="1"/>
    </xf>
    <xf numFmtId="0" fontId="35" fillId="0" borderId="0" xfId="0" applyFont="1" applyProtection="1">
      <alignment vertical="center"/>
      <protection locked="0"/>
    </xf>
    <xf numFmtId="38" fontId="34" fillId="3" borderId="52" xfId="4" applyFont="1" applyFill="1" applyBorder="1" applyAlignment="1">
      <alignment horizontal="right" vertical="center" shrinkToFit="1"/>
    </xf>
    <xf numFmtId="38" fontId="34" fillId="0" borderId="71" xfId="0" applyNumberFormat="1" applyFont="1" applyBorder="1" applyAlignment="1" applyProtection="1">
      <alignment horizontal="right" vertical="center" shrinkToFit="1"/>
      <protection locked="0"/>
    </xf>
    <xf numFmtId="38" fontId="34" fillId="3" borderId="22" xfId="4" applyFont="1" applyFill="1" applyBorder="1" applyAlignment="1">
      <alignment horizontal="right" vertical="center" shrinkToFit="1"/>
    </xf>
    <xf numFmtId="38" fontId="34" fillId="0" borderId="78" xfId="0" applyNumberFormat="1" applyFont="1" applyBorder="1" applyAlignment="1" applyProtection="1">
      <alignment horizontal="right" vertical="center" shrinkToFit="1"/>
      <protection locked="0"/>
    </xf>
    <xf numFmtId="0" fontId="34" fillId="4" borderId="13" xfId="0" applyFont="1" applyFill="1" applyBorder="1" applyAlignment="1">
      <alignment horizontal="center" vertical="center"/>
    </xf>
    <xf numFmtId="0" fontId="34" fillId="3" borderId="22" xfId="0" applyFont="1" applyFill="1" applyBorder="1" applyAlignment="1">
      <alignment horizontal="right" vertical="center" shrinkToFit="1"/>
    </xf>
    <xf numFmtId="38" fontId="34" fillId="0" borderId="78" xfId="4" applyFont="1" applyFill="1" applyBorder="1" applyAlignment="1" applyProtection="1">
      <alignment horizontal="right" vertical="center" shrinkToFit="1"/>
      <protection locked="0"/>
    </xf>
    <xf numFmtId="0" fontId="34" fillId="4" borderId="12" xfId="0" applyFont="1" applyFill="1" applyBorder="1" applyAlignment="1">
      <alignment horizontal="center" vertical="center"/>
    </xf>
    <xf numFmtId="38" fontId="34" fillId="0" borderId="79" xfId="4" applyFont="1" applyFill="1" applyBorder="1" applyAlignment="1" applyProtection="1">
      <alignment horizontal="right" vertical="center" shrinkToFit="1"/>
      <protection locked="0"/>
    </xf>
    <xf numFmtId="38" fontId="34" fillId="3" borderId="53" xfId="4" applyFont="1" applyFill="1" applyBorder="1" applyAlignment="1">
      <alignment horizontal="right" vertical="center" shrinkToFit="1"/>
    </xf>
    <xf numFmtId="180" fontId="34" fillId="3" borderId="5" xfId="0" applyNumberFormat="1" applyFont="1" applyFill="1" applyBorder="1" applyAlignment="1">
      <alignment horizontal="right" vertical="center"/>
    </xf>
    <xf numFmtId="38" fontId="34" fillId="0" borderId="71" xfId="4" applyFont="1" applyFill="1" applyBorder="1" applyAlignment="1" applyProtection="1">
      <alignment horizontal="right" vertical="center" shrinkToFit="1"/>
      <protection locked="0"/>
    </xf>
    <xf numFmtId="180" fontId="34" fillId="3" borderId="7" xfId="4" applyNumberFormat="1" applyFont="1" applyFill="1" applyBorder="1" applyAlignment="1" applyProtection="1">
      <alignment horizontal="right" vertical="center"/>
    </xf>
    <xf numFmtId="38" fontId="34" fillId="4" borderId="5" xfId="4" applyFont="1" applyFill="1" applyBorder="1" applyAlignment="1" applyProtection="1">
      <alignment horizontal="center" vertical="center" wrapText="1"/>
    </xf>
    <xf numFmtId="38" fontId="34" fillId="4" borderId="12" xfId="4" applyFont="1" applyFill="1" applyBorder="1" applyAlignment="1" applyProtection="1">
      <alignment horizontal="center" vertical="center"/>
    </xf>
    <xf numFmtId="185" fontId="34" fillId="3" borderId="5" xfId="4" applyNumberFormat="1" applyFont="1" applyFill="1" applyBorder="1" applyAlignment="1" applyProtection="1">
      <alignment horizontal="right" vertical="center"/>
    </xf>
    <xf numFmtId="38" fontId="34" fillId="3" borderId="22" xfId="0" applyNumberFormat="1" applyFont="1" applyFill="1" applyBorder="1" applyAlignment="1">
      <alignment horizontal="right" vertical="center" shrinkToFit="1"/>
    </xf>
    <xf numFmtId="185" fontId="34" fillId="3" borderId="12" xfId="4" applyNumberFormat="1" applyFont="1" applyFill="1" applyBorder="1" applyAlignment="1" applyProtection="1">
      <alignment horizontal="right" vertical="center"/>
    </xf>
    <xf numFmtId="38" fontId="34" fillId="0" borderId="5" xfId="4" applyFont="1" applyFill="1" applyBorder="1" applyAlignment="1" applyProtection="1">
      <alignment horizontal="right" vertical="center"/>
      <protection locked="0"/>
    </xf>
    <xf numFmtId="38" fontId="34" fillId="3" borderId="1" xfId="4" applyFont="1" applyFill="1" applyBorder="1" applyAlignment="1">
      <alignment horizontal="right" vertical="center" shrinkToFit="1"/>
    </xf>
    <xf numFmtId="185" fontId="34" fillId="3" borderId="13" xfId="4" applyNumberFormat="1" applyFont="1" applyFill="1" applyBorder="1" applyAlignment="1" applyProtection="1">
      <alignment horizontal="right" vertical="center"/>
    </xf>
    <xf numFmtId="185" fontId="34" fillId="3" borderId="7" xfId="4" applyNumberFormat="1" applyFont="1" applyFill="1" applyBorder="1" applyAlignment="1" applyProtection="1">
      <alignment horizontal="right" vertical="center"/>
    </xf>
    <xf numFmtId="0" fontId="34" fillId="4" borderId="45" xfId="0" applyFont="1" applyFill="1" applyBorder="1" applyAlignment="1">
      <alignment horizontal="center" vertical="center"/>
    </xf>
    <xf numFmtId="0" fontId="34" fillId="4" borderId="69" xfId="0" applyFont="1" applyFill="1" applyBorder="1" applyAlignment="1">
      <alignment horizontal="center" vertical="center"/>
    </xf>
    <xf numFmtId="58" fontId="12" fillId="3" borderId="42" xfId="0" applyNumberFormat="1" applyFont="1" applyFill="1" applyBorder="1" applyAlignment="1" applyProtection="1">
      <alignment horizontal="right" vertical="center" shrinkToFit="1"/>
      <protection locked="0"/>
    </xf>
    <xf numFmtId="0" fontId="34" fillId="4" borderId="63" xfId="0" applyFont="1" applyFill="1" applyBorder="1" applyAlignment="1">
      <alignment horizontal="center" vertical="center"/>
    </xf>
    <xf numFmtId="0" fontId="34" fillId="4" borderId="66" xfId="0" applyFont="1" applyFill="1" applyBorder="1">
      <alignment vertical="center"/>
    </xf>
    <xf numFmtId="181" fontId="34" fillId="0" borderId="45" xfId="0" applyNumberFormat="1"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38" fontId="34" fillId="0" borderId="79" xfId="0" applyNumberFormat="1" applyFont="1" applyBorder="1" applyAlignment="1" applyProtection="1">
      <alignment horizontal="right" vertical="center" shrinkToFit="1"/>
      <protection locked="0"/>
    </xf>
    <xf numFmtId="0" fontId="34" fillId="3" borderId="22" xfId="0" applyFont="1" applyFill="1" applyBorder="1" applyAlignment="1">
      <alignment vertical="center" shrinkToFit="1"/>
    </xf>
    <xf numFmtId="0" fontId="12" fillId="0" borderId="0" xfId="0" applyFont="1" applyAlignment="1">
      <alignment horizontal="left" vertical="center" wrapText="1"/>
    </xf>
    <xf numFmtId="0" fontId="12" fillId="5" borderId="42" xfId="0" applyFont="1" applyFill="1" applyBorder="1" applyAlignment="1">
      <alignment horizontal="center" vertical="center"/>
    </xf>
    <xf numFmtId="0" fontId="12" fillId="4" borderId="1" xfId="0" applyFont="1" applyFill="1" applyBorder="1" applyAlignment="1">
      <alignment horizontal="center" vertical="center"/>
    </xf>
    <xf numFmtId="0" fontId="19" fillId="0" borderId="0" xfId="0" applyFont="1" applyAlignment="1">
      <alignment vertical="center" wrapText="1"/>
    </xf>
    <xf numFmtId="0" fontId="37" fillId="0" borderId="0" xfId="0" applyFont="1">
      <alignment vertical="center"/>
    </xf>
    <xf numFmtId="0" fontId="38" fillId="4" borderId="38" xfId="5" applyFont="1" applyFill="1" applyBorder="1" applyAlignment="1">
      <alignment horizontal="center" vertical="center"/>
    </xf>
    <xf numFmtId="38" fontId="38" fillId="4" borderId="14" xfId="6" applyFont="1" applyFill="1" applyBorder="1" applyAlignment="1" applyProtection="1">
      <alignment horizontal="center" vertical="center" wrapText="1"/>
    </xf>
    <xf numFmtId="0" fontId="28" fillId="5" borderId="105" xfId="0" applyFont="1" applyFill="1" applyBorder="1" applyAlignment="1">
      <alignment horizontal="center" vertical="center"/>
    </xf>
    <xf numFmtId="0" fontId="12" fillId="0" borderId="105" xfId="0" applyFont="1" applyBorder="1" applyAlignment="1">
      <alignment horizontal="center" vertical="center"/>
    </xf>
    <xf numFmtId="178" fontId="19" fillId="3" borderId="88" xfId="0" applyNumberFormat="1" applyFont="1" applyFill="1" applyBorder="1" applyAlignment="1">
      <alignment vertical="center" shrinkToFit="1"/>
    </xf>
    <xf numFmtId="178" fontId="19" fillId="3" borderId="100" xfId="0" applyNumberFormat="1" applyFont="1" applyFill="1" applyBorder="1" applyAlignment="1">
      <alignment vertical="center" shrinkToFit="1"/>
    </xf>
    <xf numFmtId="189" fontId="12" fillId="3" borderId="44" xfId="0" applyNumberFormat="1" applyFont="1" applyFill="1" applyBorder="1" applyAlignment="1" applyProtection="1">
      <alignment horizontal="center" vertical="center" shrinkToFit="1"/>
      <protection locked="0"/>
    </xf>
    <xf numFmtId="185" fontId="34" fillId="0" borderId="12" xfId="4" applyNumberFormat="1" applyFont="1" applyFill="1" applyBorder="1" applyAlignment="1" applyProtection="1">
      <alignment horizontal="center" vertical="center"/>
      <protection locked="0"/>
    </xf>
    <xf numFmtId="0" fontId="39" fillId="0" borderId="0" xfId="0" applyFont="1">
      <alignment vertical="center"/>
    </xf>
    <xf numFmtId="191" fontId="31" fillId="3" borderId="65" xfId="0" applyNumberFormat="1" applyFont="1" applyFill="1" applyBorder="1" applyAlignment="1">
      <alignment vertical="center" shrinkToFit="1"/>
    </xf>
    <xf numFmtId="191" fontId="31" fillId="3" borderId="77" xfId="0" applyNumberFormat="1" applyFont="1" applyFill="1" applyBorder="1" applyAlignment="1">
      <alignment vertical="center" shrinkToFit="1"/>
    </xf>
    <xf numFmtId="191" fontId="31" fillId="3" borderId="32" xfId="0" applyNumberFormat="1" applyFont="1" applyFill="1" applyBorder="1" applyAlignment="1">
      <alignment vertical="center" shrinkToFit="1"/>
    </xf>
    <xf numFmtId="191" fontId="31" fillId="3" borderId="99" xfId="0" applyNumberFormat="1" applyFont="1" applyFill="1" applyBorder="1" applyAlignment="1">
      <alignment vertical="center" shrinkToFit="1"/>
    </xf>
    <xf numFmtId="0" fontId="12" fillId="0" borderId="3" xfId="0" applyFont="1" applyBorder="1" applyAlignment="1">
      <alignment vertical="center" wrapText="1" shrinkToFit="1"/>
    </xf>
    <xf numFmtId="0" fontId="12" fillId="0" borderId="3" xfId="0" applyFont="1" applyBorder="1" applyAlignment="1" applyProtection="1">
      <alignment vertical="center" wrapText="1" shrinkToFit="1"/>
      <protection locked="0"/>
    </xf>
    <xf numFmtId="0" fontId="12" fillId="0" borderId="12" xfId="0" applyFont="1" applyBorder="1" applyAlignment="1">
      <alignment vertical="center" wrapText="1" shrinkToFit="1"/>
    </xf>
    <xf numFmtId="0" fontId="12" fillId="0" borderId="12" xfId="0" applyFont="1" applyBorder="1" applyAlignment="1" applyProtection="1">
      <alignment vertical="center" wrapText="1" shrinkToFit="1"/>
      <protection locked="0"/>
    </xf>
    <xf numFmtId="0" fontId="12" fillId="0" borderId="13" xfId="0" applyFont="1" applyBorder="1" applyAlignment="1">
      <alignment vertical="center" wrapText="1" shrinkToFit="1"/>
    </xf>
    <xf numFmtId="0" fontId="12" fillId="0" borderId="13" xfId="0" applyFont="1" applyBorder="1" applyAlignment="1" applyProtection="1">
      <alignment vertical="center" wrapText="1" shrinkToFit="1"/>
      <protection locked="0"/>
    </xf>
    <xf numFmtId="0" fontId="40" fillId="0" borderId="0" xfId="0" applyFont="1">
      <alignment vertical="center"/>
    </xf>
    <xf numFmtId="49" fontId="40" fillId="0" borderId="0" xfId="0" applyNumberFormat="1" applyFont="1">
      <alignment vertical="center"/>
    </xf>
    <xf numFmtId="0" fontId="42" fillId="0" borderId="0" xfId="0" applyFont="1" applyAlignment="1">
      <alignment vertical="top"/>
    </xf>
    <xf numFmtId="0" fontId="41" fillId="0" borderId="0" xfId="0" applyFont="1">
      <alignment vertical="center"/>
    </xf>
    <xf numFmtId="49" fontId="12" fillId="4" borderId="42" xfId="0" applyNumberFormat="1" applyFont="1" applyFill="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lignment horizontal="center" vertical="center"/>
    </xf>
    <xf numFmtId="0" fontId="12" fillId="4" borderId="38" xfId="0" applyFont="1" applyFill="1" applyBorder="1" applyAlignment="1">
      <alignment horizontal="center" vertical="center" wrapText="1"/>
    </xf>
    <xf numFmtId="0" fontId="20" fillId="4" borderId="38" xfId="0" applyFont="1" applyFill="1" applyBorder="1">
      <alignment vertical="center"/>
    </xf>
    <xf numFmtId="58" fontId="12" fillId="4" borderId="38" xfId="0" applyNumberFormat="1" applyFont="1" applyFill="1" applyBorder="1" applyAlignment="1" applyProtection="1">
      <alignment horizontal="center" vertical="center"/>
      <protection locked="0"/>
    </xf>
    <xf numFmtId="178" fontId="19" fillId="3" borderId="46" xfId="0" applyNumberFormat="1" applyFont="1" applyFill="1" applyBorder="1" applyAlignment="1">
      <alignment vertical="center" shrinkToFit="1"/>
    </xf>
    <xf numFmtId="178" fontId="19" fillId="3" borderId="31" xfId="0" applyNumberFormat="1" applyFont="1" applyFill="1" applyBorder="1" applyAlignment="1">
      <alignment vertical="center" shrinkToFit="1"/>
    </xf>
    <xf numFmtId="178" fontId="19" fillId="3" borderId="111" xfId="0" applyNumberFormat="1" applyFont="1" applyFill="1" applyBorder="1" applyAlignment="1">
      <alignment vertical="center" shrinkToFit="1"/>
    </xf>
    <xf numFmtId="178" fontId="19" fillId="3" borderId="112" xfId="0" applyNumberFormat="1" applyFont="1" applyFill="1" applyBorder="1" applyAlignment="1">
      <alignment vertical="center" shrinkToFit="1"/>
    </xf>
    <xf numFmtId="0" fontId="17" fillId="0" borderId="0" xfId="5" applyFont="1" applyAlignment="1">
      <alignment horizontal="right" vertical="center"/>
    </xf>
    <xf numFmtId="0" fontId="12" fillId="5" borderId="116" xfId="0" applyFont="1" applyFill="1" applyBorder="1" applyAlignment="1">
      <alignment horizontal="center" vertical="center"/>
    </xf>
    <xf numFmtId="0" fontId="12" fillId="5" borderId="125" xfId="0" applyFont="1" applyFill="1" applyBorder="1" applyAlignment="1">
      <alignment horizontal="center" vertical="center"/>
    </xf>
    <xf numFmtId="0" fontId="19" fillId="4" borderId="130" xfId="0" applyFont="1" applyFill="1" applyBorder="1" applyAlignment="1">
      <alignment horizontal="center" vertical="center"/>
    </xf>
    <xf numFmtId="0" fontId="19" fillId="4" borderId="136" xfId="0" applyFont="1" applyFill="1" applyBorder="1" applyAlignment="1">
      <alignment horizontal="center" vertical="center" wrapText="1"/>
    </xf>
    <xf numFmtId="0" fontId="12" fillId="5" borderId="53" xfId="0" applyFont="1" applyFill="1" applyBorder="1" applyAlignment="1">
      <alignment horizontal="center" vertical="center"/>
    </xf>
    <xf numFmtId="0" fontId="27" fillId="5" borderId="125" xfId="0" applyFont="1" applyFill="1" applyBorder="1" applyAlignment="1">
      <alignment horizontal="center" vertical="center" wrapText="1"/>
    </xf>
    <xf numFmtId="0" fontId="12" fillId="0" borderId="138" xfId="0" applyFont="1" applyBorder="1" applyAlignment="1">
      <alignment vertical="center" textRotation="255"/>
    </xf>
    <xf numFmtId="0" fontId="29" fillId="5" borderId="139" xfId="0" applyFont="1" applyFill="1" applyBorder="1" applyAlignment="1">
      <alignment horizontal="center" vertical="center"/>
    </xf>
    <xf numFmtId="185" fontId="34" fillId="0" borderId="78" xfId="4" applyNumberFormat="1" applyFont="1" applyFill="1" applyBorder="1" applyAlignment="1" applyProtection="1">
      <alignment horizontal="right" vertical="center"/>
    </xf>
    <xf numFmtId="185" fontId="34" fillId="0" borderId="79" xfId="4" applyNumberFormat="1" applyFont="1" applyFill="1" applyBorder="1" applyAlignment="1" applyProtection="1">
      <alignment horizontal="right" vertical="center"/>
    </xf>
    <xf numFmtId="186" fontId="34" fillId="0" borderId="62" xfId="0" applyNumberFormat="1" applyFont="1" applyBorder="1" applyAlignment="1">
      <alignment horizontal="center" vertical="center"/>
    </xf>
    <xf numFmtId="0" fontId="34" fillId="0" borderId="0" xfId="0" applyFont="1" applyAlignment="1">
      <alignment horizontal="center" vertical="center" wrapText="1"/>
    </xf>
    <xf numFmtId="0" fontId="34" fillId="0" borderId="15" xfId="0" applyFont="1" applyBorder="1" applyAlignment="1">
      <alignment horizontal="center" vertical="center"/>
    </xf>
    <xf numFmtId="0" fontId="34" fillId="0" borderId="15" xfId="0" applyFont="1" applyBorder="1">
      <alignment vertical="center"/>
    </xf>
    <xf numFmtId="0" fontId="12" fillId="4" borderId="13" xfId="0" applyFont="1" applyFill="1" applyBorder="1" applyAlignment="1">
      <alignment horizontal="center" vertical="center"/>
    </xf>
    <xf numFmtId="183" fontId="12" fillId="4" borderId="60" xfId="0" applyNumberFormat="1" applyFont="1" applyFill="1" applyBorder="1" applyAlignment="1" applyProtection="1">
      <alignment horizontal="right" vertical="top" shrinkToFit="1"/>
      <protection locked="0"/>
    </xf>
    <xf numFmtId="0" fontId="46" fillId="0" borderId="0" xfId="0" applyFont="1">
      <alignment vertical="center"/>
    </xf>
    <xf numFmtId="185" fontId="34" fillId="3" borderId="43" xfId="0" applyNumberFormat="1" applyFont="1" applyFill="1" applyBorder="1" applyAlignment="1" applyProtection="1">
      <alignment horizontal="center" vertical="center"/>
      <protection locked="0"/>
    </xf>
    <xf numFmtId="186" fontId="34" fillId="0" borderId="79" xfId="0" applyNumberFormat="1" applyFont="1" applyBorder="1" applyAlignment="1">
      <alignment horizontal="center" vertical="center"/>
    </xf>
    <xf numFmtId="186" fontId="34" fillId="3" borderId="38" xfId="4" applyNumberFormat="1" applyFont="1" applyFill="1" applyBorder="1" applyAlignment="1">
      <alignment horizontal="center" vertical="center"/>
    </xf>
    <xf numFmtId="192" fontId="34" fillId="3" borderId="43" xfId="0" applyNumberFormat="1" applyFont="1" applyFill="1" applyBorder="1" applyAlignment="1" applyProtection="1">
      <alignment horizontal="center" vertical="center"/>
      <protection locked="0"/>
    </xf>
    <xf numFmtId="185" fontId="19" fillId="3" borderId="68" xfId="0" applyNumberFormat="1" applyFont="1" applyFill="1" applyBorder="1" applyAlignment="1">
      <alignment vertical="center" shrinkToFit="1"/>
    </xf>
    <xf numFmtId="185" fontId="34" fillId="3" borderId="1" xfId="4" applyNumberFormat="1" applyFont="1" applyFill="1" applyBorder="1" applyAlignment="1">
      <alignment horizontal="right" vertical="center" shrinkToFit="1"/>
    </xf>
    <xf numFmtId="0" fontId="22" fillId="0" borderId="0" xfId="0" applyFont="1" applyAlignment="1">
      <alignment horizontal="center" vertical="center" shrinkToFit="1"/>
    </xf>
    <xf numFmtId="0" fontId="48" fillId="0" borderId="0" xfId="0" applyFont="1" applyAlignment="1">
      <alignment horizontal="center" vertical="top" wrapText="1"/>
    </xf>
    <xf numFmtId="0" fontId="48" fillId="0" borderId="0" xfId="0" applyFont="1" applyAlignment="1">
      <alignment vertical="top" shrinkToFit="1"/>
    </xf>
    <xf numFmtId="49" fontId="19" fillId="0" borderId="0" xfId="0" applyNumberFormat="1" applyFont="1" applyProtection="1">
      <alignment vertical="center"/>
      <protection locked="0"/>
    </xf>
    <xf numFmtId="0" fontId="19" fillId="0" borderId="0" xfId="0" applyFont="1" applyAlignment="1">
      <alignment vertical="top"/>
    </xf>
    <xf numFmtId="0" fontId="49" fillId="0" borderId="0" xfId="0" applyFont="1">
      <alignment vertical="center"/>
    </xf>
    <xf numFmtId="0" fontId="43" fillId="0" borderId="0" xfId="0" applyFont="1">
      <alignment vertical="center"/>
    </xf>
    <xf numFmtId="0" fontId="19" fillId="0" borderId="0" xfId="0" applyFont="1" applyAlignment="1">
      <alignment vertical="top" wrapText="1"/>
    </xf>
    <xf numFmtId="191" fontId="31" fillId="3" borderId="31" xfId="0" applyNumberFormat="1" applyFont="1" applyFill="1" applyBorder="1" applyAlignment="1">
      <alignment vertical="center" shrinkToFit="1"/>
    </xf>
    <xf numFmtId="0" fontId="22" fillId="0" borderId="24" xfId="0" applyFont="1" applyBorder="1" applyAlignment="1" applyProtection="1">
      <alignment vertical="top"/>
      <protection locked="0"/>
    </xf>
    <xf numFmtId="38" fontId="34" fillId="3" borderId="1" xfId="4" applyFont="1" applyFill="1" applyBorder="1" applyAlignment="1">
      <alignment vertical="center" shrinkToFit="1"/>
    </xf>
    <xf numFmtId="0" fontId="42" fillId="0" borderId="0" xfId="0" applyFont="1">
      <alignment vertical="center"/>
    </xf>
    <xf numFmtId="0" fontId="47" fillId="0" borderId="0" xfId="5" applyFont="1" applyAlignment="1">
      <alignment horizontal="center" vertical="center"/>
    </xf>
    <xf numFmtId="0" fontId="19" fillId="0" borderId="0" xfId="0" applyFont="1">
      <alignment vertical="center"/>
    </xf>
    <xf numFmtId="0" fontId="45" fillId="0" borderId="0" xfId="0" applyFont="1">
      <alignment vertical="center"/>
    </xf>
    <xf numFmtId="0" fontId="44" fillId="0" borderId="0" xfId="0" applyFont="1" applyAlignment="1">
      <alignment vertical="center" wrapText="1"/>
    </xf>
    <xf numFmtId="0" fontId="44" fillId="0" borderId="0" xfId="0" applyFont="1">
      <alignment vertical="center"/>
    </xf>
    <xf numFmtId="38" fontId="45" fillId="0" borderId="0" xfId="6" applyFont="1" applyFill="1" applyBorder="1" applyAlignment="1">
      <alignment horizontal="left" vertical="center"/>
    </xf>
    <xf numFmtId="0" fontId="19" fillId="4" borderId="116" xfId="0" applyFont="1" applyFill="1" applyBorder="1" applyAlignment="1">
      <alignment horizontal="center" vertical="center" wrapText="1"/>
    </xf>
    <xf numFmtId="0" fontId="12" fillId="0" borderId="0" xfId="0" applyFont="1" applyAlignment="1">
      <alignment horizontal="left" vertical="top" wrapText="1"/>
    </xf>
    <xf numFmtId="0" fontId="22" fillId="0" borderId="0" xfId="0" applyFont="1" applyAlignment="1">
      <alignment horizontal="center" vertical="center"/>
    </xf>
    <xf numFmtId="0" fontId="0" fillId="0" borderId="0" xfId="3" applyFont="1">
      <alignment vertical="center"/>
    </xf>
    <xf numFmtId="0" fontId="26" fillId="0" borderId="0" xfId="0" applyFont="1" applyAlignment="1">
      <alignment horizontal="center" vertical="top" wrapText="1"/>
    </xf>
    <xf numFmtId="0" fontId="26" fillId="0" borderId="0" xfId="0" applyFont="1" applyAlignment="1">
      <alignment vertical="top" shrinkToFit="1"/>
    </xf>
    <xf numFmtId="0" fontId="12" fillId="0" borderId="0" xfId="0" applyFont="1" applyAlignment="1">
      <alignment vertical="top"/>
    </xf>
    <xf numFmtId="0" fontId="12" fillId="5" borderId="130" xfId="0" applyFont="1" applyFill="1" applyBorder="1" applyAlignment="1">
      <alignment horizontal="center" vertical="center"/>
    </xf>
    <xf numFmtId="0" fontId="12" fillId="5" borderId="96" xfId="0" applyFont="1" applyFill="1" applyBorder="1" applyAlignment="1">
      <alignment horizontal="center" vertical="center" wrapText="1"/>
    </xf>
    <xf numFmtId="0" fontId="22" fillId="0" borderId="0" xfId="0" applyFont="1" applyAlignment="1">
      <alignment vertical="top" wrapText="1"/>
    </xf>
    <xf numFmtId="49" fontId="12" fillId="4" borderId="1" xfId="0" applyNumberFormat="1" applyFont="1" applyFill="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49" fontId="12" fillId="0" borderId="42" xfId="0" applyNumberFormat="1" applyFont="1" applyBorder="1" applyAlignment="1" applyProtection="1">
      <alignment horizontal="center" vertical="center"/>
      <protection locked="0"/>
    </xf>
    <xf numFmtId="182" fontId="12" fillId="4" borderId="38" xfId="0" applyNumberFormat="1" applyFont="1" applyFill="1" applyBorder="1" applyAlignment="1">
      <alignment horizontal="center" vertical="center"/>
    </xf>
    <xf numFmtId="189" fontId="12" fillId="3" borderId="44" xfId="0" applyNumberFormat="1" applyFont="1" applyFill="1" applyBorder="1" applyAlignment="1" applyProtection="1">
      <alignment vertical="center" shrinkToFit="1"/>
      <protection locked="0"/>
    </xf>
    <xf numFmtId="38" fontId="19" fillId="3" borderId="46" xfId="0" applyNumberFormat="1" applyFont="1" applyFill="1" applyBorder="1" applyAlignment="1">
      <alignment vertical="center" wrapText="1"/>
    </xf>
    <xf numFmtId="38" fontId="19" fillId="3" borderId="31" xfId="0" applyNumberFormat="1" applyFont="1" applyFill="1" applyBorder="1" applyAlignment="1">
      <alignment vertical="center" wrapText="1"/>
    </xf>
    <xf numFmtId="38" fontId="19" fillId="3" borderId="50" xfId="0" applyNumberFormat="1" applyFont="1" applyFill="1" applyBorder="1" applyAlignment="1">
      <alignment vertical="center" wrapText="1"/>
    </xf>
    <xf numFmtId="38" fontId="19" fillId="3" borderId="112" xfId="0" applyNumberFormat="1" applyFont="1" applyFill="1" applyBorder="1" applyAlignment="1">
      <alignment vertical="center" wrapText="1"/>
    </xf>
    <xf numFmtId="0" fontId="23" fillId="0" borderId="0" xfId="0" applyFont="1" applyAlignment="1">
      <alignment vertical="center" shrinkToFit="1"/>
    </xf>
    <xf numFmtId="0" fontId="44" fillId="0" borderId="0" xfId="0" applyFont="1" applyAlignment="1">
      <alignment vertical="top" wrapText="1"/>
    </xf>
    <xf numFmtId="178" fontId="19" fillId="3" borderId="8" xfId="0" applyNumberFormat="1" applyFont="1" applyFill="1" applyBorder="1" applyAlignment="1">
      <alignment vertical="center" shrinkToFit="1"/>
    </xf>
    <xf numFmtId="194" fontId="19" fillId="3" borderId="29" xfId="0" applyNumberFormat="1" applyFont="1" applyFill="1" applyBorder="1" applyAlignment="1">
      <alignment vertical="center" shrinkToFit="1"/>
    </xf>
    <xf numFmtId="194" fontId="19" fillId="3" borderId="77" xfId="0" applyNumberFormat="1" applyFont="1" applyFill="1" applyBorder="1" applyAlignment="1">
      <alignment vertical="center" shrinkToFit="1"/>
    </xf>
    <xf numFmtId="178" fontId="19" fillId="3" borderId="70" xfId="0" applyNumberFormat="1" applyFont="1" applyFill="1" applyBorder="1" applyAlignment="1">
      <alignment vertical="center" shrinkToFit="1"/>
    </xf>
    <xf numFmtId="194" fontId="19" fillId="3" borderId="120" xfId="0" applyNumberFormat="1" applyFont="1" applyFill="1" applyBorder="1" applyAlignment="1">
      <alignment vertical="center" shrinkToFit="1"/>
    </xf>
    <xf numFmtId="178" fontId="19" fillId="3" borderId="156" xfId="0" applyNumberFormat="1" applyFont="1" applyFill="1" applyBorder="1" applyAlignment="1">
      <alignment vertical="center" shrinkToFit="1"/>
    </xf>
    <xf numFmtId="194" fontId="19" fillId="3" borderId="157" xfId="0" applyNumberFormat="1" applyFont="1" applyFill="1" applyBorder="1" applyAlignment="1">
      <alignment vertical="center" shrinkToFit="1"/>
    </xf>
    <xf numFmtId="194" fontId="19" fillId="3" borderId="26" xfId="0" applyNumberFormat="1" applyFont="1" applyFill="1" applyBorder="1" applyAlignment="1">
      <alignment vertical="center" shrinkToFit="1"/>
    </xf>
    <xf numFmtId="178" fontId="19" fillId="3" borderId="159" xfId="0" applyNumberFormat="1" applyFont="1" applyFill="1" applyBorder="1" applyAlignment="1">
      <alignment vertical="center" shrinkToFit="1"/>
    </xf>
    <xf numFmtId="194" fontId="19" fillId="3" borderId="100" xfId="0" applyNumberFormat="1" applyFont="1" applyFill="1" applyBorder="1" applyAlignment="1">
      <alignment vertical="center" shrinkToFit="1"/>
    </xf>
    <xf numFmtId="185" fontId="19" fillId="3" borderId="160" xfId="0" applyNumberFormat="1" applyFont="1" applyFill="1" applyBorder="1" applyAlignment="1">
      <alignment vertical="center" shrinkToFit="1"/>
    </xf>
    <xf numFmtId="180" fontId="19" fillId="3" borderId="160" xfId="0" applyNumberFormat="1" applyFont="1" applyFill="1" applyBorder="1" applyAlignment="1">
      <alignment vertical="center" shrinkToFit="1"/>
    </xf>
    <xf numFmtId="191" fontId="19" fillId="3" borderId="90" xfId="11" applyNumberFormat="1" applyFont="1" applyFill="1" applyBorder="1" applyAlignment="1">
      <alignment vertical="center" shrinkToFit="1"/>
    </xf>
    <xf numFmtId="0" fontId="53" fillId="0" borderId="1" xfId="0" applyFont="1" applyBorder="1">
      <alignment vertical="center"/>
    </xf>
    <xf numFmtId="14" fontId="12" fillId="3" borderId="36" xfId="0" applyNumberFormat="1" applyFont="1" applyFill="1" applyBorder="1" applyAlignment="1" applyProtection="1">
      <alignment horizontal="center" vertical="center" wrapText="1"/>
      <protection locked="0"/>
    </xf>
    <xf numFmtId="0" fontId="12" fillId="4" borderId="10" xfId="0" applyFont="1" applyFill="1" applyBorder="1" applyAlignment="1">
      <alignment horizontal="center" vertical="center"/>
    </xf>
    <xf numFmtId="192" fontId="12" fillId="0" borderId="47" xfId="0" applyNumberFormat="1" applyFont="1" applyBorder="1" applyAlignment="1">
      <alignment horizontal="center" vertical="top" shrinkToFit="1"/>
    </xf>
    <xf numFmtId="58" fontId="12" fillId="4" borderId="45" xfId="0" applyNumberFormat="1" applyFont="1" applyFill="1" applyBorder="1" applyAlignment="1" applyProtection="1">
      <alignment horizontal="center" vertical="top" shrinkToFit="1"/>
      <protection locked="0"/>
    </xf>
    <xf numFmtId="14" fontId="12" fillId="0" borderId="12" xfId="0" applyNumberFormat="1" applyFont="1" applyBorder="1" applyAlignment="1">
      <alignment horizontal="center" vertical="top" shrinkToFit="1"/>
    </xf>
    <xf numFmtId="192" fontId="12" fillId="0" borderId="45" xfId="0" applyNumberFormat="1" applyFont="1" applyBorder="1" applyAlignment="1">
      <alignment horizontal="center" vertical="top" shrinkToFit="1"/>
    </xf>
    <xf numFmtId="183" fontId="12" fillId="4" borderId="59" xfId="0" applyNumberFormat="1" applyFont="1" applyFill="1" applyBorder="1" applyAlignment="1" applyProtection="1">
      <alignment horizontal="center" vertical="top" shrinkToFit="1"/>
      <protection locked="0"/>
    </xf>
    <xf numFmtId="183" fontId="12" fillId="4" borderId="60" xfId="0" applyNumberFormat="1" applyFont="1" applyFill="1" applyBorder="1" applyAlignment="1" applyProtection="1">
      <alignment horizontal="center" vertical="top" shrinkToFit="1"/>
      <protection locked="0"/>
    </xf>
    <xf numFmtId="192" fontId="12" fillId="3" borderId="13" xfId="0" applyNumberFormat="1" applyFont="1" applyFill="1" applyBorder="1" applyAlignment="1" applyProtection="1">
      <alignment horizontal="center" vertical="top" shrinkToFit="1"/>
      <protection locked="0"/>
    </xf>
    <xf numFmtId="0" fontId="12" fillId="4" borderId="55" xfId="0" applyFont="1" applyFill="1" applyBorder="1" applyAlignment="1">
      <alignment vertical="center" textRotation="255"/>
    </xf>
    <xf numFmtId="0" fontId="22" fillId="0" borderId="0" xfId="0" applyFont="1" applyAlignment="1">
      <alignment vertical="center" wrapText="1"/>
    </xf>
    <xf numFmtId="0" fontId="20" fillId="6" borderId="0" xfId="0" applyFont="1" applyFill="1">
      <alignment vertical="center"/>
    </xf>
    <xf numFmtId="0" fontId="27" fillId="4" borderId="162" xfId="0" applyFont="1" applyFill="1" applyBorder="1" applyAlignment="1">
      <alignment vertical="center" textRotation="255"/>
    </xf>
    <xf numFmtId="0" fontId="44" fillId="0" borderId="24" xfId="0" applyFont="1" applyBorder="1" applyAlignment="1">
      <alignment vertical="center" wrapText="1"/>
    </xf>
    <xf numFmtId="0" fontId="20" fillId="0" borderId="26" xfId="0" applyFont="1" applyBorder="1">
      <alignment vertical="center"/>
    </xf>
    <xf numFmtId="0" fontId="12" fillId="0" borderId="24" xfId="0" applyFont="1" applyBorder="1" applyAlignment="1">
      <alignment vertical="center" wrapText="1"/>
    </xf>
    <xf numFmtId="0" fontId="42" fillId="0" borderId="24" xfId="0" applyFont="1" applyBorder="1" applyAlignment="1" applyProtection="1">
      <alignment vertical="center" wrapText="1"/>
      <protection locked="0"/>
    </xf>
    <xf numFmtId="0" fontId="29" fillId="0" borderId="24" xfId="0" applyFont="1" applyBorder="1" applyAlignment="1">
      <alignment vertical="center" wrapText="1"/>
    </xf>
    <xf numFmtId="0" fontId="29" fillId="0" borderId="0" xfId="0" applyFont="1" applyAlignment="1">
      <alignment vertical="center" wrapText="1"/>
    </xf>
    <xf numFmtId="0" fontId="27" fillId="0" borderId="0" xfId="0" applyFont="1" applyAlignment="1">
      <alignment vertical="center" textRotation="255"/>
    </xf>
    <xf numFmtId="0" fontId="36" fillId="4" borderId="162" xfId="0" applyFont="1" applyFill="1" applyBorder="1" applyAlignment="1">
      <alignment vertical="center" textRotation="255"/>
    </xf>
    <xf numFmtId="0" fontId="27" fillId="4" borderId="55" xfId="0" applyFont="1" applyFill="1" applyBorder="1" applyAlignment="1">
      <alignment vertical="center" textRotation="255"/>
    </xf>
    <xf numFmtId="0" fontId="36" fillId="0" borderId="0" xfId="0" applyFont="1" applyAlignment="1">
      <alignment vertical="center" wrapText="1"/>
    </xf>
    <xf numFmtId="0" fontId="22" fillId="0" borderId="24" xfId="0" applyFont="1" applyBorder="1" applyAlignment="1">
      <alignment vertical="center" wrapText="1"/>
    </xf>
    <xf numFmtId="0" fontId="27" fillId="0" borderId="0" xfId="0" applyFont="1">
      <alignment vertical="center"/>
    </xf>
    <xf numFmtId="0" fontId="56" fillId="0" borderId="0" xfId="0" applyFont="1">
      <alignment vertical="center"/>
    </xf>
    <xf numFmtId="0" fontId="56" fillId="0" borderId="0" xfId="0" applyFont="1" applyAlignment="1">
      <alignment vertical="top"/>
    </xf>
    <xf numFmtId="0" fontId="0" fillId="0" borderId="0" xfId="0" applyAlignment="1">
      <alignment vertical="top"/>
    </xf>
    <xf numFmtId="38" fontId="34" fillId="3" borderId="16" xfId="4" applyFont="1" applyFill="1" applyBorder="1" applyAlignment="1">
      <alignment horizontal="right" vertical="center" shrinkToFit="1"/>
    </xf>
    <xf numFmtId="197" fontId="17" fillId="0" borderId="0" xfId="5" applyNumberFormat="1" applyFont="1" applyAlignment="1">
      <alignment vertical="center"/>
    </xf>
    <xf numFmtId="0" fontId="12" fillId="0" borderId="68" xfId="0" applyFont="1" applyBorder="1" applyAlignment="1">
      <alignment horizontal="left" vertical="top" wrapText="1"/>
    </xf>
    <xf numFmtId="0" fontId="22" fillId="4" borderId="103" xfId="0" applyFont="1" applyFill="1" applyBorder="1" applyAlignment="1" applyProtection="1">
      <alignment vertical="center" wrapText="1"/>
      <protection locked="0"/>
    </xf>
    <xf numFmtId="0" fontId="12" fillId="0" borderId="26" xfId="0" applyFont="1" applyBorder="1" applyAlignment="1">
      <alignment vertical="top" wrapText="1"/>
    </xf>
    <xf numFmtId="185" fontId="34" fillId="4" borderId="4" xfId="4" applyNumberFormat="1" applyFont="1" applyFill="1" applyBorder="1" applyAlignment="1" applyProtection="1">
      <alignment horizontal="center" vertical="center"/>
    </xf>
    <xf numFmtId="0" fontId="34" fillId="0" borderId="0" xfId="3" applyFont="1" applyAlignment="1">
      <alignment vertical="top" wrapText="1"/>
    </xf>
    <xf numFmtId="0" fontId="23" fillId="0" borderId="0" xfId="0" applyFont="1" applyAlignment="1">
      <alignment horizontal="left" vertical="center" wrapText="1"/>
    </xf>
    <xf numFmtId="0" fontId="27" fillId="4" borderId="24" xfId="0" applyFont="1" applyFill="1" applyBorder="1" applyAlignment="1">
      <alignment vertical="center" textRotation="255"/>
    </xf>
    <xf numFmtId="0" fontId="22" fillId="4" borderId="162" xfId="0" applyFont="1" applyFill="1" applyBorder="1" applyProtection="1">
      <alignment vertical="center"/>
      <protection locked="0"/>
    </xf>
    <xf numFmtId="0" fontId="22" fillId="4" borderId="103" xfId="0" applyFont="1" applyFill="1" applyBorder="1">
      <alignment vertical="center"/>
    </xf>
    <xf numFmtId="0" fontId="22" fillId="4" borderId="74" xfId="0" applyFont="1" applyFill="1" applyBorder="1">
      <alignment vertical="center"/>
    </xf>
    <xf numFmtId="0" fontId="12" fillId="0" borderId="57" xfId="0" applyFont="1" applyBorder="1">
      <alignment vertical="center"/>
    </xf>
    <xf numFmtId="0" fontId="12" fillId="0" borderId="15" xfId="0" applyFont="1" applyBorder="1" applyAlignment="1">
      <alignment vertical="center" wrapText="1"/>
    </xf>
    <xf numFmtId="0" fontId="12" fillId="0" borderId="25" xfId="0" applyFont="1" applyBorder="1" applyAlignment="1">
      <alignment vertical="center" wrapText="1"/>
    </xf>
    <xf numFmtId="0" fontId="12" fillId="0" borderId="24" xfId="0" applyFont="1" applyBorder="1">
      <alignment vertical="center"/>
    </xf>
    <xf numFmtId="0" fontId="12" fillId="0" borderId="26" xfId="0" applyFont="1" applyBorder="1" applyAlignment="1">
      <alignment vertical="center" wrapText="1"/>
    </xf>
    <xf numFmtId="0" fontId="22" fillId="4" borderId="74" xfId="0" applyFont="1" applyFill="1" applyBorder="1" applyAlignment="1" applyProtection="1">
      <alignment vertical="center" wrapText="1"/>
      <protection locked="0"/>
    </xf>
    <xf numFmtId="0" fontId="27" fillId="4" borderId="56" xfId="0" applyFont="1" applyFill="1" applyBorder="1" applyAlignment="1">
      <alignment vertical="center" textRotation="255"/>
    </xf>
    <xf numFmtId="194" fontId="19" fillId="3" borderId="35" xfId="0" applyNumberFormat="1" applyFont="1" applyFill="1" applyBorder="1" applyAlignment="1">
      <alignment vertical="center" shrinkToFit="1"/>
    </xf>
    <xf numFmtId="194" fontId="19" fillId="3" borderId="65" xfId="0" applyNumberFormat="1" applyFont="1" applyFill="1" applyBorder="1" applyAlignment="1">
      <alignment vertical="center" shrinkToFit="1"/>
    </xf>
    <xf numFmtId="0" fontId="12" fillId="5" borderId="23" xfId="3" applyFont="1" applyFill="1" applyBorder="1" applyAlignment="1">
      <alignment horizontal="left" vertical="center"/>
    </xf>
    <xf numFmtId="0" fontId="12" fillId="4" borderId="28" xfId="3" applyFont="1" applyFill="1" applyBorder="1">
      <alignment vertical="center"/>
    </xf>
    <xf numFmtId="0" fontId="12" fillId="4" borderId="46" xfId="0" applyFont="1" applyFill="1" applyBorder="1">
      <alignment vertical="center"/>
    </xf>
    <xf numFmtId="0" fontId="12" fillId="4" borderId="59" xfId="3" applyFont="1" applyFill="1" applyBorder="1">
      <alignment vertical="center"/>
    </xf>
    <xf numFmtId="0" fontId="12" fillId="4" borderId="60" xfId="0" applyFont="1" applyFill="1" applyBorder="1">
      <alignment vertical="center"/>
    </xf>
    <xf numFmtId="178" fontId="12" fillId="3" borderId="28" xfId="4" applyNumberFormat="1" applyFont="1" applyFill="1" applyBorder="1" applyAlignment="1">
      <alignment vertical="center" shrinkToFit="1"/>
    </xf>
    <xf numFmtId="178" fontId="12" fillId="3" borderId="59" xfId="4" applyNumberFormat="1" applyFont="1" applyFill="1" applyBorder="1" applyAlignment="1">
      <alignment vertical="center" shrinkToFit="1"/>
    </xf>
    <xf numFmtId="178" fontId="12" fillId="3" borderId="42" xfId="4" applyNumberFormat="1" applyFont="1" applyFill="1" applyBorder="1" applyAlignment="1">
      <alignment vertical="center" shrinkToFit="1"/>
    </xf>
    <xf numFmtId="178" fontId="12" fillId="3" borderId="167" xfId="4" applyNumberFormat="1" applyFont="1" applyFill="1" applyBorder="1" applyAlignment="1">
      <alignment vertical="center" shrinkToFit="1"/>
    </xf>
    <xf numFmtId="178" fontId="12" fillId="3" borderId="17" xfId="4" applyNumberFormat="1" applyFont="1" applyFill="1" applyBorder="1" applyAlignment="1">
      <alignment vertical="center" shrinkToFit="1"/>
    </xf>
    <xf numFmtId="185" fontId="11" fillId="4" borderId="3" xfId="4" applyNumberFormat="1" applyFont="1" applyFill="1" applyBorder="1" applyAlignment="1" applyProtection="1">
      <alignment horizontal="center" vertical="center"/>
      <protection locked="0"/>
    </xf>
    <xf numFmtId="185" fontId="11" fillId="4" borderId="4" xfId="4" applyNumberFormat="1" applyFont="1" applyFill="1" applyBorder="1" applyAlignment="1" applyProtection="1">
      <alignment horizontal="center" vertical="center"/>
    </xf>
    <xf numFmtId="187" fontId="38" fillId="0" borderId="62" xfId="4" applyNumberFormat="1" applyFont="1" applyFill="1" applyBorder="1" applyAlignment="1" applyProtection="1">
      <alignment horizontal="center" vertical="center"/>
      <protection locked="0"/>
    </xf>
    <xf numFmtId="187" fontId="38" fillId="0" borderId="79" xfId="4" applyNumberFormat="1" applyFont="1" applyFill="1" applyBorder="1" applyAlignment="1" applyProtection="1">
      <alignment horizontal="center" vertical="center"/>
    </xf>
    <xf numFmtId="0" fontId="57" fillId="0" borderId="0" xfId="0" applyFont="1" applyAlignment="1">
      <alignment horizontal="center" vertical="center"/>
    </xf>
    <xf numFmtId="0" fontId="28" fillId="0" borderId="0" xfId="0" applyFont="1">
      <alignment vertical="center"/>
    </xf>
    <xf numFmtId="0" fontId="42" fillId="0" borderId="0" xfId="0" applyFont="1" applyAlignment="1">
      <alignment horizontal="left" vertical="center"/>
    </xf>
    <xf numFmtId="0" fontId="28" fillId="0" borderId="35" xfId="0" applyFont="1" applyBorder="1">
      <alignment vertical="center"/>
    </xf>
    <xf numFmtId="0" fontId="58" fillId="8" borderId="1" xfId="0" applyFont="1" applyFill="1" applyBorder="1" applyAlignment="1">
      <alignment horizontal="center" vertical="center" shrinkToFit="1"/>
    </xf>
    <xf numFmtId="38" fontId="59" fillId="9" borderId="1" xfId="4" applyFont="1" applyFill="1" applyBorder="1" applyAlignment="1">
      <alignment horizontal="center" vertical="center"/>
    </xf>
    <xf numFmtId="180" fontId="59" fillId="9" borderId="1" xfId="11" applyNumberFormat="1" applyFont="1" applyFill="1" applyBorder="1" applyAlignment="1">
      <alignment horizontal="center" vertical="center"/>
    </xf>
    <xf numFmtId="0" fontId="58" fillId="0" borderId="0" xfId="0" applyFont="1" applyAlignment="1">
      <alignment horizontal="center" vertical="center"/>
    </xf>
    <xf numFmtId="0" fontId="58" fillId="0" borderId="0" xfId="0" applyFont="1">
      <alignment vertical="center"/>
    </xf>
    <xf numFmtId="0" fontId="32" fillId="0" borderId="0" xfId="0" applyFont="1">
      <alignment vertical="center"/>
    </xf>
    <xf numFmtId="0" fontId="60" fillId="0" borderId="0" xfId="0" applyFont="1">
      <alignment vertical="center"/>
    </xf>
    <xf numFmtId="0" fontId="58" fillId="8" borderId="37" xfId="0" applyFont="1" applyFill="1" applyBorder="1" applyAlignment="1">
      <alignment horizontal="center" vertical="center"/>
    </xf>
    <xf numFmtId="0" fontId="58" fillId="8" borderId="38" xfId="0" applyFont="1" applyFill="1" applyBorder="1" applyAlignment="1">
      <alignment horizontal="center" vertical="center"/>
    </xf>
    <xf numFmtId="0" fontId="58" fillId="8" borderId="48" xfId="0" applyFont="1" applyFill="1" applyBorder="1" applyAlignment="1">
      <alignment horizontal="center" vertical="center"/>
    </xf>
    <xf numFmtId="0" fontId="58" fillId="8" borderId="14" xfId="0" applyFont="1" applyFill="1" applyBorder="1" applyAlignment="1">
      <alignment horizontal="center" vertical="center"/>
    </xf>
    <xf numFmtId="38" fontId="60" fillId="9" borderId="38" xfId="4" applyFont="1" applyFill="1" applyBorder="1" applyAlignment="1">
      <alignment horizontal="center" vertical="center"/>
    </xf>
    <xf numFmtId="38" fontId="59" fillId="9" borderId="14" xfId="4" applyFont="1" applyFill="1" applyBorder="1" applyAlignment="1">
      <alignment horizontal="center" vertical="center"/>
    </xf>
    <xf numFmtId="0" fontId="58" fillId="8" borderId="37" xfId="0" applyFont="1" applyFill="1" applyBorder="1" applyAlignment="1">
      <alignment horizontal="center" vertical="center" shrinkToFit="1"/>
    </xf>
    <xf numFmtId="0" fontId="58" fillId="8" borderId="38" xfId="0" applyFont="1" applyFill="1" applyBorder="1" applyAlignment="1">
      <alignment horizontal="center" vertical="center" shrinkToFit="1"/>
    </xf>
    <xf numFmtId="0" fontId="58" fillId="8" borderId="14" xfId="0" applyFont="1" applyFill="1" applyBorder="1" applyAlignment="1">
      <alignment horizontal="center" vertical="center" shrinkToFit="1"/>
    </xf>
    <xf numFmtId="180" fontId="58" fillId="8" borderId="37" xfId="0" applyNumberFormat="1" applyFont="1" applyFill="1" applyBorder="1" applyAlignment="1">
      <alignment horizontal="center" vertical="center" shrinkToFit="1"/>
    </xf>
    <xf numFmtId="180" fontId="61" fillId="8" borderId="38" xfId="0" applyNumberFormat="1" applyFont="1" applyFill="1" applyBorder="1" applyAlignment="1">
      <alignment horizontal="center" vertical="center" shrinkToFit="1"/>
    </xf>
    <xf numFmtId="0" fontId="61" fillId="8" borderId="14" xfId="0" applyFont="1" applyFill="1" applyBorder="1" applyAlignment="1">
      <alignment horizontal="center" vertical="center" shrinkToFit="1"/>
    </xf>
    <xf numFmtId="56" fontId="62" fillId="9" borderId="171" xfId="0" applyNumberFormat="1" applyFont="1" applyFill="1" applyBorder="1" applyAlignment="1">
      <alignment horizontal="center" vertical="center"/>
    </xf>
    <xf numFmtId="198" fontId="62" fillId="9" borderId="172" xfId="0" applyNumberFormat="1" applyFont="1" applyFill="1" applyBorder="1" applyAlignment="1">
      <alignment horizontal="center" vertical="center"/>
    </xf>
    <xf numFmtId="20" fontId="62" fillId="9" borderId="173" xfId="0" applyNumberFormat="1" applyFont="1" applyFill="1" applyBorder="1" applyAlignment="1">
      <alignment horizontal="center" vertical="center"/>
    </xf>
    <xf numFmtId="0" fontId="62" fillId="9" borderId="171" xfId="0" quotePrefix="1" applyFont="1" applyFill="1" applyBorder="1" applyAlignment="1">
      <alignment horizontal="center" vertical="center"/>
    </xf>
    <xf numFmtId="0" fontId="63" fillId="9" borderId="172" xfId="0" applyFont="1" applyFill="1" applyBorder="1" applyAlignment="1">
      <alignment horizontal="center" vertical="center"/>
    </xf>
    <xf numFmtId="0" fontId="62" fillId="9" borderId="172" xfId="0" quotePrefix="1" applyFont="1" applyFill="1" applyBorder="1" applyAlignment="1">
      <alignment horizontal="center" vertical="center"/>
    </xf>
    <xf numFmtId="0" fontId="62" fillId="9" borderId="173" xfId="0" applyFont="1" applyFill="1" applyBorder="1" applyAlignment="1">
      <alignment horizontal="center" vertical="center"/>
    </xf>
    <xf numFmtId="180" fontId="62" fillId="9" borderId="171" xfId="0" applyNumberFormat="1" applyFont="1" applyFill="1" applyBorder="1" applyAlignment="1">
      <alignment horizontal="center" vertical="center"/>
    </xf>
    <xf numFmtId="180" fontId="62" fillId="9" borderId="173" xfId="0" applyNumberFormat="1" applyFont="1" applyFill="1" applyBorder="1" applyAlignment="1">
      <alignment horizontal="center" vertical="center"/>
    </xf>
    <xf numFmtId="31" fontId="28" fillId="0" borderId="83" xfId="0" applyNumberFormat="1" applyFont="1" applyBorder="1" applyAlignment="1">
      <alignment horizontal="center" vertical="center"/>
    </xf>
    <xf numFmtId="198" fontId="28" fillId="3" borderId="84" xfId="0" applyNumberFormat="1" applyFont="1" applyFill="1" applyBorder="1" applyAlignment="1">
      <alignment horizontal="center" vertical="center"/>
    </xf>
    <xf numFmtId="20" fontId="28" fillId="0" borderId="78" xfId="0" applyNumberFormat="1" applyFont="1" applyBorder="1" applyAlignment="1">
      <alignment horizontal="center" vertical="center"/>
    </xf>
    <xf numFmtId="38" fontId="28" fillId="0" borderId="83" xfId="4" applyFont="1" applyFill="1" applyBorder="1" applyAlignment="1">
      <alignment horizontal="center" vertical="center"/>
    </xf>
    <xf numFmtId="0" fontId="60" fillId="9" borderId="84" xfId="0" applyFont="1" applyFill="1" applyBorder="1" applyAlignment="1">
      <alignment horizontal="center" vertical="center"/>
    </xf>
    <xf numFmtId="38" fontId="28" fillId="0" borderId="84" xfId="4" applyFont="1" applyFill="1" applyBorder="1" applyAlignment="1">
      <alignment horizontal="center" vertical="center"/>
    </xf>
    <xf numFmtId="38" fontId="59" fillId="9" borderId="78" xfId="4" applyFont="1" applyFill="1" applyBorder="1" applyAlignment="1">
      <alignment horizontal="center" vertical="center"/>
    </xf>
    <xf numFmtId="180" fontId="58" fillId="9" borderId="83" xfId="0" applyNumberFormat="1" applyFont="1" applyFill="1" applyBorder="1" applyAlignment="1">
      <alignment horizontal="center" vertical="center"/>
    </xf>
    <xf numFmtId="180" fontId="58" fillId="9" borderId="78" xfId="0" applyNumberFormat="1" applyFont="1" applyFill="1" applyBorder="1" applyAlignment="1">
      <alignment horizontal="center" vertical="center"/>
    </xf>
    <xf numFmtId="31" fontId="28" fillId="0" borderId="18" xfId="0" applyNumberFormat="1" applyFont="1" applyBorder="1" applyAlignment="1">
      <alignment horizontal="center" vertical="center"/>
    </xf>
    <xf numFmtId="198" fontId="28" fillId="3" borderId="12" xfId="0" applyNumberFormat="1" applyFont="1" applyFill="1" applyBorder="1" applyAlignment="1">
      <alignment horizontal="center" vertical="center"/>
    </xf>
    <xf numFmtId="20" fontId="28" fillId="0" borderId="5" xfId="0" applyNumberFormat="1" applyFont="1" applyBorder="1" applyAlignment="1">
      <alignment horizontal="center" vertical="center"/>
    </xf>
    <xf numFmtId="38" fontId="28" fillId="0" borderId="18" xfId="4" applyFont="1" applyFill="1" applyBorder="1" applyAlignment="1">
      <alignment horizontal="center" vertical="center"/>
    </xf>
    <xf numFmtId="0" fontId="60" fillId="9" borderId="12" xfId="0" applyFont="1" applyFill="1" applyBorder="1" applyAlignment="1">
      <alignment horizontal="center" vertical="center"/>
    </xf>
    <xf numFmtId="38" fontId="28" fillId="0" borderId="12" xfId="4" applyFont="1" applyFill="1" applyBorder="1" applyAlignment="1">
      <alignment horizontal="center" vertical="center"/>
    </xf>
    <xf numFmtId="38" fontId="59" fillId="9" borderId="5" xfId="4" applyFont="1" applyFill="1" applyBorder="1" applyAlignment="1">
      <alignment horizontal="center" vertical="center"/>
    </xf>
    <xf numFmtId="180" fontId="58" fillId="9" borderId="18" xfId="0" applyNumberFormat="1" applyFont="1" applyFill="1" applyBorder="1" applyAlignment="1">
      <alignment horizontal="center" vertical="center"/>
    </xf>
    <xf numFmtId="180" fontId="58" fillId="9" borderId="5" xfId="0" applyNumberFormat="1" applyFont="1" applyFill="1" applyBorder="1" applyAlignment="1">
      <alignment horizontal="center" vertical="center"/>
    </xf>
    <xf numFmtId="20" fontId="28" fillId="0" borderId="79" xfId="0" applyNumberFormat="1" applyFont="1" applyBorder="1" applyAlignment="1">
      <alignment horizontal="center" vertical="center"/>
    </xf>
    <xf numFmtId="38" fontId="28" fillId="0" borderId="61" xfId="4" applyFont="1" applyFill="1" applyBorder="1" applyAlignment="1">
      <alignment horizontal="center" vertical="center"/>
    </xf>
    <xf numFmtId="0" fontId="60" fillId="9" borderId="62" xfId="0" applyFont="1" applyFill="1" applyBorder="1" applyAlignment="1">
      <alignment horizontal="center" vertical="center"/>
    </xf>
    <xf numFmtId="38" fontId="28" fillId="0" borderId="62" xfId="4" applyFont="1" applyFill="1" applyBorder="1" applyAlignment="1">
      <alignment horizontal="center" vertical="center"/>
    </xf>
    <xf numFmtId="38" fontId="59" fillId="9" borderId="79" xfId="4" applyFont="1" applyFill="1" applyBorder="1" applyAlignment="1">
      <alignment horizontal="center" vertical="center"/>
    </xf>
    <xf numFmtId="180" fontId="58" fillId="9" borderId="61" xfId="0" applyNumberFormat="1" applyFont="1" applyFill="1" applyBorder="1" applyAlignment="1">
      <alignment horizontal="center" vertical="center"/>
    </xf>
    <xf numFmtId="180" fontId="58" fillId="9" borderId="79" xfId="0" applyNumberFormat="1" applyFont="1" applyFill="1" applyBorder="1" applyAlignment="1">
      <alignment horizontal="center" vertical="center"/>
    </xf>
    <xf numFmtId="38" fontId="59" fillId="9" borderId="37" xfId="4" applyFont="1" applyFill="1" applyBorder="1" applyAlignment="1">
      <alignment horizontal="center" vertical="center"/>
    </xf>
    <xf numFmtId="0" fontId="60" fillId="9" borderId="38" xfId="0" applyFont="1" applyFill="1" applyBorder="1" applyAlignment="1">
      <alignment horizontal="center" vertical="center"/>
    </xf>
    <xf numFmtId="38" fontId="59" fillId="9" borderId="38" xfId="4" applyFont="1" applyFill="1" applyBorder="1" applyAlignment="1">
      <alignment horizontal="center" vertical="center"/>
    </xf>
    <xf numFmtId="0" fontId="60" fillId="9" borderId="36" xfId="0" applyFont="1" applyFill="1" applyBorder="1" applyAlignment="1">
      <alignment horizontal="center" vertical="center"/>
    </xf>
    <xf numFmtId="56" fontId="20" fillId="0" borderId="0" xfId="0" applyNumberFormat="1" applyFont="1" applyAlignment="1">
      <alignment horizontal="center" vertical="center"/>
    </xf>
    <xf numFmtId="0" fontId="60" fillId="0" borderId="0" xfId="0" applyFont="1" applyAlignment="1">
      <alignment horizontal="center" vertical="center"/>
    </xf>
    <xf numFmtId="31" fontId="28" fillId="0" borderId="61" xfId="0" applyNumberFormat="1" applyFont="1" applyBorder="1" applyAlignment="1">
      <alignment horizontal="center" vertical="center"/>
    </xf>
    <xf numFmtId="180" fontId="58" fillId="9" borderId="37" xfId="0" applyNumberFormat="1" applyFont="1" applyFill="1" applyBorder="1" applyAlignment="1">
      <alignment horizontal="center" vertical="center"/>
    </xf>
    <xf numFmtId="180" fontId="58" fillId="9" borderId="14" xfId="0" applyNumberFormat="1" applyFont="1" applyFill="1" applyBorder="1" applyAlignment="1">
      <alignment horizontal="center" vertical="center"/>
    </xf>
    <xf numFmtId="56" fontId="28" fillId="0" borderId="0" xfId="0" applyNumberFormat="1" applyFont="1" applyAlignment="1">
      <alignment horizontal="center" vertical="center"/>
    </xf>
    <xf numFmtId="38" fontId="59" fillId="0" borderId="0" xfId="4" applyFont="1" applyFill="1" applyBorder="1" applyAlignment="1">
      <alignment horizontal="center" vertical="center"/>
    </xf>
    <xf numFmtId="180" fontId="58" fillId="0" borderId="0" xfId="0" applyNumberFormat="1" applyFont="1" applyAlignment="1">
      <alignment horizontal="center" vertical="center"/>
    </xf>
    <xf numFmtId="0" fontId="65" fillId="0" borderId="0" xfId="0" applyFont="1">
      <alignment vertical="center"/>
    </xf>
    <xf numFmtId="0" fontId="66"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68" fillId="0" borderId="0" xfId="3" applyFont="1">
      <alignment vertical="center"/>
    </xf>
    <xf numFmtId="0" fontId="23" fillId="0" borderId="0" xfId="0" applyFont="1" applyAlignment="1">
      <alignment horizontal="right" vertical="center"/>
    </xf>
    <xf numFmtId="0" fontId="12" fillId="0" borderId="0" xfId="0" applyFont="1" applyAlignment="1">
      <alignment horizontal="center" vertical="center"/>
    </xf>
    <xf numFmtId="193" fontId="23" fillId="0" borderId="0" xfId="0" applyNumberFormat="1" applyFont="1" applyAlignment="1">
      <alignment horizontal="right" vertical="center"/>
    </xf>
    <xf numFmtId="0" fontId="23" fillId="0" borderId="0" xfId="0" applyFont="1" applyAlignment="1">
      <alignment horizontal="left" vertical="center"/>
    </xf>
    <xf numFmtId="199" fontId="23" fillId="3" borderId="0" xfId="0" applyNumberFormat="1" applyFont="1" applyFill="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shrinkToFit="1"/>
    </xf>
    <xf numFmtId="0" fontId="23" fillId="0" borderId="0" xfId="0" applyFont="1" applyAlignment="1">
      <alignment horizontal="center" vertical="center" shrinkToFit="1"/>
    </xf>
    <xf numFmtId="0" fontId="23" fillId="0" borderId="0" xfId="0" applyFont="1" applyAlignment="1">
      <alignment vertical="center" wrapText="1"/>
    </xf>
    <xf numFmtId="0" fontId="25" fillId="0" borderId="0" xfId="0" applyFont="1" applyAlignment="1">
      <alignment horizontal="center" vertical="center" wrapText="1"/>
    </xf>
    <xf numFmtId="0" fontId="69" fillId="0" borderId="0" xfId="0" applyFont="1">
      <alignment vertical="center"/>
    </xf>
    <xf numFmtId="200" fontId="26" fillId="0" borderId="0" xfId="0" applyNumberFormat="1" applyFont="1" applyAlignment="1">
      <alignment horizontal="left" vertical="center"/>
    </xf>
    <xf numFmtId="200" fontId="26" fillId="0" borderId="0" xfId="0" applyNumberFormat="1" applyFont="1">
      <alignment vertical="center"/>
    </xf>
    <xf numFmtId="200" fontId="67" fillId="0" borderId="0" xfId="0" applyNumberFormat="1" applyFont="1" applyAlignment="1">
      <alignment horizontal="left" vertical="center"/>
    </xf>
    <xf numFmtId="0" fontId="21" fillId="0" borderId="0" xfId="0" applyFont="1">
      <alignment vertical="center"/>
    </xf>
    <xf numFmtId="200" fontId="25" fillId="0" borderId="0" xfId="0" applyNumberFormat="1" applyFont="1" applyAlignment="1">
      <alignment horizontal="left" vertical="center"/>
    </xf>
    <xf numFmtId="200" fontId="25" fillId="0" borderId="0" xfId="0" applyNumberFormat="1" applyFont="1">
      <alignment vertical="center"/>
    </xf>
    <xf numFmtId="0" fontId="17" fillId="4" borderId="63" xfId="5" applyFont="1" applyFill="1" applyBorder="1" applyAlignment="1">
      <alignment vertical="center"/>
    </xf>
    <xf numFmtId="38" fontId="17" fillId="4" borderId="38" xfId="6" applyFont="1" applyFill="1" applyBorder="1" applyAlignment="1" applyProtection="1">
      <alignment horizontal="center" vertical="center"/>
    </xf>
    <xf numFmtId="0" fontId="34" fillId="0" borderId="16" xfId="0" applyFont="1" applyBorder="1" applyAlignment="1">
      <alignment vertical="top" wrapText="1"/>
    </xf>
    <xf numFmtId="0" fontId="38" fillId="0" borderId="16" xfId="0" applyFont="1" applyBorder="1" applyAlignment="1">
      <alignment vertical="top" wrapText="1"/>
    </xf>
    <xf numFmtId="0" fontId="36" fillId="0" borderId="0" xfId="0" applyFont="1">
      <alignment vertical="center"/>
    </xf>
    <xf numFmtId="0" fontId="27" fillId="0" borderId="0" xfId="0" applyFont="1" applyProtection="1">
      <alignment vertical="center"/>
      <protection locked="0"/>
    </xf>
    <xf numFmtId="187" fontId="17" fillId="0" borderId="7" xfId="6" applyNumberFormat="1" applyFont="1" applyFill="1" applyBorder="1" applyAlignment="1" applyProtection="1">
      <alignment horizontal="center" vertical="center"/>
    </xf>
    <xf numFmtId="0" fontId="72" fillId="0" borderId="0" xfId="5" applyFont="1" applyAlignment="1">
      <alignment vertical="center"/>
    </xf>
    <xf numFmtId="38" fontId="38" fillId="0" borderId="0" xfId="5" applyNumberFormat="1" applyFont="1" applyAlignment="1">
      <alignment vertical="center"/>
    </xf>
    <xf numFmtId="185" fontId="34" fillId="0" borderId="71" xfId="4" applyNumberFormat="1" applyFont="1" applyFill="1" applyBorder="1" applyAlignment="1" applyProtection="1">
      <alignment horizontal="right" vertical="center"/>
    </xf>
    <xf numFmtId="185" fontId="34" fillId="0" borderId="35" xfId="4" applyNumberFormat="1" applyFont="1" applyFill="1" applyBorder="1" applyAlignment="1" applyProtection="1">
      <alignment horizontal="right" vertical="center"/>
    </xf>
    <xf numFmtId="0" fontId="34" fillId="0" borderId="0" xfId="0" applyFont="1" applyAlignment="1">
      <alignment vertical="center" wrapText="1"/>
    </xf>
    <xf numFmtId="178" fontId="29" fillId="3" borderId="158" xfId="0" applyNumberFormat="1" applyFont="1" applyFill="1" applyBorder="1" applyAlignment="1">
      <alignment vertical="center" shrinkToFit="1"/>
    </xf>
    <xf numFmtId="194" fontId="29" fillId="3" borderId="147" xfId="0" applyNumberFormat="1" applyFont="1" applyFill="1" applyBorder="1" applyAlignment="1">
      <alignment vertical="center" shrinkToFit="1"/>
    </xf>
    <xf numFmtId="0" fontId="12" fillId="0" borderId="47" xfId="0" applyFont="1" applyBorder="1" applyAlignment="1">
      <alignment vertical="center" wrapText="1" shrinkToFit="1"/>
    </xf>
    <xf numFmtId="0" fontId="12" fillId="0" borderId="45" xfId="0" applyFont="1" applyBorder="1" applyAlignment="1">
      <alignment vertical="center" wrapText="1" shrinkToFit="1"/>
    </xf>
    <xf numFmtId="192" fontId="12" fillId="3" borderId="42" xfId="0" applyNumberFormat="1" applyFont="1" applyFill="1" applyBorder="1" applyAlignment="1" applyProtection="1">
      <alignment vertical="center" wrapText="1" shrinkToFit="1"/>
      <protection locked="0"/>
    </xf>
    <xf numFmtId="0" fontId="12" fillId="0" borderId="8" xfId="0" applyFont="1" applyBorder="1" applyAlignment="1">
      <alignment vertical="center" wrapText="1" shrinkToFit="1"/>
    </xf>
    <xf numFmtId="0" fontId="12" fillId="0" borderId="9" xfId="0" applyFont="1" applyBorder="1" applyAlignment="1">
      <alignment vertical="center" wrapText="1" shrinkToFit="1"/>
    </xf>
    <xf numFmtId="38" fontId="28" fillId="3" borderId="48" xfId="4" applyFont="1" applyFill="1" applyBorder="1" applyAlignment="1">
      <alignment horizontal="center" vertical="center"/>
    </xf>
    <xf numFmtId="38" fontId="28" fillId="3" borderId="37" xfId="4" applyFont="1" applyFill="1" applyBorder="1" applyAlignment="1">
      <alignment horizontal="center" vertical="center"/>
    </xf>
    <xf numFmtId="195" fontId="19" fillId="3" borderId="88" xfId="0" applyNumberFormat="1" applyFont="1" applyFill="1" applyBorder="1" applyAlignment="1">
      <alignment vertical="center" shrinkToFit="1"/>
    </xf>
    <xf numFmtId="194" fontId="19" fillId="3" borderId="31" xfId="0" applyNumberFormat="1" applyFont="1" applyFill="1" applyBorder="1" applyAlignment="1">
      <alignment vertical="center" shrinkToFit="1"/>
    </xf>
    <xf numFmtId="200" fontId="26" fillId="3" borderId="0" xfId="0" applyNumberFormat="1" applyFont="1" applyFill="1" applyAlignment="1">
      <alignment horizontal="left" vertical="center"/>
    </xf>
    <xf numFmtId="0" fontId="26" fillId="3" borderId="0" xfId="0" applyFont="1" applyFill="1" applyAlignment="1">
      <alignment horizontal="left" vertical="center" shrinkToFit="1"/>
    </xf>
    <xf numFmtId="0" fontId="43" fillId="0" borderId="0" xfId="0" applyFont="1" applyAlignment="1">
      <alignment vertical="center" shrinkToFit="1"/>
    </xf>
    <xf numFmtId="178" fontId="20" fillId="0" borderId="0" xfId="2" applyNumberFormat="1" applyFont="1" applyFill="1" applyBorder="1" applyAlignment="1" applyProtection="1">
      <alignment vertical="center"/>
      <protection locked="0"/>
    </xf>
    <xf numFmtId="0" fontId="73" fillId="2" borderId="16" xfId="0" applyFont="1" applyFill="1" applyBorder="1">
      <alignment vertical="center"/>
    </xf>
    <xf numFmtId="0" fontId="74" fillId="2" borderId="16" xfId="0" applyFont="1" applyFill="1" applyBorder="1">
      <alignment vertical="center"/>
    </xf>
    <xf numFmtId="0" fontId="12" fillId="4" borderId="66" xfId="0" applyFont="1" applyFill="1" applyBorder="1" applyAlignment="1">
      <alignment vertical="center" wrapText="1"/>
    </xf>
    <xf numFmtId="0" fontId="75" fillId="4" borderId="93" xfId="0" applyFont="1" applyFill="1" applyBorder="1" applyAlignment="1">
      <alignment horizontal="right" vertical="center" wrapText="1"/>
    </xf>
    <xf numFmtId="0" fontId="20" fillId="0" borderId="0" xfId="12" applyFont="1">
      <alignment vertical="center"/>
    </xf>
    <xf numFmtId="0" fontId="23" fillId="0" borderId="0" xfId="12" applyFont="1" applyAlignment="1">
      <alignment horizontal="center" vertical="center"/>
    </xf>
    <xf numFmtId="0" fontId="60" fillId="0" borderId="0" xfId="12" applyFont="1" applyAlignment="1">
      <alignment vertical="top"/>
    </xf>
    <xf numFmtId="0" fontId="68" fillId="0" borderId="0" xfId="13" applyFont="1">
      <alignment vertical="center"/>
    </xf>
    <xf numFmtId="0" fontId="27" fillId="0" borderId="0" xfId="13" applyFont="1">
      <alignment vertical="center"/>
    </xf>
    <xf numFmtId="0" fontId="27" fillId="0" borderId="0" xfId="12" applyFont="1">
      <alignment vertical="center"/>
    </xf>
    <xf numFmtId="0" fontId="27" fillId="0" borderId="0" xfId="12" applyFont="1" applyAlignment="1">
      <alignment horizontal="right" vertical="center"/>
    </xf>
    <xf numFmtId="0" fontId="69" fillId="0" borderId="0" xfId="13" applyFont="1">
      <alignment vertical="center"/>
    </xf>
    <xf numFmtId="0" fontId="27" fillId="0" borderId="0" xfId="12" applyFont="1" applyAlignment="1">
      <alignment horizontal="center" vertical="center"/>
    </xf>
    <xf numFmtId="0" fontId="27" fillId="0" borderId="0" xfId="13" applyFont="1" applyAlignment="1">
      <alignment horizontal="center" vertical="center"/>
    </xf>
    <xf numFmtId="0" fontId="27" fillId="0" borderId="9" xfId="13" applyFont="1" applyBorder="1" applyAlignment="1">
      <alignment horizontal="left" vertical="center"/>
    </xf>
    <xf numFmtId="0" fontId="27" fillId="0" borderId="31" xfId="13" applyFont="1" applyBorder="1" applyAlignment="1">
      <alignment horizontal="left" vertical="center"/>
    </xf>
    <xf numFmtId="0" fontId="27" fillId="0" borderId="45" xfId="13" applyFont="1" applyBorder="1" applyAlignment="1">
      <alignment horizontal="left" vertical="center"/>
    </xf>
    <xf numFmtId="0" fontId="27" fillId="0" borderId="0" xfId="12" applyFont="1" applyAlignment="1">
      <alignment vertical="center" wrapText="1"/>
    </xf>
    <xf numFmtId="0" fontId="20" fillId="0" borderId="0" xfId="13" applyFont="1">
      <alignment vertical="center"/>
    </xf>
    <xf numFmtId="0" fontId="23" fillId="0" borderId="0" xfId="13" applyFont="1" applyAlignment="1">
      <alignment horizontal="center" vertical="center"/>
    </xf>
    <xf numFmtId="0" fontId="60" fillId="0" borderId="0" xfId="13" applyFont="1" applyAlignment="1">
      <alignment vertical="top"/>
    </xf>
    <xf numFmtId="0" fontId="27" fillId="0" borderId="0" xfId="13" applyFont="1" applyAlignment="1">
      <alignment horizontal="right" vertical="center"/>
    </xf>
    <xf numFmtId="0" fontId="27" fillId="0" borderId="0" xfId="13" applyFont="1" applyAlignment="1">
      <alignment vertical="center" wrapText="1"/>
    </xf>
    <xf numFmtId="0" fontId="22" fillId="0" borderId="0" xfId="0" applyFont="1">
      <alignment vertical="center"/>
    </xf>
    <xf numFmtId="0" fontId="79" fillId="4" borderId="27" xfId="0" applyFont="1" applyFill="1" applyBorder="1" applyAlignment="1" applyProtection="1">
      <alignment horizontal="center" vertical="center" wrapText="1" shrinkToFit="1"/>
      <protection locked="0"/>
    </xf>
    <xf numFmtId="0" fontId="80" fillId="4" borderId="17" xfId="0" applyFont="1" applyFill="1" applyBorder="1" applyAlignment="1" applyProtection="1">
      <alignment vertical="center" wrapText="1" shrinkToFit="1"/>
      <protection locked="0"/>
    </xf>
    <xf numFmtId="180" fontId="58" fillId="9" borderId="6" xfId="0" applyNumberFormat="1" applyFont="1" applyFill="1" applyBorder="1" applyAlignment="1">
      <alignment horizontal="center" vertical="center"/>
    </xf>
    <xf numFmtId="180" fontId="58" fillId="9" borderId="7" xfId="0" applyNumberFormat="1" applyFont="1" applyFill="1" applyBorder="1" applyAlignment="1">
      <alignment horizontal="center" vertical="center"/>
    </xf>
    <xf numFmtId="0" fontId="74" fillId="0" borderId="0" xfId="0" applyFont="1">
      <alignment vertical="center"/>
    </xf>
    <xf numFmtId="0" fontId="74" fillId="2" borderId="17" xfId="0" applyFont="1" applyFill="1" applyBorder="1">
      <alignment vertical="center"/>
    </xf>
    <xf numFmtId="0" fontId="81" fillId="0" borderId="0" xfId="0" applyFont="1" applyAlignment="1">
      <alignment vertical="top" wrapText="1"/>
    </xf>
    <xf numFmtId="0" fontId="29" fillId="0" borderId="0" xfId="3" applyFont="1" applyAlignment="1">
      <alignment vertical="top" wrapText="1"/>
    </xf>
    <xf numFmtId="0" fontId="20" fillId="0" borderId="0" xfId="3" applyFont="1">
      <alignment vertical="center"/>
    </xf>
    <xf numFmtId="0" fontId="83" fillId="0" borderId="0" xfId="0" applyFont="1">
      <alignment vertical="center"/>
    </xf>
    <xf numFmtId="192" fontId="12" fillId="3" borderId="36" xfId="0" applyNumberFormat="1" applyFont="1" applyFill="1" applyBorder="1" applyAlignment="1" applyProtection="1">
      <alignment vertical="center" wrapText="1" shrinkToFit="1"/>
      <protection locked="0"/>
    </xf>
    <xf numFmtId="192" fontId="20" fillId="3" borderId="36" xfId="0" applyNumberFormat="1" applyFont="1" applyFill="1" applyBorder="1" applyAlignment="1" applyProtection="1">
      <alignment vertical="center" wrapText="1" shrinkToFit="1"/>
      <protection locked="0"/>
    </xf>
    <xf numFmtId="0" fontId="12" fillId="0" borderId="0" xfId="0" applyFont="1" applyProtection="1">
      <alignment vertical="center"/>
      <protection locked="0"/>
    </xf>
    <xf numFmtId="197" fontId="17" fillId="0" borderId="64" xfId="5" applyNumberFormat="1" applyFont="1" applyBorder="1" applyAlignment="1" applyProtection="1">
      <alignment vertical="center"/>
      <protection locked="0"/>
    </xf>
    <xf numFmtId="180" fontId="17" fillId="3" borderId="48" xfId="4" applyNumberFormat="1" applyFont="1" applyFill="1" applyBorder="1" applyAlignment="1">
      <alignment vertical="center"/>
    </xf>
    <xf numFmtId="178" fontId="17" fillId="0" borderId="22" xfId="5" applyNumberFormat="1" applyFont="1" applyBorder="1" applyAlignment="1" applyProtection="1">
      <alignment vertical="center"/>
      <protection locked="0"/>
    </xf>
    <xf numFmtId="0" fontId="15" fillId="0" borderId="22" xfId="5" applyFont="1" applyBorder="1" applyAlignment="1">
      <alignment vertical="center"/>
    </xf>
    <xf numFmtId="58" fontId="12" fillId="4" borderId="80" xfId="0" applyNumberFormat="1" applyFont="1" applyFill="1" applyBorder="1" applyAlignment="1" applyProtection="1">
      <alignment horizontal="center" vertical="top" shrinkToFit="1"/>
      <protection locked="0"/>
    </xf>
    <xf numFmtId="14" fontId="12" fillId="0" borderId="72" xfId="0" applyNumberFormat="1" applyFont="1" applyBorder="1" applyAlignment="1">
      <alignment horizontal="center" vertical="top" shrinkToFit="1"/>
    </xf>
    <xf numFmtId="58" fontId="12" fillId="4" borderId="97" xfId="0" applyNumberFormat="1" applyFont="1" applyFill="1" applyBorder="1" applyAlignment="1" applyProtection="1">
      <alignment horizontal="center" vertical="top" shrinkToFit="1"/>
      <protection locked="0"/>
    </xf>
    <xf numFmtId="14" fontId="12" fillId="0" borderId="11" xfId="0" applyNumberFormat="1" applyFont="1" applyBorder="1" applyAlignment="1">
      <alignment horizontal="center" vertical="top" shrinkToFit="1"/>
    </xf>
    <xf numFmtId="178" fontId="17" fillId="3" borderId="4" xfId="5" applyNumberFormat="1" applyFont="1" applyFill="1" applyBorder="1" applyAlignment="1" applyProtection="1">
      <alignment vertical="center"/>
      <protection locked="0"/>
    </xf>
    <xf numFmtId="197" fontId="17" fillId="0" borderId="58" xfId="5" applyNumberFormat="1" applyFont="1" applyBorder="1" applyAlignment="1" applyProtection="1">
      <alignment vertical="center"/>
      <protection locked="0"/>
    </xf>
    <xf numFmtId="178" fontId="17" fillId="0" borderId="4" xfId="5" applyNumberFormat="1" applyFont="1" applyBorder="1" applyAlignment="1" applyProtection="1">
      <alignment vertical="center"/>
      <protection locked="0"/>
    </xf>
    <xf numFmtId="0" fontId="85" fillId="0" borderId="0" xfId="0" applyFont="1" applyAlignment="1">
      <alignment vertical="center" wrapText="1"/>
    </xf>
    <xf numFmtId="0" fontId="12" fillId="5" borderId="124" xfId="0" applyFont="1" applyFill="1" applyBorder="1" applyAlignment="1">
      <alignment horizontal="center" vertical="center" textRotation="255"/>
    </xf>
    <xf numFmtId="0" fontId="12" fillId="5" borderId="55" xfId="0" applyFont="1" applyFill="1" applyBorder="1" applyAlignment="1">
      <alignment horizontal="center" vertical="center" textRotation="255"/>
    </xf>
    <xf numFmtId="0" fontId="12" fillId="5" borderId="129" xfId="0" applyFont="1" applyFill="1" applyBorder="1" applyAlignment="1">
      <alignment horizontal="center" vertical="center" textRotation="255"/>
    </xf>
    <xf numFmtId="0" fontId="12" fillId="4" borderId="117" xfId="0" applyFont="1" applyFill="1" applyBorder="1" applyAlignment="1" applyProtection="1">
      <alignment horizontal="center" vertical="center" wrapText="1"/>
      <protection locked="0"/>
    </xf>
    <xf numFmtId="0" fontId="12" fillId="4" borderId="119" xfId="0" applyFont="1" applyFill="1" applyBorder="1" applyAlignment="1" applyProtection="1">
      <alignment horizontal="center" vertical="center" wrapText="1"/>
      <protection locked="0"/>
    </xf>
    <xf numFmtId="49" fontId="12" fillId="4" borderId="42" xfId="0" applyNumberFormat="1" applyFont="1" applyFill="1" applyBorder="1" applyAlignment="1">
      <alignment horizontal="center" vertical="center"/>
    </xf>
    <xf numFmtId="49" fontId="12" fillId="4" borderId="36" xfId="0" applyNumberFormat="1" applyFont="1" applyFill="1" applyBorder="1" applyAlignment="1">
      <alignment horizontal="center" vertical="center"/>
    </xf>
    <xf numFmtId="49" fontId="12" fillId="4" borderId="44"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pplyProtection="1">
      <alignment horizontal="right" vertical="center"/>
      <protection locked="0"/>
    </xf>
    <xf numFmtId="49" fontId="19" fillId="0" borderId="0" xfId="0" applyNumberFormat="1" applyFont="1" applyAlignment="1" applyProtection="1">
      <alignment horizontal="right" vertical="center"/>
      <protection locked="0"/>
    </xf>
    <xf numFmtId="0" fontId="43" fillId="0" borderId="0" xfId="0" applyFont="1" applyAlignment="1">
      <alignment vertical="top" wrapText="1"/>
    </xf>
    <xf numFmtId="202" fontId="43" fillId="0" borderId="0" xfId="0" applyNumberFormat="1" applyFont="1" applyAlignment="1">
      <alignment horizontal="center" vertical="center" shrinkToFit="1"/>
    </xf>
    <xf numFmtId="0" fontId="28" fillId="5" borderId="42" xfId="0" applyFont="1" applyFill="1" applyBorder="1" applyAlignment="1">
      <alignment horizontal="center" vertical="center"/>
    </xf>
    <xf numFmtId="0" fontId="28" fillId="5" borderId="36" xfId="0" applyFont="1" applyFill="1" applyBorder="1" applyAlignment="1">
      <alignment horizontal="center" vertical="center"/>
    </xf>
    <xf numFmtId="0" fontId="28" fillId="5" borderId="43" xfId="0" applyFont="1" applyFill="1" applyBorder="1" applyAlignment="1">
      <alignment horizontal="center" vertical="center"/>
    </xf>
    <xf numFmtId="0" fontId="12" fillId="0" borderId="42" xfId="0" applyFont="1" applyBorder="1">
      <alignment vertical="center"/>
    </xf>
    <xf numFmtId="0" fontId="12" fillId="0" borderId="36" xfId="0" applyFont="1" applyBorder="1">
      <alignment vertical="center"/>
    </xf>
    <xf numFmtId="0" fontId="12" fillId="0" borderId="43" xfId="0" applyFont="1" applyBorder="1">
      <alignment vertical="center"/>
    </xf>
    <xf numFmtId="0" fontId="31" fillId="4" borderId="52" xfId="0" applyFont="1" applyFill="1" applyBorder="1" applyAlignment="1">
      <alignment horizontal="center" vertical="center" wrapText="1"/>
    </xf>
    <xf numFmtId="0" fontId="31" fillId="4" borderId="22" xfId="0" applyFont="1" applyFill="1" applyBorder="1" applyAlignment="1">
      <alignment horizontal="center" vertical="center"/>
    </xf>
    <xf numFmtId="0" fontId="31" fillId="4" borderId="53" xfId="0" applyFont="1" applyFill="1" applyBorder="1" applyAlignment="1">
      <alignment horizontal="center" vertical="center"/>
    </xf>
    <xf numFmtId="0" fontId="19" fillId="4" borderId="131" xfId="0" applyFont="1" applyFill="1" applyBorder="1" applyAlignment="1">
      <alignment horizontal="center" vertical="center" wrapText="1"/>
    </xf>
    <xf numFmtId="0" fontId="19" fillId="4" borderId="133" xfId="0" applyFont="1" applyFill="1" applyBorder="1" applyAlignment="1">
      <alignment horizontal="center" vertical="center" wrapText="1"/>
    </xf>
    <xf numFmtId="0" fontId="19" fillId="4" borderId="42" xfId="0" applyFont="1" applyFill="1" applyBorder="1" applyAlignment="1">
      <alignment horizontal="center" vertical="center" wrapText="1"/>
    </xf>
    <xf numFmtId="0" fontId="19" fillId="4" borderId="43" xfId="0" applyFont="1" applyFill="1" applyBorder="1" applyAlignment="1">
      <alignment horizontal="center" vertical="center" wrapText="1"/>
    </xf>
    <xf numFmtId="0" fontId="19" fillId="4" borderId="117" xfId="0" applyFont="1" applyFill="1" applyBorder="1" applyAlignment="1">
      <alignment horizontal="center" vertical="center" wrapText="1"/>
    </xf>
    <xf numFmtId="0" fontId="19" fillId="4" borderId="119" xfId="0" applyFont="1" applyFill="1" applyBorder="1" applyAlignment="1">
      <alignment horizontal="center" vertical="center" wrapText="1"/>
    </xf>
    <xf numFmtId="49" fontId="19" fillId="0" borderId="36" xfId="0" applyNumberFormat="1" applyFont="1" applyBorder="1" applyAlignment="1" applyProtection="1">
      <alignment horizontal="left" vertical="center"/>
      <protection locked="0"/>
    </xf>
    <xf numFmtId="49" fontId="19" fillId="0" borderId="44" xfId="0" applyNumberFormat="1" applyFont="1" applyBorder="1" applyAlignment="1" applyProtection="1">
      <alignment horizontal="left" vertical="center"/>
      <protection locked="0"/>
    </xf>
    <xf numFmtId="0" fontId="12" fillId="5" borderId="108" xfId="0" applyFont="1" applyFill="1" applyBorder="1" applyAlignment="1">
      <alignment horizontal="center" vertical="center" textRotation="255"/>
    </xf>
    <xf numFmtId="0" fontId="19" fillId="5" borderId="94" xfId="0" applyFont="1" applyFill="1" applyBorder="1" applyAlignment="1">
      <alignment horizontal="center" vertical="center" wrapText="1"/>
    </xf>
    <xf numFmtId="0" fontId="19" fillId="5" borderId="113" xfId="0" applyFont="1" applyFill="1" applyBorder="1" applyAlignment="1">
      <alignment horizontal="center" vertical="center" wrapText="1"/>
    </xf>
    <xf numFmtId="178" fontId="19" fillId="3" borderId="98" xfId="0" applyNumberFormat="1" applyFont="1" applyFill="1" applyBorder="1" applyAlignment="1">
      <alignment horizontal="right" vertical="center" shrinkToFit="1"/>
    </xf>
    <xf numFmtId="178" fontId="19" fillId="3" borderId="95" xfId="0" applyNumberFormat="1" applyFont="1" applyFill="1" applyBorder="1" applyAlignment="1">
      <alignment horizontal="right" vertical="center" shrinkToFit="1"/>
    </xf>
    <xf numFmtId="180" fontId="19" fillId="3" borderId="88" xfId="0" applyNumberFormat="1" applyFont="1" applyFill="1" applyBorder="1" applyAlignment="1">
      <alignment horizontal="right" vertical="center" shrinkToFit="1"/>
    </xf>
    <xf numFmtId="180" fontId="19" fillId="3" borderId="110" xfId="0" applyNumberFormat="1" applyFont="1" applyFill="1" applyBorder="1" applyAlignment="1">
      <alignment horizontal="right" vertical="center" shrinkToFit="1"/>
    </xf>
    <xf numFmtId="178" fontId="19" fillId="3" borderId="142" xfId="0" applyNumberFormat="1" applyFont="1" applyFill="1" applyBorder="1" applyAlignment="1">
      <alignment horizontal="right" vertical="center" shrinkToFit="1"/>
    </xf>
    <xf numFmtId="178" fontId="19" fillId="3" borderId="143" xfId="0" applyNumberFormat="1" applyFont="1" applyFill="1" applyBorder="1" applyAlignment="1">
      <alignment horizontal="right" vertical="center" shrinkToFit="1"/>
    </xf>
    <xf numFmtId="0" fontId="20" fillId="5" borderId="42" xfId="0" applyFont="1" applyFill="1" applyBorder="1" applyAlignment="1">
      <alignment horizontal="center" vertical="center"/>
    </xf>
    <xf numFmtId="0" fontId="20" fillId="5" borderId="36" xfId="0" applyFont="1" applyFill="1" applyBorder="1" applyAlignment="1">
      <alignment horizontal="center" vertical="center"/>
    </xf>
    <xf numFmtId="0" fontId="20" fillId="5" borderId="44" xfId="0" applyFont="1" applyFill="1" applyBorder="1" applyAlignment="1">
      <alignment horizontal="center" vertical="center"/>
    </xf>
    <xf numFmtId="0" fontId="12" fillId="3" borderId="36" xfId="0" applyFont="1" applyFill="1" applyBorder="1" applyAlignment="1" applyProtection="1">
      <alignment horizontal="left" vertical="center" shrinkToFit="1"/>
      <protection locked="0"/>
    </xf>
    <xf numFmtId="14" fontId="12" fillId="0" borderId="42" xfId="0" applyNumberFormat="1" applyFont="1" applyBorder="1" applyAlignment="1" applyProtection="1">
      <alignment horizontal="center" vertical="center"/>
      <protection locked="0"/>
    </xf>
    <xf numFmtId="14" fontId="12" fillId="0" borderId="63" xfId="0" applyNumberFormat="1" applyFont="1" applyBorder="1" applyAlignment="1" applyProtection="1">
      <alignment horizontal="center" vertical="center"/>
      <protection locked="0"/>
    </xf>
    <xf numFmtId="0" fontId="20" fillId="5" borderId="43" xfId="0" applyFont="1" applyFill="1" applyBorder="1" applyAlignment="1">
      <alignment horizontal="center" vertical="center"/>
    </xf>
    <xf numFmtId="14" fontId="12" fillId="0" borderId="36" xfId="0" applyNumberFormat="1" applyFont="1" applyBorder="1" applyAlignment="1" applyProtection="1">
      <alignment horizontal="center" vertical="center"/>
      <protection locked="0"/>
    </xf>
    <xf numFmtId="0" fontId="20" fillId="5" borderId="63" xfId="0"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89" xfId="0" applyFont="1" applyFill="1" applyBorder="1" applyAlignment="1">
      <alignment horizontal="center" vertical="center" wrapText="1"/>
    </xf>
    <xf numFmtId="0" fontId="19" fillId="5" borderId="98" xfId="0" applyFont="1" applyFill="1" applyBorder="1" applyAlignment="1">
      <alignment horizontal="center" vertical="center" wrapText="1"/>
    </xf>
    <xf numFmtId="0" fontId="19" fillId="5" borderId="109" xfId="0" applyFont="1" applyFill="1" applyBorder="1" applyAlignment="1">
      <alignment horizontal="center" vertical="center" wrapText="1"/>
    </xf>
    <xf numFmtId="0" fontId="19" fillId="5" borderId="88" xfId="0" applyFont="1" applyFill="1" applyBorder="1" applyAlignment="1">
      <alignment horizontal="center" vertical="center" wrapText="1"/>
    </xf>
    <xf numFmtId="0" fontId="19" fillId="5" borderId="114" xfId="0" applyFont="1" applyFill="1" applyBorder="1" applyAlignment="1">
      <alignment horizontal="center" vertical="center" wrapText="1"/>
    </xf>
    <xf numFmtId="0" fontId="31" fillId="5" borderId="109" xfId="0" applyFont="1" applyFill="1" applyBorder="1" applyAlignment="1">
      <alignment horizontal="center" vertical="center" wrapText="1"/>
    </xf>
    <xf numFmtId="0" fontId="31" fillId="5" borderId="114"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16" xfId="0" applyFont="1" applyFill="1" applyBorder="1" applyAlignment="1">
      <alignment horizontal="center" vertical="center" wrapText="1"/>
    </xf>
    <xf numFmtId="178" fontId="19" fillId="3" borderId="35" xfId="0" applyNumberFormat="1" applyFont="1" applyFill="1" applyBorder="1" applyAlignment="1">
      <alignment horizontal="right" vertical="center" shrinkToFit="1"/>
    </xf>
    <xf numFmtId="178" fontId="19" fillId="3" borderId="107" xfId="0" applyNumberFormat="1" applyFont="1" applyFill="1" applyBorder="1" applyAlignment="1">
      <alignment horizontal="right" vertical="center" shrinkToFit="1"/>
    </xf>
    <xf numFmtId="178" fontId="12" fillId="0" borderId="146" xfId="0" applyNumberFormat="1" applyFont="1" applyBorder="1">
      <alignment vertical="center"/>
    </xf>
    <xf numFmtId="178" fontId="12" fillId="0" borderId="147" xfId="0" applyNumberFormat="1" applyFont="1" applyBorder="1">
      <alignment vertical="center"/>
    </xf>
    <xf numFmtId="0" fontId="19" fillId="5" borderId="67"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0" borderId="0" xfId="0" applyFont="1" applyAlignment="1">
      <alignment horizontal="left" vertical="center" wrapText="1"/>
    </xf>
    <xf numFmtId="0" fontId="28" fillId="5" borderId="44" xfId="0" applyFont="1" applyFill="1" applyBorder="1" applyAlignment="1">
      <alignment horizontal="center" vertical="center"/>
    </xf>
    <xf numFmtId="0" fontId="12" fillId="0" borderId="42"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0" borderId="44" xfId="0" applyFont="1" applyBorder="1" applyAlignment="1" applyProtection="1">
      <alignment horizontal="left" vertical="center" wrapText="1"/>
      <protection locked="0"/>
    </xf>
    <xf numFmtId="0" fontId="19" fillId="4" borderId="124" xfId="0" applyFont="1" applyFill="1" applyBorder="1" applyAlignment="1">
      <alignment horizontal="center" vertical="center" textRotation="255"/>
    </xf>
    <xf numFmtId="0" fontId="21" fillId="0" borderId="55" xfId="0" applyFont="1" applyBorder="1" applyAlignment="1">
      <alignment horizontal="center" vertical="center" textRotation="255"/>
    </xf>
    <xf numFmtId="0" fontId="21" fillId="0" borderId="129" xfId="0" applyFont="1" applyBorder="1" applyAlignment="1">
      <alignment horizontal="center" vertical="center" textRotation="255"/>
    </xf>
    <xf numFmtId="0" fontId="24" fillId="0" borderId="0" xfId="0" applyFont="1" applyAlignment="1">
      <alignment horizontal="center" vertical="top" wrapText="1"/>
    </xf>
    <xf numFmtId="0" fontId="12" fillId="5" borderId="104" xfId="0" applyFont="1" applyFill="1" applyBorder="1" applyAlignment="1">
      <alignment horizontal="center" vertical="center"/>
    </xf>
    <xf numFmtId="0" fontId="12" fillId="5" borderId="73" xfId="0" applyFont="1" applyFill="1" applyBorder="1" applyAlignment="1">
      <alignment horizontal="center" vertical="center"/>
    </xf>
    <xf numFmtId="0" fontId="43" fillId="0" borderId="103" xfId="0" applyFont="1" applyBorder="1" applyAlignment="1">
      <alignment horizontal="left" vertical="center" wrapText="1"/>
    </xf>
    <xf numFmtId="0" fontId="43" fillId="0" borderId="74" xfId="0" applyFont="1" applyBorder="1" applyAlignment="1">
      <alignment horizontal="left" vertical="center" wrapText="1"/>
    </xf>
    <xf numFmtId="0" fontId="12" fillId="5" borderId="115" xfId="0" applyFont="1" applyFill="1" applyBorder="1" applyAlignment="1">
      <alignment horizontal="center" vertical="center"/>
    </xf>
    <xf numFmtId="0" fontId="12" fillId="5" borderId="116" xfId="0" applyFont="1" applyFill="1" applyBorder="1" applyAlignment="1">
      <alignment horizontal="center" vertical="center"/>
    </xf>
    <xf numFmtId="179" fontId="28" fillId="5" borderId="42" xfId="0" applyNumberFormat="1" applyFont="1" applyFill="1" applyBorder="1" applyAlignment="1">
      <alignment horizontal="center" vertical="center"/>
    </xf>
    <xf numFmtId="179" fontId="28" fillId="5" borderId="43" xfId="0" applyNumberFormat="1" applyFont="1" applyFill="1" applyBorder="1" applyAlignment="1">
      <alignment horizontal="center" vertical="center"/>
    </xf>
    <xf numFmtId="0" fontId="12" fillId="5" borderId="52"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25" fillId="0" borderId="0" xfId="0" applyFont="1">
      <alignment vertical="center"/>
    </xf>
    <xf numFmtId="0" fontId="12" fillId="0" borderId="43"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65" xfId="0" applyFont="1" applyBorder="1" applyAlignment="1" applyProtection="1">
      <alignment horizontal="left" vertical="center" wrapText="1"/>
      <protection locked="0"/>
    </xf>
    <xf numFmtId="0" fontId="19" fillId="5" borderId="40"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96"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9" fillId="5" borderId="4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19" fillId="5" borderId="83" xfId="0" applyFont="1" applyFill="1" applyBorder="1" applyAlignment="1">
      <alignment horizontal="center" vertical="center" wrapText="1"/>
    </xf>
    <xf numFmtId="0" fontId="29" fillId="5" borderId="140" xfId="0" applyFont="1" applyFill="1" applyBorder="1" applyAlignment="1">
      <alignment horizontal="center" vertical="center" wrapText="1"/>
    </xf>
    <xf numFmtId="0" fontId="29" fillId="5" borderId="141" xfId="0" applyFont="1" applyFill="1" applyBorder="1" applyAlignment="1">
      <alignment horizontal="center" vertical="center" wrapText="1"/>
    </xf>
    <xf numFmtId="0" fontId="22" fillId="4" borderId="144" xfId="0" applyFont="1" applyFill="1" applyBorder="1" applyAlignment="1">
      <alignment horizontal="center" vertical="center"/>
    </xf>
    <xf numFmtId="0" fontId="22" fillId="4" borderId="145" xfId="0" applyFont="1" applyFill="1" applyBorder="1" applyAlignment="1">
      <alignment horizontal="center" vertical="center"/>
    </xf>
    <xf numFmtId="0" fontId="8" fillId="0" borderId="55" xfId="0" applyFont="1" applyBorder="1" applyAlignment="1">
      <alignment horizontal="center" vertical="center" textRotation="255"/>
    </xf>
    <xf numFmtId="0" fontId="8" fillId="0" borderId="129" xfId="0" applyFont="1" applyBorder="1" applyAlignment="1">
      <alignment horizontal="center" vertical="center" textRotation="255"/>
    </xf>
    <xf numFmtId="49" fontId="19" fillId="0" borderId="42" xfId="0" applyNumberFormat="1" applyFont="1" applyBorder="1" applyAlignment="1" applyProtection="1">
      <alignment horizontal="left" vertical="center"/>
      <protection locked="0"/>
    </xf>
    <xf numFmtId="0" fontId="19" fillId="0" borderId="121" xfId="0" applyFont="1" applyBorder="1" applyAlignment="1" applyProtection="1">
      <alignment horizontal="left" vertical="center" wrapText="1"/>
      <protection locked="0"/>
    </xf>
    <xf numFmtId="0" fontId="19" fillId="0" borderId="137" xfId="0" applyFont="1" applyBorder="1" applyAlignment="1" applyProtection="1">
      <alignment horizontal="left" vertical="center" wrapText="1"/>
      <protection locked="0"/>
    </xf>
    <xf numFmtId="0" fontId="19" fillId="0" borderId="122" xfId="0" applyFont="1" applyBorder="1" applyAlignment="1" applyProtection="1">
      <alignment horizontal="left" vertical="center" wrapText="1"/>
      <protection locked="0"/>
    </xf>
    <xf numFmtId="0" fontId="19" fillId="4" borderId="116" xfId="0" applyFont="1" applyFill="1" applyBorder="1" applyAlignment="1">
      <alignment horizontal="center" vertical="center" wrapText="1"/>
    </xf>
    <xf numFmtId="0" fontId="19" fillId="0" borderId="117" xfId="0" applyFont="1" applyBorder="1" applyAlignment="1" applyProtection="1">
      <alignment horizontal="left" vertical="center" wrapText="1"/>
      <protection locked="0"/>
    </xf>
    <xf numFmtId="0" fontId="19" fillId="0" borderId="118" xfId="0" applyFont="1" applyBorder="1" applyAlignment="1" applyProtection="1">
      <alignment horizontal="left" vertical="center" wrapText="1"/>
      <protection locked="0"/>
    </xf>
    <xf numFmtId="0" fontId="19" fillId="0" borderId="123" xfId="0" applyFont="1" applyBorder="1" applyAlignment="1" applyProtection="1">
      <alignment horizontal="left" vertical="center" wrapText="1"/>
      <protection locked="0"/>
    </xf>
    <xf numFmtId="0" fontId="19" fillId="0" borderId="131" xfId="0" applyFont="1" applyBorder="1" applyAlignment="1" applyProtection="1">
      <alignment horizontal="left" vertical="center" wrapText="1"/>
      <protection locked="0"/>
    </xf>
    <xf numFmtId="0" fontId="19" fillId="0" borderId="132" xfId="0" applyFont="1" applyBorder="1" applyAlignment="1" applyProtection="1">
      <alignment horizontal="left" vertical="center" wrapText="1"/>
      <protection locked="0"/>
    </xf>
    <xf numFmtId="0" fontId="19" fillId="0" borderId="133" xfId="0" applyFont="1" applyBorder="1" applyAlignment="1" applyProtection="1">
      <alignment horizontal="left" vertical="center" wrapText="1"/>
      <protection locked="0"/>
    </xf>
    <xf numFmtId="0" fontId="19" fillId="4" borderId="134" xfId="0" applyFont="1" applyFill="1" applyBorder="1" applyAlignment="1">
      <alignment horizontal="center" vertical="center" wrapText="1"/>
    </xf>
    <xf numFmtId="49" fontId="19" fillId="0" borderId="131" xfId="0" applyNumberFormat="1" applyFont="1" applyBorder="1" applyAlignment="1" applyProtection="1">
      <alignment horizontal="left" vertical="center"/>
      <protection locked="0"/>
    </xf>
    <xf numFmtId="49" fontId="19" fillId="0" borderId="132" xfId="0" applyNumberFormat="1" applyFont="1" applyBorder="1" applyAlignment="1" applyProtection="1">
      <alignment horizontal="left" vertical="center"/>
      <protection locked="0"/>
    </xf>
    <xf numFmtId="49" fontId="19" fillId="0" borderId="135" xfId="0" applyNumberFormat="1" applyFont="1" applyBorder="1" applyAlignment="1" applyProtection="1">
      <alignment horizontal="left" vertical="center"/>
      <protection locked="0"/>
    </xf>
    <xf numFmtId="0" fontId="19" fillId="4" borderId="1" xfId="0" applyFont="1" applyFill="1" applyBorder="1" applyAlignment="1">
      <alignment horizontal="center" vertical="center" wrapText="1"/>
    </xf>
    <xf numFmtId="0" fontId="23" fillId="0" borderId="117" xfId="0" applyFont="1" applyBorder="1" applyAlignment="1" applyProtection="1">
      <alignment horizontal="left" vertical="center"/>
      <protection locked="0"/>
    </xf>
    <xf numFmtId="0" fontId="23" fillId="0" borderId="118" xfId="0" applyFont="1" applyBorder="1" applyAlignment="1" applyProtection="1">
      <alignment horizontal="left" vertical="center"/>
      <protection locked="0"/>
    </xf>
    <xf numFmtId="0" fontId="23" fillId="0" borderId="119" xfId="0" applyFont="1" applyBorder="1" applyAlignment="1" applyProtection="1">
      <alignment horizontal="left" vertical="center"/>
      <protection locked="0"/>
    </xf>
    <xf numFmtId="0" fontId="12" fillId="5" borderId="101" xfId="0" applyFont="1" applyFill="1" applyBorder="1" applyAlignment="1">
      <alignment horizontal="center" vertical="center"/>
    </xf>
    <xf numFmtId="0" fontId="12" fillId="5" borderId="102" xfId="0" applyFont="1" applyFill="1" applyBorder="1" applyAlignment="1">
      <alignment horizontal="center" vertical="center"/>
    </xf>
    <xf numFmtId="0" fontId="12" fillId="5" borderId="121" xfId="0" applyFont="1" applyFill="1" applyBorder="1" applyAlignment="1">
      <alignment horizontal="center" vertical="center"/>
    </xf>
    <xf numFmtId="0" fontId="12" fillId="5" borderId="122" xfId="0" applyFont="1" applyFill="1" applyBorder="1" applyAlignment="1">
      <alignment horizontal="center" vertical="center"/>
    </xf>
    <xf numFmtId="0" fontId="22" fillId="0" borderId="0" xfId="0" applyFont="1" applyAlignment="1">
      <alignment horizontal="left" vertical="top" wrapText="1"/>
    </xf>
    <xf numFmtId="0" fontId="12" fillId="0" borderId="53" xfId="0" applyFont="1" applyBorder="1" applyAlignment="1" applyProtection="1">
      <alignment horizontal="left" vertical="center" wrapText="1"/>
      <protection locked="0"/>
    </xf>
    <xf numFmtId="0" fontId="12" fillId="0" borderId="106" xfId="0" applyFont="1" applyBorder="1" applyAlignment="1" applyProtection="1">
      <alignment horizontal="left" vertical="center" wrapText="1"/>
      <protection locked="0"/>
    </xf>
    <xf numFmtId="0" fontId="19" fillId="0" borderId="42"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0" fontId="19" fillId="0" borderId="126" xfId="0" applyFont="1" applyBorder="1" applyAlignment="1" applyProtection="1">
      <alignment vertical="center" wrapText="1"/>
      <protection locked="0"/>
    </xf>
    <xf numFmtId="0" fontId="19" fillId="0" borderId="127" xfId="0" applyFont="1" applyBorder="1" applyAlignment="1" applyProtection="1">
      <alignment vertical="center" wrapText="1"/>
      <protection locked="0"/>
    </xf>
    <xf numFmtId="0" fontId="20" fillId="0" borderId="127" xfId="0" applyFont="1" applyBorder="1" applyAlignment="1">
      <alignment vertical="center" wrapText="1"/>
    </xf>
    <xf numFmtId="0" fontId="20" fillId="0" borderId="128" xfId="0" applyFont="1" applyBorder="1" applyAlignment="1">
      <alignment vertical="center" wrapText="1"/>
    </xf>
    <xf numFmtId="0" fontId="12" fillId="0" borderId="117" xfId="0" applyFont="1" applyBorder="1" applyAlignment="1" applyProtection="1">
      <alignment horizontal="left" vertical="center" wrapText="1" shrinkToFit="1"/>
      <protection locked="0"/>
    </xf>
    <xf numFmtId="0" fontId="12" fillId="0" borderId="118" xfId="0" applyFont="1" applyBorder="1" applyAlignment="1" applyProtection="1">
      <alignment horizontal="left" vertical="center" wrapText="1" shrinkToFit="1"/>
      <protection locked="0"/>
    </xf>
    <xf numFmtId="0" fontId="12" fillId="0" borderId="123" xfId="0" applyFont="1" applyBorder="1" applyAlignment="1" applyProtection="1">
      <alignment horizontal="left" vertical="center" wrapText="1" shrinkToFit="1"/>
      <protection locked="0"/>
    </xf>
    <xf numFmtId="0" fontId="23" fillId="0" borderId="101" xfId="0" applyFont="1" applyBorder="1" applyAlignment="1">
      <alignment horizontal="left" vertical="center" wrapText="1"/>
    </xf>
    <xf numFmtId="0" fontId="23" fillId="0" borderId="103" xfId="0" applyFont="1" applyBorder="1" applyAlignment="1">
      <alignment horizontal="left" vertical="center" wrapText="1"/>
    </xf>
    <xf numFmtId="0" fontId="23" fillId="0" borderId="102" xfId="0" applyFont="1" applyBorder="1" applyAlignment="1">
      <alignment horizontal="left" vertical="center" wrapText="1"/>
    </xf>
    <xf numFmtId="178" fontId="19" fillId="3" borderId="97" xfId="0" applyNumberFormat="1" applyFont="1" applyFill="1" applyBorder="1" applyAlignment="1">
      <alignment horizontal="right" vertical="center" shrinkToFit="1"/>
    </xf>
    <xf numFmtId="178" fontId="19" fillId="3" borderId="20" xfId="0" applyNumberFormat="1" applyFont="1" applyFill="1" applyBorder="1" applyAlignment="1">
      <alignment horizontal="right" vertical="center" shrinkToFit="1"/>
    </xf>
    <xf numFmtId="0" fontId="27" fillId="0" borderId="126" xfId="0" applyFont="1" applyBorder="1" applyAlignment="1" applyProtection="1">
      <alignment horizontal="left" vertical="center" wrapText="1"/>
      <protection locked="0"/>
    </xf>
    <xf numFmtId="0" fontId="27" fillId="0" borderId="127" xfId="0" applyFont="1" applyBorder="1" applyAlignment="1" applyProtection="1">
      <alignment horizontal="left" vertical="center" wrapText="1"/>
      <protection locked="0"/>
    </xf>
    <xf numFmtId="0" fontId="27" fillId="0" borderId="128"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29" fillId="5" borderId="27" xfId="0" applyFont="1" applyFill="1" applyBorder="1" applyAlignment="1">
      <alignment horizontal="center" vertical="center"/>
    </xf>
    <xf numFmtId="0" fontId="29" fillId="5" borderId="15" xfId="0" applyFont="1" applyFill="1" applyBorder="1" applyAlignment="1">
      <alignment horizontal="center" vertical="center"/>
    </xf>
    <xf numFmtId="0" fontId="29" fillId="5" borderId="25" xfId="0" applyFont="1" applyFill="1" applyBorder="1" applyAlignment="1">
      <alignment horizontal="center" vertical="center"/>
    </xf>
    <xf numFmtId="0" fontId="29" fillId="5" borderId="17" xfId="0" applyFont="1" applyFill="1" applyBorder="1" applyAlignment="1">
      <alignment horizontal="center" vertical="center"/>
    </xf>
    <xf numFmtId="0" fontId="29" fillId="5" borderId="23" xfId="0" applyFont="1" applyFill="1" applyBorder="1" applyAlignment="1">
      <alignment horizontal="center" vertical="center"/>
    </xf>
    <xf numFmtId="0" fontId="29" fillId="5" borderId="33"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34"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58" xfId="0" applyFont="1" applyFill="1" applyBorder="1" applyAlignment="1">
      <alignment horizontal="center" vertical="center"/>
    </xf>
    <xf numFmtId="0" fontId="44" fillId="0" borderId="24" xfId="0" applyFont="1" applyBorder="1" applyAlignment="1">
      <alignment horizontal="left" vertical="center" wrapText="1"/>
    </xf>
    <xf numFmtId="178" fontId="19" fillId="3" borderId="65" xfId="0" applyNumberFormat="1" applyFont="1" applyFill="1" applyBorder="1" applyAlignment="1">
      <alignment horizontal="right" vertical="center" shrinkToFit="1"/>
    </xf>
    <xf numFmtId="178" fontId="19" fillId="3" borderId="54" xfId="0" applyNumberFormat="1" applyFont="1" applyFill="1" applyBorder="1" applyAlignment="1">
      <alignment horizontal="right" vertical="center" shrinkToFit="1"/>
    </xf>
    <xf numFmtId="0" fontId="12" fillId="0" borderId="148" xfId="0" applyFont="1" applyBorder="1" applyAlignment="1" applyProtection="1">
      <alignment horizontal="left" vertical="center" wrapText="1"/>
      <protection locked="0"/>
    </xf>
    <xf numFmtId="179" fontId="28" fillId="4" borderId="42" xfId="0" applyNumberFormat="1" applyFont="1" applyFill="1" applyBorder="1" applyAlignment="1">
      <alignment horizontal="center" vertical="center"/>
    </xf>
    <xf numFmtId="179" fontId="28" fillId="4" borderId="43" xfId="0" applyNumberFormat="1" applyFont="1" applyFill="1" applyBorder="1" applyAlignment="1">
      <alignment horizontal="center" vertical="center"/>
    </xf>
    <xf numFmtId="0" fontId="12" fillId="0" borderId="117" xfId="0" applyFont="1" applyBorder="1" applyAlignment="1">
      <alignment horizontal="left" vertical="center" wrapText="1" shrinkToFit="1"/>
    </xf>
    <xf numFmtId="0" fontId="12" fillId="0" borderId="118" xfId="0" applyFont="1" applyBorder="1" applyAlignment="1">
      <alignment horizontal="left" vertical="center" shrinkToFit="1"/>
    </xf>
    <xf numFmtId="0" fontId="12" fillId="0" borderId="119" xfId="0" applyFont="1" applyBorder="1" applyAlignment="1">
      <alignment horizontal="left" vertical="center" shrinkToFit="1"/>
    </xf>
    <xf numFmtId="0" fontId="12" fillId="4" borderId="42" xfId="0" applyFont="1" applyFill="1" applyBorder="1" applyAlignment="1" applyProtection="1">
      <alignment horizontal="center" vertical="center" wrapText="1"/>
      <protection locked="0"/>
    </xf>
    <xf numFmtId="0" fontId="12" fillId="4" borderId="43" xfId="0" applyFont="1" applyFill="1" applyBorder="1" applyAlignment="1" applyProtection="1">
      <alignment horizontal="center" vertical="center" wrapText="1"/>
      <protection locked="0"/>
    </xf>
    <xf numFmtId="49" fontId="19" fillId="0" borderId="117" xfId="0" applyNumberFormat="1" applyFont="1" applyBorder="1" applyAlignment="1" applyProtection="1">
      <alignment horizontal="left" vertical="center"/>
      <protection locked="0"/>
    </xf>
    <xf numFmtId="49" fontId="19" fillId="0" borderId="118" xfId="0" applyNumberFormat="1" applyFont="1" applyBorder="1" applyAlignment="1" applyProtection="1">
      <alignment horizontal="left" vertical="center"/>
      <protection locked="0"/>
    </xf>
    <xf numFmtId="49" fontId="19" fillId="0" borderId="123" xfId="0" applyNumberFormat="1" applyFont="1" applyBorder="1" applyAlignment="1" applyProtection="1">
      <alignment horizontal="left" vertical="center"/>
      <protection locked="0"/>
    </xf>
    <xf numFmtId="0" fontId="28" fillId="4" borderId="42" xfId="0" applyFont="1" applyFill="1" applyBorder="1" applyAlignment="1">
      <alignment horizontal="center" vertical="center"/>
    </xf>
    <xf numFmtId="0" fontId="28" fillId="4" borderId="36" xfId="0" applyFont="1" applyFill="1" applyBorder="1" applyAlignment="1">
      <alignment horizontal="center" vertical="center"/>
    </xf>
    <xf numFmtId="0" fontId="28" fillId="4" borderId="43" xfId="0" applyFont="1" applyFill="1" applyBorder="1" applyAlignment="1">
      <alignment horizontal="center" vertical="center"/>
    </xf>
    <xf numFmtId="0" fontId="28" fillId="4" borderId="148" xfId="0" applyFont="1" applyFill="1" applyBorder="1" applyAlignment="1">
      <alignment horizontal="center" vertical="center"/>
    </xf>
    <xf numFmtId="0" fontId="12" fillId="0" borderId="24" xfId="0" applyFont="1" applyBorder="1" applyAlignment="1">
      <alignment vertical="center" wrapText="1"/>
    </xf>
    <xf numFmtId="0" fontId="19" fillId="5" borderId="52"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2" fillId="0" borderId="0" xfId="0" applyFont="1" applyAlignment="1">
      <alignment horizontal="left" vertical="center" wrapText="1"/>
    </xf>
    <xf numFmtId="14" fontId="12" fillId="0" borderId="36" xfId="0" applyNumberFormat="1" applyFont="1" applyBorder="1" applyAlignment="1">
      <alignment horizontal="center" vertical="center"/>
    </xf>
    <xf numFmtId="14" fontId="12" fillId="0" borderId="43" xfId="0" applyNumberFormat="1" applyFont="1" applyBorder="1" applyAlignment="1">
      <alignment horizontal="center" vertical="center"/>
    </xf>
    <xf numFmtId="0" fontId="19" fillId="5" borderId="109" xfId="0" applyFont="1" applyFill="1" applyBorder="1" applyAlignment="1">
      <alignment horizontal="center" vertical="center" shrinkToFit="1"/>
    </xf>
    <xf numFmtId="0" fontId="19" fillId="5" borderId="88" xfId="0" applyFont="1" applyFill="1" applyBorder="1" applyAlignment="1">
      <alignment horizontal="center" vertical="center" shrinkToFit="1"/>
    </xf>
    <xf numFmtId="0" fontId="19" fillId="5" borderId="114" xfId="0" applyFont="1" applyFill="1" applyBorder="1" applyAlignment="1">
      <alignment horizontal="center" vertical="center" shrinkToFit="1"/>
    </xf>
    <xf numFmtId="0" fontId="31" fillId="5" borderId="88" xfId="0" applyFont="1" applyFill="1" applyBorder="1" applyAlignment="1">
      <alignment horizontal="center" vertical="center" wrapText="1"/>
    </xf>
    <xf numFmtId="0" fontId="19" fillId="5" borderId="65" xfId="0" applyFont="1" applyFill="1" applyBorder="1" applyAlignment="1">
      <alignment horizontal="center" vertical="center" wrapText="1"/>
    </xf>
    <xf numFmtId="0" fontId="19" fillId="5" borderId="97" xfId="0" applyFont="1" applyFill="1" applyBorder="1" applyAlignment="1">
      <alignment horizontal="center" vertical="center" wrapText="1"/>
    </xf>
    <xf numFmtId="0" fontId="12" fillId="0" borderId="44" xfId="0" applyFont="1" applyBorder="1">
      <alignment vertical="center"/>
    </xf>
    <xf numFmtId="0" fontId="20" fillId="4" borderId="42" xfId="0" applyFont="1" applyFill="1" applyBorder="1" applyAlignment="1">
      <alignment horizontal="center" vertical="center"/>
    </xf>
    <xf numFmtId="0" fontId="20" fillId="4" borderId="63" xfId="0" applyFont="1" applyFill="1" applyBorder="1" applyAlignment="1">
      <alignment horizontal="center" vertical="center"/>
    </xf>
    <xf numFmtId="0" fontId="20" fillId="4" borderId="36" xfId="0" applyFont="1" applyFill="1" applyBorder="1" applyAlignment="1">
      <alignment horizontal="center" vertical="center"/>
    </xf>
    <xf numFmtId="0" fontId="20" fillId="4" borderId="43"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105" xfId="0" applyFont="1" applyFill="1" applyBorder="1" applyAlignment="1">
      <alignment horizontal="center" vertical="center"/>
    </xf>
    <xf numFmtId="49" fontId="19" fillId="0" borderId="134" xfId="0" applyNumberFormat="1" applyFont="1" applyBorder="1" applyAlignment="1" applyProtection="1">
      <alignment horizontal="left" vertical="center"/>
      <protection locked="0"/>
    </xf>
    <xf numFmtId="49" fontId="19" fillId="0" borderId="155" xfId="0" applyNumberFormat="1" applyFont="1" applyBorder="1" applyAlignment="1" applyProtection="1">
      <alignment horizontal="left" vertical="center"/>
      <protection locked="0"/>
    </xf>
    <xf numFmtId="0" fontId="19" fillId="0" borderId="150" xfId="0" applyFont="1" applyBorder="1" applyAlignment="1" applyProtection="1">
      <alignment vertical="center" wrapText="1"/>
      <protection locked="0"/>
    </xf>
    <xf numFmtId="0" fontId="19" fillId="0" borderId="151" xfId="0" applyFont="1" applyBorder="1" applyAlignment="1" applyProtection="1">
      <alignment vertical="center" wrapText="1"/>
      <protection locked="0"/>
    </xf>
    <xf numFmtId="0" fontId="20" fillId="0" borderId="151" xfId="0" applyFont="1" applyBorder="1" applyAlignment="1">
      <alignment vertical="center" wrapText="1"/>
    </xf>
    <xf numFmtId="0" fontId="20" fillId="0" borderId="152" xfId="0" applyFont="1" applyBorder="1" applyAlignment="1">
      <alignment vertical="center" wrapText="1"/>
    </xf>
    <xf numFmtId="0" fontId="12" fillId="0" borderId="96" xfId="0" applyFont="1" applyBorder="1" applyAlignment="1" applyProtection="1">
      <alignment horizontal="left" vertical="center" wrapText="1"/>
      <protection locked="0"/>
    </xf>
    <xf numFmtId="0" fontId="12" fillId="0" borderId="153" xfId="0" applyFont="1" applyBorder="1" applyAlignment="1" applyProtection="1">
      <alignment horizontal="left" vertical="center" wrapText="1"/>
      <protection locked="0"/>
    </xf>
    <xf numFmtId="0" fontId="12" fillId="5" borderId="52" xfId="0" applyFont="1" applyFill="1" applyBorder="1" applyAlignment="1">
      <alignment horizontal="center" vertical="center" wrapText="1" shrinkToFit="1"/>
    </xf>
    <xf numFmtId="0" fontId="12" fillId="5" borderId="22" xfId="0" applyFont="1" applyFill="1" applyBorder="1" applyAlignment="1">
      <alignment horizontal="center" vertical="center" shrinkToFit="1"/>
    </xf>
    <xf numFmtId="0" fontId="12" fillId="5" borderId="53" xfId="0" applyFont="1" applyFill="1" applyBorder="1" applyAlignment="1">
      <alignment horizontal="center" vertical="center" shrinkToFit="1"/>
    </xf>
    <xf numFmtId="49" fontId="12" fillId="4" borderId="42" xfId="0" applyNumberFormat="1" applyFont="1" applyFill="1" applyBorder="1" applyAlignment="1" applyProtection="1">
      <alignment horizontal="center" vertical="center"/>
      <protection locked="0"/>
    </xf>
    <xf numFmtId="49" fontId="12" fillId="4" borderId="36" xfId="0" applyNumberFormat="1" applyFont="1" applyFill="1" applyBorder="1" applyAlignment="1" applyProtection="1">
      <alignment horizontal="center" vertical="center"/>
      <protection locked="0"/>
    </xf>
    <xf numFmtId="49" fontId="12" fillId="4" borderId="44" xfId="0" applyNumberFormat="1" applyFont="1" applyFill="1" applyBorder="1" applyAlignment="1" applyProtection="1">
      <alignment horizontal="center" vertical="center"/>
      <protection locked="0"/>
    </xf>
    <xf numFmtId="49" fontId="12" fillId="0" borderId="1" xfId="0" applyNumberFormat="1" applyFont="1" applyBorder="1" applyAlignment="1">
      <alignment horizontal="left" vertical="center"/>
    </xf>
    <xf numFmtId="49" fontId="12" fillId="0" borderId="105" xfId="0" applyNumberFormat="1" applyFont="1" applyBorder="1" applyAlignment="1">
      <alignment horizontal="left" vertical="center"/>
    </xf>
    <xf numFmtId="49" fontId="12" fillId="0" borderId="116" xfId="0" applyNumberFormat="1" applyFont="1" applyBorder="1" applyAlignment="1">
      <alignment horizontal="left" vertical="center"/>
    </xf>
    <xf numFmtId="49" fontId="12" fillId="0" borderId="154" xfId="0" applyNumberFormat="1" applyFont="1" applyBorder="1" applyAlignment="1">
      <alignment horizontal="left" vertical="center"/>
    </xf>
    <xf numFmtId="0" fontId="28" fillId="4" borderId="44" xfId="0" applyFont="1" applyFill="1" applyBorder="1" applyAlignment="1">
      <alignment horizontal="center" vertical="center"/>
    </xf>
    <xf numFmtId="0" fontId="22" fillId="0" borderId="24" xfId="0" applyFont="1" applyBorder="1" applyAlignment="1">
      <alignment vertical="center" wrapText="1"/>
    </xf>
    <xf numFmtId="0" fontId="23" fillId="3" borderId="117" xfId="0" applyFont="1" applyFill="1" applyBorder="1" applyAlignment="1" applyProtection="1">
      <alignment horizontal="left" vertical="center"/>
      <protection locked="0"/>
    </xf>
    <xf numFmtId="0" fontId="23" fillId="3" borderId="118" xfId="0" applyFont="1" applyFill="1" applyBorder="1" applyAlignment="1" applyProtection="1">
      <alignment horizontal="left" vertical="center"/>
      <protection locked="0"/>
    </xf>
    <xf numFmtId="0" fontId="23" fillId="3" borderId="119" xfId="0" applyFont="1" applyFill="1" applyBorder="1" applyAlignment="1" applyProtection="1">
      <alignment horizontal="left" vertical="center"/>
      <protection locked="0"/>
    </xf>
    <xf numFmtId="0" fontId="12" fillId="5" borderId="117" xfId="0" applyFont="1" applyFill="1" applyBorder="1" applyAlignment="1">
      <alignment horizontal="center" vertical="center"/>
    </xf>
    <xf numFmtId="0" fontId="12" fillId="5" borderId="119" xfId="0" applyFont="1" applyFill="1" applyBorder="1" applyAlignment="1">
      <alignment horizontal="center" vertical="center"/>
    </xf>
    <xf numFmtId="0" fontId="23" fillId="3" borderId="121" xfId="0" applyFont="1" applyFill="1" applyBorder="1" applyAlignment="1" applyProtection="1">
      <alignment horizontal="left" vertical="center" wrapText="1"/>
      <protection locked="0"/>
    </xf>
    <xf numFmtId="0" fontId="23" fillId="3" borderId="137" xfId="0" applyFont="1" applyFill="1" applyBorder="1" applyAlignment="1" applyProtection="1">
      <alignment horizontal="left" vertical="center" wrapText="1"/>
      <protection locked="0"/>
    </xf>
    <xf numFmtId="0" fontId="23" fillId="3" borderId="149" xfId="0" applyFont="1" applyFill="1" applyBorder="1" applyAlignment="1" applyProtection="1">
      <alignment horizontal="left" vertical="center" wrapText="1"/>
      <protection locked="0"/>
    </xf>
    <xf numFmtId="0" fontId="23" fillId="0" borderId="0" xfId="0" applyFont="1" applyAlignment="1">
      <alignment horizontal="left" vertical="center" wrapText="1"/>
    </xf>
    <xf numFmtId="49" fontId="12" fillId="0" borderId="0" xfId="0" applyNumberFormat="1" applyFont="1" applyAlignment="1" applyProtection="1">
      <alignment horizontal="right" vertical="center"/>
      <protection locked="0"/>
    </xf>
    <xf numFmtId="193" fontId="23" fillId="0" borderId="0" xfId="0" applyNumberFormat="1" applyFont="1" applyAlignment="1">
      <alignment horizontal="center" vertical="center" shrinkToFit="1"/>
    </xf>
    <xf numFmtId="0" fontId="23" fillId="0" borderId="0" xfId="0" applyFont="1" applyAlignment="1">
      <alignment horizontal="left" vertical="top" wrapText="1"/>
    </xf>
    <xf numFmtId="0" fontId="23" fillId="3" borderId="101" xfId="0" applyFont="1" applyFill="1" applyBorder="1" applyAlignment="1">
      <alignment horizontal="left" vertical="center" wrapText="1"/>
    </xf>
    <xf numFmtId="0" fontId="23" fillId="3" borderId="103" xfId="0" applyFont="1" applyFill="1" applyBorder="1" applyAlignment="1">
      <alignment horizontal="left" vertical="center" wrapText="1"/>
    </xf>
    <xf numFmtId="0" fontId="23" fillId="3" borderId="102" xfId="0" applyFont="1" applyFill="1" applyBorder="1" applyAlignment="1">
      <alignment horizontal="left" vertical="center" wrapText="1"/>
    </xf>
    <xf numFmtId="0" fontId="43" fillId="3" borderId="101" xfId="0" applyFont="1" applyFill="1" applyBorder="1" applyAlignment="1" applyProtection="1">
      <alignment horizontal="left" vertical="center" wrapText="1"/>
      <protection locked="0"/>
    </xf>
    <xf numFmtId="0" fontId="43" fillId="3" borderId="103" xfId="0" applyFont="1" applyFill="1" applyBorder="1" applyAlignment="1" applyProtection="1">
      <alignment horizontal="left" vertical="center" wrapText="1"/>
      <protection locked="0"/>
    </xf>
    <xf numFmtId="0" fontId="43" fillId="3" borderId="74" xfId="0" applyFont="1" applyFill="1" applyBorder="1" applyAlignment="1" applyProtection="1">
      <alignment horizontal="left" vertical="center" wrapText="1"/>
      <protection locked="0"/>
    </xf>
    <xf numFmtId="0" fontId="12" fillId="0" borderId="27"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2" fillId="0" borderId="25" xfId="0" applyFont="1" applyBorder="1" applyAlignment="1" applyProtection="1">
      <alignment vertical="top" wrapText="1"/>
      <protection locked="0"/>
    </xf>
    <xf numFmtId="0" fontId="12" fillId="0" borderId="16"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6" xfId="0" applyFont="1" applyBorder="1" applyAlignment="1" applyProtection="1">
      <alignment vertical="top" wrapText="1"/>
      <protection locked="0"/>
    </xf>
    <xf numFmtId="0" fontId="12" fillId="0" borderId="167" xfId="0" applyFont="1" applyBorder="1" applyAlignment="1" applyProtection="1">
      <alignment vertical="top" wrapText="1"/>
      <protection locked="0"/>
    </xf>
    <xf numFmtId="0" fontId="12" fillId="0" borderId="76" xfId="0" applyFont="1" applyBorder="1" applyAlignment="1" applyProtection="1">
      <alignment vertical="top" wrapText="1"/>
      <protection locked="0"/>
    </xf>
    <xf numFmtId="0" fontId="12" fillId="0" borderId="120" xfId="0" applyFont="1" applyBorder="1" applyAlignment="1" applyProtection="1">
      <alignment vertical="top" wrapText="1"/>
      <protection locked="0"/>
    </xf>
    <xf numFmtId="0" fontId="19" fillId="4" borderId="89" xfId="0" applyFont="1" applyFill="1" applyBorder="1" applyAlignment="1">
      <alignment horizontal="center" vertical="center"/>
    </xf>
    <xf numFmtId="0" fontId="19" fillId="4" borderId="88" xfId="0" applyFont="1" applyFill="1" applyBorder="1" applyAlignment="1">
      <alignment horizontal="center" vertical="center"/>
    </xf>
    <xf numFmtId="0" fontId="19" fillId="0" borderId="168" xfId="14" applyFont="1" applyBorder="1" applyAlignment="1" applyProtection="1">
      <alignment vertical="top" wrapText="1"/>
      <protection locked="0"/>
    </xf>
    <xf numFmtId="0" fontId="19" fillId="0" borderId="111" xfId="0" applyFont="1" applyBorder="1" applyAlignment="1" applyProtection="1">
      <alignment vertical="top" wrapText="1"/>
      <protection locked="0"/>
    </xf>
    <xf numFmtId="0" fontId="19" fillId="0" borderId="169" xfId="0" applyFont="1" applyBorder="1" applyAlignment="1" applyProtection="1">
      <alignment vertical="top" wrapText="1"/>
      <protection locked="0"/>
    </xf>
    <xf numFmtId="0" fontId="12" fillId="0" borderId="31"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4" borderId="92"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0" xfId="0" applyFont="1" applyFill="1" applyAlignment="1">
      <alignment horizontal="center" vertical="center"/>
    </xf>
    <xf numFmtId="0" fontId="12" fillId="4" borderId="35" xfId="0" applyFont="1" applyFill="1" applyBorder="1" applyAlignment="1">
      <alignment horizontal="center" vertical="center"/>
    </xf>
    <xf numFmtId="0" fontId="12" fillId="4" borderId="87"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88" xfId="0" applyFont="1" applyFill="1" applyBorder="1" applyAlignment="1">
      <alignment horizontal="center" vertical="center"/>
    </xf>
    <xf numFmtId="0" fontId="29" fillId="4" borderId="28" xfId="0" applyFont="1" applyFill="1" applyBorder="1" applyProtection="1">
      <alignment vertical="center"/>
      <protection locked="0"/>
    </xf>
    <xf numFmtId="0" fontId="29" fillId="4" borderId="46" xfId="0" applyFont="1" applyFill="1" applyBorder="1" applyProtection="1">
      <alignment vertical="center"/>
      <protection locked="0"/>
    </xf>
    <xf numFmtId="0" fontId="29" fillId="4" borderId="29" xfId="0" applyFont="1" applyFill="1" applyBorder="1" applyProtection="1">
      <alignment vertical="center"/>
      <protection locked="0"/>
    </xf>
    <xf numFmtId="0" fontId="12" fillId="0" borderId="49" xfId="0" applyFont="1" applyBorder="1" applyAlignment="1" applyProtection="1">
      <alignment horizontal="left" vertical="top" wrapText="1"/>
      <protection locked="0"/>
    </xf>
    <xf numFmtId="0" fontId="12" fillId="0" borderId="50" xfId="0" applyFont="1" applyBorder="1" applyAlignment="1" applyProtection="1">
      <alignment horizontal="left" vertical="top" wrapText="1"/>
      <protection locked="0"/>
    </xf>
    <xf numFmtId="0" fontId="12" fillId="0" borderId="51"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33" xfId="0" applyFont="1" applyBorder="1" applyAlignment="1" applyProtection="1">
      <alignment horizontal="left" vertical="top" wrapText="1"/>
      <protection locked="0"/>
    </xf>
    <xf numFmtId="0" fontId="12" fillId="4" borderId="28" xfId="0" applyFont="1" applyFill="1" applyBorder="1" applyAlignment="1" applyProtection="1">
      <alignment horizontal="left" vertical="top" wrapText="1" indent="1"/>
      <protection locked="0"/>
    </xf>
    <xf numFmtId="0" fontId="12" fillId="0" borderId="46" xfId="0" applyFont="1" applyBorder="1" applyAlignment="1">
      <alignment horizontal="left" vertical="center" indent="1"/>
    </xf>
    <xf numFmtId="0" fontId="12" fillId="0" borderId="29" xfId="0" applyFont="1" applyBorder="1" applyAlignment="1">
      <alignment horizontal="left" vertical="center" indent="1"/>
    </xf>
    <xf numFmtId="0" fontId="12" fillId="0" borderId="50" xfId="0" applyFont="1" applyBorder="1" applyAlignment="1">
      <alignment horizontal="left" vertical="top"/>
    </xf>
    <xf numFmtId="0" fontId="12" fillId="0" borderId="51" xfId="0" applyFont="1" applyBorder="1" applyAlignment="1">
      <alignment horizontal="left" vertical="top"/>
    </xf>
    <xf numFmtId="0" fontId="12" fillId="0" borderId="0" xfId="0" applyFont="1" applyAlignment="1">
      <alignment horizontal="left" vertical="top"/>
    </xf>
    <xf numFmtId="0" fontId="12" fillId="0" borderId="26" xfId="0" applyFont="1" applyBorder="1" applyAlignment="1">
      <alignment horizontal="left" vertical="top"/>
    </xf>
    <xf numFmtId="0" fontId="12" fillId="0" borderId="16" xfId="0" applyFont="1" applyBorder="1" applyAlignment="1">
      <alignment horizontal="left" vertical="top"/>
    </xf>
    <xf numFmtId="0" fontId="12" fillId="0" borderId="17" xfId="0" applyFont="1" applyBorder="1" applyAlignment="1">
      <alignment horizontal="left" vertical="top"/>
    </xf>
    <xf numFmtId="0" fontId="12" fillId="0" borderId="23" xfId="0" applyFont="1" applyBorder="1" applyAlignment="1">
      <alignment horizontal="left" vertical="top"/>
    </xf>
    <xf numFmtId="0" fontId="12" fillId="0" borderId="33" xfId="0" applyFont="1" applyBorder="1" applyAlignment="1">
      <alignment horizontal="left" vertical="top"/>
    </xf>
    <xf numFmtId="190" fontId="12" fillId="3" borderId="10" xfId="0" applyNumberFormat="1" applyFont="1" applyFill="1" applyBorder="1" applyAlignment="1">
      <alignment horizontal="center" vertical="center"/>
    </xf>
    <xf numFmtId="190" fontId="12" fillId="3" borderId="69" xfId="0" applyNumberFormat="1" applyFont="1" applyFill="1" applyBorder="1" applyAlignment="1">
      <alignment horizontal="center" vertical="center"/>
    </xf>
    <xf numFmtId="0" fontId="12" fillId="5" borderId="60" xfId="0" applyFont="1" applyFill="1" applyBorder="1" applyAlignment="1">
      <alignment horizontal="center" vertical="center" shrinkToFit="1"/>
    </xf>
    <xf numFmtId="0" fontId="12" fillId="5" borderId="86" xfId="0" applyFont="1" applyFill="1" applyBorder="1" applyAlignment="1">
      <alignment horizontal="center" vertical="center" shrinkToFit="1"/>
    </xf>
    <xf numFmtId="183" fontId="29" fillId="4" borderId="28" xfId="0" applyNumberFormat="1" applyFont="1" applyFill="1" applyBorder="1" applyAlignment="1" applyProtection="1">
      <alignment vertical="center" shrinkToFit="1"/>
      <protection locked="0"/>
    </xf>
    <xf numFmtId="0" fontId="29" fillId="0" borderId="46" xfId="0" applyFont="1" applyBorder="1">
      <alignment vertical="center"/>
    </xf>
    <xf numFmtId="0" fontId="29" fillId="0" borderId="29" xfId="0" applyFont="1" applyBorder="1">
      <alignment vertical="center"/>
    </xf>
    <xf numFmtId="0" fontId="12" fillId="0" borderId="16" xfId="0" applyFont="1" applyBorder="1" applyAlignment="1">
      <alignment horizontal="left" vertical="top" wrapText="1"/>
    </xf>
    <xf numFmtId="0" fontId="12" fillId="0" borderId="0" xfId="0" applyFont="1" applyAlignment="1">
      <alignment horizontal="left" vertical="top" wrapText="1"/>
    </xf>
    <xf numFmtId="0" fontId="12" fillId="0" borderId="26" xfId="0" applyFont="1" applyBorder="1" applyAlignment="1">
      <alignment horizontal="left" vertical="top" wrapText="1"/>
    </xf>
    <xf numFmtId="14" fontId="12" fillId="0" borderId="30" xfId="0" applyNumberFormat="1" applyFont="1" applyBorder="1" applyAlignment="1" applyProtection="1">
      <alignment horizontal="center" vertical="top" shrinkToFit="1"/>
      <protection locked="0"/>
    </xf>
    <xf numFmtId="14" fontId="12" fillId="0" borderId="45" xfId="0" applyNumberFormat="1" applyFont="1" applyBorder="1" applyAlignment="1" applyProtection="1">
      <alignment horizontal="center" vertical="top" shrinkToFit="1"/>
      <protection locked="0"/>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9" xfId="0" applyFont="1" applyBorder="1" applyAlignment="1" applyProtection="1">
      <alignment horizontal="center" vertical="top" wrapText="1"/>
      <protection locked="0"/>
    </xf>
    <xf numFmtId="0" fontId="12" fillId="0" borderId="45" xfId="0" applyFont="1" applyBorder="1" applyAlignment="1" applyProtection="1">
      <alignment horizontal="center" vertical="top" wrapText="1"/>
      <protection locked="0"/>
    </xf>
    <xf numFmtId="0" fontId="22" fillId="0" borderId="0" xfId="0" applyFont="1" applyAlignment="1">
      <alignment vertical="top" wrapText="1"/>
    </xf>
    <xf numFmtId="0" fontId="22" fillId="5" borderId="57" xfId="0" applyFont="1" applyFill="1" applyBorder="1" applyAlignment="1">
      <alignment horizontal="center" vertical="center" wrapText="1"/>
    </xf>
    <xf numFmtId="0" fontId="12" fillId="5" borderId="15" xfId="0" applyFont="1" applyFill="1" applyBorder="1" applyAlignment="1">
      <alignment horizontal="center" vertical="center"/>
    </xf>
    <xf numFmtId="0" fontId="12" fillId="5" borderId="34" xfId="0" applyFont="1" applyFill="1" applyBorder="1" applyAlignment="1">
      <alignment horizontal="center" vertical="center"/>
    </xf>
    <xf numFmtId="0" fontId="12" fillId="5" borderId="161" xfId="0" applyFont="1" applyFill="1" applyBorder="1" applyAlignment="1">
      <alignment horizontal="center" vertical="center"/>
    </xf>
    <xf numFmtId="0" fontId="12" fillId="5" borderId="23" xfId="0" applyFont="1" applyFill="1" applyBorder="1" applyAlignment="1">
      <alignment horizontal="center" vertical="center"/>
    </xf>
    <xf numFmtId="0" fontId="12" fillId="5" borderId="58"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105" xfId="0" applyFont="1" applyFill="1" applyBorder="1" applyAlignment="1">
      <alignment horizontal="center" vertical="center"/>
    </xf>
    <xf numFmtId="0" fontId="12" fillId="0" borderId="1" xfId="0" applyFont="1" applyBorder="1" applyAlignment="1" applyProtection="1">
      <alignment horizontal="center" vertical="center" wrapText="1"/>
      <protection locked="0"/>
    </xf>
    <xf numFmtId="196" fontId="12" fillId="0" borderId="1" xfId="0" applyNumberFormat="1"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wrapText="1"/>
      <protection locked="0"/>
    </xf>
    <xf numFmtId="49" fontId="12" fillId="0" borderId="105" xfId="0" applyNumberFormat="1" applyFont="1" applyBorder="1" applyAlignment="1" applyProtection="1">
      <alignment horizontal="center" vertical="center" wrapText="1"/>
      <protection locked="0"/>
    </xf>
    <xf numFmtId="0" fontId="12" fillId="0" borderId="0" xfId="0" applyFont="1" applyAlignment="1">
      <alignment vertical="top" wrapText="1"/>
    </xf>
    <xf numFmtId="0" fontId="12" fillId="0" borderId="24" xfId="0" applyFont="1" applyBorder="1" applyAlignment="1">
      <alignment horizontal="left" vertical="top" wrapText="1"/>
    </xf>
    <xf numFmtId="0" fontId="12" fillId="0" borderId="41" xfId="0" applyFont="1" applyBorder="1" applyAlignment="1">
      <alignment horizontal="left" vertical="center" indent="1"/>
    </xf>
    <xf numFmtId="0" fontId="12" fillId="0" borderId="28" xfId="0" applyFont="1" applyBorder="1" applyAlignment="1">
      <alignment horizontal="left" vertical="center" indent="1"/>
    </xf>
    <xf numFmtId="0" fontId="12" fillId="0" borderId="54" xfId="0" applyFont="1" applyBorder="1" applyAlignment="1">
      <alignment horizontal="left" vertical="center" indent="1"/>
    </xf>
    <xf numFmtId="0" fontId="22" fillId="0" borderId="24" xfId="0" applyFont="1" applyBorder="1" applyAlignment="1">
      <alignment vertical="top" wrapText="1"/>
    </xf>
    <xf numFmtId="0" fontId="29" fillId="4" borderId="41" xfId="0" applyFont="1" applyFill="1" applyBorder="1">
      <alignment vertical="center"/>
    </xf>
    <xf numFmtId="0" fontId="29" fillId="4" borderId="28" xfId="0" applyFont="1" applyFill="1" applyBorder="1">
      <alignment vertical="center"/>
    </xf>
    <xf numFmtId="0" fontId="29" fillId="4" borderId="54" xfId="0" applyFont="1" applyFill="1" applyBorder="1">
      <alignment vertical="center"/>
    </xf>
    <xf numFmtId="14" fontId="12" fillId="0" borderId="167" xfId="0" applyNumberFormat="1" applyFont="1" applyBorder="1" applyAlignment="1" applyProtection="1">
      <alignment horizontal="center" vertical="top" shrinkToFit="1"/>
      <protection locked="0"/>
    </xf>
    <xf numFmtId="14" fontId="12" fillId="0" borderId="97" xfId="0" applyNumberFormat="1" applyFont="1" applyBorder="1" applyAlignment="1" applyProtection="1">
      <alignment horizontal="center" vertical="top" shrinkToFit="1"/>
      <protection locked="0"/>
    </xf>
    <xf numFmtId="0" fontId="19" fillId="3" borderId="139" xfId="0" applyFont="1" applyFill="1" applyBorder="1" applyAlignment="1">
      <alignment vertical="center" wrapText="1"/>
    </xf>
    <xf numFmtId="0" fontId="19" fillId="3" borderId="95" xfId="0" applyFont="1" applyFill="1" applyBorder="1" applyAlignment="1">
      <alignment vertical="center" wrapText="1"/>
    </xf>
    <xf numFmtId="0" fontId="12" fillId="4" borderId="55" xfId="0" applyFont="1" applyFill="1" applyBorder="1" applyAlignment="1">
      <alignment horizontal="center" vertical="center" textRotation="255"/>
    </xf>
    <xf numFmtId="0" fontId="12" fillId="4" borderId="56" xfId="0" applyFont="1" applyFill="1" applyBorder="1" applyAlignment="1">
      <alignment horizontal="center" vertical="center" textRotation="255"/>
    </xf>
    <xf numFmtId="0" fontId="12" fillId="4" borderId="42" xfId="0" applyFont="1" applyFill="1" applyBorder="1" applyAlignment="1">
      <alignment horizontal="center" vertical="center" wrapText="1"/>
    </xf>
    <xf numFmtId="0" fontId="12" fillId="4" borderId="36" xfId="0" applyFont="1" applyFill="1" applyBorder="1" applyAlignment="1">
      <alignment horizontal="center" vertical="center" wrapText="1"/>
    </xf>
    <xf numFmtId="14" fontId="12" fillId="3" borderId="42" xfId="0" applyNumberFormat="1" applyFont="1" applyFill="1" applyBorder="1" applyAlignment="1" applyProtection="1">
      <alignment horizontal="center" vertical="center" wrapText="1"/>
      <protection locked="0"/>
    </xf>
    <xf numFmtId="14" fontId="12" fillId="3" borderId="63" xfId="0" applyNumberFormat="1" applyFont="1" applyFill="1" applyBorder="1" applyAlignment="1" applyProtection="1">
      <alignment horizontal="center" vertical="center" wrapText="1"/>
      <protection locked="0"/>
    </xf>
    <xf numFmtId="58" fontId="12" fillId="4" borderId="42" xfId="0" applyNumberFormat="1" applyFont="1" applyFill="1" applyBorder="1" applyAlignment="1" applyProtection="1">
      <alignment horizontal="center" vertical="center" wrapText="1"/>
      <protection locked="0"/>
    </xf>
    <xf numFmtId="58" fontId="12" fillId="4" borderId="36" xfId="0" applyNumberFormat="1" applyFont="1" applyFill="1" applyBorder="1" applyAlignment="1" applyProtection="1">
      <alignment horizontal="center" vertical="center" wrapText="1"/>
      <protection locked="0"/>
    </xf>
    <xf numFmtId="58" fontId="12" fillId="4" borderId="44" xfId="0" applyNumberFormat="1" applyFont="1" applyFill="1" applyBorder="1" applyAlignment="1" applyProtection="1">
      <alignment horizontal="center" vertical="center" wrapText="1"/>
      <protection locked="0"/>
    </xf>
    <xf numFmtId="0" fontId="12" fillId="4" borderId="28"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72" xfId="0" applyFont="1" applyFill="1" applyBorder="1" applyAlignment="1">
      <alignment horizontal="center" vertical="center" wrapText="1"/>
    </xf>
    <xf numFmtId="0" fontId="12" fillId="4" borderId="62" xfId="0" applyFont="1" applyFill="1" applyBorder="1" applyAlignment="1">
      <alignment horizontal="center" vertical="center"/>
    </xf>
    <xf numFmtId="0" fontId="12" fillId="4" borderId="93" xfId="0" applyFont="1" applyFill="1" applyBorder="1" applyAlignment="1">
      <alignment horizontal="center" vertical="center"/>
    </xf>
    <xf numFmtId="0" fontId="12" fillId="4" borderId="66" xfId="0" applyFont="1" applyFill="1" applyBorder="1" applyAlignment="1">
      <alignment horizontal="center" vertical="center"/>
    </xf>
    <xf numFmtId="0" fontId="12" fillId="4" borderId="59" xfId="0" applyFont="1" applyFill="1" applyBorder="1" applyAlignment="1">
      <alignment horizontal="center" vertical="center"/>
    </xf>
    <xf numFmtId="0" fontId="12" fillId="4" borderId="60" xfId="0" applyFont="1" applyFill="1" applyBorder="1" applyAlignment="1">
      <alignment horizontal="center" vertical="center"/>
    </xf>
    <xf numFmtId="14" fontId="12" fillId="0" borderId="27" xfId="0" applyNumberFormat="1" applyFont="1" applyBorder="1" applyAlignment="1" applyProtection="1">
      <alignment horizontal="center" vertical="top" shrinkToFit="1"/>
      <protection locked="0"/>
    </xf>
    <xf numFmtId="14" fontId="12" fillId="0" borderId="80" xfId="0" applyNumberFormat="1" applyFont="1" applyBorder="1" applyAlignment="1" applyProtection="1">
      <alignment horizontal="center" vertical="top" shrinkToFit="1"/>
      <protection locked="0"/>
    </xf>
    <xf numFmtId="0" fontId="12" fillId="0" borderId="8" xfId="0" applyFont="1" applyBorder="1" applyAlignment="1" applyProtection="1">
      <alignment horizontal="center" vertical="top" wrapText="1"/>
      <protection locked="0"/>
    </xf>
    <xf numFmtId="0" fontId="12" fillId="0" borderId="47" xfId="0" applyFont="1" applyBorder="1" applyAlignment="1" applyProtection="1">
      <alignment horizontal="center" vertical="top" wrapText="1"/>
      <protection locked="0"/>
    </xf>
    <xf numFmtId="0" fontId="29" fillId="5" borderId="94" xfId="0" applyFont="1" applyFill="1" applyBorder="1" applyAlignment="1">
      <alignment horizontal="center" vertical="center"/>
    </xf>
    <xf numFmtId="0" fontId="29" fillId="5" borderId="139" xfId="0" applyFont="1" applyFill="1" applyBorder="1" applyAlignment="1">
      <alignment horizontal="center" vertical="center"/>
    </xf>
    <xf numFmtId="0" fontId="22" fillId="4" borderId="174" xfId="0" applyFont="1" applyFill="1" applyBorder="1" applyAlignment="1">
      <alignment horizontal="left" vertical="top" wrapText="1"/>
    </xf>
    <xf numFmtId="0" fontId="22" fillId="4" borderId="175" xfId="0" applyFont="1" applyFill="1" applyBorder="1" applyAlignment="1">
      <alignment horizontal="left" vertical="top" wrapText="1"/>
    </xf>
    <xf numFmtId="0" fontId="22" fillId="4" borderId="176" xfId="0" applyFont="1" applyFill="1" applyBorder="1" applyAlignment="1">
      <alignment horizontal="left" vertical="top" wrapText="1"/>
    </xf>
    <xf numFmtId="0" fontId="12" fillId="3" borderId="24" xfId="3" applyFont="1" applyFill="1" applyBorder="1" applyAlignment="1">
      <alignment horizontal="left" vertical="top" wrapText="1"/>
    </xf>
    <xf numFmtId="0" fontId="12" fillId="3" borderId="0" xfId="3" applyFont="1" applyFill="1" applyAlignment="1">
      <alignment horizontal="left" vertical="top" wrapText="1"/>
    </xf>
    <xf numFmtId="0" fontId="12" fillId="3" borderId="26" xfId="3" applyFont="1" applyFill="1" applyBorder="1" applyAlignment="1">
      <alignment horizontal="left" vertical="top" wrapText="1"/>
    </xf>
    <xf numFmtId="0" fontId="12" fillId="3" borderId="161" xfId="3" applyFont="1" applyFill="1" applyBorder="1" applyAlignment="1">
      <alignment horizontal="left" vertical="top" wrapText="1"/>
    </xf>
    <xf numFmtId="0" fontId="12" fillId="3" borderId="23" xfId="3" applyFont="1" applyFill="1" applyBorder="1" applyAlignment="1">
      <alignment horizontal="left" vertical="top" wrapText="1"/>
    </xf>
    <xf numFmtId="0" fontId="12" fillId="3" borderId="33" xfId="3" applyFont="1" applyFill="1" applyBorder="1" applyAlignment="1">
      <alignment horizontal="left" vertical="top" wrapText="1"/>
    </xf>
    <xf numFmtId="0" fontId="12" fillId="0" borderId="50" xfId="0" applyFont="1" applyBorder="1" applyAlignment="1">
      <alignment vertical="top" wrapText="1"/>
    </xf>
    <xf numFmtId="0" fontId="12" fillId="0" borderId="51" xfId="0" applyFont="1" applyBorder="1" applyAlignment="1">
      <alignment vertical="top" wrapText="1"/>
    </xf>
    <xf numFmtId="0" fontId="12" fillId="0" borderId="26" xfId="0" applyFont="1" applyBorder="1" applyAlignment="1">
      <alignment vertical="top" wrapText="1"/>
    </xf>
    <xf numFmtId="0" fontId="12" fillId="0" borderId="68" xfId="0" applyFont="1" applyBorder="1" applyAlignment="1">
      <alignment vertical="top" wrapText="1"/>
    </xf>
    <xf numFmtId="0" fontId="12" fillId="0" borderId="90" xfId="0" applyFont="1" applyBorder="1" applyAlignment="1">
      <alignment vertical="top" wrapText="1"/>
    </xf>
    <xf numFmtId="0" fontId="12" fillId="0" borderId="30" xfId="0" applyFont="1" applyBorder="1" applyAlignment="1">
      <alignment vertical="top" wrapText="1"/>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168" xfId="0" applyFont="1" applyBorder="1" applyAlignment="1">
      <alignment vertical="top" wrapText="1"/>
    </xf>
    <xf numFmtId="0" fontId="12" fillId="0" borderId="111" xfId="0" applyFont="1" applyBorder="1" applyAlignment="1">
      <alignment vertical="top" wrapText="1"/>
    </xf>
    <xf numFmtId="0" fontId="12" fillId="0" borderId="169" xfId="0" applyFont="1" applyBorder="1" applyAlignment="1">
      <alignment vertical="top" wrapText="1"/>
    </xf>
    <xf numFmtId="0" fontId="22" fillId="4" borderId="103" xfId="0" applyFont="1" applyFill="1" applyBorder="1" applyAlignment="1" applyProtection="1">
      <alignment horizontal="left" vertical="top" wrapText="1" indent="1"/>
      <protection locked="0"/>
    </xf>
    <xf numFmtId="0" fontId="22" fillId="0" borderId="103" xfId="0" applyFont="1" applyBorder="1" applyAlignment="1">
      <alignment horizontal="left" vertical="center" indent="1"/>
    </xf>
    <xf numFmtId="0" fontId="22" fillId="0" borderId="74" xfId="0" applyFont="1" applyBorder="1" applyAlignment="1">
      <alignment horizontal="left" vertical="center" indent="1"/>
    </xf>
    <xf numFmtId="0" fontId="12" fillId="7" borderId="167" xfId="0" applyFont="1" applyFill="1" applyBorder="1" applyAlignment="1">
      <alignment horizontal="left" vertical="top" wrapText="1"/>
    </xf>
    <xf numFmtId="0" fontId="12" fillId="7" borderId="76" xfId="0" applyFont="1" applyFill="1" applyBorder="1" applyAlignment="1">
      <alignment horizontal="left" vertical="top" wrapText="1"/>
    </xf>
    <xf numFmtId="0" fontId="12" fillId="7" borderId="120"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1" xfId="0" applyFont="1" applyFill="1" applyBorder="1" applyAlignment="1">
      <alignment horizontal="left" vertical="top" wrapText="1"/>
    </xf>
    <xf numFmtId="0" fontId="12" fillId="7" borderId="32" xfId="0" applyFont="1" applyFill="1" applyBorder="1" applyAlignment="1">
      <alignment horizontal="left" vertical="top" wrapText="1"/>
    </xf>
    <xf numFmtId="0" fontId="12" fillId="7" borderId="59" xfId="0" applyFont="1" applyFill="1" applyBorder="1" applyAlignment="1">
      <alignment horizontal="left" vertical="top" wrapText="1"/>
    </xf>
    <xf numFmtId="0" fontId="12" fillId="7" borderId="60" xfId="0" applyFont="1" applyFill="1" applyBorder="1" applyAlignment="1">
      <alignment horizontal="left" vertical="top" wrapText="1"/>
    </xf>
    <xf numFmtId="0" fontId="12" fillId="7" borderId="86" xfId="0" applyFont="1" applyFill="1" applyBorder="1" applyAlignment="1">
      <alignment horizontal="left" vertical="top" wrapText="1"/>
    </xf>
    <xf numFmtId="0" fontId="12" fillId="0" borderId="24" xfId="0" applyFont="1" applyBorder="1" applyAlignment="1">
      <alignment vertical="top" wrapText="1"/>
    </xf>
    <xf numFmtId="0" fontId="12" fillId="0" borderId="87" xfId="0" applyFont="1" applyBorder="1" applyAlignment="1">
      <alignment vertical="top" wrapText="1"/>
    </xf>
    <xf numFmtId="0" fontId="12" fillId="0" borderId="161" xfId="0" applyFont="1" applyBorder="1" applyAlignment="1">
      <alignment vertical="top" wrapText="1"/>
    </xf>
    <xf numFmtId="0" fontId="12" fillId="0" borderId="23" xfId="0" applyFont="1" applyBorder="1" applyAlignment="1">
      <alignment vertical="top" wrapText="1"/>
    </xf>
    <xf numFmtId="0" fontId="12" fillId="0" borderId="33" xfId="0" applyFont="1" applyBorder="1" applyAlignment="1">
      <alignment vertical="top" wrapText="1"/>
    </xf>
    <xf numFmtId="0" fontId="36" fillId="4" borderId="163" xfId="0" applyFont="1" applyFill="1" applyBorder="1" applyAlignment="1">
      <alignment horizontal="center" vertical="center" textRotation="255" wrapText="1"/>
    </xf>
    <xf numFmtId="0" fontId="36" fillId="4" borderId="55" xfId="0" applyFont="1" applyFill="1" applyBorder="1" applyAlignment="1">
      <alignment horizontal="center" vertical="center" textRotation="255" wrapText="1"/>
    </xf>
    <xf numFmtId="0" fontId="36" fillId="4" borderId="108" xfId="0" applyFont="1" applyFill="1" applyBorder="1" applyAlignment="1">
      <alignment horizontal="center" vertical="center" textRotation="255" wrapText="1"/>
    </xf>
    <xf numFmtId="0" fontId="12" fillId="0" borderId="46" xfId="0" applyFont="1" applyBorder="1" applyAlignment="1">
      <alignment horizontal="left" vertical="center" wrapText="1"/>
    </xf>
    <xf numFmtId="0" fontId="12" fillId="0" borderId="29" xfId="0" applyFont="1" applyBorder="1" applyAlignment="1">
      <alignment horizontal="left" vertical="center" wrapText="1"/>
    </xf>
    <xf numFmtId="0" fontId="12" fillId="0" borderId="49" xfId="0" applyFont="1" applyBorder="1" applyAlignment="1">
      <alignment vertical="top" wrapText="1"/>
    </xf>
    <xf numFmtId="0" fontId="12" fillId="0" borderId="16" xfId="0" applyFont="1" applyBorder="1" applyAlignment="1">
      <alignment vertical="top" wrapText="1"/>
    </xf>
    <xf numFmtId="0" fontId="12" fillId="0" borderId="17" xfId="0" applyFont="1" applyBorder="1" applyAlignment="1">
      <alignment vertical="top" wrapText="1"/>
    </xf>
    <xf numFmtId="0" fontId="12" fillId="0" borderId="76" xfId="0" applyFont="1" applyBorder="1" applyAlignment="1">
      <alignment horizontal="left" vertical="center" wrapText="1"/>
    </xf>
    <xf numFmtId="0" fontId="12" fillId="0" borderId="120" xfId="0" applyFont="1" applyBorder="1" applyAlignment="1">
      <alignment horizontal="left" vertical="center" wrapText="1"/>
    </xf>
    <xf numFmtId="0" fontId="12" fillId="7" borderId="70"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26" xfId="0" applyFont="1" applyFill="1" applyBorder="1" applyAlignment="1">
      <alignment horizontal="left" vertical="top" wrapText="1"/>
    </xf>
    <xf numFmtId="0" fontId="12" fillId="7" borderId="81" xfId="0" applyFont="1" applyFill="1" applyBorder="1" applyAlignment="1">
      <alignment horizontal="left" vertical="top" wrapText="1"/>
    </xf>
    <xf numFmtId="0" fontId="12" fillId="7" borderId="82" xfId="0" applyFont="1" applyFill="1" applyBorder="1" applyAlignment="1">
      <alignment horizontal="left" vertical="top" wrapText="1"/>
    </xf>
    <xf numFmtId="0" fontId="44" fillId="0" borderId="24" xfId="0" applyFont="1" applyBorder="1" applyAlignment="1">
      <alignment vertical="center" wrapText="1"/>
    </xf>
    <xf numFmtId="0" fontId="36" fillId="4" borderId="24" xfId="0" applyFont="1" applyFill="1" applyBorder="1" applyAlignment="1">
      <alignment horizontal="center" vertical="center" textRotation="255" wrapText="1"/>
    </xf>
    <xf numFmtId="0" fontId="36" fillId="4" borderId="87" xfId="0" applyFont="1" applyFill="1" applyBorder="1" applyAlignment="1">
      <alignment horizontal="center" vertical="center" textRotation="255" wrapText="1"/>
    </xf>
    <xf numFmtId="0" fontId="12" fillId="0" borderId="167" xfId="0" applyFont="1" applyBorder="1" applyAlignment="1">
      <alignment horizontal="left" vertical="center" wrapText="1"/>
    </xf>
    <xf numFmtId="0" fontId="12" fillId="0" borderId="59" xfId="0" applyFont="1" applyBorder="1" applyAlignment="1">
      <alignment vertical="top" wrapText="1"/>
    </xf>
    <xf numFmtId="0" fontId="12" fillId="0" borderId="60" xfId="0" applyFont="1" applyBorder="1" applyAlignment="1">
      <alignment vertical="top" wrapText="1"/>
    </xf>
    <xf numFmtId="0" fontId="12" fillId="0" borderId="86" xfId="0" applyFont="1" applyBorder="1" applyAlignment="1">
      <alignment vertical="top" wrapText="1"/>
    </xf>
    <xf numFmtId="0" fontId="12" fillId="0" borderId="28" xfId="0" applyFont="1" applyBorder="1">
      <alignment vertical="center"/>
    </xf>
    <xf numFmtId="0" fontId="12" fillId="0" borderId="46" xfId="0" applyFont="1" applyBorder="1">
      <alignment vertical="center"/>
    </xf>
    <xf numFmtId="0" fontId="12" fillId="0" borderId="65" xfId="0" applyFont="1" applyBorder="1">
      <alignment vertical="center"/>
    </xf>
    <xf numFmtId="0" fontId="12" fillId="0" borderId="35" xfId="0" applyFont="1" applyBorder="1" applyAlignment="1">
      <alignment vertical="top" wrapText="1"/>
    </xf>
    <xf numFmtId="0" fontId="12" fillId="0" borderId="58" xfId="0" applyFont="1" applyBorder="1" applyAlignment="1">
      <alignment vertical="top" wrapText="1"/>
    </xf>
    <xf numFmtId="0" fontId="22" fillId="4" borderId="103" xfId="0" applyFont="1" applyFill="1" applyBorder="1" applyAlignment="1">
      <alignment horizontal="left" vertical="center" indent="1"/>
    </xf>
    <xf numFmtId="0" fontId="22" fillId="4" borderId="74" xfId="0" applyFont="1" applyFill="1" applyBorder="1" applyAlignment="1">
      <alignment horizontal="left" vertical="center" indent="1"/>
    </xf>
    <xf numFmtId="0" fontId="12" fillId="7" borderId="166" xfId="0" applyFont="1" applyFill="1" applyBorder="1" applyAlignment="1">
      <alignment horizontal="left" vertical="top" wrapText="1"/>
    </xf>
    <xf numFmtId="0" fontId="81" fillId="0" borderId="0" xfId="0" applyFont="1" applyAlignment="1">
      <alignment horizontal="left" vertical="center" wrapText="1"/>
    </xf>
    <xf numFmtId="0" fontId="12" fillId="11" borderId="177" xfId="3" applyFont="1" applyFill="1" applyBorder="1" applyAlignment="1">
      <alignment horizontal="left" vertical="center" wrapText="1"/>
    </xf>
    <xf numFmtId="0" fontId="12" fillId="11" borderId="46" xfId="3" applyFont="1" applyFill="1" applyBorder="1" applyAlignment="1">
      <alignment horizontal="left" vertical="center" wrapText="1"/>
    </xf>
    <xf numFmtId="0" fontId="12" fillId="11" borderId="29" xfId="3" applyFont="1" applyFill="1" applyBorder="1" applyAlignment="1">
      <alignment horizontal="left" vertical="center" wrapText="1"/>
    </xf>
    <xf numFmtId="0" fontId="12" fillId="11" borderId="24" xfId="3" applyFont="1" applyFill="1" applyBorder="1" applyAlignment="1">
      <alignment horizontal="left" vertical="top" wrapText="1"/>
    </xf>
    <xf numFmtId="0" fontId="12" fillId="11" borderId="0" xfId="3" applyFont="1" applyFill="1" applyAlignment="1">
      <alignment horizontal="left" vertical="top" wrapText="1"/>
    </xf>
    <xf numFmtId="0" fontId="12" fillId="11" borderId="26" xfId="3" applyFont="1" applyFill="1" applyBorder="1" applyAlignment="1">
      <alignment horizontal="left" vertical="top" wrapText="1"/>
    </xf>
    <xf numFmtId="0" fontId="12" fillId="11" borderId="87" xfId="3" applyFont="1" applyFill="1" applyBorder="1" applyAlignment="1">
      <alignment horizontal="left" vertical="top" wrapText="1"/>
    </xf>
    <xf numFmtId="0" fontId="12" fillId="11" borderId="68" xfId="3" applyFont="1" applyFill="1" applyBorder="1" applyAlignment="1">
      <alignment horizontal="left" vertical="top" wrapText="1"/>
    </xf>
    <xf numFmtId="0" fontId="12" fillId="11" borderId="90" xfId="3" applyFont="1" applyFill="1" applyBorder="1" applyAlignment="1">
      <alignment horizontal="left" vertical="top" wrapText="1"/>
    </xf>
    <xf numFmtId="0" fontId="36" fillId="4" borderId="164" xfId="0" applyFont="1" applyFill="1" applyBorder="1" applyAlignment="1">
      <alignment horizontal="center" vertical="center" textRotation="255" wrapText="1"/>
    </xf>
    <xf numFmtId="0" fontId="12" fillId="3" borderId="0" xfId="0" applyFont="1" applyFill="1" applyAlignment="1">
      <alignment horizontal="left" vertical="top" wrapText="1"/>
    </xf>
    <xf numFmtId="0" fontId="12" fillId="3" borderId="26" xfId="0" applyFont="1" applyFill="1" applyBorder="1" applyAlignment="1">
      <alignment horizontal="left" vertical="top" wrapText="1"/>
    </xf>
    <xf numFmtId="0" fontId="12" fillId="3" borderId="81" xfId="0" applyFont="1" applyFill="1" applyBorder="1" applyAlignment="1">
      <alignment horizontal="left" vertical="top" wrapText="1"/>
    </xf>
    <xf numFmtId="0" fontId="12" fillId="3" borderId="82" xfId="0" applyFont="1" applyFill="1" applyBorder="1" applyAlignment="1">
      <alignment horizontal="left" vertical="top" wrapText="1"/>
    </xf>
    <xf numFmtId="0" fontId="36" fillId="4" borderId="165" xfId="0" applyFont="1" applyFill="1" applyBorder="1" applyAlignment="1">
      <alignment horizontal="center" vertical="center" textRotation="255" wrapText="1"/>
    </xf>
    <xf numFmtId="0" fontId="36" fillId="4" borderId="56" xfId="0" applyFont="1" applyFill="1" applyBorder="1" applyAlignment="1">
      <alignment horizontal="center" vertical="center" textRotation="255" wrapText="1"/>
    </xf>
    <xf numFmtId="0" fontId="12" fillId="3" borderId="50" xfId="0" applyFont="1" applyFill="1" applyBorder="1" applyAlignment="1">
      <alignment horizontal="left" vertical="top" wrapText="1"/>
    </xf>
    <xf numFmtId="0" fontId="12" fillId="3" borderId="51" xfId="0" applyFont="1" applyFill="1" applyBorder="1" applyAlignment="1">
      <alignment horizontal="left" vertical="top" wrapText="1"/>
    </xf>
    <xf numFmtId="0" fontId="44" fillId="0" borderId="0" xfId="0" applyFont="1" applyAlignment="1">
      <alignment vertical="center" wrapText="1"/>
    </xf>
    <xf numFmtId="194" fontId="12" fillId="3" borderId="58" xfId="4" applyNumberFormat="1" applyFont="1" applyFill="1" applyBorder="1" applyAlignment="1">
      <alignment vertical="center" shrinkToFit="1"/>
    </xf>
    <xf numFmtId="194" fontId="12" fillId="3" borderId="53" xfId="4" applyNumberFormat="1" applyFont="1" applyFill="1" applyBorder="1" applyAlignment="1">
      <alignment vertical="center" shrinkToFit="1"/>
    </xf>
    <xf numFmtId="0" fontId="12" fillId="2" borderId="1" xfId="3" applyFont="1" applyFill="1" applyBorder="1" applyAlignment="1">
      <alignment horizontal="center" vertical="center"/>
    </xf>
    <xf numFmtId="178" fontId="36" fillId="0" borderId="42" xfId="2" applyNumberFormat="1" applyFont="1" applyFill="1" applyBorder="1" applyAlignment="1" applyProtection="1">
      <alignment horizontal="center" vertical="center" wrapText="1"/>
      <protection locked="0"/>
    </xf>
    <xf numFmtId="178" fontId="36" fillId="0" borderId="36" xfId="2" applyNumberFormat="1" applyFont="1" applyFill="1" applyBorder="1" applyAlignment="1" applyProtection="1">
      <alignment horizontal="center" vertical="center" wrapText="1"/>
      <protection locked="0"/>
    </xf>
    <xf numFmtId="178" fontId="36" fillId="0" borderId="43" xfId="2" applyNumberFormat="1" applyFont="1" applyFill="1" applyBorder="1" applyAlignment="1" applyProtection="1">
      <alignment horizontal="center" vertical="center" wrapText="1"/>
      <protection locked="0"/>
    </xf>
    <xf numFmtId="0" fontId="22" fillId="0" borderId="0" xfId="0" applyFont="1" applyAlignment="1">
      <alignment horizontal="center" vertical="center"/>
    </xf>
    <xf numFmtId="178" fontId="20" fillId="2" borderId="1" xfId="0" applyNumberFormat="1" applyFont="1" applyFill="1" applyBorder="1" applyAlignment="1">
      <alignment horizontal="center" vertical="center" shrinkToFit="1"/>
    </xf>
    <xf numFmtId="178" fontId="12" fillId="3" borderId="23" xfId="0" applyNumberFormat="1" applyFont="1" applyFill="1" applyBorder="1" applyAlignment="1">
      <alignment vertical="center" wrapText="1" shrinkToFit="1"/>
    </xf>
    <xf numFmtId="0" fontId="12" fillId="3" borderId="23" xfId="0" applyFont="1" applyFill="1" applyBorder="1" applyAlignment="1">
      <alignment vertical="center" wrapText="1" shrinkToFit="1"/>
    </xf>
    <xf numFmtId="194" fontId="12" fillId="3" borderId="91" xfId="4" applyNumberFormat="1" applyFont="1" applyFill="1" applyBorder="1" applyAlignment="1">
      <alignment vertical="center" shrinkToFit="1"/>
    </xf>
    <xf numFmtId="194" fontId="12" fillId="3" borderId="170" xfId="4" applyNumberFormat="1" applyFont="1" applyFill="1" applyBorder="1" applyAlignment="1">
      <alignment vertical="center" shrinkToFit="1"/>
    </xf>
    <xf numFmtId="194" fontId="12" fillId="3" borderId="64" xfId="4" applyNumberFormat="1" applyFont="1" applyFill="1" applyBorder="1" applyAlignment="1">
      <alignment vertical="center" shrinkToFit="1"/>
    </xf>
    <xf numFmtId="194" fontId="12" fillId="3" borderId="19" xfId="4" applyNumberFormat="1" applyFont="1" applyFill="1" applyBorder="1" applyAlignment="1">
      <alignment vertical="center" shrinkToFit="1"/>
    </xf>
    <xf numFmtId="194" fontId="12" fillId="3" borderId="43" xfId="4" applyNumberFormat="1" applyFont="1" applyFill="1" applyBorder="1" applyAlignment="1">
      <alignment vertical="center" shrinkToFit="1"/>
    </xf>
    <xf numFmtId="194" fontId="12" fillId="3" borderId="1" xfId="4" applyNumberFormat="1" applyFont="1" applyFill="1" applyBorder="1" applyAlignment="1">
      <alignment vertical="center" shrinkToFit="1"/>
    </xf>
    <xf numFmtId="0" fontId="27" fillId="2" borderId="42" xfId="0" applyFont="1" applyFill="1" applyBorder="1" applyAlignment="1">
      <alignment horizontal="center" vertical="center" wrapText="1"/>
    </xf>
    <xf numFmtId="0" fontId="27" fillId="2" borderId="36" xfId="0" applyFont="1" applyFill="1" applyBorder="1" applyAlignment="1">
      <alignment horizontal="center" vertical="center" wrapText="1"/>
    </xf>
    <xf numFmtId="178" fontId="12" fillId="3" borderId="91" xfId="4" applyNumberFormat="1" applyFont="1" applyFill="1" applyBorder="1" applyAlignment="1">
      <alignment vertical="center" shrinkToFit="1"/>
    </xf>
    <xf numFmtId="178" fontId="12" fillId="3" borderId="170" xfId="4" applyNumberFormat="1" applyFont="1" applyFill="1" applyBorder="1" applyAlignment="1">
      <alignment vertical="center" shrinkToFit="1"/>
    </xf>
    <xf numFmtId="178" fontId="12" fillId="3" borderId="64" xfId="4" applyNumberFormat="1" applyFont="1" applyFill="1" applyBorder="1" applyAlignment="1">
      <alignment vertical="center" shrinkToFit="1"/>
    </xf>
    <xf numFmtId="178" fontId="12" fillId="3" borderId="19" xfId="4" applyNumberFormat="1" applyFont="1" applyFill="1" applyBorder="1" applyAlignment="1">
      <alignment vertical="center" shrinkToFit="1"/>
    </xf>
    <xf numFmtId="0" fontId="38" fillId="0" borderId="16" xfId="0" applyFont="1" applyBorder="1" applyAlignment="1">
      <alignment vertical="top" wrapText="1"/>
    </xf>
    <xf numFmtId="0" fontId="34" fillId="0" borderId="15" xfId="0" applyFont="1" applyBorder="1" applyAlignment="1">
      <alignment horizontal="justify" vertical="center" wrapText="1"/>
    </xf>
    <xf numFmtId="0" fontId="34" fillId="4" borderId="27" xfId="0" applyFont="1" applyFill="1" applyBorder="1" applyAlignment="1">
      <alignment horizontal="center" vertical="distributed" textRotation="255" justifyLastLine="1"/>
    </xf>
    <xf numFmtId="0" fontId="34" fillId="4" borderId="16" xfId="0" applyFont="1" applyFill="1" applyBorder="1" applyAlignment="1">
      <alignment horizontal="center" vertical="distributed" textRotation="255" justifyLastLine="1"/>
    </xf>
    <xf numFmtId="0" fontId="34" fillId="4" borderId="17" xfId="0" applyFont="1" applyFill="1" applyBorder="1" applyAlignment="1">
      <alignment horizontal="center" vertical="distributed" textRotation="255" justifyLastLine="1"/>
    </xf>
    <xf numFmtId="0" fontId="34" fillId="0" borderId="16" xfId="0" applyFont="1" applyBorder="1" applyAlignment="1" applyProtection="1">
      <alignment vertical="center" shrinkToFit="1"/>
      <protection locked="0"/>
    </xf>
    <xf numFmtId="0" fontId="34" fillId="0" borderId="0" xfId="0" applyFont="1" applyAlignment="1" applyProtection="1">
      <alignment vertical="center" shrinkToFit="1"/>
      <protection locked="0"/>
    </xf>
    <xf numFmtId="0" fontId="34" fillId="0" borderId="75" xfId="0" applyFont="1" applyBorder="1" applyAlignment="1" applyProtection="1">
      <alignment vertical="center" shrinkToFit="1"/>
      <protection locked="0"/>
    </xf>
    <xf numFmtId="0" fontId="34" fillId="4" borderId="27"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17" xfId="0" applyFont="1" applyFill="1" applyBorder="1" applyAlignment="1">
      <alignment horizontal="center" vertical="center" wrapText="1"/>
    </xf>
    <xf numFmtId="0" fontId="34" fillId="4" borderId="58" xfId="0" applyFont="1" applyFill="1" applyBorder="1" applyAlignment="1">
      <alignment horizontal="center" vertical="center" wrapText="1"/>
    </xf>
    <xf numFmtId="0" fontId="34" fillId="4" borderId="42"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1" xfId="0" applyFont="1" applyFill="1" applyBorder="1" applyAlignment="1">
      <alignment horizontal="center" vertical="center"/>
    </xf>
    <xf numFmtId="0" fontId="34" fillId="4" borderId="52" xfId="0" applyFont="1" applyFill="1" applyBorder="1" applyAlignment="1">
      <alignment horizontal="center" vertical="distributed" textRotation="255" justifyLastLine="1"/>
    </xf>
    <xf numFmtId="0" fontId="34" fillId="4" borderId="22" xfId="0" applyFont="1" applyFill="1" applyBorder="1" applyAlignment="1">
      <alignment horizontal="center" vertical="distributed" textRotation="255" justifyLastLine="1"/>
    </xf>
    <xf numFmtId="0" fontId="34" fillId="4" borderId="52" xfId="0" applyFont="1" applyFill="1" applyBorder="1" applyAlignment="1">
      <alignment horizontal="center" vertical="distributed" textRotation="255" wrapText="1" justifyLastLine="1"/>
    </xf>
    <xf numFmtId="0" fontId="34" fillId="4" borderId="22" xfId="0" applyFont="1" applyFill="1" applyBorder="1" applyAlignment="1">
      <alignment horizontal="center" vertical="distributed" textRotation="255" wrapText="1" justifyLastLine="1"/>
    </xf>
    <xf numFmtId="0" fontId="34" fillId="4" borderId="53" xfId="0" applyFont="1" applyFill="1" applyBorder="1" applyAlignment="1">
      <alignment horizontal="center" vertical="distributed" textRotation="255" wrapText="1" justifyLastLine="1"/>
    </xf>
    <xf numFmtId="0" fontId="34" fillId="4" borderId="16" xfId="0" applyFont="1" applyFill="1" applyBorder="1" applyAlignment="1">
      <alignment horizontal="center" vertical="center" textRotation="255" wrapText="1"/>
    </xf>
    <xf numFmtId="0" fontId="34" fillId="4" borderId="22" xfId="0" applyFont="1" applyFill="1" applyBorder="1" applyAlignment="1">
      <alignment horizontal="center" vertical="center" textRotation="255" wrapText="1"/>
    </xf>
    <xf numFmtId="0" fontId="34" fillId="4" borderId="53" xfId="0" applyFont="1" applyFill="1" applyBorder="1" applyAlignment="1">
      <alignment horizontal="center" vertical="center" textRotation="255" wrapText="1"/>
    </xf>
    <xf numFmtId="0" fontId="34" fillId="4" borderId="27" xfId="0" applyFont="1" applyFill="1" applyBorder="1" applyAlignment="1">
      <alignment horizontal="center" vertical="distributed" textRotation="255" wrapText="1" justifyLastLine="1"/>
    </xf>
    <xf numFmtId="0" fontId="34" fillId="4" borderId="16" xfId="0" applyFont="1" applyFill="1" applyBorder="1" applyAlignment="1">
      <alignment horizontal="center" vertical="distributed" textRotation="255" wrapText="1" justifyLastLine="1"/>
    </xf>
    <xf numFmtId="0" fontId="34" fillId="4" borderId="17" xfId="0" applyFont="1" applyFill="1" applyBorder="1" applyAlignment="1">
      <alignment horizontal="center" vertical="distributed" textRotation="255" wrapText="1" justifyLastLine="1"/>
    </xf>
    <xf numFmtId="0" fontId="34" fillId="4" borderId="53" xfId="0" applyFont="1" applyFill="1" applyBorder="1" applyAlignment="1">
      <alignment horizontal="center" vertical="center"/>
    </xf>
    <xf numFmtId="0" fontId="34" fillId="4" borderId="53" xfId="0" applyFont="1" applyFill="1" applyBorder="1">
      <alignment vertical="center"/>
    </xf>
    <xf numFmtId="0" fontId="34" fillId="0" borderId="0" xfId="0" applyFont="1" applyAlignment="1">
      <alignment horizontal="left" vertical="center"/>
    </xf>
    <xf numFmtId="0" fontId="34" fillId="0" borderId="0" xfId="0" applyFont="1" applyAlignment="1">
      <alignment horizontal="justify" vertical="center" wrapText="1"/>
    </xf>
    <xf numFmtId="0" fontId="34" fillId="4" borderId="42" xfId="0" applyFont="1" applyFill="1" applyBorder="1" applyAlignment="1">
      <alignment horizontal="center" vertical="center"/>
    </xf>
    <xf numFmtId="0" fontId="34" fillId="4" borderId="36" xfId="0" applyFont="1" applyFill="1" applyBorder="1" applyAlignment="1">
      <alignment horizontal="center" vertical="center"/>
    </xf>
    <xf numFmtId="0" fontId="34" fillId="4" borderId="43" xfId="0" applyFont="1" applyFill="1" applyBorder="1" applyAlignment="1">
      <alignment horizontal="center" vertical="center"/>
    </xf>
    <xf numFmtId="0" fontId="34" fillId="0" borderId="27" xfId="0" applyFont="1" applyBorder="1" applyAlignment="1" applyProtection="1">
      <alignment vertical="center" shrinkToFit="1"/>
      <protection locked="0"/>
    </xf>
    <xf numFmtId="0" fontId="34" fillId="0" borderId="80" xfId="0" applyFont="1" applyBorder="1" applyAlignment="1" applyProtection="1">
      <alignment vertical="center" shrinkToFit="1"/>
      <protection locked="0"/>
    </xf>
    <xf numFmtId="0" fontId="34" fillId="0" borderId="17" xfId="0" applyFont="1" applyBorder="1" applyAlignment="1" applyProtection="1">
      <alignment vertical="center" shrinkToFit="1"/>
      <protection locked="0"/>
    </xf>
    <xf numFmtId="0" fontId="34" fillId="0" borderId="66" xfId="0" applyFont="1" applyBorder="1" applyAlignment="1" applyProtection="1">
      <alignment vertical="center" shrinkToFit="1"/>
      <protection locked="0"/>
    </xf>
    <xf numFmtId="0" fontId="34" fillId="0" borderId="15" xfId="0" applyFont="1" applyBorder="1" applyAlignment="1" applyProtection="1">
      <alignment vertical="center" shrinkToFit="1"/>
      <protection locked="0"/>
    </xf>
    <xf numFmtId="0" fontId="34" fillId="0" borderId="23" xfId="0" applyFont="1" applyBorder="1" applyAlignment="1" applyProtection="1">
      <alignment vertical="center" shrinkToFit="1"/>
      <protection locked="0"/>
    </xf>
    <xf numFmtId="0" fontId="34" fillId="0" borderId="36" xfId="0" applyFont="1" applyBorder="1">
      <alignment vertical="center"/>
    </xf>
    <xf numFmtId="0" fontId="34" fillId="0" borderId="0" xfId="0" applyFont="1" applyAlignment="1">
      <alignment horizontal="center" vertical="center"/>
    </xf>
    <xf numFmtId="0" fontId="34" fillId="4" borderId="34" xfId="0" applyFont="1" applyFill="1" applyBorder="1" applyAlignment="1">
      <alignment horizontal="center" vertical="center" textRotation="255" wrapText="1"/>
    </xf>
    <xf numFmtId="0" fontId="34" fillId="4" borderId="35" xfId="0" applyFont="1" applyFill="1" applyBorder="1" applyAlignment="1">
      <alignment horizontal="center" vertical="center" textRotation="255" wrapText="1"/>
    </xf>
    <xf numFmtId="0" fontId="34" fillId="4" borderId="58" xfId="0" applyFont="1" applyFill="1" applyBorder="1" applyAlignment="1">
      <alignment horizontal="center" vertical="center" textRotation="255" wrapText="1"/>
    </xf>
    <xf numFmtId="0" fontId="34" fillId="4" borderId="15" xfId="0" applyFont="1" applyFill="1" applyBorder="1" applyAlignment="1">
      <alignment horizontal="right" vertical="center"/>
    </xf>
    <xf numFmtId="0" fontId="34" fillId="4" borderId="80" xfId="0" applyFont="1" applyFill="1" applyBorder="1" applyAlignment="1">
      <alignment horizontal="right" vertical="center"/>
    </xf>
    <xf numFmtId="0" fontId="34" fillId="3" borderId="36" xfId="0" applyFont="1" applyFill="1" applyBorder="1" applyAlignment="1">
      <alignment horizontal="center" vertical="center" shrinkToFit="1"/>
    </xf>
    <xf numFmtId="0" fontId="34" fillId="3" borderId="43" xfId="0" applyFont="1" applyFill="1" applyBorder="1" applyAlignment="1">
      <alignment horizontal="center" vertical="center" shrinkToFit="1"/>
    </xf>
    <xf numFmtId="185" fontId="34" fillId="3" borderId="12" xfId="4" applyNumberFormat="1" applyFont="1" applyFill="1" applyBorder="1" applyAlignment="1" applyProtection="1">
      <alignment horizontal="center" vertical="center"/>
    </xf>
    <xf numFmtId="185" fontId="34" fillId="3" borderId="13" xfId="4" applyNumberFormat="1" applyFont="1" applyFill="1" applyBorder="1" applyAlignment="1" applyProtection="1">
      <alignment horizontal="center" vertical="center"/>
    </xf>
    <xf numFmtId="0" fontId="34" fillId="4" borderId="76" xfId="0" applyFont="1" applyFill="1" applyBorder="1" applyAlignment="1">
      <alignment horizontal="center" vertical="center"/>
    </xf>
    <xf numFmtId="0" fontId="34" fillId="4" borderId="91" xfId="0" applyFont="1" applyFill="1" applyBorder="1" applyAlignment="1">
      <alignment horizontal="center" vertical="center"/>
    </xf>
    <xf numFmtId="38" fontId="34" fillId="0" borderId="16" xfId="4" applyFont="1" applyFill="1" applyBorder="1" applyAlignment="1" applyProtection="1">
      <alignment vertical="center" shrinkToFit="1"/>
      <protection locked="0"/>
    </xf>
    <xf numFmtId="38" fontId="34" fillId="0" borderId="75" xfId="4" applyFont="1" applyFill="1" applyBorder="1" applyAlignment="1" applyProtection="1">
      <alignment vertical="center" shrinkToFit="1"/>
      <protection locked="0"/>
    </xf>
    <xf numFmtId="0" fontId="34" fillId="4" borderId="63" xfId="0" applyFont="1" applyFill="1" applyBorder="1" applyAlignment="1">
      <alignment horizontal="center" vertical="center"/>
    </xf>
    <xf numFmtId="38" fontId="34" fillId="0" borderId="17" xfId="4" applyFont="1" applyFill="1" applyBorder="1" applyAlignment="1" applyProtection="1">
      <alignment vertical="center" shrinkToFit="1"/>
      <protection locked="0"/>
    </xf>
    <xf numFmtId="38" fontId="34" fillId="0" borderId="66" xfId="4" applyFont="1" applyFill="1" applyBorder="1" applyAlignment="1" applyProtection="1">
      <alignment vertical="center" shrinkToFit="1"/>
      <protection locked="0"/>
    </xf>
    <xf numFmtId="38" fontId="34" fillId="0" borderId="27" xfId="4" applyFont="1" applyFill="1" applyBorder="1" applyAlignment="1" applyProtection="1">
      <alignment vertical="center" shrinkToFit="1"/>
      <protection locked="0"/>
    </xf>
    <xf numFmtId="38" fontId="34" fillId="0" borderId="80" xfId="4" applyFont="1" applyFill="1" applyBorder="1" applyAlignment="1" applyProtection="1">
      <alignment vertical="center" shrinkToFit="1"/>
      <protection locked="0"/>
    </xf>
    <xf numFmtId="0" fontId="34" fillId="4" borderId="45"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31" xfId="0" applyFont="1" applyFill="1" applyBorder="1" applyAlignment="1">
      <alignment horizontal="center" vertical="center"/>
    </xf>
    <xf numFmtId="0" fontId="34" fillId="4" borderId="31" xfId="0" applyFont="1" applyFill="1" applyBorder="1" applyAlignment="1">
      <alignment horizontal="center" vertical="center" wrapText="1"/>
    </xf>
    <xf numFmtId="0" fontId="34" fillId="4" borderId="45"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0" borderId="15" xfId="0" applyFont="1" applyBorder="1" applyAlignment="1">
      <alignment horizontal="left" vertical="center"/>
    </xf>
    <xf numFmtId="0" fontId="34" fillId="0" borderId="80" xfId="0" applyFont="1" applyBorder="1" applyAlignment="1">
      <alignment horizontal="left" vertical="center"/>
    </xf>
    <xf numFmtId="0" fontId="34" fillId="0" borderId="16" xfId="0" applyFont="1" applyBorder="1" applyAlignment="1">
      <alignment horizontal="left" vertical="center"/>
    </xf>
    <xf numFmtId="0" fontId="34" fillId="0" borderId="75" xfId="0" applyFont="1" applyBorder="1" applyAlignment="1">
      <alignment horizontal="left" vertical="center"/>
    </xf>
    <xf numFmtId="0" fontId="34" fillId="0" borderId="23" xfId="0" applyFont="1" applyBorder="1" applyAlignment="1">
      <alignment horizontal="left" vertical="center"/>
    </xf>
    <xf numFmtId="185" fontId="11" fillId="4" borderId="8" xfId="4" applyNumberFormat="1" applyFont="1" applyFill="1" applyBorder="1" applyAlignment="1" applyProtection="1">
      <alignment horizontal="center" vertical="center"/>
      <protection locked="0"/>
    </xf>
    <xf numFmtId="185" fontId="11" fillId="4" borderId="47" xfId="4" applyNumberFormat="1" applyFont="1" applyFill="1" applyBorder="1" applyAlignment="1" applyProtection="1">
      <alignment horizontal="center" vertical="center"/>
      <protection locked="0"/>
    </xf>
    <xf numFmtId="187" fontId="38" fillId="0" borderId="93" xfId="4" applyNumberFormat="1" applyFont="1" applyFill="1" applyBorder="1" applyAlignment="1" applyProtection="1">
      <alignment horizontal="center" vertical="center"/>
    </xf>
    <xf numFmtId="187" fontId="38" fillId="0" borderId="66" xfId="4" applyNumberFormat="1" applyFont="1" applyFill="1" applyBorder="1" applyAlignment="1" applyProtection="1">
      <alignment horizontal="center" vertical="center"/>
    </xf>
    <xf numFmtId="197" fontId="34" fillId="0" borderId="8" xfId="4" applyNumberFormat="1" applyFont="1" applyFill="1" applyBorder="1" applyAlignment="1" applyProtection="1">
      <alignment horizontal="center" vertical="center"/>
      <protection locked="0"/>
    </xf>
    <xf numFmtId="197" fontId="34" fillId="0" borderId="65" xfId="4" applyNumberFormat="1" applyFont="1" applyFill="1" applyBorder="1" applyAlignment="1" applyProtection="1">
      <alignment horizontal="center" vertical="center"/>
      <protection locked="0"/>
    </xf>
    <xf numFmtId="0" fontId="34" fillId="0" borderId="16" xfId="0" applyFont="1" applyBorder="1" applyAlignment="1">
      <alignment vertical="top" wrapText="1"/>
    </xf>
    <xf numFmtId="0" fontId="34" fillId="0" borderId="0" xfId="0" applyFont="1" applyAlignment="1"/>
    <xf numFmtId="0" fontId="34" fillId="4" borderId="27" xfId="0" applyFont="1" applyFill="1" applyBorder="1" applyAlignment="1">
      <alignment horizontal="center" vertical="center"/>
    </xf>
    <xf numFmtId="0" fontId="34" fillId="4" borderId="34" xfId="0" applyFont="1" applyFill="1" applyBorder="1" applyAlignment="1">
      <alignment horizontal="center" vertical="center"/>
    </xf>
    <xf numFmtId="0" fontId="34" fillId="4" borderId="43" xfId="0" applyFont="1" applyFill="1" applyBorder="1">
      <alignment vertical="center"/>
    </xf>
    <xf numFmtId="0" fontId="34" fillId="4" borderId="36" xfId="0" applyFont="1" applyFill="1" applyBorder="1">
      <alignment vertical="center"/>
    </xf>
    <xf numFmtId="185" fontId="34" fillId="4" borderId="93" xfId="0" applyNumberFormat="1" applyFont="1" applyFill="1" applyBorder="1" applyAlignment="1" applyProtection="1">
      <alignment horizontal="center" vertical="center"/>
      <protection locked="0"/>
    </xf>
    <xf numFmtId="185" fontId="34" fillId="4" borderId="66" xfId="0" applyNumberFormat="1" applyFont="1" applyFill="1" applyBorder="1" applyAlignment="1" applyProtection="1">
      <alignment horizontal="center" vertical="center"/>
      <protection locked="0"/>
    </xf>
    <xf numFmtId="0" fontId="34" fillId="4" borderId="60" xfId="0" applyFont="1" applyFill="1" applyBorder="1" applyAlignment="1">
      <alignment horizontal="center" vertical="center"/>
    </xf>
    <xf numFmtId="0" fontId="34" fillId="4" borderId="69" xfId="0" applyFont="1" applyFill="1" applyBorder="1" applyAlignment="1">
      <alignment horizontal="center" vertical="center"/>
    </xf>
    <xf numFmtId="178" fontId="17" fillId="3" borderId="17" xfId="5" applyNumberFormat="1" applyFont="1" applyFill="1" applyBorder="1" applyAlignment="1" applyProtection="1">
      <alignment horizontal="center" vertical="center"/>
      <protection locked="0"/>
    </xf>
    <xf numFmtId="178" fontId="17" fillId="3" borderId="23" xfId="5" applyNumberFormat="1" applyFont="1" applyFill="1" applyBorder="1" applyAlignment="1" applyProtection="1">
      <alignment horizontal="center" vertical="center"/>
      <protection locked="0"/>
    </xf>
    <xf numFmtId="178" fontId="17" fillId="3" borderId="58" xfId="5" applyNumberFormat="1" applyFont="1" applyFill="1" applyBorder="1" applyAlignment="1" applyProtection="1">
      <alignment horizontal="center" vertical="center"/>
      <protection locked="0"/>
    </xf>
    <xf numFmtId="187" fontId="17" fillId="0" borderId="48" xfId="4" applyNumberFormat="1" applyFont="1" applyBorder="1" applyAlignment="1" applyProtection="1">
      <alignment horizontal="center" vertical="center"/>
      <protection locked="0"/>
    </xf>
    <xf numFmtId="187" fontId="17" fillId="0" borderId="43" xfId="4" applyNumberFormat="1" applyFont="1" applyBorder="1" applyAlignment="1" applyProtection="1">
      <alignment horizontal="center" vertical="center"/>
      <protection locked="0"/>
    </xf>
    <xf numFmtId="0" fontId="38" fillId="4" borderId="17" xfId="5" applyFont="1" applyFill="1" applyBorder="1" applyAlignment="1">
      <alignment horizontal="center" vertical="center"/>
    </xf>
    <xf numFmtId="0" fontId="38" fillId="4" borderId="66" xfId="5" applyFont="1" applyFill="1" applyBorder="1" applyAlignment="1">
      <alignment horizontal="center" vertical="center"/>
    </xf>
    <xf numFmtId="0" fontId="38" fillId="4" borderId="28" xfId="5" applyFont="1" applyFill="1" applyBorder="1" applyAlignment="1">
      <alignment horizontal="center" vertical="center"/>
    </xf>
    <xf numFmtId="0" fontId="38" fillId="4" borderId="47" xfId="5" applyFont="1" applyFill="1" applyBorder="1" applyAlignment="1">
      <alignment horizontal="center" vertical="center"/>
    </xf>
    <xf numFmtId="184" fontId="38" fillId="4" borderId="17" xfId="5" applyNumberFormat="1" applyFont="1" applyFill="1" applyBorder="1" applyAlignment="1">
      <alignment horizontal="center" vertical="center" shrinkToFit="1"/>
    </xf>
    <xf numFmtId="184" fontId="38" fillId="4" borderId="23" xfId="5" applyNumberFormat="1" applyFont="1" applyFill="1" applyBorder="1" applyAlignment="1">
      <alignment horizontal="center" vertical="center" shrinkToFit="1"/>
    </xf>
    <xf numFmtId="184" fontId="38" fillId="4" borderId="58" xfId="5" applyNumberFormat="1" applyFont="1" applyFill="1" applyBorder="1" applyAlignment="1">
      <alignment horizontal="center" vertical="center" shrinkToFit="1"/>
    </xf>
    <xf numFmtId="178" fontId="17" fillId="3" borderId="59" xfId="5" applyNumberFormat="1" applyFont="1" applyFill="1" applyBorder="1" applyAlignment="1" applyProtection="1">
      <alignment horizontal="center" vertical="center"/>
      <protection locked="0"/>
    </xf>
    <xf numFmtId="178" fontId="17" fillId="3" borderId="60" xfId="5" applyNumberFormat="1" applyFont="1" applyFill="1" applyBorder="1" applyAlignment="1" applyProtection="1">
      <alignment horizontal="center" vertical="center"/>
      <protection locked="0"/>
    </xf>
    <xf numFmtId="178" fontId="17" fillId="3" borderId="64" xfId="5" applyNumberFormat="1" applyFont="1" applyFill="1" applyBorder="1" applyAlignment="1" applyProtection="1">
      <alignment horizontal="center" vertical="center"/>
      <protection locked="0"/>
    </xf>
    <xf numFmtId="178" fontId="17" fillId="3" borderId="8" xfId="5" applyNumberFormat="1" applyFont="1" applyFill="1" applyBorder="1" applyAlignment="1">
      <alignment vertical="center"/>
    </xf>
    <xf numFmtId="178" fontId="17" fillId="3" borderId="65" xfId="5" applyNumberFormat="1" applyFont="1" applyFill="1" applyBorder="1" applyAlignment="1">
      <alignment vertical="center"/>
    </xf>
    <xf numFmtId="0" fontId="38" fillId="4" borderId="42" xfId="5" applyFont="1" applyFill="1" applyBorder="1" applyAlignment="1">
      <alignment horizontal="center" vertical="center"/>
    </xf>
    <xf numFmtId="0" fontId="38" fillId="4" borderId="63" xfId="5" applyFont="1" applyFill="1" applyBorder="1" applyAlignment="1">
      <alignment horizontal="center" vertical="center"/>
    </xf>
    <xf numFmtId="187" fontId="17" fillId="3" borderId="48" xfId="5" applyNumberFormat="1" applyFont="1" applyFill="1" applyBorder="1" applyAlignment="1" applyProtection="1">
      <alignment vertical="center"/>
      <protection locked="0"/>
    </xf>
    <xf numFmtId="187" fontId="17" fillId="3" borderId="43" xfId="5" applyNumberFormat="1" applyFont="1" applyFill="1" applyBorder="1" applyAlignment="1" applyProtection="1">
      <alignment vertical="center"/>
      <protection locked="0"/>
    </xf>
    <xf numFmtId="0" fontId="38" fillId="4" borderId="30" xfId="5" applyFont="1" applyFill="1" applyBorder="1" applyAlignment="1">
      <alignment horizontal="center" vertical="center"/>
    </xf>
    <xf numFmtId="0" fontId="38" fillId="4" borderId="45" xfId="5" applyFont="1" applyFill="1" applyBorder="1" applyAlignment="1">
      <alignment horizontal="center" vertical="center"/>
    </xf>
    <xf numFmtId="184" fontId="17" fillId="3" borderId="9" xfId="5" applyNumberFormat="1" applyFont="1" applyFill="1" applyBorder="1" applyAlignment="1" applyProtection="1">
      <alignment horizontal="center" vertical="center" shrinkToFit="1"/>
      <protection locked="0"/>
    </xf>
    <xf numFmtId="184" fontId="17" fillId="3" borderId="31" xfId="5" applyNumberFormat="1" applyFont="1" applyFill="1" applyBorder="1" applyAlignment="1" applyProtection="1">
      <alignment horizontal="center" vertical="center" shrinkToFit="1"/>
      <protection locked="0"/>
    </xf>
    <xf numFmtId="184" fontId="17" fillId="3" borderId="77" xfId="5" applyNumberFormat="1" applyFont="1" applyFill="1" applyBorder="1" applyAlignment="1" applyProtection="1">
      <alignment horizontal="center" vertical="center" shrinkToFit="1"/>
      <protection locked="0"/>
    </xf>
    <xf numFmtId="181" fontId="17" fillId="0" borderId="30" xfId="5" applyNumberFormat="1" applyFont="1" applyBorder="1" applyAlignment="1" applyProtection="1">
      <alignment horizontal="center" vertical="center" shrinkToFit="1"/>
      <protection locked="0"/>
    </xf>
    <xf numFmtId="181" fontId="17" fillId="0" borderId="31" xfId="5" applyNumberFormat="1" applyFont="1" applyBorder="1" applyAlignment="1" applyProtection="1">
      <alignment horizontal="center" vertical="center" shrinkToFit="1"/>
      <protection locked="0"/>
    </xf>
    <xf numFmtId="181" fontId="17" fillId="0" borderId="45" xfId="5" applyNumberFormat="1" applyFont="1" applyBorder="1" applyAlignment="1" applyProtection="1">
      <alignment horizontal="center" vertical="center" shrinkToFit="1"/>
      <protection locked="0"/>
    </xf>
    <xf numFmtId="0" fontId="38" fillId="4" borderId="36" xfId="5" applyFont="1" applyFill="1" applyBorder="1" applyAlignment="1">
      <alignment horizontal="center" vertical="center"/>
    </xf>
    <xf numFmtId="181" fontId="17" fillId="0" borderId="28" xfId="5" applyNumberFormat="1" applyFont="1" applyBorder="1" applyAlignment="1" applyProtection="1">
      <alignment horizontal="center" vertical="center" shrinkToFit="1"/>
      <protection locked="0"/>
    </xf>
    <xf numFmtId="181" fontId="17" fillId="0" borderId="46" xfId="5" applyNumberFormat="1" applyFont="1" applyBorder="1" applyAlignment="1" applyProtection="1">
      <alignment horizontal="center" vertical="center" shrinkToFit="1"/>
      <protection locked="0"/>
    </xf>
    <xf numFmtId="181" fontId="17" fillId="0" borderId="47" xfId="5" applyNumberFormat="1" applyFont="1" applyBorder="1" applyAlignment="1" applyProtection="1">
      <alignment horizontal="center" vertical="center" shrinkToFit="1"/>
      <protection locked="0"/>
    </xf>
    <xf numFmtId="0" fontId="38" fillId="4" borderId="59" xfId="5" applyFont="1" applyFill="1" applyBorder="1" applyAlignment="1">
      <alignment horizontal="center" vertical="center"/>
    </xf>
    <xf numFmtId="0" fontId="38" fillId="4" borderId="69" xfId="5" applyFont="1" applyFill="1" applyBorder="1" applyAlignment="1">
      <alignment horizontal="center" vertical="center"/>
    </xf>
    <xf numFmtId="186" fontId="17" fillId="0" borderId="10" xfId="5" applyNumberFormat="1" applyFont="1" applyBorder="1" applyAlignment="1" applyProtection="1">
      <alignment vertical="center"/>
      <protection locked="0"/>
    </xf>
    <xf numFmtId="186" fontId="17" fillId="0" borderId="69" xfId="5" applyNumberFormat="1" applyFont="1" applyBorder="1" applyAlignment="1" applyProtection="1">
      <alignment vertical="center"/>
      <protection locked="0"/>
    </xf>
    <xf numFmtId="187" fontId="15" fillId="0" borderId="10" xfId="4" applyNumberFormat="1" applyFont="1" applyFill="1" applyBorder="1" applyAlignment="1" applyProtection="1">
      <alignment horizontal="center" vertical="center"/>
    </xf>
    <xf numFmtId="187" fontId="15" fillId="0" borderId="69" xfId="4" applyNumberFormat="1" applyFont="1" applyFill="1" applyBorder="1" applyAlignment="1" applyProtection="1">
      <alignment horizontal="center" vertical="center"/>
    </xf>
    <xf numFmtId="38" fontId="34" fillId="4" borderId="8" xfId="4" applyFont="1" applyFill="1" applyBorder="1" applyAlignment="1" applyProtection="1">
      <alignment horizontal="center" vertical="center"/>
    </xf>
    <xf numFmtId="38" fontId="34" fillId="4" borderId="47" xfId="4" applyFont="1" applyFill="1" applyBorder="1" applyAlignment="1" applyProtection="1">
      <alignment horizontal="center" vertical="center"/>
    </xf>
    <xf numFmtId="0" fontId="38" fillId="4" borderId="42" xfId="5" applyFont="1" applyFill="1" applyBorder="1" applyAlignment="1">
      <alignment horizontal="right" vertical="center"/>
    </xf>
    <xf numFmtId="0" fontId="38" fillId="4" borderId="36" xfId="5" applyFont="1" applyFill="1" applyBorder="1" applyAlignment="1">
      <alignment horizontal="right" vertical="center"/>
    </xf>
    <xf numFmtId="0" fontId="17" fillId="4" borderId="42" xfId="5" applyFont="1" applyFill="1" applyBorder="1" applyAlignment="1">
      <alignment horizontal="right" vertical="center" shrinkToFit="1"/>
    </xf>
    <xf numFmtId="0" fontId="17" fillId="4" borderId="36" xfId="5" applyFont="1" applyFill="1" applyBorder="1" applyAlignment="1">
      <alignment horizontal="right" vertical="center" shrinkToFit="1"/>
    </xf>
    <xf numFmtId="0" fontId="17" fillId="4" borderId="63" xfId="5" applyFont="1" applyFill="1" applyBorder="1" applyAlignment="1">
      <alignment horizontal="right" vertical="center" shrinkToFit="1"/>
    </xf>
    <xf numFmtId="182" fontId="17" fillId="3" borderId="8" xfId="5" applyNumberFormat="1" applyFont="1" applyFill="1" applyBorder="1" applyAlignment="1" applyProtection="1">
      <alignment horizontal="center" vertical="center"/>
      <protection locked="0"/>
    </xf>
    <xf numFmtId="182" fontId="17" fillId="3" borderId="46" xfId="5" applyNumberFormat="1" applyFont="1" applyFill="1" applyBorder="1" applyAlignment="1" applyProtection="1">
      <alignment horizontal="center" vertical="center"/>
      <protection locked="0"/>
    </xf>
    <xf numFmtId="182" fontId="17" fillId="3" borderId="65" xfId="5" applyNumberFormat="1" applyFont="1" applyFill="1" applyBorder="1" applyAlignment="1" applyProtection="1">
      <alignment horizontal="center" vertical="center"/>
      <protection locked="0"/>
    </xf>
    <xf numFmtId="181" fontId="17" fillId="0" borderId="59" xfId="5" applyNumberFormat="1" applyFont="1" applyBorder="1" applyAlignment="1" applyProtection="1">
      <alignment horizontal="center" vertical="center" shrinkToFit="1"/>
      <protection locked="0"/>
    </xf>
    <xf numFmtId="181" fontId="17" fillId="0" borderId="60" xfId="5" applyNumberFormat="1" applyFont="1" applyBorder="1" applyAlignment="1" applyProtection="1">
      <alignment horizontal="center" vertical="center" shrinkToFit="1"/>
      <protection locked="0"/>
    </xf>
    <xf numFmtId="181" fontId="17" fillId="0" borderId="69" xfId="5" applyNumberFormat="1" applyFont="1" applyBorder="1" applyAlignment="1" applyProtection="1">
      <alignment horizontal="center" vertical="center" shrinkToFit="1"/>
      <protection locked="0"/>
    </xf>
    <xf numFmtId="0" fontId="34" fillId="4" borderId="27" xfId="0" applyFont="1" applyFill="1" applyBorder="1" applyAlignment="1" applyProtection="1">
      <alignment horizontal="center" vertical="center" shrinkToFit="1"/>
      <protection locked="0"/>
    </xf>
    <xf numFmtId="0" fontId="34" fillId="4" borderId="80" xfId="0" applyFont="1" applyFill="1" applyBorder="1" applyAlignment="1" applyProtection="1">
      <alignment horizontal="center" vertical="center" shrinkToFit="1"/>
      <protection locked="0"/>
    </xf>
    <xf numFmtId="184" fontId="38" fillId="4" borderId="42" xfId="5" applyNumberFormat="1" applyFont="1" applyFill="1" applyBorder="1" applyAlignment="1">
      <alignment horizontal="center" vertical="center" wrapText="1"/>
    </xf>
    <xf numFmtId="184" fontId="38" fillId="4" borderId="63" xfId="5" applyNumberFormat="1" applyFont="1" applyFill="1" applyBorder="1" applyAlignment="1">
      <alignment horizontal="center" vertical="center" wrapText="1"/>
    </xf>
    <xf numFmtId="0" fontId="34" fillId="4" borderId="17" xfId="0" applyFont="1" applyFill="1" applyBorder="1" applyAlignment="1" applyProtection="1">
      <alignment horizontal="center" vertical="center" shrinkToFit="1"/>
      <protection locked="0"/>
    </xf>
    <xf numFmtId="0" fontId="34" fillId="4" borderId="66" xfId="0" applyFont="1" applyFill="1" applyBorder="1" applyAlignment="1" applyProtection="1">
      <alignment horizontal="center" vertical="center" shrinkToFit="1"/>
      <protection locked="0"/>
    </xf>
    <xf numFmtId="0" fontId="38" fillId="4" borderId="43" xfId="5" applyFont="1" applyFill="1" applyBorder="1" applyAlignment="1">
      <alignment horizontal="center" vertical="center"/>
    </xf>
    <xf numFmtId="186" fontId="17" fillId="0" borderId="93" xfId="5" applyNumberFormat="1" applyFont="1" applyBorder="1" applyAlignment="1" applyProtection="1">
      <alignment vertical="center"/>
      <protection locked="0"/>
    </xf>
    <xf numFmtId="186" fontId="17" fillId="0" borderId="66" xfId="5" applyNumberFormat="1" applyFont="1" applyBorder="1" applyAlignment="1" applyProtection="1">
      <alignment vertical="center"/>
      <protection locked="0"/>
    </xf>
    <xf numFmtId="0" fontId="38" fillId="4" borderId="42" xfId="5" applyFont="1" applyFill="1" applyBorder="1" applyAlignment="1">
      <alignment horizontal="center" vertical="center" shrinkToFit="1"/>
    </xf>
    <xf numFmtId="0" fontId="38" fillId="4" borderId="36" xfId="5" applyFont="1" applyFill="1" applyBorder="1" applyAlignment="1">
      <alignment horizontal="center" vertical="center" shrinkToFit="1"/>
    </xf>
    <xf numFmtId="0" fontId="38" fillId="4" borderId="63" xfId="5" applyFont="1" applyFill="1" applyBorder="1" applyAlignment="1">
      <alignment horizontal="center" vertical="center" shrinkToFit="1"/>
    </xf>
    <xf numFmtId="38" fontId="17" fillId="3" borderId="48" xfId="5" applyNumberFormat="1" applyFont="1" applyFill="1" applyBorder="1" applyAlignment="1">
      <alignment horizontal="center" vertical="center" shrinkToFit="1"/>
    </xf>
    <xf numFmtId="38" fontId="17" fillId="3" borderId="36" xfId="5" applyNumberFormat="1" applyFont="1" applyFill="1" applyBorder="1" applyAlignment="1">
      <alignment horizontal="center" vertical="center" shrinkToFit="1"/>
    </xf>
    <xf numFmtId="38" fontId="17" fillId="3" borderId="43" xfId="5" applyNumberFormat="1" applyFont="1" applyFill="1" applyBorder="1" applyAlignment="1">
      <alignment horizontal="center" vertical="center" shrinkToFit="1"/>
    </xf>
    <xf numFmtId="178" fontId="17" fillId="3" borderId="48" xfId="5" applyNumberFormat="1" applyFont="1" applyFill="1" applyBorder="1" applyAlignment="1">
      <alignment vertical="center" shrinkToFit="1"/>
    </xf>
    <xf numFmtId="178" fontId="17" fillId="3" borderId="43" xfId="5" applyNumberFormat="1" applyFont="1" applyFill="1" applyBorder="1" applyAlignment="1">
      <alignment vertical="center" shrinkToFit="1"/>
    </xf>
    <xf numFmtId="0" fontId="17" fillId="4" borderId="42" xfId="5" applyFont="1" applyFill="1" applyBorder="1" applyAlignment="1">
      <alignment horizontal="center" vertical="center" shrinkToFit="1"/>
    </xf>
    <xf numFmtId="0" fontId="17" fillId="4" borderId="63" xfId="5" applyFont="1" applyFill="1" applyBorder="1" applyAlignment="1">
      <alignment horizontal="center" vertical="center" shrinkToFit="1"/>
    </xf>
    <xf numFmtId="0" fontId="34" fillId="0" borderId="16" xfId="3" applyFont="1" applyBorder="1" applyAlignment="1">
      <alignment vertical="top" wrapText="1"/>
    </xf>
    <xf numFmtId="182" fontId="17" fillId="0" borderId="8" xfId="5" applyNumberFormat="1" applyFont="1" applyBorder="1" applyAlignment="1" applyProtection="1">
      <alignment horizontal="center" vertical="center"/>
      <protection locked="0"/>
    </xf>
    <xf numFmtId="182" fontId="17" fillId="0" borderId="46" xfId="5" applyNumberFormat="1" applyFont="1" applyBorder="1" applyAlignment="1" applyProtection="1">
      <alignment horizontal="center" vertical="center"/>
      <protection locked="0"/>
    </xf>
    <xf numFmtId="182" fontId="17" fillId="0" borderId="65" xfId="5" applyNumberFormat="1" applyFont="1" applyBorder="1" applyAlignment="1" applyProtection="1">
      <alignment horizontal="center" vertical="center"/>
      <protection locked="0"/>
    </xf>
    <xf numFmtId="184" fontId="17" fillId="0" borderId="9" xfId="5" applyNumberFormat="1" applyFont="1" applyBorder="1" applyAlignment="1" applyProtection="1">
      <alignment horizontal="center" vertical="center" shrinkToFit="1"/>
      <protection locked="0"/>
    </xf>
    <xf numFmtId="184" fontId="17" fillId="0" borderId="31" xfId="5" applyNumberFormat="1" applyFont="1" applyBorder="1" applyAlignment="1" applyProtection="1">
      <alignment horizontal="center" vertical="center" shrinkToFit="1"/>
      <protection locked="0"/>
    </xf>
    <xf numFmtId="184" fontId="17" fillId="0" borderId="77" xfId="5" applyNumberFormat="1" applyFont="1" applyBorder="1" applyAlignment="1" applyProtection="1">
      <alignment horizontal="center" vertical="center" shrinkToFit="1"/>
      <protection locked="0"/>
    </xf>
    <xf numFmtId="0" fontId="58" fillId="8" borderId="42" xfId="0" applyFont="1" applyFill="1" applyBorder="1" applyAlignment="1">
      <alignment horizontal="center" vertical="center" shrinkToFit="1"/>
    </xf>
    <xf numFmtId="0" fontId="58" fillId="8" borderId="43" xfId="0" applyFont="1" applyFill="1" applyBorder="1" applyAlignment="1">
      <alignment horizontal="center" vertical="center" shrinkToFit="1"/>
    </xf>
    <xf numFmtId="0" fontId="36" fillId="0" borderId="0" xfId="0" applyFont="1" applyAlignment="1">
      <alignment horizontal="left" vertical="center"/>
    </xf>
    <xf numFmtId="0" fontId="20" fillId="0" borderId="1" xfId="0" applyFont="1" applyBorder="1" applyAlignment="1">
      <alignment horizontal="left" vertical="center"/>
    </xf>
    <xf numFmtId="0" fontId="28" fillId="3" borderId="1" xfId="0" applyFont="1" applyFill="1" applyBorder="1">
      <alignment vertical="center"/>
    </xf>
    <xf numFmtId="0" fontId="28" fillId="3" borderId="1" xfId="0" applyFont="1" applyFill="1" applyBorder="1" applyAlignment="1">
      <alignment vertical="center" wrapText="1"/>
    </xf>
    <xf numFmtId="0" fontId="58" fillId="8" borderId="1" xfId="0" applyFont="1" applyFill="1" applyBorder="1" applyAlignment="1">
      <alignment horizontal="center" vertical="center"/>
    </xf>
    <xf numFmtId="38" fontId="59" fillId="9" borderId="1" xfId="4" applyFont="1" applyFill="1" applyBorder="1" applyAlignment="1">
      <alignment horizontal="center" vertical="center"/>
    </xf>
    <xf numFmtId="38" fontId="59" fillId="10" borderId="1" xfId="4" applyFont="1" applyFill="1" applyBorder="1" applyAlignment="1">
      <alignment horizontal="center" vertical="center"/>
    </xf>
    <xf numFmtId="0" fontId="32" fillId="3" borderId="52" xfId="0" applyFont="1" applyFill="1" applyBorder="1" applyAlignment="1">
      <alignment horizontal="center" vertical="center" shrinkToFit="1"/>
    </xf>
    <xf numFmtId="56" fontId="28" fillId="9" borderId="1" xfId="0" applyNumberFormat="1" applyFont="1" applyFill="1" applyBorder="1" applyAlignment="1">
      <alignment horizontal="center" vertical="center"/>
    </xf>
    <xf numFmtId="0" fontId="27" fillId="0" borderId="9" xfId="12" applyFont="1" applyBorder="1" applyAlignment="1">
      <alignment horizontal="left" vertical="top" wrapText="1"/>
    </xf>
    <xf numFmtId="0" fontId="27" fillId="0" borderId="31" xfId="12" applyFont="1" applyBorder="1" applyAlignment="1">
      <alignment horizontal="left" vertical="top" wrapText="1"/>
    </xf>
    <xf numFmtId="0" fontId="27" fillId="0" borderId="45" xfId="12" applyFont="1" applyBorder="1" applyAlignment="1">
      <alignment horizontal="left" vertical="top" wrapText="1"/>
    </xf>
    <xf numFmtId="0" fontId="27" fillId="3" borderId="9" xfId="12" applyFont="1" applyFill="1" applyBorder="1" applyAlignment="1">
      <alignment horizontal="left" vertical="center"/>
    </xf>
    <xf numFmtId="0" fontId="27" fillId="3" borderId="31" xfId="12" applyFont="1" applyFill="1" applyBorder="1" applyAlignment="1">
      <alignment horizontal="left" vertical="center"/>
    </xf>
    <xf numFmtId="0" fontId="27" fillId="3" borderId="45" xfId="12" applyFont="1" applyFill="1" applyBorder="1" applyAlignment="1">
      <alignment horizontal="left" vertical="center"/>
    </xf>
    <xf numFmtId="0" fontId="27" fillId="0" borderId="0" xfId="12" applyFont="1" applyAlignment="1">
      <alignment horizontal="center" vertical="center"/>
    </xf>
    <xf numFmtId="0" fontId="27" fillId="0" borderId="0" xfId="13" applyFont="1" applyAlignment="1">
      <alignment horizontal="center" vertical="center"/>
    </xf>
    <xf numFmtId="14" fontId="27" fillId="3" borderId="9" xfId="13" applyNumberFormat="1" applyFont="1" applyFill="1" applyBorder="1" applyAlignment="1">
      <alignment horizontal="left" vertical="center"/>
    </xf>
    <xf numFmtId="0" fontId="27" fillId="3" borderId="31" xfId="13" applyFont="1" applyFill="1" applyBorder="1" applyAlignment="1">
      <alignment horizontal="left" vertical="center"/>
    </xf>
    <xf numFmtId="0" fontId="27" fillId="3" borderId="45" xfId="13" applyFont="1" applyFill="1" applyBorder="1" applyAlignment="1">
      <alignment horizontal="left" vertical="center"/>
    </xf>
    <xf numFmtId="0" fontId="27" fillId="0" borderId="0" xfId="12" applyFont="1" applyAlignment="1">
      <alignment horizontal="left" vertical="center"/>
    </xf>
    <xf numFmtId="0" fontId="27" fillId="0" borderId="9" xfId="12" applyFont="1" applyBorder="1" applyAlignment="1">
      <alignment horizontal="left" vertical="center" wrapText="1"/>
    </xf>
    <xf numFmtId="0" fontId="27" fillId="0" borderId="31" xfId="12" applyFont="1" applyBorder="1" applyAlignment="1">
      <alignment horizontal="left" vertical="center" wrapText="1"/>
    </xf>
    <xf numFmtId="0" fontId="27" fillId="0" borderId="45" xfId="12" applyFont="1" applyBorder="1" applyAlignment="1">
      <alignment horizontal="left" vertical="center" wrapText="1"/>
    </xf>
    <xf numFmtId="0" fontId="27" fillId="0" borderId="9" xfId="13" applyFont="1" applyBorder="1" applyAlignment="1">
      <alignment horizontal="left" vertical="center" wrapText="1"/>
    </xf>
    <xf numFmtId="0" fontId="27" fillId="0" borderId="31" xfId="13" applyFont="1" applyBorder="1" applyAlignment="1">
      <alignment horizontal="left" vertical="center" wrapText="1"/>
    </xf>
    <xf numFmtId="0" fontId="27" fillId="0" borderId="45" xfId="13" applyFont="1" applyBorder="1" applyAlignment="1">
      <alignment horizontal="left" vertical="center" wrapText="1"/>
    </xf>
    <xf numFmtId="0" fontId="27" fillId="0" borderId="9" xfId="13" applyFont="1" applyBorder="1" applyAlignment="1">
      <alignment horizontal="left" vertical="center"/>
    </xf>
    <xf numFmtId="0" fontId="27" fillId="0" borderId="31" xfId="13" applyFont="1" applyBorder="1" applyAlignment="1">
      <alignment horizontal="left" vertical="center"/>
    </xf>
    <xf numFmtId="0" fontId="27" fillId="0" borderId="45" xfId="13" applyFont="1" applyBorder="1" applyAlignment="1">
      <alignment horizontal="left" vertical="center"/>
    </xf>
    <xf numFmtId="0" fontId="27" fillId="0" borderId="0" xfId="13" applyFont="1" applyAlignment="1">
      <alignment horizontal="left" vertical="center"/>
    </xf>
    <xf numFmtId="0" fontId="27" fillId="0" borderId="9" xfId="13" applyFont="1" applyBorder="1" applyAlignment="1">
      <alignment horizontal="left" vertical="top" wrapText="1"/>
    </xf>
    <xf numFmtId="0" fontId="27" fillId="0" borderId="31" xfId="13" applyFont="1" applyBorder="1" applyAlignment="1">
      <alignment horizontal="left" vertical="top" wrapText="1"/>
    </xf>
    <xf numFmtId="0" fontId="27" fillId="0" borderId="45" xfId="13" applyFont="1" applyBorder="1" applyAlignment="1">
      <alignment horizontal="left" vertical="top" wrapText="1"/>
    </xf>
    <xf numFmtId="193" fontId="27" fillId="0" borderId="9" xfId="13" applyNumberFormat="1" applyFont="1" applyBorder="1" applyAlignment="1">
      <alignment horizontal="left" vertical="center" wrapText="1"/>
    </xf>
    <xf numFmtId="193" fontId="27" fillId="0" borderId="31" xfId="13" applyNumberFormat="1" applyFont="1" applyBorder="1" applyAlignment="1">
      <alignment horizontal="left" vertical="center" wrapText="1"/>
    </xf>
    <xf numFmtId="193" fontId="27" fillId="0" borderId="45" xfId="13" applyNumberFormat="1" applyFont="1" applyBorder="1" applyAlignment="1">
      <alignment horizontal="left" vertical="center" wrapText="1"/>
    </xf>
    <xf numFmtId="193" fontId="23" fillId="3" borderId="0" xfId="0" applyNumberFormat="1" applyFont="1" applyFill="1" applyAlignment="1">
      <alignment horizontal="right" vertical="center"/>
    </xf>
    <xf numFmtId="0" fontId="67" fillId="0" borderId="0" xfId="0" applyFont="1" applyAlignment="1">
      <alignment horizontal="distributed" vertical="center"/>
    </xf>
    <xf numFmtId="0" fontId="67" fillId="0" borderId="0" xfId="0" applyFont="1" applyAlignment="1">
      <alignment horizontal="distributed" vertical="center" wrapText="1"/>
    </xf>
    <xf numFmtId="0" fontId="67" fillId="0" borderId="0" xfId="0" applyFont="1" applyAlignment="1">
      <alignment horizontal="distributed" vertical="center" shrinkToFit="1"/>
    </xf>
    <xf numFmtId="0" fontId="23" fillId="0" borderId="0" xfId="0" applyFont="1" applyAlignment="1">
      <alignment horizontal="right" vertical="center"/>
    </xf>
    <xf numFmtId="0" fontId="23" fillId="0" borderId="0" xfId="0" applyFont="1" applyAlignment="1">
      <alignment horizontal="left" vertical="center"/>
    </xf>
    <xf numFmtId="0" fontId="23" fillId="3" borderId="0" xfId="0" applyFont="1" applyFill="1" applyAlignment="1">
      <alignment horizontal="left" vertical="center" wrapText="1"/>
    </xf>
    <xf numFmtId="199" fontId="23" fillId="3" borderId="0" xfId="0" applyNumberFormat="1" applyFont="1" applyFill="1" applyAlignment="1">
      <alignment horizontal="left" vertical="center" wrapText="1"/>
    </xf>
    <xf numFmtId="0" fontId="25" fillId="0" borderId="0" xfId="0" applyFont="1" applyAlignment="1">
      <alignment horizontal="center" vertical="center" wrapText="1"/>
    </xf>
    <xf numFmtId="0" fontId="23" fillId="3" borderId="0" xfId="0" applyFont="1" applyFill="1" applyAlignment="1">
      <alignment horizontal="left" vertical="center"/>
    </xf>
    <xf numFmtId="200" fontId="67" fillId="3" borderId="0" xfId="0" applyNumberFormat="1" applyFont="1" applyFill="1" applyAlignment="1">
      <alignment horizontal="left" vertical="center"/>
    </xf>
    <xf numFmtId="200" fontId="26" fillId="3" borderId="0" xfId="0" applyNumberFormat="1" applyFont="1" applyFill="1" applyAlignment="1">
      <alignment horizontal="center" vertical="center"/>
    </xf>
    <xf numFmtId="200" fontId="26" fillId="0" borderId="0" xfId="0" applyNumberFormat="1" applyFont="1" applyAlignment="1">
      <alignment horizontal="center" vertical="center"/>
    </xf>
    <xf numFmtId="0" fontId="25" fillId="8" borderId="42" xfId="0" applyFont="1" applyFill="1" applyBorder="1">
      <alignment vertical="center"/>
    </xf>
    <xf numFmtId="0" fontId="25" fillId="8" borderId="43" xfId="0" applyFont="1" applyFill="1" applyBorder="1">
      <alignment vertical="center"/>
    </xf>
    <xf numFmtId="0" fontId="25" fillId="0" borderId="42" xfId="0" applyFont="1" applyBorder="1" applyAlignment="1">
      <alignment horizontal="left" vertical="center"/>
    </xf>
    <xf numFmtId="0" fontId="25" fillId="0" borderId="36" xfId="0" applyFont="1" applyBorder="1" applyAlignment="1">
      <alignment horizontal="left" vertical="center"/>
    </xf>
    <xf numFmtId="0" fontId="25" fillId="0" borderId="43" xfId="0" applyFont="1" applyBorder="1" applyAlignment="1">
      <alignment horizontal="left" vertical="center"/>
    </xf>
    <xf numFmtId="0" fontId="25" fillId="8" borderId="42" xfId="0" applyFont="1" applyFill="1" applyBorder="1" applyAlignment="1">
      <alignment horizontal="left" vertical="center"/>
    </xf>
    <xf numFmtId="0" fontId="25" fillId="8" borderId="43" xfId="0" applyFont="1" applyFill="1" applyBorder="1" applyAlignment="1">
      <alignment horizontal="left" vertical="center"/>
    </xf>
    <xf numFmtId="179" fontId="70" fillId="0" borderId="42" xfId="0" applyNumberFormat="1" applyFont="1" applyBorder="1" applyAlignment="1">
      <alignment horizontal="left" vertical="center"/>
    </xf>
    <xf numFmtId="179" fontId="70" fillId="0" borderId="43" xfId="0" applyNumberFormat="1" applyFont="1" applyBorder="1" applyAlignment="1">
      <alignment horizontal="left" vertical="center"/>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43" xfId="0" applyFont="1" applyBorder="1" applyAlignment="1">
      <alignment horizontal="left" vertical="center" wrapText="1"/>
    </xf>
    <xf numFmtId="0" fontId="25" fillId="8" borderId="36" xfId="0" applyFont="1" applyFill="1" applyBorder="1">
      <alignment vertical="center"/>
    </xf>
    <xf numFmtId="0" fontId="25" fillId="0" borderId="63" xfId="0" applyFont="1" applyBorder="1" applyAlignment="1">
      <alignment horizontal="left" vertical="center"/>
    </xf>
    <xf numFmtId="0" fontId="25" fillId="0" borderId="48" xfId="0" applyFont="1" applyBorder="1" applyAlignment="1">
      <alignment horizontal="left" vertical="center"/>
    </xf>
    <xf numFmtId="201" fontId="70" fillId="0" borderId="42" xfId="0" applyNumberFormat="1" applyFont="1" applyBorder="1" applyAlignment="1">
      <alignment horizontal="left" vertical="center"/>
    </xf>
    <xf numFmtId="201" fontId="70" fillId="0" borderId="36" xfId="0" applyNumberFormat="1" applyFont="1" applyBorder="1" applyAlignment="1">
      <alignment horizontal="left" vertical="center"/>
    </xf>
    <xf numFmtId="201" fontId="70" fillId="0" borderId="43" xfId="0" applyNumberFormat="1" applyFont="1" applyBorder="1" applyAlignment="1">
      <alignment horizontal="left" vertical="center"/>
    </xf>
    <xf numFmtId="0" fontId="12" fillId="8" borderId="42" xfId="0" applyFont="1" applyFill="1" applyBorder="1" applyAlignment="1">
      <alignment horizontal="left" vertical="center" wrapText="1"/>
    </xf>
    <xf numFmtId="0" fontId="12" fillId="8" borderId="43" xfId="0" applyFont="1" applyFill="1" applyBorder="1" applyAlignment="1">
      <alignment horizontal="left" vertical="center"/>
    </xf>
  </cellXfs>
  <cellStyles count="15">
    <cellStyle name="パーセント" xfId="11" builtinId="5"/>
    <cellStyle name="パーセント 2" xfId="1" xr:uid="{00000000-0005-0000-0000-000000000000}"/>
    <cellStyle name="ハイパーリンク" xfId="14" builtinId="8"/>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4 2" xfId="10" xr:uid="{76FC5238-49B2-481B-9914-AC4F39A1CCF5}"/>
    <cellStyle name="標準 5" xfId="8" xr:uid="{00000000-0005-0000-0000-000008000000}"/>
    <cellStyle name="標準 5 2 3" xfId="13" xr:uid="{224AEA4A-55D0-4F08-8049-EE8FE636BACC}"/>
    <cellStyle name="標準 6" xfId="9" xr:uid="{37ECAD40-25D1-4180-B427-936E912746A8}"/>
    <cellStyle name="標準 6 2" xfId="12" xr:uid="{E5571C5A-78C6-4569-BA69-16DBAABF8559}"/>
  </cellStyles>
  <dxfs count="59">
    <dxf>
      <fill>
        <patternFill>
          <bgColor theme="0" tint="-0.14996795556505021"/>
        </patternFill>
      </fill>
    </dxf>
    <dxf>
      <fill>
        <patternFill>
          <bgColor rgb="FFFFC000"/>
        </patternFill>
      </fill>
    </dxf>
    <dxf>
      <fill>
        <patternFill>
          <bgColor rgb="FFFFC000"/>
        </patternFill>
      </fill>
    </dxf>
    <dxf>
      <fill>
        <patternFill>
          <bgColor rgb="FFFFC000"/>
        </patternFill>
      </fill>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border>
        <top style="thin">
          <color indexed="64"/>
        </top>
        <bottom style="thin">
          <color indexed="64"/>
        </bottom>
      </border>
    </dxf>
    <dxf>
      <font>
        <strike val="0"/>
      </font>
      <fill>
        <patternFill>
          <bgColor theme="2"/>
        </patternFill>
      </fill>
    </dxf>
    <dxf>
      <fill>
        <patternFill>
          <bgColor rgb="FFFFC000"/>
        </patternFill>
      </fill>
    </dxf>
    <dxf>
      <fill>
        <patternFill>
          <bgColor theme="7"/>
        </patternFill>
      </fill>
    </dxf>
    <dxf>
      <font>
        <color auto="1"/>
      </font>
      <fill>
        <patternFill>
          <bgColor theme="9" tint="0.59996337778862885"/>
        </patternFill>
      </fill>
    </dxf>
    <dxf>
      <fill>
        <patternFill>
          <bgColor theme="7" tint="0.79998168889431442"/>
        </patternFill>
      </fill>
    </dxf>
    <dxf>
      <fill>
        <patternFill>
          <bgColor theme="7" tint="0.79998168889431442"/>
        </patternFill>
      </fill>
    </dxf>
    <dxf>
      <fill>
        <patternFill>
          <bgColor rgb="FFCCFFFF"/>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58"/>
    </tableStyle>
    <tableStyle name="ピボットテーブル スタイル 1" table="0" count="2" xr9:uid="{00000000-0011-0000-FFFF-FFFF01000000}">
      <tableStyleElement type="wholeTable" dxfId="57"/>
      <tableStyleElement type="headerRow" dxfId="56"/>
    </tableStyle>
  </tableStyles>
  <colors>
    <mruColors>
      <color rgb="FFC0C0C0"/>
      <color rgb="FFDDDDDD"/>
      <color rgb="FFCCFFFF"/>
      <color rgb="FFEAEAEA"/>
      <color rgb="FF99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G$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276225</xdr:colOff>
          <xdr:row>2</xdr:row>
          <xdr:rowOff>228600</xdr:rowOff>
        </xdr:from>
        <xdr:to>
          <xdr:col>6</xdr:col>
          <xdr:colOff>561975</xdr:colOff>
          <xdr:row>4</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666750</xdr:colOff>
      <xdr:row>14</xdr:row>
      <xdr:rowOff>152400</xdr:rowOff>
    </xdr:from>
    <xdr:to>
      <xdr:col>9</xdr:col>
      <xdr:colOff>704850</xdr:colOff>
      <xdr:row>19</xdr:row>
      <xdr:rowOff>0</xdr:rowOff>
    </xdr:to>
    <xdr:sp macro="" textlink="">
      <xdr:nvSpPr>
        <xdr:cNvPr id="2" name="四角形: 角を丸くする 1">
          <a:extLst>
            <a:ext uri="{FF2B5EF4-FFF2-40B4-BE49-F238E27FC236}">
              <a16:creationId xmlns:a16="http://schemas.microsoft.com/office/drawing/2014/main" id="{CF705C9A-EF86-43A3-90F3-AF16F9E83BD7}"/>
            </a:ext>
          </a:extLst>
        </xdr:cNvPr>
        <xdr:cNvSpPr/>
      </xdr:nvSpPr>
      <xdr:spPr>
        <a:xfrm>
          <a:off x="4791075" y="2990850"/>
          <a:ext cx="2324100" cy="1009650"/>
        </a:xfrm>
        <a:prstGeom prst="roundRect">
          <a:avLst/>
        </a:prstGeom>
        <a:solidFill>
          <a:schemeClr val="accent2">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723899</xdr:colOff>
      <xdr:row>15</xdr:row>
      <xdr:rowOff>28575</xdr:rowOff>
    </xdr:from>
    <xdr:to>
      <xdr:col>9</xdr:col>
      <xdr:colOff>695324</xdr:colOff>
      <xdr:row>19</xdr:row>
      <xdr:rowOff>0</xdr:rowOff>
    </xdr:to>
    <xdr:sp macro="" textlink="">
      <xdr:nvSpPr>
        <xdr:cNvPr id="3" name="テキスト ボックス 2">
          <a:extLst>
            <a:ext uri="{FF2B5EF4-FFF2-40B4-BE49-F238E27FC236}">
              <a16:creationId xmlns:a16="http://schemas.microsoft.com/office/drawing/2014/main" id="{AA7449BC-8439-4E4D-9D73-74F3E8C9F1BB}"/>
            </a:ext>
          </a:extLst>
        </xdr:cNvPr>
        <xdr:cNvSpPr txBox="1"/>
      </xdr:nvSpPr>
      <xdr:spPr>
        <a:xfrm>
          <a:off x="4848224" y="3248025"/>
          <a:ext cx="2257425" cy="752475"/>
        </a:xfrm>
        <a:prstGeom prst="rect">
          <a:avLst/>
        </a:prstGeom>
        <a:noFill/>
        <a:ln w="28575" cap="rnd" cmpd="sng">
          <a:noFill/>
          <a:extLst>
            <a:ext uri="{C807C97D-BFC1-408E-A445-0C87EB9F89A2}">
              <ask:lineSketchStyleProps xmlns:ask="http://schemas.microsoft.com/office/drawing/2018/sketchyshapes" sd="1219033472">
                <a:custGeom>
                  <a:avLst/>
                  <a:gdLst>
                    <a:gd name="connsiteX0" fmla="*/ 0 w 2257425"/>
                    <a:gd name="connsiteY0" fmla="*/ 0 h 752475"/>
                    <a:gd name="connsiteX1" fmla="*/ 2257425 w 2257425"/>
                    <a:gd name="connsiteY1" fmla="*/ 0 h 752475"/>
                    <a:gd name="connsiteX2" fmla="*/ 2257425 w 2257425"/>
                    <a:gd name="connsiteY2" fmla="*/ 752475 h 752475"/>
                    <a:gd name="connsiteX3" fmla="*/ 0 w 2257425"/>
                    <a:gd name="connsiteY3" fmla="*/ 752475 h 752475"/>
                    <a:gd name="connsiteX4" fmla="*/ 0 w 2257425"/>
                    <a:gd name="connsiteY4" fmla="*/ 0 h 75247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57425" h="752475" fill="none" extrusionOk="0">
                      <a:moveTo>
                        <a:pt x="0" y="0"/>
                      </a:moveTo>
                      <a:cubicBezTo>
                        <a:pt x="1125822" y="-49533"/>
                        <a:pt x="1677115" y="-14809"/>
                        <a:pt x="2257425" y="0"/>
                      </a:cubicBezTo>
                      <a:cubicBezTo>
                        <a:pt x="2264838" y="292513"/>
                        <a:pt x="2297933" y="382633"/>
                        <a:pt x="2257425" y="752475"/>
                      </a:cubicBezTo>
                      <a:cubicBezTo>
                        <a:pt x="1179112" y="704244"/>
                        <a:pt x="1024738" y="836930"/>
                        <a:pt x="0" y="752475"/>
                      </a:cubicBezTo>
                      <a:cubicBezTo>
                        <a:pt x="-41276" y="569400"/>
                        <a:pt x="-8512" y="360986"/>
                        <a:pt x="0" y="0"/>
                      </a:cubicBezTo>
                      <a:close/>
                    </a:path>
                    <a:path w="2257425" h="752475" stroke="0" extrusionOk="0">
                      <a:moveTo>
                        <a:pt x="0" y="0"/>
                      </a:moveTo>
                      <a:cubicBezTo>
                        <a:pt x="690159" y="118645"/>
                        <a:pt x="1834373" y="116012"/>
                        <a:pt x="2257425" y="0"/>
                      </a:cubicBezTo>
                      <a:cubicBezTo>
                        <a:pt x="2195278" y="168495"/>
                        <a:pt x="2243301" y="501487"/>
                        <a:pt x="2257425" y="752475"/>
                      </a:cubicBezTo>
                      <a:cubicBezTo>
                        <a:pt x="1962958" y="887075"/>
                        <a:pt x="436281" y="595279"/>
                        <a:pt x="0" y="752475"/>
                      </a:cubicBezTo>
                      <a:cubicBezTo>
                        <a:pt x="57341" y="420306"/>
                        <a:pt x="50727" y="336645"/>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ゴシック" panose="020B0609070205080204" pitchFamily="49" charset="-128"/>
              <a:ea typeface="ＭＳ ゴシック" panose="020B0609070205080204" pitchFamily="49" charset="-128"/>
            </a:rPr>
            <a:t>変更理由は具体的にご記入ください。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omments" Target="../comments4.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0BC43-7B9B-433B-8B2E-93E44F31FB79}">
  <sheetPr>
    <tabColor theme="7" tint="0.79998168889431442"/>
    <pageSetUpPr fitToPage="1"/>
  </sheetPr>
  <dimension ref="A1:A12"/>
  <sheetViews>
    <sheetView workbookViewId="0">
      <selection activeCell="A13" sqref="A13"/>
    </sheetView>
  </sheetViews>
  <sheetFormatPr defaultColWidth="8.625" defaultRowHeight="18.75"/>
  <cols>
    <col min="1" max="16384" width="8.625" style="2"/>
  </cols>
  <sheetData>
    <row r="1" spans="1:1">
      <c r="A1" s="305" t="s">
        <v>222</v>
      </c>
    </row>
    <row r="2" spans="1:1">
      <c r="A2" s="305" t="s">
        <v>223</v>
      </c>
    </row>
    <row r="3" spans="1:1">
      <c r="A3" s="305"/>
    </row>
    <row r="4" spans="1:1">
      <c r="A4" s="305" t="s">
        <v>224</v>
      </c>
    </row>
    <row r="6" spans="1:1">
      <c r="A6" s="2" t="s">
        <v>225</v>
      </c>
    </row>
    <row r="7" spans="1:1">
      <c r="A7" s="2" t="s">
        <v>226</v>
      </c>
    </row>
    <row r="8" spans="1:1">
      <c r="A8" s="2" t="s">
        <v>227</v>
      </c>
    </row>
    <row r="9" spans="1:1">
      <c r="A9" s="2" t="s">
        <v>228</v>
      </c>
    </row>
    <row r="10" spans="1:1">
      <c r="A10" s="305" t="s">
        <v>229</v>
      </c>
    </row>
    <row r="11" spans="1:1">
      <c r="A11" s="305" t="s">
        <v>230</v>
      </c>
    </row>
    <row r="12" spans="1:1">
      <c r="A12" s="2" t="s">
        <v>231</v>
      </c>
    </row>
  </sheetData>
  <phoneticPr fontId="9"/>
  <printOptions horizontalCentered="1"/>
  <pageMargins left="0.78740157480314965" right="0.78740157480314965" top="0.78740157480314965" bottom="0.78740157480314965" header="0.31496062992125984" footer="0.59055118110236227"/>
  <pageSetup paperSize="9" scale="60" orientation="portrait" r:id="rId1"/>
  <headerFooter scaleWithDoc="0">
    <oddFooter>&amp;R&amp;"ＭＳ ゴシック,標準"&amp;12整理番号：321630004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A1:G9"/>
  <sheetViews>
    <sheetView workbookViewId="0">
      <selection activeCell="D18" sqref="D18"/>
    </sheetView>
  </sheetViews>
  <sheetFormatPr defaultRowHeight="18.75"/>
  <cols>
    <col min="1" max="2" width="23" customWidth="1"/>
    <col min="3" max="3" width="20.75" customWidth="1"/>
    <col min="4" max="5" width="22.25" bestFit="1" customWidth="1"/>
    <col min="6" max="6" width="8.625" bestFit="1" customWidth="1"/>
    <col min="258" max="258" width="12.375" bestFit="1" customWidth="1"/>
    <col min="259" max="259" width="8.625" bestFit="1" customWidth="1"/>
    <col min="260" max="260" width="12.375" bestFit="1" customWidth="1"/>
    <col min="261" max="261" width="22.25" bestFit="1" customWidth="1"/>
    <col min="262" max="262" width="8.625" bestFit="1" customWidth="1"/>
    <col min="514" max="514" width="12.375" bestFit="1" customWidth="1"/>
    <col min="515" max="515" width="8.625" bestFit="1" customWidth="1"/>
    <col min="516" max="516" width="12.375" bestFit="1" customWidth="1"/>
    <col min="517" max="517" width="22.25" bestFit="1" customWidth="1"/>
    <col min="518" max="518" width="8.625" bestFit="1" customWidth="1"/>
    <col min="770" max="770" width="12.375" bestFit="1" customWidth="1"/>
    <col min="771" max="771" width="8.625" bestFit="1" customWidth="1"/>
    <col min="772" max="772" width="12.375" bestFit="1" customWidth="1"/>
    <col min="773" max="773" width="22.25" bestFit="1" customWidth="1"/>
    <col min="774" max="774" width="8.625" bestFit="1" customWidth="1"/>
    <col min="1026" max="1026" width="12.375" bestFit="1" customWidth="1"/>
    <col min="1027" max="1027" width="8.625" bestFit="1" customWidth="1"/>
    <col min="1028" max="1028" width="12.375" bestFit="1" customWidth="1"/>
    <col min="1029" max="1029" width="22.25" bestFit="1" customWidth="1"/>
    <col min="1030" max="1030" width="8.625" bestFit="1" customWidth="1"/>
    <col min="1282" max="1282" width="12.375" bestFit="1" customWidth="1"/>
    <col min="1283" max="1283" width="8.625" bestFit="1" customWidth="1"/>
    <col min="1284" max="1284" width="12.375" bestFit="1" customWidth="1"/>
    <col min="1285" max="1285" width="22.25" bestFit="1" customWidth="1"/>
    <col min="1286" max="1286" width="8.625" bestFit="1" customWidth="1"/>
    <col min="1538" max="1538" width="12.375" bestFit="1" customWidth="1"/>
    <col min="1539" max="1539" width="8.625" bestFit="1" customWidth="1"/>
    <col min="1540" max="1540" width="12.375" bestFit="1" customWidth="1"/>
    <col min="1541" max="1541" width="22.25" bestFit="1" customWidth="1"/>
    <col min="1542" max="1542" width="8.625" bestFit="1" customWidth="1"/>
    <col min="1794" max="1794" width="12.375" bestFit="1" customWidth="1"/>
    <col min="1795" max="1795" width="8.625" bestFit="1" customWidth="1"/>
    <col min="1796" max="1796" width="12.375" bestFit="1" customWidth="1"/>
    <col min="1797" max="1797" width="22.25" bestFit="1" customWidth="1"/>
    <col min="1798" max="1798" width="8.625" bestFit="1" customWidth="1"/>
    <col min="2050" max="2050" width="12.375" bestFit="1" customWidth="1"/>
    <col min="2051" max="2051" width="8.625" bestFit="1" customWidth="1"/>
    <col min="2052" max="2052" width="12.375" bestFit="1" customWidth="1"/>
    <col min="2053" max="2053" width="22.25" bestFit="1" customWidth="1"/>
    <col min="2054" max="2054" width="8.625" bestFit="1" customWidth="1"/>
    <col min="2306" max="2306" width="12.375" bestFit="1" customWidth="1"/>
    <col min="2307" max="2307" width="8.625" bestFit="1" customWidth="1"/>
    <col min="2308" max="2308" width="12.375" bestFit="1" customWidth="1"/>
    <col min="2309" max="2309" width="22.25" bestFit="1" customWidth="1"/>
    <col min="2310" max="2310" width="8.625" bestFit="1" customWidth="1"/>
    <col min="2562" max="2562" width="12.375" bestFit="1" customWidth="1"/>
    <col min="2563" max="2563" width="8.625" bestFit="1" customWidth="1"/>
    <col min="2564" max="2564" width="12.375" bestFit="1" customWidth="1"/>
    <col min="2565" max="2565" width="22.25" bestFit="1" customWidth="1"/>
    <col min="2566" max="2566" width="8.625" bestFit="1" customWidth="1"/>
    <col min="2818" max="2818" width="12.375" bestFit="1" customWidth="1"/>
    <col min="2819" max="2819" width="8.625" bestFit="1" customWidth="1"/>
    <col min="2820" max="2820" width="12.375" bestFit="1" customWidth="1"/>
    <col min="2821" max="2821" width="22.25" bestFit="1" customWidth="1"/>
    <col min="2822" max="2822" width="8.625" bestFit="1" customWidth="1"/>
    <col min="3074" max="3074" width="12.375" bestFit="1" customWidth="1"/>
    <col min="3075" max="3075" width="8.625" bestFit="1" customWidth="1"/>
    <col min="3076" max="3076" width="12.375" bestFit="1" customWidth="1"/>
    <col min="3077" max="3077" width="22.25" bestFit="1" customWidth="1"/>
    <col min="3078" max="3078" width="8.625" bestFit="1" customWidth="1"/>
    <col min="3330" max="3330" width="12.375" bestFit="1" customWidth="1"/>
    <col min="3331" max="3331" width="8.625" bestFit="1" customWidth="1"/>
    <col min="3332" max="3332" width="12.375" bestFit="1" customWidth="1"/>
    <col min="3333" max="3333" width="22.25" bestFit="1" customWidth="1"/>
    <col min="3334" max="3334" width="8.625" bestFit="1" customWidth="1"/>
    <col min="3586" max="3586" width="12.375" bestFit="1" customWidth="1"/>
    <col min="3587" max="3587" width="8.625" bestFit="1" customWidth="1"/>
    <col min="3588" max="3588" width="12.375" bestFit="1" customWidth="1"/>
    <col min="3589" max="3589" width="22.25" bestFit="1" customWidth="1"/>
    <col min="3590" max="3590" width="8.625" bestFit="1" customWidth="1"/>
    <col min="3842" max="3842" width="12.375" bestFit="1" customWidth="1"/>
    <col min="3843" max="3843" width="8.625" bestFit="1" customWidth="1"/>
    <col min="3844" max="3844" width="12.375" bestFit="1" customWidth="1"/>
    <col min="3845" max="3845" width="22.25" bestFit="1" customWidth="1"/>
    <col min="3846" max="3846" width="8.625" bestFit="1" customWidth="1"/>
    <col min="4098" max="4098" width="12.375" bestFit="1" customWidth="1"/>
    <col min="4099" max="4099" width="8.625" bestFit="1" customWidth="1"/>
    <col min="4100" max="4100" width="12.375" bestFit="1" customWidth="1"/>
    <col min="4101" max="4101" width="22.25" bestFit="1" customWidth="1"/>
    <col min="4102" max="4102" width="8.625" bestFit="1" customWidth="1"/>
    <col min="4354" max="4354" width="12.375" bestFit="1" customWidth="1"/>
    <col min="4355" max="4355" width="8.625" bestFit="1" customWidth="1"/>
    <col min="4356" max="4356" width="12.375" bestFit="1" customWidth="1"/>
    <col min="4357" max="4357" width="22.25" bestFit="1" customWidth="1"/>
    <col min="4358" max="4358" width="8.625" bestFit="1" customWidth="1"/>
    <col min="4610" max="4610" width="12.375" bestFit="1" customWidth="1"/>
    <col min="4611" max="4611" width="8.625" bestFit="1" customWidth="1"/>
    <col min="4612" max="4612" width="12.375" bestFit="1" customWidth="1"/>
    <col min="4613" max="4613" width="22.25" bestFit="1" customWidth="1"/>
    <col min="4614" max="4614" width="8.625" bestFit="1" customWidth="1"/>
    <col min="4866" max="4866" width="12.375" bestFit="1" customWidth="1"/>
    <col min="4867" max="4867" width="8.625" bestFit="1" customWidth="1"/>
    <col min="4868" max="4868" width="12.375" bestFit="1" customWidth="1"/>
    <col min="4869" max="4869" width="22.25" bestFit="1" customWidth="1"/>
    <col min="4870" max="4870" width="8.625" bestFit="1" customWidth="1"/>
    <col min="5122" max="5122" width="12.375" bestFit="1" customWidth="1"/>
    <col min="5123" max="5123" width="8.625" bestFit="1" customWidth="1"/>
    <col min="5124" max="5124" width="12.375" bestFit="1" customWidth="1"/>
    <col min="5125" max="5125" width="22.25" bestFit="1" customWidth="1"/>
    <col min="5126" max="5126" width="8.625" bestFit="1" customWidth="1"/>
    <col min="5378" max="5378" width="12.375" bestFit="1" customWidth="1"/>
    <col min="5379" max="5379" width="8.625" bestFit="1" customWidth="1"/>
    <col min="5380" max="5380" width="12.375" bestFit="1" customWidth="1"/>
    <col min="5381" max="5381" width="22.25" bestFit="1" customWidth="1"/>
    <col min="5382" max="5382" width="8.625" bestFit="1" customWidth="1"/>
    <col min="5634" max="5634" width="12.375" bestFit="1" customWidth="1"/>
    <col min="5635" max="5635" width="8.625" bestFit="1" customWidth="1"/>
    <col min="5636" max="5636" width="12.375" bestFit="1" customWidth="1"/>
    <col min="5637" max="5637" width="22.25" bestFit="1" customWidth="1"/>
    <col min="5638" max="5638" width="8.625" bestFit="1" customWidth="1"/>
    <col min="5890" max="5890" width="12.375" bestFit="1" customWidth="1"/>
    <col min="5891" max="5891" width="8.625" bestFit="1" customWidth="1"/>
    <col min="5892" max="5892" width="12.375" bestFit="1" customWidth="1"/>
    <col min="5893" max="5893" width="22.25" bestFit="1" customWidth="1"/>
    <col min="5894" max="5894" width="8.625" bestFit="1" customWidth="1"/>
    <col min="6146" max="6146" width="12.375" bestFit="1" customWidth="1"/>
    <col min="6147" max="6147" width="8.625" bestFit="1" customWidth="1"/>
    <col min="6148" max="6148" width="12.375" bestFit="1" customWidth="1"/>
    <col min="6149" max="6149" width="22.25" bestFit="1" customWidth="1"/>
    <col min="6150" max="6150" width="8.625" bestFit="1" customWidth="1"/>
    <col min="6402" max="6402" width="12.375" bestFit="1" customWidth="1"/>
    <col min="6403" max="6403" width="8.625" bestFit="1" customWidth="1"/>
    <col min="6404" max="6404" width="12.375" bestFit="1" customWidth="1"/>
    <col min="6405" max="6405" width="22.25" bestFit="1" customWidth="1"/>
    <col min="6406" max="6406" width="8.625" bestFit="1" customWidth="1"/>
    <col min="6658" max="6658" width="12.375" bestFit="1" customWidth="1"/>
    <col min="6659" max="6659" width="8.625" bestFit="1" customWidth="1"/>
    <col min="6660" max="6660" width="12.375" bestFit="1" customWidth="1"/>
    <col min="6661" max="6661" width="22.25" bestFit="1" customWidth="1"/>
    <col min="6662" max="6662" width="8.625" bestFit="1" customWidth="1"/>
    <col min="6914" max="6914" width="12.375" bestFit="1" customWidth="1"/>
    <col min="6915" max="6915" width="8.625" bestFit="1" customWidth="1"/>
    <col min="6916" max="6916" width="12.375" bestFit="1" customWidth="1"/>
    <col min="6917" max="6917" width="22.25" bestFit="1" customWidth="1"/>
    <col min="6918" max="6918" width="8.625" bestFit="1" customWidth="1"/>
    <col min="7170" max="7170" width="12.375" bestFit="1" customWidth="1"/>
    <col min="7171" max="7171" width="8.625" bestFit="1" customWidth="1"/>
    <col min="7172" max="7172" width="12.375" bestFit="1" customWidth="1"/>
    <col min="7173" max="7173" width="22.25" bestFit="1" customWidth="1"/>
    <col min="7174" max="7174" width="8.625" bestFit="1" customWidth="1"/>
    <col min="7426" max="7426" width="12.375" bestFit="1" customWidth="1"/>
    <col min="7427" max="7427" width="8.625" bestFit="1" customWidth="1"/>
    <col min="7428" max="7428" width="12.375" bestFit="1" customWidth="1"/>
    <col min="7429" max="7429" width="22.25" bestFit="1" customWidth="1"/>
    <col min="7430" max="7430" width="8.625" bestFit="1" customWidth="1"/>
    <col min="7682" max="7682" width="12.375" bestFit="1" customWidth="1"/>
    <col min="7683" max="7683" width="8.625" bestFit="1" customWidth="1"/>
    <col min="7684" max="7684" width="12.375" bestFit="1" customWidth="1"/>
    <col min="7685" max="7685" width="22.25" bestFit="1" customWidth="1"/>
    <col min="7686" max="7686" width="8.625" bestFit="1" customWidth="1"/>
    <col min="7938" max="7938" width="12.375" bestFit="1" customWidth="1"/>
    <col min="7939" max="7939" width="8.625" bestFit="1" customWidth="1"/>
    <col min="7940" max="7940" width="12.375" bestFit="1" customWidth="1"/>
    <col min="7941" max="7941" width="22.25" bestFit="1" customWidth="1"/>
    <col min="7942" max="7942" width="8.625" bestFit="1" customWidth="1"/>
    <col min="8194" max="8194" width="12.375" bestFit="1" customWidth="1"/>
    <col min="8195" max="8195" width="8.625" bestFit="1" customWidth="1"/>
    <col min="8196" max="8196" width="12.375" bestFit="1" customWidth="1"/>
    <col min="8197" max="8197" width="22.25" bestFit="1" customWidth="1"/>
    <col min="8198" max="8198" width="8.625" bestFit="1" customWidth="1"/>
    <col min="8450" max="8450" width="12.375" bestFit="1" customWidth="1"/>
    <col min="8451" max="8451" width="8.625" bestFit="1" customWidth="1"/>
    <col min="8452" max="8452" width="12.375" bestFit="1" customWidth="1"/>
    <col min="8453" max="8453" width="22.25" bestFit="1" customWidth="1"/>
    <col min="8454" max="8454" width="8.625" bestFit="1" customWidth="1"/>
    <col min="8706" max="8706" width="12.375" bestFit="1" customWidth="1"/>
    <col min="8707" max="8707" width="8.625" bestFit="1" customWidth="1"/>
    <col min="8708" max="8708" width="12.375" bestFit="1" customWidth="1"/>
    <col min="8709" max="8709" width="22.25" bestFit="1" customWidth="1"/>
    <col min="8710" max="8710" width="8.625" bestFit="1" customWidth="1"/>
    <col min="8962" max="8962" width="12.375" bestFit="1" customWidth="1"/>
    <col min="8963" max="8963" width="8.625" bestFit="1" customWidth="1"/>
    <col min="8964" max="8964" width="12.375" bestFit="1" customWidth="1"/>
    <col min="8965" max="8965" width="22.25" bestFit="1" customWidth="1"/>
    <col min="8966" max="8966" width="8.625" bestFit="1" customWidth="1"/>
    <col min="9218" max="9218" width="12.375" bestFit="1" customWidth="1"/>
    <col min="9219" max="9219" width="8.625" bestFit="1" customWidth="1"/>
    <col min="9220" max="9220" width="12.375" bestFit="1" customWidth="1"/>
    <col min="9221" max="9221" width="22.25" bestFit="1" customWidth="1"/>
    <col min="9222" max="9222" width="8.625" bestFit="1" customWidth="1"/>
    <col min="9474" max="9474" width="12.375" bestFit="1" customWidth="1"/>
    <col min="9475" max="9475" width="8.625" bestFit="1" customWidth="1"/>
    <col min="9476" max="9476" width="12.375" bestFit="1" customWidth="1"/>
    <col min="9477" max="9477" width="22.25" bestFit="1" customWidth="1"/>
    <col min="9478" max="9478" width="8.625" bestFit="1" customWidth="1"/>
    <col min="9730" max="9730" width="12.375" bestFit="1" customWidth="1"/>
    <col min="9731" max="9731" width="8.625" bestFit="1" customWidth="1"/>
    <col min="9732" max="9732" width="12.375" bestFit="1" customWidth="1"/>
    <col min="9733" max="9733" width="22.25" bestFit="1" customWidth="1"/>
    <col min="9734" max="9734" width="8.625" bestFit="1" customWidth="1"/>
    <col min="9986" max="9986" width="12.375" bestFit="1" customWidth="1"/>
    <col min="9987" max="9987" width="8.625" bestFit="1" customWidth="1"/>
    <col min="9988" max="9988" width="12.375" bestFit="1" customWidth="1"/>
    <col min="9989" max="9989" width="22.25" bestFit="1" customWidth="1"/>
    <col min="9990" max="9990" width="8.625" bestFit="1" customWidth="1"/>
    <col min="10242" max="10242" width="12.375" bestFit="1" customWidth="1"/>
    <col min="10243" max="10243" width="8.625" bestFit="1" customWidth="1"/>
    <col min="10244" max="10244" width="12.375" bestFit="1" customWidth="1"/>
    <col min="10245" max="10245" width="22.25" bestFit="1" customWidth="1"/>
    <col min="10246" max="10246" width="8.625" bestFit="1" customWidth="1"/>
    <col min="10498" max="10498" width="12.375" bestFit="1" customWidth="1"/>
    <col min="10499" max="10499" width="8.625" bestFit="1" customWidth="1"/>
    <col min="10500" max="10500" width="12.375" bestFit="1" customWidth="1"/>
    <col min="10501" max="10501" width="22.25" bestFit="1" customWidth="1"/>
    <col min="10502" max="10502" width="8.625" bestFit="1" customWidth="1"/>
    <col min="10754" max="10754" width="12.375" bestFit="1" customWidth="1"/>
    <col min="10755" max="10755" width="8.625" bestFit="1" customWidth="1"/>
    <col min="10756" max="10756" width="12.375" bestFit="1" customWidth="1"/>
    <col min="10757" max="10757" width="22.25" bestFit="1" customWidth="1"/>
    <col min="10758" max="10758" width="8.625" bestFit="1" customWidth="1"/>
    <col min="11010" max="11010" width="12.375" bestFit="1" customWidth="1"/>
    <col min="11011" max="11011" width="8.625" bestFit="1" customWidth="1"/>
    <col min="11012" max="11012" width="12.375" bestFit="1" customWidth="1"/>
    <col min="11013" max="11013" width="22.25" bestFit="1" customWidth="1"/>
    <col min="11014" max="11014" width="8.625" bestFit="1" customWidth="1"/>
    <col min="11266" max="11266" width="12.375" bestFit="1" customWidth="1"/>
    <col min="11267" max="11267" width="8.625" bestFit="1" customWidth="1"/>
    <col min="11268" max="11268" width="12.375" bestFit="1" customWidth="1"/>
    <col min="11269" max="11269" width="22.25" bestFit="1" customWidth="1"/>
    <col min="11270" max="11270" width="8.625" bestFit="1" customWidth="1"/>
    <col min="11522" max="11522" width="12.375" bestFit="1" customWidth="1"/>
    <col min="11523" max="11523" width="8.625" bestFit="1" customWidth="1"/>
    <col min="11524" max="11524" width="12.375" bestFit="1" customWidth="1"/>
    <col min="11525" max="11525" width="22.25" bestFit="1" customWidth="1"/>
    <col min="11526" max="11526" width="8.625" bestFit="1" customWidth="1"/>
    <col min="11778" max="11778" width="12.375" bestFit="1" customWidth="1"/>
    <col min="11779" max="11779" width="8.625" bestFit="1" customWidth="1"/>
    <col min="11780" max="11780" width="12.375" bestFit="1" customWidth="1"/>
    <col min="11781" max="11781" width="22.25" bestFit="1" customWidth="1"/>
    <col min="11782" max="11782" width="8.625" bestFit="1" customWidth="1"/>
    <col min="12034" max="12034" width="12.375" bestFit="1" customWidth="1"/>
    <col min="12035" max="12035" width="8.625" bestFit="1" customWidth="1"/>
    <col min="12036" max="12036" width="12.375" bestFit="1" customWidth="1"/>
    <col min="12037" max="12037" width="22.25" bestFit="1" customWidth="1"/>
    <col min="12038" max="12038" width="8.625" bestFit="1" customWidth="1"/>
    <col min="12290" max="12290" width="12.375" bestFit="1" customWidth="1"/>
    <col min="12291" max="12291" width="8.625" bestFit="1" customWidth="1"/>
    <col min="12292" max="12292" width="12.375" bestFit="1" customWidth="1"/>
    <col min="12293" max="12293" width="22.25" bestFit="1" customWidth="1"/>
    <col min="12294" max="12294" width="8.625" bestFit="1" customWidth="1"/>
    <col min="12546" max="12546" width="12.375" bestFit="1" customWidth="1"/>
    <col min="12547" max="12547" width="8.625" bestFit="1" customWidth="1"/>
    <col min="12548" max="12548" width="12.375" bestFit="1" customWidth="1"/>
    <col min="12549" max="12549" width="22.25" bestFit="1" customWidth="1"/>
    <col min="12550" max="12550" width="8.625" bestFit="1" customWidth="1"/>
    <col min="12802" max="12802" width="12.375" bestFit="1" customWidth="1"/>
    <col min="12803" max="12803" width="8.625" bestFit="1" customWidth="1"/>
    <col min="12804" max="12804" width="12.375" bestFit="1" customWidth="1"/>
    <col min="12805" max="12805" width="22.25" bestFit="1" customWidth="1"/>
    <col min="12806" max="12806" width="8.625" bestFit="1" customWidth="1"/>
    <col min="13058" max="13058" width="12.375" bestFit="1" customWidth="1"/>
    <col min="13059" max="13059" width="8.625" bestFit="1" customWidth="1"/>
    <col min="13060" max="13060" width="12.375" bestFit="1" customWidth="1"/>
    <col min="13061" max="13061" width="22.25" bestFit="1" customWidth="1"/>
    <col min="13062" max="13062" width="8.625" bestFit="1" customWidth="1"/>
    <col min="13314" max="13314" width="12.375" bestFit="1" customWidth="1"/>
    <col min="13315" max="13315" width="8.625" bestFit="1" customWidth="1"/>
    <col min="13316" max="13316" width="12.375" bestFit="1" customWidth="1"/>
    <col min="13317" max="13317" width="22.25" bestFit="1" customWidth="1"/>
    <col min="13318" max="13318" width="8.625" bestFit="1" customWidth="1"/>
    <col min="13570" max="13570" width="12.375" bestFit="1" customWidth="1"/>
    <col min="13571" max="13571" width="8.625" bestFit="1" customWidth="1"/>
    <col min="13572" max="13572" width="12.375" bestFit="1" customWidth="1"/>
    <col min="13573" max="13573" width="22.25" bestFit="1" customWidth="1"/>
    <col min="13574" max="13574" width="8.625" bestFit="1" customWidth="1"/>
    <col min="13826" max="13826" width="12.375" bestFit="1" customWidth="1"/>
    <col min="13827" max="13827" width="8.625" bestFit="1" customWidth="1"/>
    <col min="13828" max="13828" width="12.375" bestFit="1" customWidth="1"/>
    <col min="13829" max="13829" width="22.25" bestFit="1" customWidth="1"/>
    <col min="13830" max="13830" width="8.625" bestFit="1" customWidth="1"/>
    <col min="14082" max="14082" width="12.375" bestFit="1" customWidth="1"/>
    <col min="14083" max="14083" width="8.625" bestFit="1" customWidth="1"/>
    <col min="14084" max="14084" width="12.375" bestFit="1" customWidth="1"/>
    <col min="14085" max="14085" width="22.25" bestFit="1" customWidth="1"/>
    <col min="14086" max="14086" width="8.625" bestFit="1" customWidth="1"/>
    <col min="14338" max="14338" width="12.375" bestFit="1" customWidth="1"/>
    <col min="14339" max="14339" width="8.625" bestFit="1" customWidth="1"/>
    <col min="14340" max="14340" width="12.375" bestFit="1" customWidth="1"/>
    <col min="14341" max="14341" width="22.25" bestFit="1" customWidth="1"/>
    <col min="14342" max="14342" width="8.625" bestFit="1" customWidth="1"/>
    <col min="14594" max="14594" width="12.375" bestFit="1" customWidth="1"/>
    <col min="14595" max="14595" width="8.625" bestFit="1" customWidth="1"/>
    <col min="14596" max="14596" width="12.375" bestFit="1" customWidth="1"/>
    <col min="14597" max="14597" width="22.25" bestFit="1" customWidth="1"/>
    <col min="14598" max="14598" width="8.625" bestFit="1" customWidth="1"/>
    <col min="14850" max="14850" width="12.375" bestFit="1" customWidth="1"/>
    <col min="14851" max="14851" width="8.625" bestFit="1" customWidth="1"/>
    <col min="14852" max="14852" width="12.375" bestFit="1" customWidth="1"/>
    <col min="14853" max="14853" width="22.25" bestFit="1" customWidth="1"/>
    <col min="14854" max="14854" width="8.625" bestFit="1" customWidth="1"/>
    <col min="15106" max="15106" width="12.375" bestFit="1" customWidth="1"/>
    <col min="15107" max="15107" width="8.625" bestFit="1" customWidth="1"/>
    <col min="15108" max="15108" width="12.375" bestFit="1" customWidth="1"/>
    <col min="15109" max="15109" width="22.25" bestFit="1" customWidth="1"/>
    <col min="15110" max="15110" width="8.625" bestFit="1" customWidth="1"/>
    <col min="15362" max="15362" width="12.375" bestFit="1" customWidth="1"/>
    <col min="15363" max="15363" width="8.625" bestFit="1" customWidth="1"/>
    <col min="15364" max="15364" width="12.375" bestFit="1" customWidth="1"/>
    <col min="15365" max="15365" width="22.25" bestFit="1" customWidth="1"/>
    <col min="15366" max="15366" width="8.625" bestFit="1" customWidth="1"/>
    <col min="15618" max="15618" width="12.375" bestFit="1" customWidth="1"/>
    <col min="15619" max="15619" width="8.625" bestFit="1" customWidth="1"/>
    <col min="15620" max="15620" width="12.375" bestFit="1" customWidth="1"/>
    <col min="15621" max="15621" width="22.25" bestFit="1" customWidth="1"/>
    <col min="15622" max="15622" width="8.625" bestFit="1" customWidth="1"/>
    <col min="15874" max="15874" width="12.375" bestFit="1" customWidth="1"/>
    <col min="15875" max="15875" width="8.625" bestFit="1" customWidth="1"/>
    <col min="15876" max="15876" width="12.375" bestFit="1" customWidth="1"/>
    <col min="15877" max="15877" width="22.25" bestFit="1" customWidth="1"/>
    <col min="15878" max="15878" width="8.625" bestFit="1" customWidth="1"/>
    <col min="16130" max="16130" width="12.375" bestFit="1" customWidth="1"/>
    <col min="16131" max="16131" width="8.625" bestFit="1" customWidth="1"/>
    <col min="16132" max="16132" width="12.375" bestFit="1" customWidth="1"/>
    <col min="16133" max="16133" width="22.25" bestFit="1" customWidth="1"/>
    <col min="16134" max="16134" width="8.625" bestFit="1" customWidth="1"/>
  </cols>
  <sheetData>
    <row r="1" spans="1:7">
      <c r="A1" t="s">
        <v>8</v>
      </c>
      <c r="B1" t="s">
        <v>9</v>
      </c>
      <c r="C1" t="s">
        <v>10</v>
      </c>
      <c r="D1" t="s">
        <v>198</v>
      </c>
      <c r="E1" t="s">
        <v>201</v>
      </c>
    </row>
    <row r="2" spans="1:7">
      <c r="A2" t="s">
        <v>11</v>
      </c>
      <c r="B2" t="s">
        <v>12</v>
      </c>
      <c r="C2" t="s">
        <v>13</v>
      </c>
      <c r="D2" t="s">
        <v>14</v>
      </c>
      <c r="E2" t="s">
        <v>15</v>
      </c>
      <c r="G2" s="12"/>
    </row>
    <row r="3" spans="1:7">
      <c r="A3" t="s">
        <v>16</v>
      </c>
      <c r="B3" t="s">
        <v>17</v>
      </c>
      <c r="C3" t="s">
        <v>18</v>
      </c>
      <c r="D3" t="s">
        <v>19</v>
      </c>
      <c r="E3" t="s">
        <v>20</v>
      </c>
      <c r="G3" s="12"/>
    </row>
    <row r="4" spans="1:7">
      <c r="A4" t="s">
        <v>142</v>
      </c>
      <c r="B4" t="s">
        <v>21</v>
      </c>
      <c r="C4" t="s">
        <v>22</v>
      </c>
      <c r="D4" t="s">
        <v>23</v>
      </c>
      <c r="E4" t="s">
        <v>24</v>
      </c>
      <c r="G4" s="12"/>
    </row>
    <row r="5" spans="1:7">
      <c r="A5" t="s">
        <v>25</v>
      </c>
      <c r="B5" t="s">
        <v>26</v>
      </c>
      <c r="C5" t="s">
        <v>27</v>
      </c>
      <c r="D5" t="s">
        <v>28</v>
      </c>
      <c r="E5" t="s">
        <v>29</v>
      </c>
    </row>
    <row r="6" spans="1:7">
      <c r="A6" t="s">
        <v>143</v>
      </c>
      <c r="B6" t="s">
        <v>145</v>
      </c>
      <c r="C6" t="s">
        <v>146</v>
      </c>
      <c r="D6" t="s">
        <v>30</v>
      </c>
      <c r="E6" t="s">
        <v>31</v>
      </c>
    </row>
    <row r="7" spans="1:7">
      <c r="A7" t="s">
        <v>144</v>
      </c>
      <c r="D7" t="s">
        <v>32</v>
      </c>
      <c r="E7" t="s">
        <v>33</v>
      </c>
    </row>
    <row r="8" spans="1:7">
      <c r="D8" t="s">
        <v>34</v>
      </c>
      <c r="E8" t="s">
        <v>199</v>
      </c>
    </row>
    <row r="9" spans="1:7">
      <c r="D9" t="s">
        <v>200</v>
      </c>
    </row>
  </sheetData>
  <phoneticPr fontId="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50103-AB15-420A-B5F1-92F264F40F74}">
  <dimension ref="A1:K170"/>
  <sheetViews>
    <sheetView view="pageBreakPreview" zoomScaleNormal="90" zoomScaleSheetLayoutView="100" workbookViewId="0">
      <selection activeCell="A13" sqref="A13"/>
    </sheetView>
  </sheetViews>
  <sheetFormatPr defaultColWidth="8.125" defaultRowHeight="24" customHeight="1"/>
  <cols>
    <col min="1" max="1" width="16.625" style="40" bestFit="1" customWidth="1"/>
    <col min="2" max="2" width="2.75" style="40" customWidth="1"/>
    <col min="3" max="4" width="11.25" style="40" customWidth="1"/>
    <col min="5" max="5" width="2.75" style="410" bestFit="1" customWidth="1"/>
    <col min="6" max="6" width="11.25" style="40" customWidth="1"/>
    <col min="7" max="7" width="2.75" style="410" bestFit="1" customWidth="1"/>
    <col min="8" max="10" width="11.25" style="40" customWidth="1"/>
    <col min="11" max="11" width="5.375" style="40" customWidth="1"/>
    <col min="12" max="256" width="8.125" style="40"/>
    <col min="257" max="257" width="11.25" style="40" customWidth="1"/>
    <col min="258" max="258" width="2.75" style="40" customWidth="1"/>
    <col min="259" max="260" width="11.25" style="40" customWidth="1"/>
    <col min="261" max="261" width="2.75" style="40" bestFit="1" customWidth="1"/>
    <col min="262" max="262" width="11.25" style="40" customWidth="1"/>
    <col min="263" max="263" width="2.75" style="40" bestFit="1" customWidth="1"/>
    <col min="264" max="266" width="11.25" style="40" customWidth="1"/>
    <col min="267" max="512" width="8.125" style="40"/>
    <col min="513" max="513" width="11.25" style="40" customWidth="1"/>
    <col min="514" max="514" width="2.75" style="40" customWidth="1"/>
    <col min="515" max="516" width="11.25" style="40" customWidth="1"/>
    <col min="517" max="517" width="2.75" style="40" bestFit="1" customWidth="1"/>
    <col min="518" max="518" width="11.25" style="40" customWidth="1"/>
    <col min="519" max="519" width="2.75" style="40" bestFit="1" customWidth="1"/>
    <col min="520" max="522" width="11.25" style="40" customWidth="1"/>
    <col min="523" max="768" width="8.125" style="40"/>
    <col min="769" max="769" width="11.25" style="40" customWidth="1"/>
    <col min="770" max="770" width="2.75" style="40" customWidth="1"/>
    <col min="771" max="772" width="11.25" style="40" customWidth="1"/>
    <col min="773" max="773" width="2.75" style="40" bestFit="1" customWidth="1"/>
    <col min="774" max="774" width="11.25" style="40" customWidth="1"/>
    <col min="775" max="775" width="2.75" style="40" bestFit="1" customWidth="1"/>
    <col min="776" max="778" width="11.25" style="40" customWidth="1"/>
    <col min="779" max="1024" width="8.125" style="40"/>
    <col min="1025" max="1025" width="11.25" style="40" customWidth="1"/>
    <col min="1026" max="1026" width="2.75" style="40" customWidth="1"/>
    <col min="1027" max="1028" width="11.25" style="40" customWidth="1"/>
    <col min="1029" max="1029" width="2.75" style="40" bestFit="1" customWidth="1"/>
    <col min="1030" max="1030" width="11.25" style="40" customWidth="1"/>
    <col min="1031" max="1031" width="2.75" style="40" bestFit="1" customWidth="1"/>
    <col min="1032" max="1034" width="11.25" style="40" customWidth="1"/>
    <col min="1035" max="1280" width="8.125" style="40"/>
    <col min="1281" max="1281" width="11.25" style="40" customWidth="1"/>
    <col min="1282" max="1282" width="2.75" style="40" customWidth="1"/>
    <col min="1283" max="1284" width="11.25" style="40" customWidth="1"/>
    <col min="1285" max="1285" width="2.75" style="40" bestFit="1" customWidth="1"/>
    <col min="1286" max="1286" width="11.25" style="40" customWidth="1"/>
    <col min="1287" max="1287" width="2.75" style="40" bestFit="1" customWidth="1"/>
    <col min="1288" max="1290" width="11.25" style="40" customWidth="1"/>
    <col min="1291" max="1536" width="8.125" style="40"/>
    <col min="1537" max="1537" width="11.25" style="40" customWidth="1"/>
    <col min="1538" max="1538" width="2.75" style="40" customWidth="1"/>
    <col min="1539" max="1540" width="11.25" style="40" customWidth="1"/>
    <col min="1541" max="1541" width="2.75" style="40" bestFit="1" customWidth="1"/>
    <col min="1542" max="1542" width="11.25" style="40" customWidth="1"/>
    <col min="1543" max="1543" width="2.75" style="40" bestFit="1" customWidth="1"/>
    <col min="1544" max="1546" width="11.25" style="40" customWidth="1"/>
    <col min="1547" max="1792" width="8.125" style="40"/>
    <col min="1793" max="1793" width="11.25" style="40" customWidth="1"/>
    <col min="1794" max="1794" width="2.75" style="40" customWidth="1"/>
    <col min="1795" max="1796" width="11.25" style="40" customWidth="1"/>
    <col min="1797" max="1797" width="2.75" style="40" bestFit="1" customWidth="1"/>
    <col min="1798" max="1798" width="11.25" style="40" customWidth="1"/>
    <col min="1799" max="1799" width="2.75" style="40" bestFit="1" customWidth="1"/>
    <col min="1800" max="1802" width="11.25" style="40" customWidth="1"/>
    <col min="1803" max="2048" width="8.125" style="40"/>
    <col min="2049" max="2049" width="11.25" style="40" customWidth="1"/>
    <col min="2050" max="2050" width="2.75" style="40" customWidth="1"/>
    <col min="2051" max="2052" width="11.25" style="40" customWidth="1"/>
    <col min="2053" max="2053" width="2.75" style="40" bestFit="1" customWidth="1"/>
    <col min="2054" max="2054" width="11.25" style="40" customWidth="1"/>
    <col min="2055" max="2055" width="2.75" style="40" bestFit="1" customWidth="1"/>
    <col min="2056" max="2058" width="11.25" style="40" customWidth="1"/>
    <col min="2059" max="2304" width="8.125" style="40"/>
    <col min="2305" max="2305" width="11.25" style="40" customWidth="1"/>
    <col min="2306" max="2306" width="2.75" style="40" customWidth="1"/>
    <col min="2307" max="2308" width="11.25" style="40" customWidth="1"/>
    <col min="2309" max="2309" width="2.75" style="40" bestFit="1" customWidth="1"/>
    <col min="2310" max="2310" width="11.25" style="40" customWidth="1"/>
    <col min="2311" max="2311" width="2.75" style="40" bestFit="1" customWidth="1"/>
    <col min="2312" max="2314" width="11.25" style="40" customWidth="1"/>
    <col min="2315" max="2560" width="8.125" style="40"/>
    <col min="2561" max="2561" width="11.25" style="40" customWidth="1"/>
    <col min="2562" max="2562" width="2.75" style="40" customWidth="1"/>
    <col min="2563" max="2564" width="11.25" style="40" customWidth="1"/>
    <col min="2565" max="2565" width="2.75" style="40" bestFit="1" customWidth="1"/>
    <col min="2566" max="2566" width="11.25" style="40" customWidth="1"/>
    <col min="2567" max="2567" width="2.75" style="40" bestFit="1" customWidth="1"/>
    <col min="2568" max="2570" width="11.25" style="40" customWidth="1"/>
    <col min="2571" max="2816" width="8.125" style="40"/>
    <col min="2817" max="2817" width="11.25" style="40" customWidth="1"/>
    <col min="2818" max="2818" width="2.75" style="40" customWidth="1"/>
    <col min="2819" max="2820" width="11.25" style="40" customWidth="1"/>
    <col min="2821" max="2821" width="2.75" style="40" bestFit="1" customWidth="1"/>
    <col min="2822" max="2822" width="11.25" style="40" customWidth="1"/>
    <col min="2823" max="2823" width="2.75" style="40" bestFit="1" customWidth="1"/>
    <col min="2824" max="2826" width="11.25" style="40" customWidth="1"/>
    <col min="2827" max="3072" width="8.125" style="40"/>
    <col min="3073" max="3073" width="11.25" style="40" customWidth="1"/>
    <col min="3074" max="3074" width="2.75" style="40" customWidth="1"/>
    <col min="3075" max="3076" width="11.25" style="40" customWidth="1"/>
    <col min="3077" max="3077" width="2.75" style="40" bestFit="1" customWidth="1"/>
    <col min="3078" max="3078" width="11.25" style="40" customWidth="1"/>
    <col min="3079" max="3079" width="2.75" style="40" bestFit="1" customWidth="1"/>
    <col min="3080" max="3082" width="11.25" style="40" customWidth="1"/>
    <col min="3083" max="3328" width="8.125" style="40"/>
    <col min="3329" max="3329" width="11.25" style="40" customWidth="1"/>
    <col min="3330" max="3330" width="2.75" style="40" customWidth="1"/>
    <col min="3331" max="3332" width="11.25" style="40" customWidth="1"/>
    <col min="3333" max="3333" width="2.75" style="40" bestFit="1" customWidth="1"/>
    <col min="3334" max="3334" width="11.25" style="40" customWidth="1"/>
    <col min="3335" max="3335" width="2.75" style="40" bestFit="1" customWidth="1"/>
    <col min="3336" max="3338" width="11.25" style="40" customWidth="1"/>
    <col min="3339" max="3584" width="8.125" style="40"/>
    <col min="3585" max="3585" width="11.25" style="40" customWidth="1"/>
    <col min="3586" max="3586" width="2.75" style="40" customWidth="1"/>
    <col min="3587" max="3588" width="11.25" style="40" customWidth="1"/>
    <col min="3589" max="3589" width="2.75" style="40" bestFit="1" customWidth="1"/>
    <col min="3590" max="3590" width="11.25" style="40" customWidth="1"/>
    <col min="3591" max="3591" width="2.75" style="40" bestFit="1" customWidth="1"/>
    <col min="3592" max="3594" width="11.25" style="40" customWidth="1"/>
    <col min="3595" max="3840" width="8.125" style="40"/>
    <col min="3841" max="3841" width="11.25" style="40" customWidth="1"/>
    <col min="3842" max="3842" width="2.75" style="40" customWidth="1"/>
    <col min="3843" max="3844" width="11.25" style="40" customWidth="1"/>
    <col min="3845" max="3845" width="2.75" style="40" bestFit="1" customWidth="1"/>
    <col min="3846" max="3846" width="11.25" style="40" customWidth="1"/>
    <col min="3847" max="3847" width="2.75" style="40" bestFit="1" customWidth="1"/>
    <col min="3848" max="3850" width="11.25" style="40" customWidth="1"/>
    <col min="3851" max="4096" width="8.125" style="40"/>
    <col min="4097" max="4097" width="11.25" style="40" customWidth="1"/>
    <col min="4098" max="4098" width="2.75" style="40" customWidth="1"/>
    <col min="4099" max="4100" width="11.25" style="40" customWidth="1"/>
    <col min="4101" max="4101" width="2.75" style="40" bestFit="1" customWidth="1"/>
    <col min="4102" max="4102" width="11.25" style="40" customWidth="1"/>
    <col min="4103" max="4103" width="2.75" style="40" bestFit="1" customWidth="1"/>
    <col min="4104" max="4106" width="11.25" style="40" customWidth="1"/>
    <col min="4107" max="4352" width="8.125" style="40"/>
    <col min="4353" max="4353" width="11.25" style="40" customWidth="1"/>
    <col min="4354" max="4354" width="2.75" style="40" customWidth="1"/>
    <col min="4355" max="4356" width="11.25" style="40" customWidth="1"/>
    <col min="4357" max="4357" width="2.75" style="40" bestFit="1" customWidth="1"/>
    <col min="4358" max="4358" width="11.25" style="40" customWidth="1"/>
    <col min="4359" max="4359" width="2.75" style="40" bestFit="1" customWidth="1"/>
    <col min="4360" max="4362" width="11.25" style="40" customWidth="1"/>
    <col min="4363" max="4608" width="8.125" style="40"/>
    <col min="4609" max="4609" width="11.25" style="40" customWidth="1"/>
    <col min="4610" max="4610" width="2.75" style="40" customWidth="1"/>
    <col min="4611" max="4612" width="11.25" style="40" customWidth="1"/>
    <col min="4613" max="4613" width="2.75" style="40" bestFit="1" customWidth="1"/>
    <col min="4614" max="4614" width="11.25" style="40" customWidth="1"/>
    <col min="4615" max="4615" width="2.75" style="40" bestFit="1" customWidth="1"/>
    <col min="4616" max="4618" width="11.25" style="40" customWidth="1"/>
    <col min="4619" max="4864" width="8.125" style="40"/>
    <col min="4865" max="4865" width="11.25" style="40" customWidth="1"/>
    <col min="4866" max="4866" width="2.75" style="40" customWidth="1"/>
    <col min="4867" max="4868" width="11.25" style="40" customWidth="1"/>
    <col min="4869" max="4869" width="2.75" style="40" bestFit="1" customWidth="1"/>
    <col min="4870" max="4870" width="11.25" style="40" customWidth="1"/>
    <col min="4871" max="4871" width="2.75" style="40" bestFit="1" customWidth="1"/>
    <col min="4872" max="4874" width="11.25" style="40" customWidth="1"/>
    <col min="4875" max="5120" width="8.125" style="40"/>
    <col min="5121" max="5121" width="11.25" style="40" customWidth="1"/>
    <col min="5122" max="5122" width="2.75" style="40" customWidth="1"/>
    <col min="5123" max="5124" width="11.25" style="40" customWidth="1"/>
    <col min="5125" max="5125" width="2.75" style="40" bestFit="1" customWidth="1"/>
    <col min="5126" max="5126" width="11.25" style="40" customWidth="1"/>
    <col min="5127" max="5127" width="2.75" style="40" bestFit="1" customWidth="1"/>
    <col min="5128" max="5130" width="11.25" style="40" customWidth="1"/>
    <col min="5131" max="5376" width="8.125" style="40"/>
    <col min="5377" max="5377" width="11.25" style="40" customWidth="1"/>
    <col min="5378" max="5378" width="2.75" style="40" customWidth="1"/>
    <col min="5379" max="5380" width="11.25" style="40" customWidth="1"/>
    <col min="5381" max="5381" width="2.75" style="40" bestFit="1" customWidth="1"/>
    <col min="5382" max="5382" width="11.25" style="40" customWidth="1"/>
    <col min="5383" max="5383" width="2.75" style="40" bestFit="1" customWidth="1"/>
    <col min="5384" max="5386" width="11.25" style="40" customWidth="1"/>
    <col min="5387" max="5632" width="8.125" style="40"/>
    <col min="5633" max="5633" width="11.25" style="40" customWidth="1"/>
    <col min="5634" max="5634" width="2.75" style="40" customWidth="1"/>
    <col min="5635" max="5636" width="11.25" style="40" customWidth="1"/>
    <col min="5637" max="5637" width="2.75" style="40" bestFit="1" customWidth="1"/>
    <col min="5638" max="5638" width="11.25" style="40" customWidth="1"/>
    <col min="5639" max="5639" width="2.75" style="40" bestFit="1" customWidth="1"/>
    <col min="5640" max="5642" width="11.25" style="40" customWidth="1"/>
    <col min="5643" max="5888" width="8.125" style="40"/>
    <col min="5889" max="5889" width="11.25" style="40" customWidth="1"/>
    <col min="5890" max="5890" width="2.75" style="40" customWidth="1"/>
    <col min="5891" max="5892" width="11.25" style="40" customWidth="1"/>
    <col min="5893" max="5893" width="2.75" style="40" bestFit="1" customWidth="1"/>
    <col min="5894" max="5894" width="11.25" style="40" customWidth="1"/>
    <col min="5895" max="5895" width="2.75" style="40" bestFit="1" customWidth="1"/>
    <col min="5896" max="5898" width="11.25" style="40" customWidth="1"/>
    <col min="5899" max="6144" width="8.125" style="40"/>
    <col min="6145" max="6145" width="11.25" style="40" customWidth="1"/>
    <col min="6146" max="6146" width="2.75" style="40" customWidth="1"/>
    <col min="6147" max="6148" width="11.25" style="40" customWidth="1"/>
    <col min="6149" max="6149" width="2.75" style="40" bestFit="1" customWidth="1"/>
    <col min="6150" max="6150" width="11.25" style="40" customWidth="1"/>
    <col min="6151" max="6151" width="2.75" style="40" bestFit="1" customWidth="1"/>
    <col min="6152" max="6154" width="11.25" style="40" customWidth="1"/>
    <col min="6155" max="6400" width="8.125" style="40"/>
    <col min="6401" max="6401" width="11.25" style="40" customWidth="1"/>
    <col min="6402" max="6402" width="2.75" style="40" customWidth="1"/>
    <col min="6403" max="6404" width="11.25" style="40" customWidth="1"/>
    <col min="6405" max="6405" width="2.75" style="40" bestFit="1" customWidth="1"/>
    <col min="6406" max="6406" width="11.25" style="40" customWidth="1"/>
    <col min="6407" max="6407" width="2.75" style="40" bestFit="1" customWidth="1"/>
    <col min="6408" max="6410" width="11.25" style="40" customWidth="1"/>
    <col min="6411" max="6656" width="8.125" style="40"/>
    <col min="6657" max="6657" width="11.25" style="40" customWidth="1"/>
    <col min="6658" max="6658" width="2.75" style="40" customWidth="1"/>
    <col min="6659" max="6660" width="11.25" style="40" customWidth="1"/>
    <col min="6661" max="6661" width="2.75" style="40" bestFit="1" customWidth="1"/>
    <col min="6662" max="6662" width="11.25" style="40" customWidth="1"/>
    <col min="6663" max="6663" width="2.75" style="40" bestFit="1" customWidth="1"/>
    <col min="6664" max="6666" width="11.25" style="40" customWidth="1"/>
    <col min="6667" max="6912" width="8.125" style="40"/>
    <col min="6913" max="6913" width="11.25" style="40" customWidth="1"/>
    <col min="6914" max="6914" width="2.75" style="40" customWidth="1"/>
    <col min="6915" max="6916" width="11.25" style="40" customWidth="1"/>
    <col min="6917" max="6917" width="2.75" style="40" bestFit="1" customWidth="1"/>
    <col min="6918" max="6918" width="11.25" style="40" customWidth="1"/>
    <col min="6919" max="6919" width="2.75" style="40" bestFit="1" customWidth="1"/>
    <col min="6920" max="6922" width="11.25" style="40" customWidth="1"/>
    <col min="6923" max="7168" width="8.125" style="40"/>
    <col min="7169" max="7169" width="11.25" style="40" customWidth="1"/>
    <col min="7170" max="7170" width="2.75" style="40" customWidth="1"/>
    <col min="7171" max="7172" width="11.25" style="40" customWidth="1"/>
    <col min="7173" max="7173" width="2.75" style="40" bestFit="1" customWidth="1"/>
    <col min="7174" max="7174" width="11.25" style="40" customWidth="1"/>
    <col min="7175" max="7175" width="2.75" style="40" bestFit="1" customWidth="1"/>
    <col min="7176" max="7178" width="11.25" style="40" customWidth="1"/>
    <col min="7179" max="7424" width="8.125" style="40"/>
    <col min="7425" max="7425" width="11.25" style="40" customWidth="1"/>
    <col min="7426" max="7426" width="2.75" style="40" customWidth="1"/>
    <col min="7427" max="7428" width="11.25" style="40" customWidth="1"/>
    <col min="7429" max="7429" width="2.75" style="40" bestFit="1" customWidth="1"/>
    <col min="7430" max="7430" width="11.25" style="40" customWidth="1"/>
    <col min="7431" max="7431" width="2.75" style="40" bestFit="1" customWidth="1"/>
    <col min="7432" max="7434" width="11.25" style="40" customWidth="1"/>
    <col min="7435" max="7680" width="8.125" style="40"/>
    <col min="7681" max="7681" width="11.25" style="40" customWidth="1"/>
    <col min="7682" max="7682" width="2.75" style="40" customWidth="1"/>
    <col min="7683" max="7684" width="11.25" style="40" customWidth="1"/>
    <col min="7685" max="7685" width="2.75" style="40" bestFit="1" customWidth="1"/>
    <col min="7686" max="7686" width="11.25" style="40" customWidth="1"/>
    <col min="7687" max="7687" width="2.75" style="40" bestFit="1" customWidth="1"/>
    <col min="7688" max="7690" width="11.25" style="40" customWidth="1"/>
    <col min="7691" max="7936" width="8.125" style="40"/>
    <col min="7937" max="7937" width="11.25" style="40" customWidth="1"/>
    <col min="7938" max="7938" width="2.75" style="40" customWidth="1"/>
    <col min="7939" max="7940" width="11.25" style="40" customWidth="1"/>
    <col min="7941" max="7941" width="2.75" style="40" bestFit="1" customWidth="1"/>
    <col min="7942" max="7942" width="11.25" style="40" customWidth="1"/>
    <col min="7943" max="7943" width="2.75" style="40" bestFit="1" customWidth="1"/>
    <col min="7944" max="7946" width="11.25" style="40" customWidth="1"/>
    <col min="7947" max="8192" width="8.125" style="40"/>
    <col min="8193" max="8193" width="11.25" style="40" customWidth="1"/>
    <col min="8194" max="8194" width="2.75" style="40" customWidth="1"/>
    <col min="8195" max="8196" width="11.25" style="40" customWidth="1"/>
    <col min="8197" max="8197" width="2.75" style="40" bestFit="1" customWidth="1"/>
    <col min="8198" max="8198" width="11.25" style="40" customWidth="1"/>
    <col min="8199" max="8199" width="2.75" style="40" bestFit="1" customWidth="1"/>
    <col min="8200" max="8202" width="11.25" style="40" customWidth="1"/>
    <col min="8203" max="8448" width="8.125" style="40"/>
    <col min="8449" max="8449" width="11.25" style="40" customWidth="1"/>
    <col min="8450" max="8450" width="2.75" style="40" customWidth="1"/>
    <col min="8451" max="8452" width="11.25" style="40" customWidth="1"/>
    <col min="8453" max="8453" width="2.75" style="40" bestFit="1" customWidth="1"/>
    <col min="8454" max="8454" width="11.25" style="40" customWidth="1"/>
    <col min="8455" max="8455" width="2.75" style="40" bestFit="1" customWidth="1"/>
    <col min="8456" max="8458" width="11.25" style="40" customWidth="1"/>
    <col min="8459" max="8704" width="8.125" style="40"/>
    <col min="8705" max="8705" width="11.25" style="40" customWidth="1"/>
    <col min="8706" max="8706" width="2.75" style="40" customWidth="1"/>
    <col min="8707" max="8708" width="11.25" style="40" customWidth="1"/>
    <col min="8709" max="8709" width="2.75" style="40" bestFit="1" customWidth="1"/>
    <col min="8710" max="8710" width="11.25" style="40" customWidth="1"/>
    <col min="8711" max="8711" width="2.75" style="40" bestFit="1" customWidth="1"/>
    <col min="8712" max="8714" width="11.25" style="40" customWidth="1"/>
    <col min="8715" max="8960" width="8.125" style="40"/>
    <col min="8961" max="8961" width="11.25" style="40" customWidth="1"/>
    <col min="8962" max="8962" width="2.75" style="40" customWidth="1"/>
    <col min="8963" max="8964" width="11.25" style="40" customWidth="1"/>
    <col min="8965" max="8965" width="2.75" style="40" bestFit="1" customWidth="1"/>
    <col min="8966" max="8966" width="11.25" style="40" customWidth="1"/>
    <col min="8967" max="8967" width="2.75" style="40" bestFit="1" customWidth="1"/>
    <col min="8968" max="8970" width="11.25" style="40" customWidth="1"/>
    <col min="8971" max="9216" width="8.125" style="40"/>
    <col min="9217" max="9217" width="11.25" style="40" customWidth="1"/>
    <col min="9218" max="9218" width="2.75" style="40" customWidth="1"/>
    <col min="9219" max="9220" width="11.25" style="40" customWidth="1"/>
    <col min="9221" max="9221" width="2.75" style="40" bestFit="1" customWidth="1"/>
    <col min="9222" max="9222" width="11.25" style="40" customWidth="1"/>
    <col min="9223" max="9223" width="2.75" style="40" bestFit="1" customWidth="1"/>
    <col min="9224" max="9226" width="11.25" style="40" customWidth="1"/>
    <col min="9227" max="9472" width="8.125" style="40"/>
    <col min="9473" max="9473" width="11.25" style="40" customWidth="1"/>
    <col min="9474" max="9474" width="2.75" style="40" customWidth="1"/>
    <col min="9475" max="9476" width="11.25" style="40" customWidth="1"/>
    <col min="9477" max="9477" width="2.75" style="40" bestFit="1" customWidth="1"/>
    <col min="9478" max="9478" width="11.25" style="40" customWidth="1"/>
    <col min="9479" max="9479" width="2.75" style="40" bestFit="1" customWidth="1"/>
    <col min="9480" max="9482" width="11.25" style="40" customWidth="1"/>
    <col min="9483" max="9728" width="8.125" style="40"/>
    <col min="9729" max="9729" width="11.25" style="40" customWidth="1"/>
    <col min="9730" max="9730" width="2.75" style="40" customWidth="1"/>
    <col min="9731" max="9732" width="11.25" style="40" customWidth="1"/>
    <col min="9733" max="9733" width="2.75" style="40" bestFit="1" customWidth="1"/>
    <col min="9734" max="9734" width="11.25" style="40" customWidth="1"/>
    <col min="9735" max="9735" width="2.75" style="40" bestFit="1" customWidth="1"/>
    <col min="9736" max="9738" width="11.25" style="40" customWidth="1"/>
    <col min="9739" max="9984" width="8.125" style="40"/>
    <col min="9985" max="9985" width="11.25" style="40" customWidth="1"/>
    <col min="9986" max="9986" width="2.75" style="40" customWidth="1"/>
    <col min="9987" max="9988" width="11.25" style="40" customWidth="1"/>
    <col min="9989" max="9989" width="2.75" style="40" bestFit="1" customWidth="1"/>
    <col min="9990" max="9990" width="11.25" style="40" customWidth="1"/>
    <col min="9991" max="9991" width="2.75" style="40" bestFit="1" customWidth="1"/>
    <col min="9992" max="9994" width="11.25" style="40" customWidth="1"/>
    <col min="9995" max="10240" width="8.125" style="40"/>
    <col min="10241" max="10241" width="11.25" style="40" customWidth="1"/>
    <col min="10242" max="10242" width="2.75" style="40" customWidth="1"/>
    <col min="10243" max="10244" width="11.25" style="40" customWidth="1"/>
    <col min="10245" max="10245" width="2.75" style="40" bestFit="1" customWidth="1"/>
    <col min="10246" max="10246" width="11.25" style="40" customWidth="1"/>
    <col min="10247" max="10247" width="2.75" style="40" bestFit="1" customWidth="1"/>
    <col min="10248" max="10250" width="11.25" style="40" customWidth="1"/>
    <col min="10251" max="10496" width="8.125" style="40"/>
    <col min="10497" max="10497" width="11.25" style="40" customWidth="1"/>
    <col min="10498" max="10498" width="2.75" style="40" customWidth="1"/>
    <col min="10499" max="10500" width="11.25" style="40" customWidth="1"/>
    <col min="10501" max="10501" width="2.75" style="40" bestFit="1" customWidth="1"/>
    <col min="10502" max="10502" width="11.25" style="40" customWidth="1"/>
    <col min="10503" max="10503" width="2.75" style="40" bestFit="1" customWidth="1"/>
    <col min="10504" max="10506" width="11.25" style="40" customWidth="1"/>
    <col min="10507" max="10752" width="8.125" style="40"/>
    <col min="10753" max="10753" width="11.25" style="40" customWidth="1"/>
    <col min="10754" max="10754" width="2.75" style="40" customWidth="1"/>
    <col min="10755" max="10756" width="11.25" style="40" customWidth="1"/>
    <col min="10757" max="10757" width="2.75" style="40" bestFit="1" customWidth="1"/>
    <col min="10758" max="10758" width="11.25" style="40" customWidth="1"/>
    <col min="10759" max="10759" width="2.75" style="40" bestFit="1" customWidth="1"/>
    <col min="10760" max="10762" width="11.25" style="40" customWidth="1"/>
    <col min="10763" max="11008" width="8.125" style="40"/>
    <col min="11009" max="11009" width="11.25" style="40" customWidth="1"/>
    <col min="11010" max="11010" width="2.75" style="40" customWidth="1"/>
    <col min="11011" max="11012" width="11.25" style="40" customWidth="1"/>
    <col min="11013" max="11013" width="2.75" style="40" bestFit="1" customWidth="1"/>
    <col min="11014" max="11014" width="11.25" style="40" customWidth="1"/>
    <col min="11015" max="11015" width="2.75" style="40" bestFit="1" customWidth="1"/>
    <col min="11016" max="11018" width="11.25" style="40" customWidth="1"/>
    <col min="11019" max="11264" width="8.125" style="40"/>
    <col min="11265" max="11265" width="11.25" style="40" customWidth="1"/>
    <col min="11266" max="11266" width="2.75" style="40" customWidth="1"/>
    <col min="11267" max="11268" width="11.25" style="40" customWidth="1"/>
    <col min="11269" max="11269" width="2.75" style="40" bestFit="1" customWidth="1"/>
    <col min="11270" max="11270" width="11.25" style="40" customWidth="1"/>
    <col min="11271" max="11271" width="2.75" style="40" bestFit="1" customWidth="1"/>
    <col min="11272" max="11274" width="11.25" style="40" customWidth="1"/>
    <col min="11275" max="11520" width="8.125" style="40"/>
    <col min="11521" max="11521" width="11.25" style="40" customWidth="1"/>
    <col min="11522" max="11522" width="2.75" style="40" customWidth="1"/>
    <col min="11523" max="11524" width="11.25" style="40" customWidth="1"/>
    <col min="11525" max="11525" width="2.75" style="40" bestFit="1" customWidth="1"/>
    <col min="11526" max="11526" width="11.25" style="40" customWidth="1"/>
    <col min="11527" max="11527" width="2.75" style="40" bestFit="1" customWidth="1"/>
    <col min="11528" max="11530" width="11.25" style="40" customWidth="1"/>
    <col min="11531" max="11776" width="8.125" style="40"/>
    <col min="11777" max="11777" width="11.25" style="40" customWidth="1"/>
    <col min="11778" max="11778" width="2.75" style="40" customWidth="1"/>
    <col min="11779" max="11780" width="11.25" style="40" customWidth="1"/>
    <col min="11781" max="11781" width="2.75" style="40" bestFit="1" customWidth="1"/>
    <col min="11782" max="11782" width="11.25" style="40" customWidth="1"/>
    <col min="11783" max="11783" width="2.75" style="40" bestFit="1" customWidth="1"/>
    <col min="11784" max="11786" width="11.25" style="40" customWidth="1"/>
    <col min="11787" max="12032" width="8.125" style="40"/>
    <col min="12033" max="12033" width="11.25" style="40" customWidth="1"/>
    <col min="12034" max="12034" width="2.75" style="40" customWidth="1"/>
    <col min="12035" max="12036" width="11.25" style="40" customWidth="1"/>
    <col min="12037" max="12037" width="2.75" style="40" bestFit="1" customWidth="1"/>
    <col min="12038" max="12038" width="11.25" style="40" customWidth="1"/>
    <col min="12039" max="12039" width="2.75" style="40" bestFit="1" customWidth="1"/>
    <col min="12040" max="12042" width="11.25" style="40" customWidth="1"/>
    <col min="12043" max="12288" width="8.125" style="40"/>
    <col min="12289" max="12289" width="11.25" style="40" customWidth="1"/>
    <col min="12290" max="12290" width="2.75" style="40" customWidth="1"/>
    <col min="12291" max="12292" width="11.25" style="40" customWidth="1"/>
    <col min="12293" max="12293" width="2.75" style="40" bestFit="1" customWidth="1"/>
    <col min="12294" max="12294" width="11.25" style="40" customWidth="1"/>
    <col min="12295" max="12295" width="2.75" style="40" bestFit="1" customWidth="1"/>
    <col min="12296" max="12298" width="11.25" style="40" customWidth="1"/>
    <col min="12299" max="12544" width="8.125" style="40"/>
    <col min="12545" max="12545" width="11.25" style="40" customWidth="1"/>
    <col min="12546" max="12546" width="2.75" style="40" customWidth="1"/>
    <col min="12547" max="12548" width="11.25" style="40" customWidth="1"/>
    <col min="12549" max="12549" width="2.75" style="40" bestFit="1" customWidth="1"/>
    <col min="12550" max="12550" width="11.25" style="40" customWidth="1"/>
    <col min="12551" max="12551" width="2.75" style="40" bestFit="1" customWidth="1"/>
    <col min="12552" max="12554" width="11.25" style="40" customWidth="1"/>
    <col min="12555" max="12800" width="8.125" style="40"/>
    <col min="12801" max="12801" width="11.25" style="40" customWidth="1"/>
    <col min="12802" max="12802" width="2.75" style="40" customWidth="1"/>
    <col min="12803" max="12804" width="11.25" style="40" customWidth="1"/>
    <col min="12805" max="12805" width="2.75" style="40" bestFit="1" customWidth="1"/>
    <col min="12806" max="12806" width="11.25" style="40" customWidth="1"/>
    <col min="12807" max="12807" width="2.75" style="40" bestFit="1" customWidth="1"/>
    <col min="12808" max="12810" width="11.25" style="40" customWidth="1"/>
    <col min="12811" max="13056" width="8.125" style="40"/>
    <col min="13057" max="13057" width="11.25" style="40" customWidth="1"/>
    <col min="13058" max="13058" width="2.75" style="40" customWidth="1"/>
    <col min="13059" max="13060" width="11.25" style="40" customWidth="1"/>
    <col min="13061" max="13061" width="2.75" style="40" bestFit="1" customWidth="1"/>
    <col min="13062" max="13062" width="11.25" style="40" customWidth="1"/>
    <col min="13063" max="13063" width="2.75" style="40" bestFit="1" customWidth="1"/>
    <col min="13064" max="13066" width="11.25" style="40" customWidth="1"/>
    <col min="13067" max="13312" width="8.125" style="40"/>
    <col min="13313" max="13313" width="11.25" style="40" customWidth="1"/>
    <col min="13314" max="13314" width="2.75" style="40" customWidth="1"/>
    <col min="13315" max="13316" width="11.25" style="40" customWidth="1"/>
    <col min="13317" max="13317" width="2.75" style="40" bestFit="1" customWidth="1"/>
    <col min="13318" max="13318" width="11.25" style="40" customWidth="1"/>
    <col min="13319" max="13319" width="2.75" style="40" bestFit="1" customWidth="1"/>
    <col min="13320" max="13322" width="11.25" style="40" customWidth="1"/>
    <col min="13323" max="13568" width="8.125" style="40"/>
    <col min="13569" max="13569" width="11.25" style="40" customWidth="1"/>
    <col min="13570" max="13570" width="2.75" style="40" customWidth="1"/>
    <col min="13571" max="13572" width="11.25" style="40" customWidth="1"/>
    <col min="13573" max="13573" width="2.75" style="40" bestFit="1" customWidth="1"/>
    <col min="13574" max="13574" width="11.25" style="40" customWidth="1"/>
    <col min="13575" max="13575" width="2.75" style="40" bestFit="1" customWidth="1"/>
    <col min="13576" max="13578" width="11.25" style="40" customWidth="1"/>
    <col min="13579" max="13824" width="8.125" style="40"/>
    <col min="13825" max="13825" width="11.25" style="40" customWidth="1"/>
    <col min="13826" max="13826" width="2.75" style="40" customWidth="1"/>
    <col min="13827" max="13828" width="11.25" style="40" customWidth="1"/>
    <col min="13829" max="13829" width="2.75" style="40" bestFit="1" customWidth="1"/>
    <col min="13830" max="13830" width="11.25" style="40" customWidth="1"/>
    <col min="13831" max="13831" width="2.75" style="40" bestFit="1" customWidth="1"/>
    <col min="13832" max="13834" width="11.25" style="40" customWidth="1"/>
    <col min="13835" max="14080" width="8.125" style="40"/>
    <col min="14081" max="14081" width="11.25" style="40" customWidth="1"/>
    <col min="14082" max="14082" width="2.75" style="40" customWidth="1"/>
    <col min="14083" max="14084" width="11.25" style="40" customWidth="1"/>
    <col min="14085" max="14085" width="2.75" style="40" bestFit="1" customWidth="1"/>
    <col min="14086" max="14086" width="11.25" style="40" customWidth="1"/>
    <col min="14087" max="14087" width="2.75" style="40" bestFit="1" customWidth="1"/>
    <col min="14088" max="14090" width="11.25" style="40" customWidth="1"/>
    <col min="14091" max="14336" width="8.125" style="40"/>
    <col min="14337" max="14337" width="11.25" style="40" customWidth="1"/>
    <col min="14338" max="14338" width="2.75" style="40" customWidth="1"/>
    <col min="14339" max="14340" width="11.25" style="40" customWidth="1"/>
    <col min="14341" max="14341" width="2.75" style="40" bestFit="1" customWidth="1"/>
    <col min="14342" max="14342" width="11.25" style="40" customWidth="1"/>
    <col min="14343" max="14343" width="2.75" style="40" bestFit="1" customWidth="1"/>
    <col min="14344" max="14346" width="11.25" style="40" customWidth="1"/>
    <col min="14347" max="14592" width="8.125" style="40"/>
    <col min="14593" max="14593" width="11.25" style="40" customWidth="1"/>
    <col min="14594" max="14594" width="2.75" style="40" customWidth="1"/>
    <col min="14595" max="14596" width="11.25" style="40" customWidth="1"/>
    <col min="14597" max="14597" width="2.75" style="40" bestFit="1" customWidth="1"/>
    <col min="14598" max="14598" width="11.25" style="40" customWidth="1"/>
    <col min="14599" max="14599" width="2.75" style="40" bestFit="1" customWidth="1"/>
    <col min="14600" max="14602" width="11.25" style="40" customWidth="1"/>
    <col min="14603" max="14848" width="8.125" style="40"/>
    <col min="14849" max="14849" width="11.25" style="40" customWidth="1"/>
    <col min="14850" max="14850" width="2.75" style="40" customWidth="1"/>
    <col min="14851" max="14852" width="11.25" style="40" customWidth="1"/>
    <col min="14853" max="14853" width="2.75" style="40" bestFit="1" customWidth="1"/>
    <col min="14854" max="14854" width="11.25" style="40" customWidth="1"/>
    <col min="14855" max="14855" width="2.75" style="40" bestFit="1" customWidth="1"/>
    <col min="14856" max="14858" width="11.25" style="40" customWidth="1"/>
    <col min="14859" max="15104" width="8.125" style="40"/>
    <col min="15105" max="15105" width="11.25" style="40" customWidth="1"/>
    <col min="15106" max="15106" width="2.75" style="40" customWidth="1"/>
    <col min="15107" max="15108" width="11.25" style="40" customWidth="1"/>
    <col min="15109" max="15109" width="2.75" style="40" bestFit="1" customWidth="1"/>
    <col min="15110" max="15110" width="11.25" style="40" customWidth="1"/>
    <col min="15111" max="15111" width="2.75" style="40" bestFit="1" customWidth="1"/>
    <col min="15112" max="15114" width="11.25" style="40" customWidth="1"/>
    <col min="15115" max="15360" width="8.125" style="40"/>
    <col min="15361" max="15361" width="11.25" style="40" customWidth="1"/>
    <col min="15362" max="15362" width="2.75" style="40" customWidth="1"/>
    <col min="15363" max="15364" width="11.25" style="40" customWidth="1"/>
    <col min="15365" max="15365" width="2.75" style="40" bestFit="1" customWidth="1"/>
    <col min="15366" max="15366" width="11.25" style="40" customWidth="1"/>
    <col min="15367" max="15367" width="2.75" style="40" bestFit="1" customWidth="1"/>
    <col min="15368" max="15370" width="11.25" style="40" customWidth="1"/>
    <col min="15371" max="15616" width="8.125" style="40"/>
    <col min="15617" max="15617" width="11.25" style="40" customWidth="1"/>
    <col min="15618" max="15618" width="2.75" style="40" customWidth="1"/>
    <col min="15619" max="15620" width="11.25" style="40" customWidth="1"/>
    <col min="15621" max="15621" width="2.75" style="40" bestFit="1" customWidth="1"/>
    <col min="15622" max="15622" width="11.25" style="40" customWidth="1"/>
    <col min="15623" max="15623" width="2.75" style="40" bestFit="1" customWidth="1"/>
    <col min="15624" max="15626" width="11.25" style="40" customWidth="1"/>
    <col min="15627" max="15872" width="8.125" style="40"/>
    <col min="15873" max="15873" width="11.25" style="40" customWidth="1"/>
    <col min="15874" max="15874" width="2.75" style="40" customWidth="1"/>
    <col min="15875" max="15876" width="11.25" style="40" customWidth="1"/>
    <col min="15877" max="15877" width="2.75" style="40" bestFit="1" customWidth="1"/>
    <col min="15878" max="15878" width="11.25" style="40" customWidth="1"/>
    <col min="15879" max="15879" width="2.75" style="40" bestFit="1" customWidth="1"/>
    <col min="15880" max="15882" width="11.25" style="40" customWidth="1"/>
    <col min="15883" max="16128" width="8.125" style="40"/>
    <col min="16129" max="16129" width="11.25" style="40" customWidth="1"/>
    <col min="16130" max="16130" width="2.75" style="40" customWidth="1"/>
    <col min="16131" max="16132" width="11.25" style="40" customWidth="1"/>
    <col min="16133" max="16133" width="2.75" style="40" bestFit="1" customWidth="1"/>
    <col min="16134" max="16134" width="11.25" style="40" customWidth="1"/>
    <col min="16135" max="16135" width="2.75" style="40" bestFit="1" customWidth="1"/>
    <col min="16136" max="16138" width="11.25" style="40" customWidth="1"/>
    <col min="16139" max="16384" width="8.125" style="40"/>
  </cols>
  <sheetData>
    <row r="1" spans="1:10" ht="24" customHeight="1">
      <c r="A1" s="1200" t="s">
        <v>364</v>
      </c>
      <c r="B1" s="1200"/>
      <c r="C1" s="1200"/>
      <c r="D1" s="1200"/>
      <c r="E1" s="1200"/>
      <c r="F1" s="1200"/>
      <c r="G1" s="1200"/>
      <c r="H1" s="1200"/>
      <c r="I1" s="1200"/>
      <c r="J1" s="1200"/>
    </row>
    <row r="2" spans="1:10" ht="12" customHeight="1">
      <c r="A2" s="400"/>
      <c r="B2" s="400"/>
      <c r="C2" s="400"/>
      <c r="D2" s="400"/>
      <c r="E2" s="400"/>
      <c r="F2" s="400"/>
      <c r="G2" s="400"/>
      <c r="H2" s="400"/>
      <c r="I2" s="400"/>
      <c r="J2" s="400"/>
    </row>
    <row r="3" spans="1:10" s="401" customFormat="1" ht="24" customHeight="1">
      <c r="A3" s="1201" t="s">
        <v>365</v>
      </c>
      <c r="B3" s="1201"/>
      <c r="C3" s="1201"/>
      <c r="D3" s="1202" t="str">
        <f>IF(総表!C15="","",総表!C15)</f>
        <v/>
      </c>
      <c r="E3" s="1202"/>
      <c r="F3" s="1202"/>
      <c r="G3" s="1202"/>
      <c r="H3" s="1202"/>
      <c r="I3" s="1202"/>
      <c r="J3" s="1202"/>
    </row>
    <row r="4" spans="1:10" s="401" customFormat="1" ht="24" customHeight="1">
      <c r="A4" s="1201" t="s">
        <v>366</v>
      </c>
      <c r="B4" s="1201"/>
      <c r="C4" s="1201"/>
      <c r="D4" s="1203" t="str">
        <f>IF(総表!C31="","",総表!C31)</f>
        <v/>
      </c>
      <c r="E4" s="1203"/>
      <c r="F4" s="1203"/>
      <c r="G4" s="1203"/>
      <c r="H4" s="1203"/>
      <c r="I4" s="1203"/>
      <c r="J4" s="1203"/>
    </row>
    <row r="5" spans="1:10" s="401" customFormat="1" ht="12" customHeight="1">
      <c r="A5" s="402"/>
      <c r="B5" s="402"/>
      <c r="C5" s="402"/>
    </row>
    <row r="6" spans="1:10" s="401" customFormat="1" ht="18" customHeight="1">
      <c r="C6" s="403"/>
      <c r="D6" s="404" t="s">
        <v>367</v>
      </c>
      <c r="E6" s="1198" t="s">
        <v>368</v>
      </c>
      <c r="F6" s="1199"/>
      <c r="G6" s="1198" t="s">
        <v>369</v>
      </c>
      <c r="H6" s="1199"/>
      <c r="I6" s="404" t="s">
        <v>370</v>
      </c>
      <c r="J6" s="404" t="s">
        <v>371</v>
      </c>
    </row>
    <row r="7" spans="1:10" s="401" customFormat="1" ht="24" customHeight="1">
      <c r="D7" s="405">
        <f ca="1">SUMIF($A$9:$J$987,"総使用席数",OFFSET($A$9:$J$987,1,0))</f>
        <v>0</v>
      </c>
      <c r="E7" s="1205">
        <f ca="1">SUMIF($A$9:$J$987,"合計",OFFSET($A$9:$J$987,0,3))</f>
        <v>0</v>
      </c>
      <c r="F7" s="1206"/>
      <c r="G7" s="1205">
        <f ca="1">SUMIF($A$9:$J$987,"合計",OFFSET($A$9:$J$987,0,7))</f>
        <v>0</v>
      </c>
      <c r="H7" s="1206"/>
      <c r="I7" s="406" t="str">
        <f ca="1">IFERROR(ROUND(E7/D7,3),"0%")</f>
        <v>0%</v>
      </c>
      <c r="J7" s="406" t="str">
        <f ca="1">IFERROR(ROUND(G7/D7,3),"0%")</f>
        <v>0%</v>
      </c>
    </row>
    <row r="8" spans="1:10" s="409" customFormat="1" ht="12" customHeight="1">
      <c r="A8" s="407"/>
      <c r="B8" s="407"/>
      <c r="C8" s="408"/>
      <c r="E8" s="410"/>
      <c r="G8" s="410"/>
    </row>
    <row r="9" spans="1:10" s="409" customFormat="1" ht="18" customHeight="1">
      <c r="A9" s="1204" t="s">
        <v>41</v>
      </c>
      <c r="B9" s="1204"/>
      <c r="C9" s="1204"/>
      <c r="D9" s="411" t="s">
        <v>372</v>
      </c>
      <c r="E9" s="412"/>
      <c r="F9" s="413" t="s">
        <v>373</v>
      </c>
      <c r="G9" s="412"/>
      <c r="H9" s="414" t="s">
        <v>374</v>
      </c>
    </row>
    <row r="10" spans="1:10" s="401" customFormat="1" ht="24" customHeight="1">
      <c r="A10" s="1207" t="str">
        <f>IF(個表1!$H7="","",個表1!$H7)</f>
        <v/>
      </c>
      <c r="B10" s="1207"/>
      <c r="C10" s="1207"/>
      <c r="D10" s="511">
        <f>IF(収支報告書!G4=TRUE,別紙入場料詳細!C11,収支報告書!D7)</f>
        <v>0</v>
      </c>
      <c r="E10" s="415" t="s">
        <v>48</v>
      </c>
      <c r="F10" s="510">
        <f>個表1!$G7</f>
        <v>0</v>
      </c>
      <c r="G10" s="415" t="s">
        <v>375</v>
      </c>
      <c r="H10" s="416">
        <f>D10*F10</f>
        <v>0</v>
      </c>
    </row>
    <row r="11" spans="1:10" s="409" customFormat="1" ht="18" customHeight="1">
      <c r="A11" s="417" t="s">
        <v>376</v>
      </c>
      <c r="B11" s="418" t="s">
        <v>377</v>
      </c>
      <c r="C11" s="419" t="s">
        <v>378</v>
      </c>
      <c r="D11" s="420" t="s">
        <v>379</v>
      </c>
      <c r="E11" s="421"/>
      <c r="F11" s="418" t="s">
        <v>380</v>
      </c>
      <c r="G11" s="421"/>
      <c r="H11" s="422" t="s">
        <v>381</v>
      </c>
      <c r="I11" s="417" t="s">
        <v>370</v>
      </c>
      <c r="J11" s="419" t="s">
        <v>371</v>
      </c>
    </row>
    <row r="12" spans="1:10" s="401" customFormat="1" ht="18" customHeight="1" thickBot="1">
      <c r="A12" s="423" t="s">
        <v>545</v>
      </c>
      <c r="B12" s="424" t="s">
        <v>546</v>
      </c>
      <c r="C12" s="425">
        <v>0.79166666666666663</v>
      </c>
      <c r="D12" s="426" t="s">
        <v>382</v>
      </c>
      <c r="E12" s="427" t="s">
        <v>383</v>
      </c>
      <c r="F12" s="428" t="s">
        <v>384</v>
      </c>
      <c r="G12" s="427" t="s">
        <v>385</v>
      </c>
      <c r="H12" s="429">
        <f t="shared" ref="H12:H18" si="0">D12+F12</f>
        <v>292</v>
      </c>
      <c r="I12" s="430">
        <v>0.64200000000000002</v>
      </c>
      <c r="J12" s="431">
        <v>0.75600000000000001</v>
      </c>
    </row>
    <row r="13" spans="1:10" s="401" customFormat="1" ht="24" customHeight="1" thickTop="1">
      <c r="A13" s="432"/>
      <c r="B13" s="433" t="str">
        <f>IF(A13="","",TEXT(A13,"aaa"))</f>
        <v/>
      </c>
      <c r="C13" s="434"/>
      <c r="D13" s="435"/>
      <c r="E13" s="436" t="s">
        <v>383</v>
      </c>
      <c r="F13" s="437"/>
      <c r="G13" s="436" t="s">
        <v>385</v>
      </c>
      <c r="H13" s="438">
        <f t="shared" si="0"/>
        <v>0</v>
      </c>
      <c r="I13" s="439">
        <f>IF(ISERROR(D13/$D$10),0,D13/$D$10)</f>
        <v>0</v>
      </c>
      <c r="J13" s="440">
        <f>IF(ISERROR(H13/$D$10),0,H13/$D$10)</f>
        <v>0</v>
      </c>
    </row>
    <row r="14" spans="1:10" s="401" customFormat="1" ht="24" customHeight="1">
      <c r="A14" s="441"/>
      <c r="B14" s="442" t="str">
        <f t="shared" ref="B14:B22" si="1">IF(A14="","",TEXT(A14,"aaa"))</f>
        <v/>
      </c>
      <c r="C14" s="443"/>
      <c r="D14" s="444"/>
      <c r="E14" s="445" t="s">
        <v>383</v>
      </c>
      <c r="F14" s="446"/>
      <c r="G14" s="445" t="s">
        <v>385</v>
      </c>
      <c r="H14" s="447">
        <f t="shared" si="0"/>
        <v>0</v>
      </c>
      <c r="I14" s="448">
        <f t="shared" ref="I14:I22" si="2">IF(ISERROR(D14/$D$10),0,D14/$D$10)</f>
        <v>0</v>
      </c>
      <c r="J14" s="449">
        <f t="shared" ref="J14:J22" si="3">IF(ISERROR(H14/$D$10),0,H14/$D$10)</f>
        <v>0</v>
      </c>
    </row>
    <row r="15" spans="1:10" s="401" customFormat="1" ht="24" customHeight="1">
      <c r="A15" s="441"/>
      <c r="B15" s="442" t="str">
        <f t="shared" si="1"/>
        <v/>
      </c>
      <c r="C15" s="443"/>
      <c r="D15" s="444"/>
      <c r="E15" s="445" t="s">
        <v>383</v>
      </c>
      <c r="F15" s="446"/>
      <c r="G15" s="445" t="s">
        <v>385</v>
      </c>
      <c r="H15" s="447">
        <f t="shared" si="0"/>
        <v>0</v>
      </c>
      <c r="I15" s="448">
        <f>IF(ISERROR(D15/$D$10),0,D15/$D$10)</f>
        <v>0</v>
      </c>
      <c r="J15" s="449">
        <f>IF(ISERROR(H15/$D$10),0,H15/$D$10)</f>
        <v>0</v>
      </c>
    </row>
    <row r="16" spans="1:10" s="401" customFormat="1" ht="24" customHeight="1">
      <c r="A16" s="441"/>
      <c r="B16" s="442" t="str">
        <f t="shared" si="1"/>
        <v/>
      </c>
      <c r="C16" s="443"/>
      <c r="D16" s="444"/>
      <c r="E16" s="445" t="s">
        <v>383</v>
      </c>
      <c r="F16" s="446"/>
      <c r="G16" s="445" t="s">
        <v>385</v>
      </c>
      <c r="H16" s="447">
        <f t="shared" si="0"/>
        <v>0</v>
      </c>
      <c r="I16" s="448">
        <f>IF(ISERROR(D16/$D$10),0,D16/$D$10)</f>
        <v>0</v>
      </c>
      <c r="J16" s="449">
        <f>IF(ISERROR(H16/$D$10),0,H16/$D$10)</f>
        <v>0</v>
      </c>
    </row>
    <row r="17" spans="1:11" ht="24" customHeight="1">
      <c r="A17" s="441"/>
      <c r="B17" s="442" t="str">
        <f t="shared" si="1"/>
        <v/>
      </c>
      <c r="C17" s="443"/>
      <c r="D17" s="444"/>
      <c r="E17" s="445" t="s">
        <v>383</v>
      </c>
      <c r="F17" s="446"/>
      <c r="G17" s="445" t="s">
        <v>385</v>
      </c>
      <c r="H17" s="447">
        <f t="shared" si="0"/>
        <v>0</v>
      </c>
      <c r="I17" s="448">
        <f>IF(ISERROR(D17/$D$10),0,D17/$D$10)</f>
        <v>0</v>
      </c>
      <c r="J17" s="449">
        <f>IF(ISERROR(H17/$D$10),0,H17/$D$10)</f>
        <v>0</v>
      </c>
    </row>
    <row r="18" spans="1:11" s="401" customFormat="1" ht="24" customHeight="1">
      <c r="A18" s="441"/>
      <c r="B18" s="442" t="str">
        <f t="shared" si="1"/>
        <v/>
      </c>
      <c r="C18" s="443"/>
      <c r="D18" s="444"/>
      <c r="E18" s="445" t="s">
        <v>383</v>
      </c>
      <c r="F18" s="446"/>
      <c r="G18" s="445" t="s">
        <v>385</v>
      </c>
      <c r="H18" s="447">
        <f t="shared" si="0"/>
        <v>0</v>
      </c>
      <c r="I18" s="448">
        <f t="shared" si="2"/>
        <v>0</v>
      </c>
      <c r="J18" s="449">
        <f t="shared" si="3"/>
        <v>0</v>
      </c>
    </row>
    <row r="19" spans="1:11" s="401" customFormat="1" ht="24" customHeight="1">
      <c r="A19" s="441"/>
      <c r="B19" s="442" t="str">
        <f t="shared" si="1"/>
        <v/>
      </c>
      <c r="C19" s="443"/>
      <c r="D19" s="444"/>
      <c r="E19" s="445" t="s">
        <v>383</v>
      </c>
      <c r="F19" s="446"/>
      <c r="G19" s="445" t="s">
        <v>385</v>
      </c>
      <c r="H19" s="447">
        <f t="shared" ref="H19:H22" si="4">D19+F19</f>
        <v>0</v>
      </c>
      <c r="I19" s="448">
        <f t="shared" si="2"/>
        <v>0</v>
      </c>
      <c r="J19" s="449">
        <f t="shared" si="3"/>
        <v>0</v>
      </c>
    </row>
    <row r="20" spans="1:11" ht="24" customHeight="1">
      <c r="A20" s="441"/>
      <c r="B20" s="442" t="str">
        <f t="shared" si="1"/>
        <v/>
      </c>
      <c r="C20" s="443"/>
      <c r="D20" s="444"/>
      <c r="E20" s="445" t="s">
        <v>383</v>
      </c>
      <c r="F20" s="446"/>
      <c r="G20" s="445" t="s">
        <v>385</v>
      </c>
      <c r="H20" s="447">
        <f t="shared" si="4"/>
        <v>0</v>
      </c>
      <c r="I20" s="448">
        <f t="shared" si="2"/>
        <v>0</v>
      </c>
      <c r="J20" s="449">
        <f t="shared" si="3"/>
        <v>0</v>
      </c>
    </row>
    <row r="21" spans="1:11" ht="24" customHeight="1">
      <c r="A21" s="441"/>
      <c r="B21" s="442" t="str">
        <f t="shared" si="1"/>
        <v/>
      </c>
      <c r="C21" s="443"/>
      <c r="D21" s="444"/>
      <c r="E21" s="445" t="s">
        <v>383</v>
      </c>
      <c r="F21" s="446"/>
      <c r="G21" s="445" t="s">
        <v>385</v>
      </c>
      <c r="H21" s="447">
        <f t="shared" si="4"/>
        <v>0</v>
      </c>
      <c r="I21" s="448">
        <f t="shared" si="2"/>
        <v>0</v>
      </c>
      <c r="J21" s="449">
        <f t="shared" si="3"/>
        <v>0</v>
      </c>
    </row>
    <row r="22" spans="1:11" ht="24" customHeight="1">
      <c r="A22" s="441"/>
      <c r="B22" s="433" t="str">
        <f t="shared" si="1"/>
        <v/>
      </c>
      <c r="C22" s="450"/>
      <c r="D22" s="451"/>
      <c r="E22" s="452" t="s">
        <v>383</v>
      </c>
      <c r="F22" s="453"/>
      <c r="G22" s="452" t="s">
        <v>385</v>
      </c>
      <c r="H22" s="454">
        <f t="shared" si="4"/>
        <v>0</v>
      </c>
      <c r="I22" s="455">
        <f t="shared" si="2"/>
        <v>0</v>
      </c>
      <c r="J22" s="456">
        <f t="shared" si="3"/>
        <v>0</v>
      </c>
    </row>
    <row r="23" spans="1:11" ht="24" customHeight="1">
      <c r="A23" s="1208" t="s">
        <v>55</v>
      </c>
      <c r="B23" s="1208"/>
      <c r="C23" s="1208"/>
      <c r="D23" s="457">
        <f>SUM(D13:D22)</f>
        <v>0</v>
      </c>
      <c r="E23" s="458" t="s">
        <v>383</v>
      </c>
      <c r="F23" s="459">
        <f>SUM(F13:F22)</f>
        <v>0</v>
      </c>
      <c r="G23" s="460" t="s">
        <v>385</v>
      </c>
      <c r="H23" s="416">
        <f>SUM(H13:H22)</f>
        <v>0</v>
      </c>
      <c r="I23" s="455">
        <f>IF(ISERROR(D23/$H$10),0,D23/$H$10)</f>
        <v>0</v>
      </c>
      <c r="J23" s="456">
        <f>IF(ISERROR(H23/$H$10),0,H23/$H$10)</f>
        <v>0</v>
      </c>
    </row>
    <row r="24" spans="1:11" ht="12" customHeight="1">
      <c r="A24" s="461"/>
      <c r="B24" s="461"/>
      <c r="C24" s="57"/>
      <c r="D24" s="57"/>
      <c r="E24" s="462"/>
      <c r="F24" s="57"/>
      <c r="G24" s="462"/>
      <c r="H24" s="57"/>
      <c r="I24" s="57"/>
      <c r="J24" s="57"/>
    </row>
    <row r="25" spans="1:11" s="409" customFormat="1" ht="18" customHeight="1">
      <c r="A25" s="1204" t="s">
        <v>41</v>
      </c>
      <c r="B25" s="1204"/>
      <c r="C25" s="1204"/>
      <c r="D25" s="411" t="s">
        <v>372</v>
      </c>
      <c r="E25" s="412"/>
      <c r="F25" s="413" t="s">
        <v>373</v>
      </c>
      <c r="G25" s="412"/>
      <c r="H25" s="414" t="s">
        <v>374</v>
      </c>
    </row>
    <row r="26" spans="1:11" s="401" customFormat="1" ht="24" customHeight="1">
      <c r="A26" s="1207" t="str">
        <f>IF(個表1!$H8="","",個表1!$H8)</f>
        <v/>
      </c>
      <c r="B26" s="1207"/>
      <c r="C26" s="1207"/>
      <c r="D26" s="511">
        <f>IF(別紙入場料詳細!$K11="","",別紙入場料詳細!$K11)</f>
        <v>0</v>
      </c>
      <c r="E26" s="415" t="s">
        <v>48</v>
      </c>
      <c r="F26" s="510">
        <f>個表1!$G8</f>
        <v>0</v>
      </c>
      <c r="G26" s="415" t="s">
        <v>375</v>
      </c>
      <c r="H26" s="416">
        <f>D26*F26</f>
        <v>0</v>
      </c>
      <c r="K26" s="401">
        <v>2</v>
      </c>
    </row>
    <row r="27" spans="1:11" s="409" customFormat="1" ht="18" customHeight="1">
      <c r="A27" s="417" t="s">
        <v>376</v>
      </c>
      <c r="B27" s="418" t="s">
        <v>377</v>
      </c>
      <c r="C27" s="419" t="s">
        <v>378</v>
      </c>
      <c r="D27" s="420" t="s">
        <v>379</v>
      </c>
      <c r="E27" s="421"/>
      <c r="F27" s="418" t="s">
        <v>380</v>
      </c>
      <c r="G27" s="421"/>
      <c r="H27" s="422" t="s">
        <v>381</v>
      </c>
      <c r="I27" s="417" t="s">
        <v>370</v>
      </c>
      <c r="J27" s="419" t="s">
        <v>371</v>
      </c>
    </row>
    <row r="28" spans="1:11" s="401" customFormat="1" ht="24" customHeight="1">
      <c r="A28" s="432"/>
      <c r="B28" s="433" t="str">
        <f>IF(A28="","",TEXT(A28,"aaa"))</f>
        <v/>
      </c>
      <c r="C28" s="434"/>
      <c r="D28" s="435"/>
      <c r="E28" s="436" t="s">
        <v>386</v>
      </c>
      <c r="F28" s="437"/>
      <c r="G28" s="436" t="s">
        <v>385</v>
      </c>
      <c r="H28" s="438">
        <f t="shared" ref="H28:H37" si="5">D28+F28</f>
        <v>0</v>
      </c>
      <c r="I28" s="439">
        <f t="shared" ref="I28:I37" si="6">IF(ISERROR(D28/$D$26),0,D28/$D$26)</f>
        <v>0</v>
      </c>
      <c r="J28" s="440">
        <f t="shared" ref="J28:J37" si="7">IF(ISERROR(H28/$D$26),0,H28/$D$26)</f>
        <v>0</v>
      </c>
    </row>
    <row r="29" spans="1:11" s="401" customFormat="1" ht="24" customHeight="1">
      <c r="A29" s="441"/>
      <c r="B29" s="442" t="str">
        <f t="shared" ref="B29:B37" si="8">IF(A29="","",TEXT(A29,"aaa"))</f>
        <v/>
      </c>
      <c r="C29" s="443"/>
      <c r="D29" s="444"/>
      <c r="E29" s="445" t="s">
        <v>386</v>
      </c>
      <c r="F29" s="446"/>
      <c r="G29" s="445" t="s">
        <v>385</v>
      </c>
      <c r="H29" s="447">
        <f t="shared" si="5"/>
        <v>0</v>
      </c>
      <c r="I29" s="448">
        <f t="shared" si="6"/>
        <v>0</v>
      </c>
      <c r="J29" s="449">
        <f t="shared" si="7"/>
        <v>0</v>
      </c>
    </row>
    <row r="30" spans="1:11" s="401" customFormat="1" ht="24" customHeight="1">
      <c r="A30" s="441"/>
      <c r="B30" s="442" t="str">
        <f t="shared" si="8"/>
        <v/>
      </c>
      <c r="C30" s="443"/>
      <c r="D30" s="444"/>
      <c r="E30" s="445" t="s">
        <v>386</v>
      </c>
      <c r="F30" s="446"/>
      <c r="G30" s="445" t="s">
        <v>385</v>
      </c>
      <c r="H30" s="447">
        <f>D30+F30</f>
        <v>0</v>
      </c>
      <c r="I30" s="448">
        <f>IF(ISERROR(D30/$D$26),0,D30/$D$26)</f>
        <v>0</v>
      </c>
      <c r="J30" s="449">
        <f>IF(ISERROR(H30/$D$26),0,H30/$D$26)</f>
        <v>0</v>
      </c>
    </row>
    <row r="31" spans="1:11" s="401" customFormat="1" ht="24" customHeight="1">
      <c r="A31" s="441"/>
      <c r="B31" s="442" t="str">
        <f t="shared" si="8"/>
        <v/>
      </c>
      <c r="C31" s="443"/>
      <c r="D31" s="444"/>
      <c r="E31" s="445" t="s">
        <v>386</v>
      </c>
      <c r="F31" s="446"/>
      <c r="G31" s="445" t="s">
        <v>385</v>
      </c>
      <c r="H31" s="447">
        <f>D31+F31</f>
        <v>0</v>
      </c>
      <c r="I31" s="448">
        <f>IF(ISERROR(D31/$D$26),0,D31/$D$26)</f>
        <v>0</v>
      </c>
      <c r="J31" s="449">
        <f>IF(ISERROR(H31/$D$26),0,H31/$D$26)</f>
        <v>0</v>
      </c>
    </row>
    <row r="32" spans="1:11" ht="24" customHeight="1">
      <c r="A32" s="441"/>
      <c r="B32" s="442" t="str">
        <f t="shared" si="8"/>
        <v/>
      </c>
      <c r="C32" s="443"/>
      <c r="D32" s="444"/>
      <c r="E32" s="445" t="s">
        <v>386</v>
      </c>
      <c r="F32" s="446"/>
      <c r="G32" s="445" t="s">
        <v>385</v>
      </c>
      <c r="H32" s="447">
        <f>D32+F32</f>
        <v>0</v>
      </c>
      <c r="I32" s="448">
        <f>IF(ISERROR(D32/$D$26),0,D32/$D$26)</f>
        <v>0</v>
      </c>
      <c r="J32" s="449">
        <f>IF(ISERROR(H32/$D$26),0,H32/$D$26)</f>
        <v>0</v>
      </c>
    </row>
    <row r="33" spans="1:11" s="401" customFormat="1" ht="24" customHeight="1">
      <c r="A33" s="441"/>
      <c r="B33" s="442" t="str">
        <f t="shared" si="8"/>
        <v/>
      </c>
      <c r="C33" s="443"/>
      <c r="D33" s="444"/>
      <c r="E33" s="445" t="s">
        <v>386</v>
      </c>
      <c r="F33" s="446"/>
      <c r="G33" s="445" t="s">
        <v>385</v>
      </c>
      <c r="H33" s="447">
        <f t="shared" si="5"/>
        <v>0</v>
      </c>
      <c r="I33" s="448">
        <f t="shared" si="6"/>
        <v>0</v>
      </c>
      <c r="J33" s="449">
        <f t="shared" si="7"/>
        <v>0</v>
      </c>
    </row>
    <row r="34" spans="1:11" s="401" customFormat="1" ht="24" customHeight="1">
      <c r="A34" s="441"/>
      <c r="B34" s="442" t="str">
        <f t="shared" si="8"/>
        <v/>
      </c>
      <c r="C34" s="443"/>
      <c r="D34" s="444"/>
      <c r="E34" s="445" t="s">
        <v>386</v>
      </c>
      <c r="F34" s="446"/>
      <c r="G34" s="445" t="s">
        <v>385</v>
      </c>
      <c r="H34" s="447">
        <f t="shared" si="5"/>
        <v>0</v>
      </c>
      <c r="I34" s="448">
        <f t="shared" si="6"/>
        <v>0</v>
      </c>
      <c r="J34" s="449">
        <f t="shared" si="7"/>
        <v>0</v>
      </c>
    </row>
    <row r="35" spans="1:11" ht="24" customHeight="1">
      <c r="A35" s="441"/>
      <c r="B35" s="442" t="str">
        <f t="shared" si="8"/>
        <v/>
      </c>
      <c r="C35" s="443"/>
      <c r="D35" s="444"/>
      <c r="E35" s="445" t="s">
        <v>386</v>
      </c>
      <c r="F35" s="446"/>
      <c r="G35" s="445" t="s">
        <v>385</v>
      </c>
      <c r="H35" s="447">
        <f t="shared" si="5"/>
        <v>0</v>
      </c>
      <c r="I35" s="448">
        <f t="shared" si="6"/>
        <v>0</v>
      </c>
      <c r="J35" s="449">
        <f t="shared" si="7"/>
        <v>0</v>
      </c>
    </row>
    <row r="36" spans="1:11" ht="24" customHeight="1">
      <c r="A36" s="441"/>
      <c r="B36" s="442" t="str">
        <f t="shared" si="8"/>
        <v/>
      </c>
      <c r="C36" s="443"/>
      <c r="D36" s="444"/>
      <c r="E36" s="445" t="s">
        <v>383</v>
      </c>
      <c r="F36" s="446"/>
      <c r="G36" s="445" t="s">
        <v>385</v>
      </c>
      <c r="H36" s="447">
        <f t="shared" si="5"/>
        <v>0</v>
      </c>
      <c r="I36" s="448">
        <f t="shared" si="6"/>
        <v>0</v>
      </c>
      <c r="J36" s="449">
        <f t="shared" si="7"/>
        <v>0</v>
      </c>
    </row>
    <row r="37" spans="1:11" ht="24" customHeight="1">
      <c r="A37" s="463"/>
      <c r="B37" s="433" t="str">
        <f t="shared" si="8"/>
        <v/>
      </c>
      <c r="C37" s="450"/>
      <c r="D37" s="451"/>
      <c r="E37" s="452" t="s">
        <v>383</v>
      </c>
      <c r="F37" s="453"/>
      <c r="G37" s="452" t="s">
        <v>385</v>
      </c>
      <c r="H37" s="454">
        <f t="shared" si="5"/>
        <v>0</v>
      </c>
      <c r="I37" s="455">
        <f t="shared" si="6"/>
        <v>0</v>
      </c>
      <c r="J37" s="456">
        <f t="shared" si="7"/>
        <v>0</v>
      </c>
    </row>
    <row r="38" spans="1:11" ht="24" customHeight="1">
      <c r="A38" s="1208" t="s">
        <v>55</v>
      </c>
      <c r="B38" s="1208"/>
      <c r="C38" s="1208"/>
      <c r="D38" s="457">
        <f>SUM(D28:D37)</f>
        <v>0</v>
      </c>
      <c r="E38" s="458" t="s">
        <v>383</v>
      </c>
      <c r="F38" s="459">
        <f>SUM(F28:F37)</f>
        <v>0</v>
      </c>
      <c r="G38" s="460" t="s">
        <v>385</v>
      </c>
      <c r="H38" s="416">
        <f>SUM(H28:H37)</f>
        <v>0</v>
      </c>
      <c r="I38" s="464">
        <f>IF(ISERROR(D38/$H$26),0,D38/$H$26)</f>
        <v>0</v>
      </c>
      <c r="J38" s="465">
        <f>IF(ISERROR(H38/$H$26),0,H38/$H$26)</f>
        <v>0</v>
      </c>
    </row>
    <row r="39" spans="1:11" ht="12" customHeight="1">
      <c r="A39" s="466"/>
      <c r="B39" s="466"/>
      <c r="C39" s="466"/>
      <c r="D39" s="467"/>
      <c r="E39" s="462"/>
      <c r="F39" s="467"/>
      <c r="G39" s="462"/>
      <c r="H39" s="467"/>
      <c r="I39" s="468"/>
      <c r="J39" s="468"/>
    </row>
    <row r="40" spans="1:11" ht="18" customHeight="1">
      <c r="A40" s="1204" t="s">
        <v>41</v>
      </c>
      <c r="B40" s="1204"/>
      <c r="C40" s="1204"/>
      <c r="D40" s="411" t="s">
        <v>372</v>
      </c>
      <c r="E40" s="412"/>
      <c r="F40" s="413" t="s">
        <v>373</v>
      </c>
      <c r="G40" s="412"/>
      <c r="H40" s="414" t="s">
        <v>374</v>
      </c>
      <c r="I40" s="409"/>
      <c r="J40" s="409"/>
    </row>
    <row r="41" spans="1:11" ht="24" customHeight="1">
      <c r="A41" s="1207" t="str">
        <f>IF(個表1!$H9="","",個表1!$H9)</f>
        <v/>
      </c>
      <c r="B41" s="1207"/>
      <c r="C41" s="1207"/>
      <c r="D41" s="511">
        <f>IF(別紙入場料詳細!$C37="","",別紙入場料詳細!$C37)</f>
        <v>0</v>
      </c>
      <c r="E41" s="415" t="s">
        <v>48</v>
      </c>
      <c r="F41" s="510">
        <f>個表1!$G9</f>
        <v>0</v>
      </c>
      <c r="G41" s="415" t="s">
        <v>375</v>
      </c>
      <c r="H41" s="416">
        <f>D41*F41</f>
        <v>0</v>
      </c>
      <c r="I41" s="401"/>
      <c r="J41" s="401"/>
      <c r="K41" s="40">
        <v>3</v>
      </c>
    </row>
    <row r="42" spans="1:11" ht="18" customHeight="1">
      <c r="A42" s="417" t="s">
        <v>376</v>
      </c>
      <c r="B42" s="418" t="s">
        <v>377</v>
      </c>
      <c r="C42" s="419" t="s">
        <v>378</v>
      </c>
      <c r="D42" s="420" t="s">
        <v>379</v>
      </c>
      <c r="E42" s="421"/>
      <c r="F42" s="418" t="s">
        <v>380</v>
      </c>
      <c r="G42" s="421"/>
      <c r="H42" s="422" t="s">
        <v>381</v>
      </c>
      <c r="I42" s="417" t="s">
        <v>370</v>
      </c>
      <c r="J42" s="419" t="s">
        <v>371</v>
      </c>
    </row>
    <row r="43" spans="1:11" ht="24" customHeight="1">
      <c r="A43" s="432"/>
      <c r="B43" s="442" t="str">
        <f t="shared" ref="B43:B49" si="9">IF(A43="","",TEXT(A43,"aaa"))</f>
        <v/>
      </c>
      <c r="C43" s="434"/>
      <c r="D43" s="435"/>
      <c r="E43" s="436" t="s">
        <v>386</v>
      </c>
      <c r="F43" s="437"/>
      <c r="G43" s="436" t="s">
        <v>385</v>
      </c>
      <c r="H43" s="438">
        <f t="shared" ref="H43:H49" si="10">D43+F43</f>
        <v>0</v>
      </c>
      <c r="I43" s="439">
        <f>IF(ISERROR(D43/$D$41),0,D43/$D$41)</f>
        <v>0</v>
      </c>
      <c r="J43" s="440">
        <f>IF(ISERROR(H43/$D$41),0,H43/$D$41)</f>
        <v>0</v>
      </c>
    </row>
    <row r="44" spans="1:11" ht="24" customHeight="1">
      <c r="A44" s="441"/>
      <c r="B44" s="442" t="str">
        <f t="shared" si="9"/>
        <v/>
      </c>
      <c r="C44" s="443"/>
      <c r="D44" s="444"/>
      <c r="E44" s="445" t="s">
        <v>386</v>
      </c>
      <c r="F44" s="446"/>
      <c r="G44" s="445" t="s">
        <v>385</v>
      </c>
      <c r="H44" s="447">
        <f t="shared" si="10"/>
        <v>0</v>
      </c>
      <c r="I44" s="448">
        <f t="shared" ref="I44:I49" si="11">IF(ISERROR(D44/$D$41),0,D44/$D$41)</f>
        <v>0</v>
      </c>
      <c r="J44" s="449">
        <f t="shared" ref="J44:J49" si="12">IF(ISERROR(H44/$D$41),0,H44/$D$41)</f>
        <v>0</v>
      </c>
    </row>
    <row r="45" spans="1:11" ht="24" customHeight="1">
      <c r="A45" s="441"/>
      <c r="B45" s="442" t="str">
        <f t="shared" si="9"/>
        <v/>
      </c>
      <c r="C45" s="443"/>
      <c r="D45" s="444"/>
      <c r="E45" s="445" t="s">
        <v>386</v>
      </c>
      <c r="F45" s="446"/>
      <c r="G45" s="445" t="s">
        <v>385</v>
      </c>
      <c r="H45" s="447">
        <f t="shared" si="10"/>
        <v>0</v>
      </c>
      <c r="I45" s="448">
        <f t="shared" si="11"/>
        <v>0</v>
      </c>
      <c r="J45" s="449">
        <f t="shared" si="12"/>
        <v>0</v>
      </c>
    </row>
    <row r="46" spans="1:11" ht="24" customHeight="1">
      <c r="A46" s="441"/>
      <c r="B46" s="442" t="str">
        <f t="shared" si="9"/>
        <v/>
      </c>
      <c r="C46" s="443"/>
      <c r="D46" s="444"/>
      <c r="E46" s="445" t="s">
        <v>386</v>
      </c>
      <c r="F46" s="446"/>
      <c r="G46" s="445" t="s">
        <v>385</v>
      </c>
      <c r="H46" s="447">
        <f t="shared" si="10"/>
        <v>0</v>
      </c>
      <c r="I46" s="448">
        <f t="shared" si="11"/>
        <v>0</v>
      </c>
      <c r="J46" s="449">
        <f t="shared" si="12"/>
        <v>0</v>
      </c>
    </row>
    <row r="47" spans="1:11" ht="24" customHeight="1">
      <c r="A47" s="441"/>
      <c r="B47" s="442" t="str">
        <f t="shared" si="9"/>
        <v/>
      </c>
      <c r="C47" s="443"/>
      <c r="D47" s="444"/>
      <c r="E47" s="445" t="s">
        <v>386</v>
      </c>
      <c r="F47" s="446"/>
      <c r="G47" s="445" t="s">
        <v>385</v>
      </c>
      <c r="H47" s="447">
        <f t="shared" si="10"/>
        <v>0</v>
      </c>
      <c r="I47" s="448">
        <f t="shared" si="11"/>
        <v>0</v>
      </c>
      <c r="J47" s="449">
        <f t="shared" si="12"/>
        <v>0</v>
      </c>
    </row>
    <row r="48" spans="1:11" ht="24" customHeight="1">
      <c r="A48" s="441"/>
      <c r="B48" s="442" t="str">
        <f t="shared" si="9"/>
        <v/>
      </c>
      <c r="C48" s="443"/>
      <c r="D48" s="444"/>
      <c r="E48" s="445" t="s">
        <v>383</v>
      </c>
      <c r="F48" s="446"/>
      <c r="G48" s="445" t="s">
        <v>385</v>
      </c>
      <c r="H48" s="447">
        <f t="shared" si="10"/>
        <v>0</v>
      </c>
      <c r="I48" s="448">
        <f t="shared" si="11"/>
        <v>0</v>
      </c>
      <c r="J48" s="449">
        <f t="shared" si="12"/>
        <v>0</v>
      </c>
    </row>
    <row r="49" spans="1:11" ht="24" customHeight="1">
      <c r="A49" s="463"/>
      <c r="B49" s="433" t="str">
        <f t="shared" si="9"/>
        <v/>
      </c>
      <c r="C49" s="450"/>
      <c r="D49" s="451"/>
      <c r="E49" s="452" t="s">
        <v>383</v>
      </c>
      <c r="F49" s="453"/>
      <c r="G49" s="452" t="s">
        <v>385</v>
      </c>
      <c r="H49" s="454">
        <f t="shared" si="10"/>
        <v>0</v>
      </c>
      <c r="I49" s="455">
        <f t="shared" si="11"/>
        <v>0</v>
      </c>
      <c r="J49" s="456">
        <f t="shared" si="12"/>
        <v>0</v>
      </c>
    </row>
    <row r="50" spans="1:11" ht="24" customHeight="1">
      <c r="A50" s="1208" t="s">
        <v>55</v>
      </c>
      <c r="B50" s="1208"/>
      <c r="C50" s="1208"/>
      <c r="D50" s="457">
        <f>SUM(D43:D49)</f>
        <v>0</v>
      </c>
      <c r="E50" s="458" t="s">
        <v>383</v>
      </c>
      <c r="F50" s="459">
        <f>SUM(F43:F49)</f>
        <v>0</v>
      </c>
      <c r="G50" s="460" t="s">
        <v>385</v>
      </c>
      <c r="H50" s="416">
        <f>SUM(H43:H49)</f>
        <v>0</v>
      </c>
      <c r="I50" s="455">
        <f>IF(ISERROR(D50/$H$41),0,D50/$H$41)</f>
        <v>0</v>
      </c>
      <c r="J50" s="456">
        <f>IF(ISERROR(H50/$H$41),0,H50/$H$41)</f>
        <v>0</v>
      </c>
    </row>
    <row r="51" spans="1:11" ht="12" customHeight="1">
      <c r="A51" s="466"/>
      <c r="B51" s="466"/>
      <c r="C51" s="466"/>
      <c r="D51" s="467"/>
      <c r="E51" s="462"/>
      <c r="F51" s="467"/>
      <c r="G51" s="462"/>
      <c r="H51" s="467"/>
      <c r="I51" s="468"/>
      <c r="J51" s="468"/>
    </row>
    <row r="52" spans="1:11" ht="18" customHeight="1">
      <c r="A52" s="1204" t="s">
        <v>41</v>
      </c>
      <c r="B52" s="1204"/>
      <c r="C52" s="1204"/>
      <c r="D52" s="411" t="s">
        <v>372</v>
      </c>
      <c r="E52" s="412"/>
      <c r="F52" s="413" t="s">
        <v>373</v>
      </c>
      <c r="G52" s="412"/>
      <c r="H52" s="414" t="s">
        <v>374</v>
      </c>
      <c r="I52" s="409"/>
      <c r="J52" s="409"/>
    </row>
    <row r="53" spans="1:11" ht="24" customHeight="1">
      <c r="A53" s="1207" t="str">
        <f>IF(個表1!$H10="","",個表1!$H10)</f>
        <v/>
      </c>
      <c r="B53" s="1207"/>
      <c r="C53" s="1207"/>
      <c r="D53" s="511">
        <f>IF(別紙入場料詳細!$K37="","",別紙入場料詳細!$K37)</f>
        <v>0</v>
      </c>
      <c r="E53" s="415" t="s">
        <v>48</v>
      </c>
      <c r="F53" s="510">
        <f>個表1!$G10</f>
        <v>0</v>
      </c>
      <c r="G53" s="415" t="s">
        <v>375</v>
      </c>
      <c r="H53" s="416">
        <f>D53*F53</f>
        <v>0</v>
      </c>
      <c r="I53" s="401"/>
      <c r="J53" s="401"/>
      <c r="K53" s="40">
        <v>4</v>
      </c>
    </row>
    <row r="54" spans="1:11" ht="18" customHeight="1">
      <c r="A54" s="417" t="s">
        <v>376</v>
      </c>
      <c r="B54" s="418" t="s">
        <v>377</v>
      </c>
      <c r="C54" s="419" t="s">
        <v>378</v>
      </c>
      <c r="D54" s="420" t="s">
        <v>379</v>
      </c>
      <c r="E54" s="421"/>
      <c r="F54" s="418" t="s">
        <v>380</v>
      </c>
      <c r="G54" s="421"/>
      <c r="H54" s="422" t="s">
        <v>381</v>
      </c>
      <c r="I54" s="417" t="s">
        <v>370</v>
      </c>
      <c r="J54" s="419" t="s">
        <v>371</v>
      </c>
    </row>
    <row r="55" spans="1:11" ht="24" customHeight="1">
      <c r="A55" s="432"/>
      <c r="B55" s="442" t="str">
        <f t="shared" ref="B55:B61" si="13">IF(A55="","",TEXT(A55,"aaa"))</f>
        <v/>
      </c>
      <c r="C55" s="434"/>
      <c r="D55" s="435"/>
      <c r="E55" s="436" t="s">
        <v>386</v>
      </c>
      <c r="F55" s="437"/>
      <c r="G55" s="436" t="s">
        <v>385</v>
      </c>
      <c r="H55" s="438">
        <f t="shared" ref="H55:H61" si="14">D55+F55</f>
        <v>0</v>
      </c>
      <c r="I55" s="439">
        <f>IF(ISERROR(D55/$D$53),0,D55/$D$53)</f>
        <v>0</v>
      </c>
      <c r="J55" s="440">
        <f>IF(ISERROR(H55/$D$53),0,H55/$D$53)</f>
        <v>0</v>
      </c>
    </row>
    <row r="56" spans="1:11" ht="24" customHeight="1">
      <c r="A56" s="441"/>
      <c r="B56" s="442" t="str">
        <f t="shared" si="13"/>
        <v/>
      </c>
      <c r="C56" s="443"/>
      <c r="D56" s="444"/>
      <c r="E56" s="445" t="s">
        <v>386</v>
      </c>
      <c r="F56" s="446"/>
      <c r="G56" s="445" t="s">
        <v>385</v>
      </c>
      <c r="H56" s="447">
        <f t="shared" si="14"/>
        <v>0</v>
      </c>
      <c r="I56" s="448">
        <f t="shared" ref="I56:I61" si="15">IF(ISERROR(D56/$D$53),0,D56/$D$53)</f>
        <v>0</v>
      </c>
      <c r="J56" s="449">
        <f t="shared" ref="J56:J61" si="16">IF(ISERROR(H56/$D$53),0,H56/$D$53)</f>
        <v>0</v>
      </c>
    </row>
    <row r="57" spans="1:11" ht="24" customHeight="1">
      <c r="A57" s="441"/>
      <c r="B57" s="442" t="str">
        <f t="shared" si="13"/>
        <v/>
      </c>
      <c r="C57" s="443"/>
      <c r="D57" s="444"/>
      <c r="E57" s="445" t="s">
        <v>386</v>
      </c>
      <c r="F57" s="446"/>
      <c r="G57" s="445" t="s">
        <v>385</v>
      </c>
      <c r="H57" s="447">
        <f t="shared" si="14"/>
        <v>0</v>
      </c>
      <c r="I57" s="448">
        <f t="shared" si="15"/>
        <v>0</v>
      </c>
      <c r="J57" s="449">
        <f t="shared" si="16"/>
        <v>0</v>
      </c>
    </row>
    <row r="58" spans="1:11" ht="24" customHeight="1">
      <c r="A58" s="441"/>
      <c r="B58" s="442" t="str">
        <f t="shared" si="13"/>
        <v/>
      </c>
      <c r="C58" s="443"/>
      <c r="D58" s="444"/>
      <c r="E58" s="445" t="s">
        <v>386</v>
      </c>
      <c r="F58" s="446"/>
      <c r="G58" s="445" t="s">
        <v>385</v>
      </c>
      <c r="H58" s="447">
        <f t="shared" si="14"/>
        <v>0</v>
      </c>
      <c r="I58" s="448">
        <f>IF(ISERROR(D58/$D$53),0,D58/$D$53)</f>
        <v>0</v>
      </c>
      <c r="J58" s="449">
        <f t="shared" si="16"/>
        <v>0</v>
      </c>
    </row>
    <row r="59" spans="1:11" ht="24" customHeight="1">
      <c r="A59" s="441"/>
      <c r="B59" s="442" t="str">
        <f t="shared" si="13"/>
        <v/>
      </c>
      <c r="C59" s="443"/>
      <c r="D59" s="444"/>
      <c r="E59" s="445" t="s">
        <v>386</v>
      </c>
      <c r="F59" s="446"/>
      <c r="G59" s="445" t="s">
        <v>385</v>
      </c>
      <c r="H59" s="447">
        <f t="shared" si="14"/>
        <v>0</v>
      </c>
      <c r="I59" s="448">
        <f>IF(ISERROR(D59/$D$53),0,D59/$D$53)</f>
        <v>0</v>
      </c>
      <c r="J59" s="449">
        <f t="shared" si="16"/>
        <v>0</v>
      </c>
    </row>
    <row r="60" spans="1:11" ht="24" customHeight="1">
      <c r="A60" s="441"/>
      <c r="B60" s="442" t="str">
        <f t="shared" si="13"/>
        <v/>
      </c>
      <c r="C60" s="443"/>
      <c r="D60" s="444"/>
      <c r="E60" s="445" t="s">
        <v>383</v>
      </c>
      <c r="F60" s="446"/>
      <c r="G60" s="445" t="s">
        <v>385</v>
      </c>
      <c r="H60" s="447">
        <f t="shared" si="14"/>
        <v>0</v>
      </c>
      <c r="I60" s="448">
        <f t="shared" si="15"/>
        <v>0</v>
      </c>
      <c r="J60" s="449">
        <f t="shared" si="16"/>
        <v>0</v>
      </c>
    </row>
    <row r="61" spans="1:11" ht="24" customHeight="1">
      <c r="A61" s="463"/>
      <c r="B61" s="433" t="str">
        <f t="shared" si="13"/>
        <v/>
      </c>
      <c r="C61" s="450"/>
      <c r="D61" s="451"/>
      <c r="E61" s="452" t="s">
        <v>383</v>
      </c>
      <c r="F61" s="453"/>
      <c r="G61" s="452" t="s">
        <v>385</v>
      </c>
      <c r="H61" s="454">
        <f t="shared" si="14"/>
        <v>0</v>
      </c>
      <c r="I61" s="455">
        <f t="shared" si="15"/>
        <v>0</v>
      </c>
      <c r="J61" s="456">
        <f t="shared" si="16"/>
        <v>0</v>
      </c>
    </row>
    <row r="62" spans="1:11" ht="24" customHeight="1">
      <c r="A62" s="1208" t="s">
        <v>55</v>
      </c>
      <c r="B62" s="1208"/>
      <c r="C62" s="1208"/>
      <c r="D62" s="457">
        <f>SUM(D55:D61)</f>
        <v>0</v>
      </c>
      <c r="E62" s="458" t="s">
        <v>383</v>
      </c>
      <c r="F62" s="459">
        <f>SUM(F55:F61)</f>
        <v>0</v>
      </c>
      <c r="G62" s="460" t="s">
        <v>385</v>
      </c>
      <c r="H62" s="416">
        <f>SUM(H55:H61)</f>
        <v>0</v>
      </c>
      <c r="I62" s="455">
        <f>IF(ISERROR(D62/$H$53),0,D62/$H$53)</f>
        <v>0</v>
      </c>
      <c r="J62" s="456">
        <f>IF(ISERROR(H62/$H$53),0,H62/$H$53)</f>
        <v>0</v>
      </c>
    </row>
    <row r="63" spans="1:11" ht="12" customHeight="1">
      <c r="A63" s="466"/>
      <c r="B63" s="466"/>
      <c r="C63" s="466"/>
      <c r="D63" s="467"/>
      <c r="E63" s="462"/>
      <c r="F63" s="467"/>
      <c r="G63" s="462"/>
      <c r="H63" s="467"/>
      <c r="I63" s="468"/>
      <c r="J63" s="468"/>
    </row>
    <row r="64" spans="1:11" ht="18" customHeight="1">
      <c r="A64" s="1204" t="s">
        <v>41</v>
      </c>
      <c r="B64" s="1204"/>
      <c r="C64" s="1204"/>
      <c r="D64" s="411" t="s">
        <v>372</v>
      </c>
      <c r="E64" s="412"/>
      <c r="F64" s="413" t="s">
        <v>373</v>
      </c>
      <c r="G64" s="412"/>
      <c r="H64" s="414" t="s">
        <v>374</v>
      </c>
      <c r="I64" s="409"/>
      <c r="J64" s="409"/>
    </row>
    <row r="65" spans="1:11" ht="24" customHeight="1">
      <c r="A65" s="1207" t="str">
        <f>IF(個表1!$H11="","",個表1!$H11)</f>
        <v/>
      </c>
      <c r="B65" s="1207"/>
      <c r="C65" s="1207"/>
      <c r="D65" s="511">
        <f>IF(別紙入場料詳細!$C63="","",別紙入場料詳細!$C63)</f>
        <v>0</v>
      </c>
      <c r="E65" s="415" t="s">
        <v>48</v>
      </c>
      <c r="F65" s="510">
        <f>個表1!$G11</f>
        <v>0</v>
      </c>
      <c r="G65" s="415" t="s">
        <v>375</v>
      </c>
      <c r="H65" s="416">
        <f>D65*F65</f>
        <v>0</v>
      </c>
      <c r="I65" s="401"/>
      <c r="J65" s="401"/>
      <c r="K65" s="40">
        <v>5</v>
      </c>
    </row>
    <row r="66" spans="1:11" ht="18" customHeight="1">
      <c r="A66" s="417" t="s">
        <v>376</v>
      </c>
      <c r="B66" s="418" t="s">
        <v>377</v>
      </c>
      <c r="C66" s="419" t="s">
        <v>378</v>
      </c>
      <c r="D66" s="420" t="s">
        <v>379</v>
      </c>
      <c r="E66" s="421"/>
      <c r="F66" s="418" t="s">
        <v>380</v>
      </c>
      <c r="G66" s="421"/>
      <c r="H66" s="422" t="s">
        <v>381</v>
      </c>
      <c r="I66" s="417" t="s">
        <v>370</v>
      </c>
      <c r="J66" s="419" t="s">
        <v>371</v>
      </c>
    </row>
    <row r="67" spans="1:11" ht="24" customHeight="1">
      <c r="A67" s="432"/>
      <c r="B67" s="442" t="str">
        <f t="shared" ref="B67:B73" si="17">IF(A67="","",TEXT(A67,"aaa"))</f>
        <v/>
      </c>
      <c r="C67" s="434"/>
      <c r="D67" s="435"/>
      <c r="E67" s="436" t="s">
        <v>386</v>
      </c>
      <c r="F67" s="437"/>
      <c r="G67" s="436" t="s">
        <v>385</v>
      </c>
      <c r="H67" s="438">
        <f t="shared" ref="H67:H73" si="18">D67+F67</f>
        <v>0</v>
      </c>
      <c r="I67" s="439">
        <f>IF(ISERROR(D67/$D$65),0,D67/$D$65)</f>
        <v>0</v>
      </c>
      <c r="J67" s="440">
        <f>IF(ISERROR(H67/$D$65),0,H67/$D$65)</f>
        <v>0</v>
      </c>
    </row>
    <row r="68" spans="1:11" ht="24" customHeight="1">
      <c r="A68" s="441"/>
      <c r="B68" s="442" t="str">
        <f t="shared" si="17"/>
        <v/>
      </c>
      <c r="C68" s="443"/>
      <c r="D68" s="444"/>
      <c r="E68" s="445" t="s">
        <v>386</v>
      </c>
      <c r="F68" s="446"/>
      <c r="G68" s="445" t="s">
        <v>385</v>
      </c>
      <c r="H68" s="447">
        <f t="shared" si="18"/>
        <v>0</v>
      </c>
      <c r="I68" s="448">
        <f t="shared" ref="I68:I73" si="19">IF(ISERROR(D68/$D$65),0,D68/$D$65)</f>
        <v>0</v>
      </c>
      <c r="J68" s="449">
        <f t="shared" ref="J68:J73" si="20">IF(ISERROR(H68/$D$65),0,H68/$D$65)</f>
        <v>0</v>
      </c>
    </row>
    <row r="69" spans="1:11" ht="24" customHeight="1">
      <c r="A69" s="441"/>
      <c r="B69" s="442" t="str">
        <f t="shared" si="17"/>
        <v/>
      </c>
      <c r="C69" s="443"/>
      <c r="D69" s="444"/>
      <c r="E69" s="445" t="s">
        <v>386</v>
      </c>
      <c r="F69" s="446"/>
      <c r="G69" s="445" t="s">
        <v>385</v>
      </c>
      <c r="H69" s="447">
        <f t="shared" si="18"/>
        <v>0</v>
      </c>
      <c r="I69" s="448">
        <f t="shared" si="19"/>
        <v>0</v>
      </c>
      <c r="J69" s="449">
        <f t="shared" si="20"/>
        <v>0</v>
      </c>
    </row>
    <row r="70" spans="1:11" ht="24" customHeight="1">
      <c r="A70" s="441"/>
      <c r="B70" s="442" t="str">
        <f t="shared" si="17"/>
        <v/>
      </c>
      <c r="C70" s="443"/>
      <c r="D70" s="444"/>
      <c r="E70" s="445" t="s">
        <v>386</v>
      </c>
      <c r="F70" s="446"/>
      <c r="G70" s="445" t="s">
        <v>385</v>
      </c>
      <c r="H70" s="447">
        <f t="shared" si="18"/>
        <v>0</v>
      </c>
      <c r="I70" s="448">
        <f t="shared" si="19"/>
        <v>0</v>
      </c>
      <c r="J70" s="449">
        <f t="shared" si="20"/>
        <v>0</v>
      </c>
    </row>
    <row r="71" spans="1:11" ht="24" customHeight="1">
      <c r="A71" s="441"/>
      <c r="B71" s="442" t="str">
        <f t="shared" si="17"/>
        <v/>
      </c>
      <c r="C71" s="443"/>
      <c r="D71" s="444"/>
      <c r="E71" s="445" t="s">
        <v>386</v>
      </c>
      <c r="F71" s="446"/>
      <c r="G71" s="445" t="s">
        <v>385</v>
      </c>
      <c r="H71" s="447">
        <f t="shared" si="18"/>
        <v>0</v>
      </c>
      <c r="I71" s="448">
        <f t="shared" si="19"/>
        <v>0</v>
      </c>
      <c r="J71" s="449">
        <f t="shared" si="20"/>
        <v>0</v>
      </c>
    </row>
    <row r="72" spans="1:11" ht="24" customHeight="1">
      <c r="A72" s="441"/>
      <c r="B72" s="442" t="str">
        <f t="shared" si="17"/>
        <v/>
      </c>
      <c r="C72" s="443"/>
      <c r="D72" s="444"/>
      <c r="E72" s="445" t="s">
        <v>383</v>
      </c>
      <c r="F72" s="446"/>
      <c r="G72" s="445" t="s">
        <v>385</v>
      </c>
      <c r="H72" s="447">
        <f t="shared" si="18"/>
        <v>0</v>
      </c>
      <c r="I72" s="448">
        <f t="shared" si="19"/>
        <v>0</v>
      </c>
      <c r="J72" s="449">
        <f t="shared" si="20"/>
        <v>0</v>
      </c>
    </row>
    <row r="73" spans="1:11" ht="24" customHeight="1">
      <c r="A73" s="463"/>
      <c r="B73" s="433" t="str">
        <f t="shared" si="17"/>
        <v/>
      </c>
      <c r="C73" s="450"/>
      <c r="D73" s="451"/>
      <c r="E73" s="452" t="s">
        <v>383</v>
      </c>
      <c r="F73" s="453"/>
      <c r="G73" s="452" t="s">
        <v>385</v>
      </c>
      <c r="H73" s="454">
        <f t="shared" si="18"/>
        <v>0</v>
      </c>
      <c r="I73" s="455">
        <f t="shared" si="19"/>
        <v>0</v>
      </c>
      <c r="J73" s="456">
        <f t="shared" si="20"/>
        <v>0</v>
      </c>
    </row>
    <row r="74" spans="1:11" ht="24" customHeight="1">
      <c r="A74" s="1208" t="s">
        <v>55</v>
      </c>
      <c r="B74" s="1208"/>
      <c r="C74" s="1208"/>
      <c r="D74" s="457">
        <f>SUM(D67:D73)</f>
        <v>0</v>
      </c>
      <c r="E74" s="458" t="s">
        <v>383</v>
      </c>
      <c r="F74" s="459">
        <f>SUM(F67:F73)</f>
        <v>0</v>
      </c>
      <c r="G74" s="460" t="s">
        <v>385</v>
      </c>
      <c r="H74" s="416">
        <f>SUM(H67:H73)</f>
        <v>0</v>
      </c>
      <c r="I74" s="455">
        <f>IF(ISERROR(D74/$H$65),0,D74/$H$65)</f>
        <v>0</v>
      </c>
      <c r="J74" s="456">
        <f>IF(ISERROR(H74/$H$65),0,H74/$H$65)</f>
        <v>0</v>
      </c>
    </row>
    <row r="75" spans="1:11" ht="12" customHeight="1">
      <c r="A75" s="466"/>
      <c r="B75" s="466"/>
      <c r="C75" s="466"/>
      <c r="D75" s="467"/>
      <c r="E75" s="462"/>
      <c r="F75" s="467"/>
      <c r="G75" s="462"/>
      <c r="H75" s="467"/>
      <c r="I75" s="468"/>
      <c r="J75" s="468"/>
    </row>
    <row r="76" spans="1:11" ht="18" customHeight="1">
      <c r="A76" s="1204" t="s">
        <v>41</v>
      </c>
      <c r="B76" s="1204"/>
      <c r="C76" s="1204"/>
      <c r="D76" s="411" t="s">
        <v>372</v>
      </c>
      <c r="E76" s="412"/>
      <c r="F76" s="413" t="s">
        <v>373</v>
      </c>
      <c r="G76" s="412"/>
      <c r="H76" s="414" t="s">
        <v>374</v>
      </c>
      <c r="I76" s="409"/>
      <c r="J76" s="409"/>
    </row>
    <row r="77" spans="1:11" ht="24" customHeight="1">
      <c r="A77" s="1207" t="str">
        <f>IF(個表1!$H12="","",個表1!$H12)</f>
        <v/>
      </c>
      <c r="B77" s="1207"/>
      <c r="C77" s="1207"/>
      <c r="D77" s="511">
        <f>IF(別紙入場料詳細!$K63="","",別紙入場料詳細!$K63)</f>
        <v>0</v>
      </c>
      <c r="E77" s="415" t="s">
        <v>48</v>
      </c>
      <c r="F77" s="510">
        <f>個表1!$G12</f>
        <v>0</v>
      </c>
      <c r="G77" s="415" t="s">
        <v>375</v>
      </c>
      <c r="H77" s="416">
        <f>D77*F77</f>
        <v>0</v>
      </c>
      <c r="I77" s="401"/>
      <c r="J77" s="401"/>
      <c r="K77" s="40">
        <v>6</v>
      </c>
    </row>
    <row r="78" spans="1:11" ht="18" customHeight="1">
      <c r="A78" s="417" t="s">
        <v>376</v>
      </c>
      <c r="B78" s="418" t="s">
        <v>377</v>
      </c>
      <c r="C78" s="419" t="s">
        <v>378</v>
      </c>
      <c r="D78" s="420" t="s">
        <v>379</v>
      </c>
      <c r="E78" s="421"/>
      <c r="F78" s="418" t="s">
        <v>380</v>
      </c>
      <c r="G78" s="421"/>
      <c r="H78" s="422" t="s">
        <v>381</v>
      </c>
      <c r="I78" s="417" t="s">
        <v>370</v>
      </c>
      <c r="J78" s="419" t="s">
        <v>371</v>
      </c>
    </row>
    <row r="79" spans="1:11" ht="24" customHeight="1">
      <c r="A79" s="432"/>
      <c r="B79" s="442" t="str">
        <f t="shared" ref="B79:B85" si="21">IF(A79="","",TEXT(A79,"aaa"))</f>
        <v/>
      </c>
      <c r="C79" s="434"/>
      <c r="D79" s="435"/>
      <c r="E79" s="436" t="s">
        <v>386</v>
      </c>
      <c r="F79" s="437"/>
      <c r="G79" s="436" t="s">
        <v>385</v>
      </c>
      <c r="H79" s="438">
        <f t="shared" ref="H79:H85" si="22">D79+F79</f>
        <v>0</v>
      </c>
      <c r="I79" s="439">
        <f>IF(ISERROR(D79/$D$77),0,D79/$D$77)</f>
        <v>0</v>
      </c>
      <c r="J79" s="440">
        <f>IF(ISERROR(H79/$D$77),0,H79/$D$77)</f>
        <v>0</v>
      </c>
    </row>
    <row r="80" spans="1:11" ht="24" customHeight="1">
      <c r="A80" s="441"/>
      <c r="B80" s="442" t="str">
        <f t="shared" si="21"/>
        <v/>
      </c>
      <c r="C80" s="443"/>
      <c r="D80" s="444"/>
      <c r="E80" s="445" t="s">
        <v>386</v>
      </c>
      <c r="F80" s="446"/>
      <c r="G80" s="445" t="s">
        <v>385</v>
      </c>
      <c r="H80" s="447">
        <f t="shared" si="22"/>
        <v>0</v>
      </c>
      <c r="I80" s="448">
        <f t="shared" ref="I80:I85" si="23">IF(ISERROR(D80/$D$77),0,D80/$D$77)</f>
        <v>0</v>
      </c>
      <c r="J80" s="449">
        <f t="shared" ref="J80:J85" si="24">IF(ISERROR(H80/$D$77),0,H80/$D$77)</f>
        <v>0</v>
      </c>
    </row>
    <row r="81" spans="1:11" ht="24" customHeight="1">
      <c r="A81" s="441"/>
      <c r="B81" s="442" t="str">
        <f t="shared" si="21"/>
        <v/>
      </c>
      <c r="C81" s="443"/>
      <c r="D81" s="444"/>
      <c r="E81" s="445" t="s">
        <v>386</v>
      </c>
      <c r="F81" s="446"/>
      <c r="G81" s="445" t="s">
        <v>385</v>
      </c>
      <c r="H81" s="447">
        <f t="shared" si="22"/>
        <v>0</v>
      </c>
      <c r="I81" s="448">
        <f t="shared" si="23"/>
        <v>0</v>
      </c>
      <c r="J81" s="449">
        <f t="shared" si="24"/>
        <v>0</v>
      </c>
    </row>
    <row r="82" spans="1:11" ht="24" customHeight="1">
      <c r="A82" s="441"/>
      <c r="B82" s="442" t="str">
        <f t="shared" si="21"/>
        <v/>
      </c>
      <c r="C82" s="443"/>
      <c r="D82" s="444"/>
      <c r="E82" s="445" t="s">
        <v>386</v>
      </c>
      <c r="F82" s="446"/>
      <c r="G82" s="445" t="s">
        <v>385</v>
      </c>
      <c r="H82" s="447">
        <f t="shared" si="22"/>
        <v>0</v>
      </c>
      <c r="I82" s="448">
        <f>IF(ISERROR(D82/$D$77),0,D82/$D$77)</f>
        <v>0</v>
      </c>
      <c r="J82" s="449">
        <f t="shared" si="24"/>
        <v>0</v>
      </c>
    </row>
    <row r="83" spans="1:11" ht="24" customHeight="1">
      <c r="A83" s="441"/>
      <c r="B83" s="442" t="str">
        <f t="shared" si="21"/>
        <v/>
      </c>
      <c r="C83" s="443"/>
      <c r="D83" s="444"/>
      <c r="E83" s="445" t="s">
        <v>386</v>
      </c>
      <c r="F83" s="446"/>
      <c r="G83" s="445" t="s">
        <v>385</v>
      </c>
      <c r="H83" s="447">
        <f t="shared" si="22"/>
        <v>0</v>
      </c>
      <c r="I83" s="448">
        <f t="shared" si="23"/>
        <v>0</v>
      </c>
      <c r="J83" s="449">
        <f t="shared" si="24"/>
        <v>0</v>
      </c>
    </row>
    <row r="84" spans="1:11" ht="24" customHeight="1">
      <c r="A84" s="441"/>
      <c r="B84" s="442" t="str">
        <f t="shared" si="21"/>
        <v/>
      </c>
      <c r="C84" s="443"/>
      <c r="D84" s="444"/>
      <c r="E84" s="445" t="s">
        <v>383</v>
      </c>
      <c r="F84" s="446"/>
      <c r="G84" s="445" t="s">
        <v>385</v>
      </c>
      <c r="H84" s="447">
        <f t="shared" si="22"/>
        <v>0</v>
      </c>
      <c r="I84" s="448">
        <f t="shared" si="23"/>
        <v>0</v>
      </c>
      <c r="J84" s="449">
        <f t="shared" si="24"/>
        <v>0</v>
      </c>
    </row>
    <row r="85" spans="1:11" ht="24" customHeight="1">
      <c r="A85" s="463"/>
      <c r="B85" s="433" t="str">
        <f t="shared" si="21"/>
        <v/>
      </c>
      <c r="C85" s="450"/>
      <c r="D85" s="451"/>
      <c r="E85" s="452" t="s">
        <v>383</v>
      </c>
      <c r="F85" s="453"/>
      <c r="G85" s="452" t="s">
        <v>385</v>
      </c>
      <c r="H85" s="454">
        <f t="shared" si="22"/>
        <v>0</v>
      </c>
      <c r="I85" s="544">
        <f t="shared" si="23"/>
        <v>0</v>
      </c>
      <c r="J85" s="545">
        <f t="shared" si="24"/>
        <v>0</v>
      </c>
    </row>
    <row r="86" spans="1:11" ht="24" customHeight="1">
      <c r="A86" s="1208" t="s">
        <v>55</v>
      </c>
      <c r="B86" s="1208"/>
      <c r="C86" s="1208"/>
      <c r="D86" s="457">
        <f>SUM(D79:D85)</f>
        <v>0</v>
      </c>
      <c r="E86" s="458" t="s">
        <v>383</v>
      </c>
      <c r="F86" s="459">
        <f>SUM(F79:F85)</f>
        <v>0</v>
      </c>
      <c r="G86" s="460" t="s">
        <v>385</v>
      </c>
      <c r="H86" s="416">
        <f>SUM(H79:H85)</f>
        <v>0</v>
      </c>
      <c r="I86" s="455">
        <f>IF(ISERROR(D86/$H$77),0,D86/$H$77)</f>
        <v>0</v>
      </c>
      <c r="J86" s="456">
        <f>IF(ISERROR(H86/$H$77),0,H86/$H$77)</f>
        <v>0</v>
      </c>
    </row>
    <row r="87" spans="1:11" ht="12" customHeight="1">
      <c r="A87" s="466"/>
      <c r="B87" s="466"/>
      <c r="C87" s="466"/>
      <c r="D87" s="467"/>
      <c r="E87" s="462"/>
      <c r="F87" s="467"/>
      <c r="G87" s="462"/>
      <c r="H87" s="467"/>
      <c r="I87" s="468"/>
      <c r="J87" s="468"/>
    </row>
    <row r="88" spans="1:11" ht="18" customHeight="1">
      <c r="A88" s="1204" t="s">
        <v>41</v>
      </c>
      <c r="B88" s="1204"/>
      <c r="C88" s="1204"/>
      <c r="D88" s="411" t="s">
        <v>372</v>
      </c>
      <c r="E88" s="412"/>
      <c r="F88" s="413" t="s">
        <v>373</v>
      </c>
      <c r="G88" s="412"/>
      <c r="H88" s="414" t="s">
        <v>374</v>
      </c>
      <c r="I88" s="409"/>
      <c r="J88" s="409"/>
    </row>
    <row r="89" spans="1:11" ht="24" customHeight="1">
      <c r="A89" s="1207" t="str">
        <f>IF(個表1!$H13="","",個表1!$H13)</f>
        <v/>
      </c>
      <c r="B89" s="1207"/>
      <c r="C89" s="1207"/>
      <c r="D89" s="511">
        <f>IF(別紙入場料詳細!$C89="","",別紙入場料詳細!$C89)</f>
        <v>0</v>
      </c>
      <c r="E89" s="415" t="s">
        <v>48</v>
      </c>
      <c r="F89" s="510">
        <f>個表1!$G13</f>
        <v>0</v>
      </c>
      <c r="G89" s="415" t="s">
        <v>375</v>
      </c>
      <c r="H89" s="416">
        <f>D89*F89</f>
        <v>0</v>
      </c>
      <c r="I89" s="401"/>
      <c r="J89" s="401"/>
      <c r="K89" s="40">
        <v>7</v>
      </c>
    </row>
    <row r="90" spans="1:11" ht="18" customHeight="1">
      <c r="A90" s="417" t="s">
        <v>376</v>
      </c>
      <c r="B90" s="418" t="s">
        <v>377</v>
      </c>
      <c r="C90" s="419" t="s">
        <v>378</v>
      </c>
      <c r="D90" s="420" t="s">
        <v>379</v>
      </c>
      <c r="E90" s="421"/>
      <c r="F90" s="418" t="s">
        <v>380</v>
      </c>
      <c r="G90" s="421"/>
      <c r="H90" s="422" t="s">
        <v>381</v>
      </c>
      <c r="I90" s="417" t="s">
        <v>370</v>
      </c>
      <c r="J90" s="419" t="s">
        <v>371</v>
      </c>
    </row>
    <row r="91" spans="1:11" ht="24" customHeight="1">
      <c r="A91" s="432"/>
      <c r="B91" s="442" t="str">
        <f t="shared" ref="B91:B97" si="25">IF(A91="","",TEXT(A91,"aaa"))</f>
        <v/>
      </c>
      <c r="C91" s="434"/>
      <c r="D91" s="435"/>
      <c r="E91" s="436" t="s">
        <v>386</v>
      </c>
      <c r="F91" s="437"/>
      <c r="G91" s="436" t="s">
        <v>385</v>
      </c>
      <c r="H91" s="438">
        <f t="shared" ref="H91:H97" si="26">D91+F91</f>
        <v>0</v>
      </c>
      <c r="I91" s="439">
        <f>IF(ISERROR(D91/$D$89),0,D91/$D$89)</f>
        <v>0</v>
      </c>
      <c r="J91" s="440">
        <f>IF(ISERROR(H91/$D$89),0,H91/$D$89)</f>
        <v>0</v>
      </c>
    </row>
    <row r="92" spans="1:11" ht="24" customHeight="1">
      <c r="A92" s="441"/>
      <c r="B92" s="442" t="str">
        <f t="shared" si="25"/>
        <v/>
      </c>
      <c r="C92" s="443"/>
      <c r="D92" s="444"/>
      <c r="E92" s="445" t="s">
        <v>386</v>
      </c>
      <c r="F92" s="446"/>
      <c r="G92" s="445" t="s">
        <v>385</v>
      </c>
      <c r="H92" s="447">
        <f t="shared" si="26"/>
        <v>0</v>
      </c>
      <c r="I92" s="448">
        <f>IF(ISERROR(D92/$D$89),0,D92/$D$89)</f>
        <v>0</v>
      </c>
      <c r="J92" s="449">
        <f t="shared" ref="J92:J96" si="27">IF(ISERROR(H92/$D$89),0,H92/$D$89)</f>
        <v>0</v>
      </c>
    </row>
    <row r="93" spans="1:11" ht="24" customHeight="1">
      <c r="A93" s="441"/>
      <c r="B93" s="442" t="str">
        <f t="shared" si="25"/>
        <v/>
      </c>
      <c r="C93" s="443"/>
      <c r="D93" s="444"/>
      <c r="E93" s="445" t="s">
        <v>386</v>
      </c>
      <c r="F93" s="446"/>
      <c r="G93" s="445" t="s">
        <v>385</v>
      </c>
      <c r="H93" s="447">
        <f t="shared" si="26"/>
        <v>0</v>
      </c>
      <c r="I93" s="448">
        <f t="shared" ref="I93:I97" si="28">IF(ISERROR(D93/$D$89),0,D93/$D$89)</f>
        <v>0</v>
      </c>
      <c r="J93" s="449">
        <f t="shared" si="27"/>
        <v>0</v>
      </c>
    </row>
    <row r="94" spans="1:11" ht="24" customHeight="1">
      <c r="A94" s="441"/>
      <c r="B94" s="442" t="str">
        <f t="shared" si="25"/>
        <v/>
      </c>
      <c r="C94" s="443"/>
      <c r="D94" s="444"/>
      <c r="E94" s="445" t="s">
        <v>386</v>
      </c>
      <c r="F94" s="446"/>
      <c r="G94" s="445" t="s">
        <v>385</v>
      </c>
      <c r="H94" s="447">
        <f t="shared" si="26"/>
        <v>0</v>
      </c>
      <c r="I94" s="448">
        <f t="shared" si="28"/>
        <v>0</v>
      </c>
      <c r="J94" s="449">
        <f t="shared" si="27"/>
        <v>0</v>
      </c>
    </row>
    <row r="95" spans="1:11" ht="24" customHeight="1">
      <c r="A95" s="441"/>
      <c r="B95" s="442" t="str">
        <f t="shared" si="25"/>
        <v/>
      </c>
      <c r="C95" s="443"/>
      <c r="D95" s="444"/>
      <c r="E95" s="445" t="s">
        <v>386</v>
      </c>
      <c r="F95" s="446"/>
      <c r="G95" s="445" t="s">
        <v>385</v>
      </c>
      <c r="H95" s="447">
        <f t="shared" si="26"/>
        <v>0</v>
      </c>
      <c r="I95" s="448">
        <f t="shared" si="28"/>
        <v>0</v>
      </c>
      <c r="J95" s="449">
        <f t="shared" si="27"/>
        <v>0</v>
      </c>
    </row>
    <row r="96" spans="1:11" ht="24" customHeight="1">
      <c r="A96" s="441"/>
      <c r="B96" s="442" t="str">
        <f t="shared" si="25"/>
        <v/>
      </c>
      <c r="C96" s="443"/>
      <c r="D96" s="444"/>
      <c r="E96" s="445" t="s">
        <v>383</v>
      </c>
      <c r="F96" s="446"/>
      <c r="G96" s="445" t="s">
        <v>385</v>
      </c>
      <c r="H96" s="447">
        <f t="shared" si="26"/>
        <v>0</v>
      </c>
      <c r="I96" s="448">
        <f t="shared" si="28"/>
        <v>0</v>
      </c>
      <c r="J96" s="449">
        <f t="shared" si="27"/>
        <v>0</v>
      </c>
    </row>
    <row r="97" spans="1:11" ht="24" customHeight="1">
      <c r="A97" s="463"/>
      <c r="B97" s="433" t="str">
        <f t="shared" si="25"/>
        <v/>
      </c>
      <c r="C97" s="450"/>
      <c r="D97" s="451"/>
      <c r="E97" s="452" t="s">
        <v>383</v>
      </c>
      <c r="F97" s="453"/>
      <c r="G97" s="452" t="s">
        <v>385</v>
      </c>
      <c r="H97" s="454">
        <f t="shared" si="26"/>
        <v>0</v>
      </c>
      <c r="I97" s="544">
        <f t="shared" si="28"/>
        <v>0</v>
      </c>
      <c r="J97" s="545">
        <f>IF(ISERROR(H97/$D$89),0,H97/$D$89)</f>
        <v>0</v>
      </c>
    </row>
    <row r="98" spans="1:11" ht="24" customHeight="1">
      <c r="A98" s="1208" t="s">
        <v>55</v>
      </c>
      <c r="B98" s="1208"/>
      <c r="C98" s="1208"/>
      <c r="D98" s="457">
        <f>SUM(D91:D97)</f>
        <v>0</v>
      </c>
      <c r="E98" s="458" t="s">
        <v>383</v>
      </c>
      <c r="F98" s="459">
        <f>SUM(F91:F97)</f>
        <v>0</v>
      </c>
      <c r="G98" s="460" t="s">
        <v>385</v>
      </c>
      <c r="H98" s="416">
        <f>SUM(H91:H97)</f>
        <v>0</v>
      </c>
      <c r="I98" s="455">
        <f>IF(ISERROR(D98/$H$89),0,D98/$H$89)</f>
        <v>0</v>
      </c>
      <c r="J98" s="456">
        <f>IF(ISERROR(H98/$H$89),0,H98/$H$89)</f>
        <v>0</v>
      </c>
    </row>
    <row r="99" spans="1:11" ht="12" customHeight="1">
      <c r="A99" s="466"/>
      <c r="B99" s="466"/>
      <c r="C99" s="466"/>
      <c r="D99" s="467"/>
      <c r="E99" s="462"/>
      <c r="F99" s="467"/>
      <c r="G99" s="462"/>
      <c r="H99" s="467"/>
      <c r="I99" s="468"/>
      <c r="J99" s="468"/>
    </row>
    <row r="100" spans="1:11" ht="18" customHeight="1">
      <c r="A100" s="1204" t="s">
        <v>41</v>
      </c>
      <c r="B100" s="1204"/>
      <c r="C100" s="1204"/>
      <c r="D100" s="411" t="s">
        <v>372</v>
      </c>
      <c r="E100" s="412"/>
      <c r="F100" s="413" t="s">
        <v>373</v>
      </c>
      <c r="G100" s="412"/>
      <c r="H100" s="414" t="s">
        <v>374</v>
      </c>
      <c r="I100" s="409"/>
      <c r="J100" s="409"/>
    </row>
    <row r="101" spans="1:11" ht="24" customHeight="1">
      <c r="A101" s="1207" t="str">
        <f>IF(個表1!$H14="","",個表1!$H14)</f>
        <v/>
      </c>
      <c r="B101" s="1207"/>
      <c r="C101" s="1207"/>
      <c r="D101" s="511">
        <f>IF(別紙入場料詳細!$K89="","",別紙入場料詳細!$K89)</f>
        <v>0</v>
      </c>
      <c r="E101" s="415" t="s">
        <v>48</v>
      </c>
      <c r="F101" s="510">
        <f>個表1!$G14</f>
        <v>0</v>
      </c>
      <c r="G101" s="415" t="s">
        <v>375</v>
      </c>
      <c r="H101" s="416">
        <f>D101*F101</f>
        <v>0</v>
      </c>
      <c r="I101" s="401"/>
      <c r="J101" s="401"/>
      <c r="K101" s="40">
        <v>8</v>
      </c>
    </row>
    <row r="102" spans="1:11" ht="18" customHeight="1">
      <c r="A102" s="417" t="s">
        <v>376</v>
      </c>
      <c r="B102" s="418" t="s">
        <v>377</v>
      </c>
      <c r="C102" s="419" t="s">
        <v>378</v>
      </c>
      <c r="D102" s="420" t="s">
        <v>379</v>
      </c>
      <c r="E102" s="421"/>
      <c r="F102" s="418" t="s">
        <v>380</v>
      </c>
      <c r="G102" s="421"/>
      <c r="H102" s="422" t="s">
        <v>381</v>
      </c>
      <c r="I102" s="417" t="s">
        <v>370</v>
      </c>
      <c r="J102" s="419" t="s">
        <v>371</v>
      </c>
    </row>
    <row r="103" spans="1:11" ht="24" customHeight="1">
      <c r="A103" s="432"/>
      <c r="B103" s="442" t="str">
        <f t="shared" ref="B103:B109" si="29">IF(A103="","",TEXT(A103,"aaa"))</f>
        <v/>
      </c>
      <c r="C103" s="434"/>
      <c r="D103" s="435"/>
      <c r="E103" s="436" t="s">
        <v>386</v>
      </c>
      <c r="F103" s="437"/>
      <c r="G103" s="436" t="s">
        <v>385</v>
      </c>
      <c r="H103" s="438">
        <f t="shared" ref="H103:H109" si="30">D103+F103</f>
        <v>0</v>
      </c>
      <c r="I103" s="439">
        <f>IF(ISERROR(D103/$D$101),0,D103/$D$101)</f>
        <v>0</v>
      </c>
      <c r="J103" s="440">
        <f>IF(ISERROR(H103/$D$101),0,H103/$D$101)</f>
        <v>0</v>
      </c>
    </row>
    <row r="104" spans="1:11" ht="24" customHeight="1">
      <c r="A104" s="441"/>
      <c r="B104" s="442" t="str">
        <f t="shared" si="29"/>
        <v/>
      </c>
      <c r="C104" s="443"/>
      <c r="D104" s="444"/>
      <c r="E104" s="445" t="s">
        <v>386</v>
      </c>
      <c r="F104" s="446"/>
      <c r="G104" s="445" t="s">
        <v>385</v>
      </c>
      <c r="H104" s="447">
        <f t="shared" si="30"/>
        <v>0</v>
      </c>
      <c r="I104" s="448">
        <f t="shared" ref="I104:I108" si="31">IF(ISERROR(D104/$D$101),0,D104/$D$101)</f>
        <v>0</v>
      </c>
      <c r="J104" s="449">
        <f t="shared" ref="J104:J109" si="32">IF(ISERROR(H104/$D$101),0,H104/$D$101)</f>
        <v>0</v>
      </c>
    </row>
    <row r="105" spans="1:11" ht="24" customHeight="1">
      <c r="A105" s="441"/>
      <c r="B105" s="442" t="str">
        <f t="shared" si="29"/>
        <v/>
      </c>
      <c r="C105" s="443"/>
      <c r="D105" s="444"/>
      <c r="E105" s="445" t="s">
        <v>386</v>
      </c>
      <c r="F105" s="446"/>
      <c r="G105" s="445" t="s">
        <v>385</v>
      </c>
      <c r="H105" s="447">
        <f t="shared" si="30"/>
        <v>0</v>
      </c>
      <c r="I105" s="448">
        <f>IF(ISERROR(D105/$D$101),0,D105/$D$101)</f>
        <v>0</v>
      </c>
      <c r="J105" s="449">
        <f>IF(ISERROR(H105/$D$101),0,H105/$D$101)</f>
        <v>0</v>
      </c>
    </row>
    <row r="106" spans="1:11" ht="24" customHeight="1">
      <c r="A106" s="441"/>
      <c r="B106" s="442" t="str">
        <f t="shared" si="29"/>
        <v/>
      </c>
      <c r="C106" s="443"/>
      <c r="D106" s="444"/>
      <c r="E106" s="445" t="s">
        <v>386</v>
      </c>
      <c r="F106" s="446"/>
      <c r="G106" s="445" t="s">
        <v>385</v>
      </c>
      <c r="H106" s="447">
        <f t="shared" si="30"/>
        <v>0</v>
      </c>
      <c r="I106" s="448">
        <f t="shared" si="31"/>
        <v>0</v>
      </c>
      <c r="J106" s="449">
        <f t="shared" si="32"/>
        <v>0</v>
      </c>
    </row>
    <row r="107" spans="1:11" ht="24" customHeight="1">
      <c r="A107" s="441"/>
      <c r="B107" s="442" t="str">
        <f t="shared" si="29"/>
        <v/>
      </c>
      <c r="C107" s="443"/>
      <c r="D107" s="444"/>
      <c r="E107" s="445" t="s">
        <v>386</v>
      </c>
      <c r="F107" s="446"/>
      <c r="G107" s="445" t="s">
        <v>385</v>
      </c>
      <c r="H107" s="447">
        <f t="shared" si="30"/>
        <v>0</v>
      </c>
      <c r="I107" s="448">
        <f t="shared" si="31"/>
        <v>0</v>
      </c>
      <c r="J107" s="449">
        <f t="shared" si="32"/>
        <v>0</v>
      </c>
    </row>
    <row r="108" spans="1:11" ht="24" customHeight="1">
      <c r="A108" s="441"/>
      <c r="B108" s="442" t="str">
        <f t="shared" si="29"/>
        <v/>
      </c>
      <c r="C108" s="443"/>
      <c r="D108" s="444"/>
      <c r="E108" s="445" t="s">
        <v>383</v>
      </c>
      <c r="F108" s="446"/>
      <c r="G108" s="445" t="s">
        <v>385</v>
      </c>
      <c r="H108" s="447">
        <f t="shared" si="30"/>
        <v>0</v>
      </c>
      <c r="I108" s="448">
        <f t="shared" si="31"/>
        <v>0</v>
      </c>
      <c r="J108" s="449">
        <f t="shared" si="32"/>
        <v>0</v>
      </c>
    </row>
    <row r="109" spans="1:11" ht="24" customHeight="1">
      <c r="A109" s="463"/>
      <c r="B109" s="433" t="str">
        <f t="shared" si="29"/>
        <v/>
      </c>
      <c r="C109" s="450"/>
      <c r="D109" s="451"/>
      <c r="E109" s="452" t="s">
        <v>383</v>
      </c>
      <c r="F109" s="453"/>
      <c r="G109" s="452" t="s">
        <v>385</v>
      </c>
      <c r="H109" s="454">
        <f t="shared" si="30"/>
        <v>0</v>
      </c>
      <c r="I109" s="544">
        <f>IF(ISERROR(D109/$D$101),0,D109/$D$101)</f>
        <v>0</v>
      </c>
      <c r="J109" s="545">
        <f t="shared" si="32"/>
        <v>0</v>
      </c>
    </row>
    <row r="110" spans="1:11" ht="24" customHeight="1">
      <c r="A110" s="1208" t="s">
        <v>55</v>
      </c>
      <c r="B110" s="1208"/>
      <c r="C110" s="1208"/>
      <c r="D110" s="457">
        <f>SUM(D103:D109)</f>
        <v>0</v>
      </c>
      <c r="E110" s="458" t="s">
        <v>383</v>
      </c>
      <c r="F110" s="459">
        <f>SUM(F103:F109)</f>
        <v>0</v>
      </c>
      <c r="G110" s="460" t="s">
        <v>385</v>
      </c>
      <c r="H110" s="416">
        <f>SUM(H103:H109)</f>
        <v>0</v>
      </c>
      <c r="I110" s="455">
        <f>IF(ISERROR(D110/$H$101),0,D110/$H$101)</f>
        <v>0</v>
      </c>
      <c r="J110" s="456">
        <f>IF(ISERROR(H110/$H$101),0,H110/$H$101)</f>
        <v>0</v>
      </c>
    </row>
    <row r="111" spans="1:11" ht="12" customHeight="1">
      <c r="A111" s="466"/>
      <c r="B111" s="466"/>
      <c r="C111" s="466"/>
      <c r="D111" s="467"/>
      <c r="E111" s="462"/>
      <c r="F111" s="467"/>
      <c r="G111" s="462"/>
      <c r="H111" s="467"/>
      <c r="I111" s="468"/>
      <c r="J111" s="468"/>
    </row>
    <row r="112" spans="1:11" ht="18" customHeight="1">
      <c r="A112" s="1204" t="s">
        <v>41</v>
      </c>
      <c r="B112" s="1204"/>
      <c r="C112" s="1204"/>
      <c r="D112" s="411" t="s">
        <v>372</v>
      </c>
      <c r="E112" s="412"/>
      <c r="F112" s="413" t="s">
        <v>373</v>
      </c>
      <c r="G112" s="412"/>
      <c r="H112" s="414" t="s">
        <v>374</v>
      </c>
      <c r="I112" s="409"/>
      <c r="J112" s="409"/>
    </row>
    <row r="113" spans="1:11" ht="24" customHeight="1">
      <c r="A113" s="1207" t="str">
        <f>IF(個表1!$H15="","",個表1!$H15)</f>
        <v/>
      </c>
      <c r="B113" s="1207"/>
      <c r="C113" s="1207"/>
      <c r="D113" s="511">
        <f>IF(別紙入場料詳細!$C115="","",別紙入場料詳細!$C115)</f>
        <v>0</v>
      </c>
      <c r="E113" s="415" t="s">
        <v>48</v>
      </c>
      <c r="F113" s="510">
        <f>個表1!$G15</f>
        <v>0</v>
      </c>
      <c r="G113" s="415" t="s">
        <v>375</v>
      </c>
      <c r="H113" s="416">
        <f>D113*F113</f>
        <v>0</v>
      </c>
      <c r="I113" s="401"/>
      <c r="J113" s="401"/>
      <c r="K113" s="40">
        <v>9</v>
      </c>
    </row>
    <row r="114" spans="1:11" ht="18" customHeight="1">
      <c r="A114" s="417" t="s">
        <v>376</v>
      </c>
      <c r="B114" s="418" t="s">
        <v>377</v>
      </c>
      <c r="C114" s="419" t="s">
        <v>378</v>
      </c>
      <c r="D114" s="420" t="s">
        <v>379</v>
      </c>
      <c r="E114" s="421"/>
      <c r="F114" s="418" t="s">
        <v>380</v>
      </c>
      <c r="G114" s="421"/>
      <c r="H114" s="422" t="s">
        <v>381</v>
      </c>
      <c r="I114" s="417" t="s">
        <v>370</v>
      </c>
      <c r="J114" s="419" t="s">
        <v>371</v>
      </c>
    </row>
    <row r="115" spans="1:11" ht="24" customHeight="1">
      <c r="A115" s="432"/>
      <c r="B115" s="442" t="str">
        <f t="shared" ref="B115:B121" si="33">IF(A115="","",TEXT(A115,"aaa"))</f>
        <v/>
      </c>
      <c r="C115" s="434"/>
      <c r="D115" s="435"/>
      <c r="E115" s="436" t="s">
        <v>386</v>
      </c>
      <c r="F115" s="437"/>
      <c r="G115" s="436" t="s">
        <v>385</v>
      </c>
      <c r="H115" s="438">
        <f t="shared" ref="H115:H121" si="34">D115+F115</f>
        <v>0</v>
      </c>
      <c r="I115" s="439">
        <f>IF(ISERROR(D115/$D$113),0,D115/$D$113)</f>
        <v>0</v>
      </c>
      <c r="J115" s="440">
        <f>IF(ISERROR(H115/$D$113),0,H115/$D$113)</f>
        <v>0</v>
      </c>
    </row>
    <row r="116" spans="1:11" ht="24" customHeight="1">
      <c r="A116" s="441"/>
      <c r="B116" s="442" t="str">
        <f t="shared" si="33"/>
        <v/>
      </c>
      <c r="C116" s="443"/>
      <c r="D116" s="444"/>
      <c r="E116" s="445" t="s">
        <v>386</v>
      </c>
      <c r="F116" s="446"/>
      <c r="G116" s="445" t="s">
        <v>385</v>
      </c>
      <c r="H116" s="447">
        <f t="shared" si="34"/>
        <v>0</v>
      </c>
      <c r="I116" s="448">
        <f t="shared" ref="I116:I121" si="35">IF(ISERROR(D116/$D$113),0,D116/$D$113)</f>
        <v>0</v>
      </c>
      <c r="J116" s="449">
        <f t="shared" ref="J116:J121" si="36">IF(ISERROR(H116/$D$113),0,H116/$D$113)</f>
        <v>0</v>
      </c>
    </row>
    <row r="117" spans="1:11" ht="24" customHeight="1">
      <c r="A117" s="441"/>
      <c r="B117" s="442" t="str">
        <f t="shared" si="33"/>
        <v/>
      </c>
      <c r="C117" s="443"/>
      <c r="D117" s="444"/>
      <c r="E117" s="445" t="s">
        <v>386</v>
      </c>
      <c r="F117" s="446"/>
      <c r="G117" s="445" t="s">
        <v>385</v>
      </c>
      <c r="H117" s="447">
        <f t="shared" si="34"/>
        <v>0</v>
      </c>
      <c r="I117" s="448">
        <f>IF(ISERROR(D117/$D$113),0,D117/$D$113)</f>
        <v>0</v>
      </c>
      <c r="J117" s="449">
        <f t="shared" si="36"/>
        <v>0</v>
      </c>
    </row>
    <row r="118" spans="1:11" ht="24" customHeight="1">
      <c r="A118" s="441"/>
      <c r="B118" s="442" t="str">
        <f t="shared" si="33"/>
        <v/>
      </c>
      <c r="C118" s="443"/>
      <c r="D118" s="444"/>
      <c r="E118" s="445" t="s">
        <v>386</v>
      </c>
      <c r="F118" s="446"/>
      <c r="G118" s="445" t="s">
        <v>385</v>
      </c>
      <c r="H118" s="447">
        <f t="shared" si="34"/>
        <v>0</v>
      </c>
      <c r="I118" s="448">
        <f t="shared" si="35"/>
        <v>0</v>
      </c>
      <c r="J118" s="449">
        <f t="shared" si="36"/>
        <v>0</v>
      </c>
    </row>
    <row r="119" spans="1:11" ht="24" customHeight="1">
      <c r="A119" s="441"/>
      <c r="B119" s="442" t="str">
        <f t="shared" si="33"/>
        <v/>
      </c>
      <c r="C119" s="443"/>
      <c r="D119" s="444"/>
      <c r="E119" s="445" t="s">
        <v>386</v>
      </c>
      <c r="F119" s="446"/>
      <c r="G119" s="445" t="s">
        <v>385</v>
      </c>
      <c r="H119" s="447">
        <f t="shared" si="34"/>
        <v>0</v>
      </c>
      <c r="I119" s="448">
        <f t="shared" si="35"/>
        <v>0</v>
      </c>
      <c r="J119" s="449">
        <f t="shared" si="36"/>
        <v>0</v>
      </c>
    </row>
    <row r="120" spans="1:11" ht="24" customHeight="1">
      <c r="A120" s="441"/>
      <c r="B120" s="442" t="str">
        <f t="shared" si="33"/>
        <v/>
      </c>
      <c r="C120" s="443"/>
      <c r="D120" s="444"/>
      <c r="E120" s="445" t="s">
        <v>383</v>
      </c>
      <c r="F120" s="446"/>
      <c r="G120" s="445" t="s">
        <v>385</v>
      </c>
      <c r="H120" s="447">
        <f t="shared" si="34"/>
        <v>0</v>
      </c>
      <c r="I120" s="448">
        <f t="shared" si="35"/>
        <v>0</v>
      </c>
      <c r="J120" s="449">
        <f t="shared" si="36"/>
        <v>0</v>
      </c>
    </row>
    <row r="121" spans="1:11" ht="24" customHeight="1">
      <c r="A121" s="463"/>
      <c r="B121" s="433" t="str">
        <f t="shared" si="33"/>
        <v/>
      </c>
      <c r="C121" s="450"/>
      <c r="D121" s="451"/>
      <c r="E121" s="452" t="s">
        <v>383</v>
      </c>
      <c r="F121" s="453"/>
      <c r="G121" s="452" t="s">
        <v>385</v>
      </c>
      <c r="H121" s="454">
        <f t="shared" si="34"/>
        <v>0</v>
      </c>
      <c r="I121" s="544">
        <f t="shared" si="35"/>
        <v>0</v>
      </c>
      <c r="J121" s="545">
        <f t="shared" si="36"/>
        <v>0</v>
      </c>
    </row>
    <row r="122" spans="1:11" ht="24" customHeight="1">
      <c r="A122" s="1208" t="s">
        <v>55</v>
      </c>
      <c r="B122" s="1208"/>
      <c r="C122" s="1208"/>
      <c r="D122" s="457">
        <f>SUM(D115:D121)</f>
        <v>0</v>
      </c>
      <c r="E122" s="458" t="s">
        <v>383</v>
      </c>
      <c r="F122" s="459">
        <f>SUM(F115:F121)</f>
        <v>0</v>
      </c>
      <c r="G122" s="460" t="s">
        <v>385</v>
      </c>
      <c r="H122" s="416">
        <f>SUM(H115:H121)</f>
        <v>0</v>
      </c>
      <c r="I122" s="455">
        <f>IF(ISERROR(D122/$H$113),0,D122/$H$113)</f>
        <v>0</v>
      </c>
      <c r="J122" s="456">
        <f>IF(ISERROR(H122/$H$113),0,H122/$H$113)</f>
        <v>0</v>
      </c>
    </row>
    <row r="123" spans="1:11" ht="12" customHeight="1">
      <c r="A123" s="466"/>
      <c r="B123" s="466"/>
      <c r="C123" s="466"/>
      <c r="D123" s="467"/>
      <c r="E123" s="462"/>
      <c r="F123" s="467"/>
      <c r="G123" s="462"/>
      <c r="H123" s="467"/>
      <c r="I123" s="468"/>
      <c r="J123" s="468"/>
    </row>
    <row r="124" spans="1:11" ht="18" customHeight="1">
      <c r="A124" s="1204" t="s">
        <v>41</v>
      </c>
      <c r="B124" s="1204"/>
      <c r="C124" s="1204"/>
      <c r="D124" s="411" t="s">
        <v>372</v>
      </c>
      <c r="E124" s="412"/>
      <c r="F124" s="413" t="s">
        <v>373</v>
      </c>
      <c r="G124" s="412"/>
      <c r="H124" s="414" t="s">
        <v>374</v>
      </c>
      <c r="I124" s="409"/>
      <c r="J124" s="409"/>
    </row>
    <row r="125" spans="1:11" ht="24" customHeight="1">
      <c r="A125" s="1207" t="str">
        <f>IF(個表1!$H16="","",個表1!$H16)</f>
        <v/>
      </c>
      <c r="B125" s="1207"/>
      <c r="C125" s="1207"/>
      <c r="D125" s="511">
        <f>IF(別紙入場料詳細!$K115="","",別紙入場料詳細!$K115)</f>
        <v>0</v>
      </c>
      <c r="E125" s="415" t="s">
        <v>48</v>
      </c>
      <c r="F125" s="510">
        <f>個表1!$G16</f>
        <v>0</v>
      </c>
      <c r="G125" s="415" t="s">
        <v>375</v>
      </c>
      <c r="H125" s="416">
        <f>D125*F125</f>
        <v>0</v>
      </c>
      <c r="I125" s="401"/>
      <c r="J125" s="401"/>
      <c r="K125" s="40">
        <v>10</v>
      </c>
    </row>
    <row r="126" spans="1:11" ht="18" customHeight="1">
      <c r="A126" s="417" t="s">
        <v>376</v>
      </c>
      <c r="B126" s="418" t="s">
        <v>377</v>
      </c>
      <c r="C126" s="419" t="s">
        <v>378</v>
      </c>
      <c r="D126" s="420" t="s">
        <v>379</v>
      </c>
      <c r="E126" s="421"/>
      <c r="F126" s="418" t="s">
        <v>380</v>
      </c>
      <c r="G126" s="421"/>
      <c r="H126" s="422" t="s">
        <v>381</v>
      </c>
      <c r="I126" s="417" t="s">
        <v>370</v>
      </c>
      <c r="J126" s="419" t="s">
        <v>371</v>
      </c>
    </row>
    <row r="127" spans="1:11" ht="24" customHeight="1">
      <c r="A127" s="432"/>
      <c r="B127" s="442" t="str">
        <f t="shared" ref="B127:B133" si="37">IF(A127="","",TEXT(A127,"aaa"))</f>
        <v/>
      </c>
      <c r="C127" s="434"/>
      <c r="D127" s="435"/>
      <c r="E127" s="436" t="s">
        <v>386</v>
      </c>
      <c r="F127" s="437"/>
      <c r="G127" s="436" t="s">
        <v>385</v>
      </c>
      <c r="H127" s="438">
        <f t="shared" ref="H127:H133" si="38">D127+F127</f>
        <v>0</v>
      </c>
      <c r="I127" s="439">
        <f>IF(ISERROR(D127/$D$125),0,D127/$D$125)</f>
        <v>0</v>
      </c>
      <c r="J127" s="440">
        <f>IF(ISERROR(H127/$D$125),0,H127/$D$125)</f>
        <v>0</v>
      </c>
    </row>
    <row r="128" spans="1:11" ht="24" customHeight="1">
      <c r="A128" s="441"/>
      <c r="B128" s="442" t="str">
        <f t="shared" si="37"/>
        <v/>
      </c>
      <c r="C128" s="443"/>
      <c r="D128" s="444"/>
      <c r="E128" s="445" t="s">
        <v>386</v>
      </c>
      <c r="F128" s="446"/>
      <c r="G128" s="445" t="s">
        <v>385</v>
      </c>
      <c r="H128" s="447">
        <f t="shared" si="38"/>
        <v>0</v>
      </c>
      <c r="I128" s="448">
        <f>IF(ISERROR(D128/$D$125),0,D128/$D$125)</f>
        <v>0</v>
      </c>
      <c r="J128" s="449">
        <f>IF(ISERROR(H128/$D$125),0,H128/$D$125)</f>
        <v>0</v>
      </c>
    </row>
    <row r="129" spans="1:11" ht="24" customHeight="1">
      <c r="A129" s="441"/>
      <c r="B129" s="442" t="str">
        <f t="shared" si="37"/>
        <v/>
      </c>
      <c r="C129" s="443"/>
      <c r="D129" s="444"/>
      <c r="E129" s="445" t="s">
        <v>386</v>
      </c>
      <c r="F129" s="446"/>
      <c r="G129" s="445" t="s">
        <v>385</v>
      </c>
      <c r="H129" s="447">
        <f t="shared" si="38"/>
        <v>0</v>
      </c>
      <c r="I129" s="448">
        <f t="shared" ref="I129:I131" si="39">IF(ISERROR(D129/$D$125),0,D129/$D$125)</f>
        <v>0</v>
      </c>
      <c r="J129" s="449">
        <f t="shared" ref="J129:J133" si="40">IF(ISERROR(H129/$D$125),0,H129/$D$125)</f>
        <v>0</v>
      </c>
    </row>
    <row r="130" spans="1:11" ht="24" customHeight="1">
      <c r="A130" s="441"/>
      <c r="B130" s="442" t="str">
        <f t="shared" si="37"/>
        <v/>
      </c>
      <c r="C130" s="443"/>
      <c r="D130" s="444"/>
      <c r="E130" s="445" t="s">
        <v>386</v>
      </c>
      <c r="F130" s="446"/>
      <c r="G130" s="445" t="s">
        <v>385</v>
      </c>
      <c r="H130" s="447">
        <f t="shared" si="38"/>
        <v>0</v>
      </c>
      <c r="I130" s="448">
        <f t="shared" si="39"/>
        <v>0</v>
      </c>
      <c r="J130" s="449">
        <f t="shared" si="40"/>
        <v>0</v>
      </c>
    </row>
    <row r="131" spans="1:11" ht="24" customHeight="1">
      <c r="A131" s="441"/>
      <c r="B131" s="442" t="str">
        <f t="shared" si="37"/>
        <v/>
      </c>
      <c r="C131" s="443"/>
      <c r="D131" s="444"/>
      <c r="E131" s="445" t="s">
        <v>386</v>
      </c>
      <c r="F131" s="446"/>
      <c r="G131" s="445" t="s">
        <v>385</v>
      </c>
      <c r="H131" s="447">
        <f t="shared" si="38"/>
        <v>0</v>
      </c>
      <c r="I131" s="448">
        <f t="shared" si="39"/>
        <v>0</v>
      </c>
      <c r="J131" s="449">
        <f>IF(ISERROR(H131/$D$125),0,H131/$D$125)</f>
        <v>0</v>
      </c>
    </row>
    <row r="132" spans="1:11" ht="24" customHeight="1">
      <c r="A132" s="441"/>
      <c r="B132" s="442" t="str">
        <f t="shared" si="37"/>
        <v/>
      </c>
      <c r="C132" s="443"/>
      <c r="D132" s="444"/>
      <c r="E132" s="445" t="s">
        <v>383</v>
      </c>
      <c r="F132" s="446"/>
      <c r="G132" s="445" t="s">
        <v>385</v>
      </c>
      <c r="H132" s="447">
        <f t="shared" si="38"/>
        <v>0</v>
      </c>
      <c r="I132" s="448">
        <f>IF(ISERROR(D132/$D$125),0,D132/$D$125)</f>
        <v>0</v>
      </c>
      <c r="J132" s="449">
        <f t="shared" si="40"/>
        <v>0</v>
      </c>
    </row>
    <row r="133" spans="1:11" ht="24" customHeight="1">
      <c r="A133" s="463"/>
      <c r="B133" s="433" t="str">
        <f t="shared" si="37"/>
        <v/>
      </c>
      <c r="C133" s="450"/>
      <c r="D133" s="451"/>
      <c r="E133" s="452" t="s">
        <v>383</v>
      </c>
      <c r="F133" s="453"/>
      <c r="G133" s="452" t="s">
        <v>385</v>
      </c>
      <c r="H133" s="454">
        <f t="shared" si="38"/>
        <v>0</v>
      </c>
      <c r="I133" s="544">
        <f>IF(ISERROR(D133/$D$125),0,D133/$D$125)</f>
        <v>0</v>
      </c>
      <c r="J133" s="545">
        <f t="shared" si="40"/>
        <v>0</v>
      </c>
    </row>
    <row r="134" spans="1:11" ht="24" customHeight="1">
      <c r="A134" s="1208" t="s">
        <v>55</v>
      </c>
      <c r="B134" s="1208"/>
      <c r="C134" s="1208"/>
      <c r="D134" s="457">
        <f>SUM(D127:D133)</f>
        <v>0</v>
      </c>
      <c r="E134" s="458" t="s">
        <v>383</v>
      </c>
      <c r="F134" s="459">
        <f>SUM(F127:F133)</f>
        <v>0</v>
      </c>
      <c r="G134" s="460" t="s">
        <v>385</v>
      </c>
      <c r="H134" s="416">
        <f>SUM(H127:H133)</f>
        <v>0</v>
      </c>
      <c r="I134" s="455">
        <f>IF(ISERROR(D134/$H$125),0,D134/$H$125)</f>
        <v>0</v>
      </c>
      <c r="J134" s="456">
        <f>IF(ISERROR(H134/$H$125),0,H134/$H$125)</f>
        <v>0</v>
      </c>
    </row>
    <row r="135" spans="1:11" ht="12" customHeight="1">
      <c r="A135" s="466"/>
      <c r="B135" s="466"/>
      <c r="C135" s="466"/>
      <c r="D135" s="467"/>
      <c r="E135" s="462"/>
      <c r="F135" s="467"/>
      <c r="G135" s="462"/>
      <c r="H135" s="467"/>
      <c r="I135" s="468"/>
      <c r="J135" s="468"/>
    </row>
    <row r="136" spans="1:11" ht="18" customHeight="1">
      <c r="A136" s="1204" t="s">
        <v>41</v>
      </c>
      <c r="B136" s="1204"/>
      <c r="C136" s="1204"/>
      <c r="D136" s="411" t="s">
        <v>372</v>
      </c>
      <c r="E136" s="412"/>
      <c r="F136" s="413" t="s">
        <v>373</v>
      </c>
      <c r="G136" s="412"/>
      <c r="H136" s="414" t="s">
        <v>374</v>
      </c>
      <c r="I136" s="409"/>
      <c r="J136" s="409"/>
    </row>
    <row r="137" spans="1:11" ht="24" customHeight="1">
      <c r="A137" s="1207" t="str">
        <f>IF(個表1!$H17="","",個表1!$H17)</f>
        <v/>
      </c>
      <c r="B137" s="1207"/>
      <c r="C137" s="1207"/>
      <c r="D137" s="511">
        <f>IF(別紙入場料詳細!$C141="","",別紙入場料詳細!$C141)</f>
        <v>0</v>
      </c>
      <c r="E137" s="415" t="s">
        <v>48</v>
      </c>
      <c r="F137" s="510">
        <f>個表1!$G17</f>
        <v>0</v>
      </c>
      <c r="G137" s="415" t="s">
        <v>375</v>
      </c>
      <c r="H137" s="416">
        <f>D137*F137</f>
        <v>0</v>
      </c>
      <c r="I137" s="401"/>
      <c r="J137" s="401"/>
      <c r="K137" s="40">
        <v>11</v>
      </c>
    </row>
    <row r="138" spans="1:11" ht="18" customHeight="1">
      <c r="A138" s="417" t="s">
        <v>376</v>
      </c>
      <c r="B138" s="418" t="s">
        <v>377</v>
      </c>
      <c r="C138" s="419" t="s">
        <v>378</v>
      </c>
      <c r="D138" s="420" t="s">
        <v>379</v>
      </c>
      <c r="E138" s="421"/>
      <c r="F138" s="418" t="s">
        <v>380</v>
      </c>
      <c r="G138" s="421"/>
      <c r="H138" s="422" t="s">
        <v>381</v>
      </c>
      <c r="I138" s="417" t="s">
        <v>370</v>
      </c>
      <c r="J138" s="419" t="s">
        <v>371</v>
      </c>
    </row>
    <row r="139" spans="1:11" ht="24" customHeight="1">
      <c r="A139" s="432"/>
      <c r="B139" s="442" t="str">
        <f t="shared" ref="B139:B145" si="41">IF(A139="","",TEXT(A139,"aaa"))</f>
        <v/>
      </c>
      <c r="C139" s="434"/>
      <c r="D139" s="435"/>
      <c r="E139" s="436" t="s">
        <v>386</v>
      </c>
      <c r="F139" s="437"/>
      <c r="G139" s="436" t="s">
        <v>385</v>
      </c>
      <c r="H139" s="438">
        <f t="shared" ref="H139:H145" si="42">D139+F139</f>
        <v>0</v>
      </c>
      <c r="I139" s="439">
        <f>IF(ISERROR(D139/$D$137),0,D139/$D$137)</f>
        <v>0</v>
      </c>
      <c r="J139" s="440">
        <f>IF(ISERROR(H139/$D$137),0,H139/$D$137)</f>
        <v>0</v>
      </c>
    </row>
    <row r="140" spans="1:11" ht="24" customHeight="1">
      <c r="A140" s="441"/>
      <c r="B140" s="442" t="str">
        <f t="shared" si="41"/>
        <v/>
      </c>
      <c r="C140" s="443"/>
      <c r="D140" s="444"/>
      <c r="E140" s="445" t="s">
        <v>386</v>
      </c>
      <c r="F140" s="446"/>
      <c r="G140" s="445" t="s">
        <v>385</v>
      </c>
      <c r="H140" s="447">
        <f t="shared" si="42"/>
        <v>0</v>
      </c>
      <c r="I140" s="448">
        <f t="shared" ref="I140:I145" si="43">IF(ISERROR(D140/$D$137),0,D140/$D$137)</f>
        <v>0</v>
      </c>
      <c r="J140" s="449">
        <f t="shared" ref="J140:J145" si="44">IF(ISERROR(H140/$D$137),0,H140/$D$137)</f>
        <v>0</v>
      </c>
    </row>
    <row r="141" spans="1:11" ht="24" customHeight="1">
      <c r="A141" s="441"/>
      <c r="B141" s="442" t="str">
        <f t="shared" si="41"/>
        <v/>
      </c>
      <c r="C141" s="443"/>
      <c r="D141" s="444"/>
      <c r="E141" s="445" t="s">
        <v>386</v>
      </c>
      <c r="F141" s="446"/>
      <c r="G141" s="445" t="s">
        <v>385</v>
      </c>
      <c r="H141" s="447">
        <f t="shared" si="42"/>
        <v>0</v>
      </c>
      <c r="I141" s="448">
        <f>IF(ISERROR(D141/$D$137),0,D141/$D$137)</f>
        <v>0</v>
      </c>
      <c r="J141" s="449">
        <f t="shared" si="44"/>
        <v>0</v>
      </c>
    </row>
    <row r="142" spans="1:11" ht="24" customHeight="1">
      <c r="A142" s="441"/>
      <c r="B142" s="442" t="str">
        <f t="shared" si="41"/>
        <v/>
      </c>
      <c r="C142" s="443"/>
      <c r="D142" s="444"/>
      <c r="E142" s="445" t="s">
        <v>386</v>
      </c>
      <c r="F142" s="446"/>
      <c r="G142" s="445" t="s">
        <v>385</v>
      </c>
      <c r="H142" s="447">
        <f t="shared" si="42"/>
        <v>0</v>
      </c>
      <c r="I142" s="448">
        <f t="shared" si="43"/>
        <v>0</v>
      </c>
      <c r="J142" s="449">
        <f t="shared" si="44"/>
        <v>0</v>
      </c>
    </row>
    <row r="143" spans="1:11" ht="24" customHeight="1">
      <c r="A143" s="441"/>
      <c r="B143" s="442" t="str">
        <f t="shared" si="41"/>
        <v/>
      </c>
      <c r="C143" s="443"/>
      <c r="D143" s="444"/>
      <c r="E143" s="445" t="s">
        <v>386</v>
      </c>
      <c r="F143" s="446"/>
      <c r="G143" s="445" t="s">
        <v>385</v>
      </c>
      <c r="H143" s="447">
        <f t="shared" si="42"/>
        <v>0</v>
      </c>
      <c r="I143" s="448">
        <f t="shared" si="43"/>
        <v>0</v>
      </c>
      <c r="J143" s="449">
        <f t="shared" si="44"/>
        <v>0</v>
      </c>
    </row>
    <row r="144" spans="1:11" ht="24" customHeight="1">
      <c r="A144" s="441"/>
      <c r="B144" s="442" t="str">
        <f t="shared" si="41"/>
        <v/>
      </c>
      <c r="C144" s="443"/>
      <c r="D144" s="444"/>
      <c r="E144" s="445" t="s">
        <v>383</v>
      </c>
      <c r="F144" s="446"/>
      <c r="G144" s="445" t="s">
        <v>385</v>
      </c>
      <c r="H144" s="447">
        <f t="shared" si="42"/>
        <v>0</v>
      </c>
      <c r="I144" s="448">
        <f t="shared" si="43"/>
        <v>0</v>
      </c>
      <c r="J144" s="449">
        <f t="shared" si="44"/>
        <v>0</v>
      </c>
    </row>
    <row r="145" spans="1:11" ht="24" customHeight="1">
      <c r="A145" s="463"/>
      <c r="B145" s="433" t="str">
        <f t="shared" si="41"/>
        <v/>
      </c>
      <c r="C145" s="450"/>
      <c r="D145" s="451"/>
      <c r="E145" s="452" t="s">
        <v>383</v>
      </c>
      <c r="F145" s="453"/>
      <c r="G145" s="452" t="s">
        <v>385</v>
      </c>
      <c r="H145" s="454">
        <f t="shared" si="42"/>
        <v>0</v>
      </c>
      <c r="I145" s="544">
        <f t="shared" si="43"/>
        <v>0</v>
      </c>
      <c r="J145" s="545">
        <f t="shared" si="44"/>
        <v>0</v>
      </c>
    </row>
    <row r="146" spans="1:11" ht="24" customHeight="1">
      <c r="A146" s="1208" t="s">
        <v>55</v>
      </c>
      <c r="B146" s="1208"/>
      <c r="C146" s="1208"/>
      <c r="D146" s="457">
        <f>SUM(D139:D145)</f>
        <v>0</v>
      </c>
      <c r="E146" s="458" t="s">
        <v>383</v>
      </c>
      <c r="F146" s="459">
        <f>SUM(F139:F145)</f>
        <v>0</v>
      </c>
      <c r="G146" s="460" t="s">
        <v>385</v>
      </c>
      <c r="H146" s="416">
        <f>SUM(H139:H145)</f>
        <v>0</v>
      </c>
      <c r="I146" s="455">
        <f>IF(ISERROR(D146/$H$137),0,D146/$H$137)</f>
        <v>0</v>
      </c>
      <c r="J146" s="456">
        <f>IF(ISERROR(H146/$H$137),0,H146/$H$137)</f>
        <v>0</v>
      </c>
    </row>
    <row r="147" spans="1:11" ht="12" customHeight="1">
      <c r="A147" s="466"/>
      <c r="B147" s="466"/>
      <c r="C147" s="466"/>
      <c r="D147" s="467"/>
      <c r="E147" s="462"/>
      <c r="F147" s="467"/>
      <c r="G147" s="462"/>
      <c r="H147" s="467"/>
      <c r="I147" s="468"/>
      <c r="J147" s="468"/>
    </row>
    <row r="148" spans="1:11" ht="18" customHeight="1">
      <c r="A148" s="1204" t="s">
        <v>41</v>
      </c>
      <c r="B148" s="1204"/>
      <c r="C148" s="1204"/>
      <c r="D148" s="411" t="s">
        <v>372</v>
      </c>
      <c r="E148" s="412"/>
      <c r="F148" s="413" t="s">
        <v>373</v>
      </c>
      <c r="G148" s="412"/>
      <c r="H148" s="414" t="s">
        <v>374</v>
      </c>
      <c r="I148" s="409"/>
      <c r="J148" s="409"/>
    </row>
    <row r="149" spans="1:11" ht="24" customHeight="1">
      <c r="A149" s="1207" t="str">
        <f>IF(個表1!$H18="","",個表1!$H18)</f>
        <v/>
      </c>
      <c r="B149" s="1207"/>
      <c r="C149" s="1207"/>
      <c r="D149" s="511">
        <f>IF(別紙入場料詳細!$K141="","",別紙入場料詳細!$K141)</f>
        <v>0</v>
      </c>
      <c r="E149" s="415" t="s">
        <v>48</v>
      </c>
      <c r="F149" s="510">
        <f>個表1!$G18</f>
        <v>0</v>
      </c>
      <c r="G149" s="415" t="s">
        <v>375</v>
      </c>
      <c r="H149" s="416">
        <f>D149*F149</f>
        <v>0</v>
      </c>
      <c r="I149" s="401"/>
      <c r="J149" s="401"/>
      <c r="K149" s="40">
        <v>12</v>
      </c>
    </row>
    <row r="150" spans="1:11" ht="18" customHeight="1">
      <c r="A150" s="417" t="s">
        <v>376</v>
      </c>
      <c r="B150" s="418" t="s">
        <v>377</v>
      </c>
      <c r="C150" s="419" t="s">
        <v>378</v>
      </c>
      <c r="D150" s="420" t="s">
        <v>379</v>
      </c>
      <c r="E150" s="421"/>
      <c r="F150" s="418" t="s">
        <v>380</v>
      </c>
      <c r="G150" s="421"/>
      <c r="H150" s="422" t="s">
        <v>381</v>
      </c>
      <c r="I150" s="417" t="s">
        <v>370</v>
      </c>
      <c r="J150" s="419" t="s">
        <v>371</v>
      </c>
    </row>
    <row r="151" spans="1:11" ht="24" customHeight="1">
      <c r="A151" s="432"/>
      <c r="B151" s="442" t="str">
        <f t="shared" ref="B151:B157" si="45">IF(A151="","",TEXT(A151,"aaa"))</f>
        <v/>
      </c>
      <c r="C151" s="434"/>
      <c r="D151" s="435"/>
      <c r="E151" s="436" t="s">
        <v>386</v>
      </c>
      <c r="F151" s="437"/>
      <c r="G151" s="436" t="s">
        <v>385</v>
      </c>
      <c r="H151" s="438">
        <f t="shared" ref="H151:H157" si="46">D151+F151</f>
        <v>0</v>
      </c>
      <c r="I151" s="439">
        <f>IF(ISERROR(D151/$D$149),0,D151/$D$149)</f>
        <v>0</v>
      </c>
      <c r="J151" s="440">
        <f>IF(ISERROR(H151/$D$149),0,H151/$D$149)</f>
        <v>0</v>
      </c>
    </row>
    <row r="152" spans="1:11" ht="24" customHeight="1">
      <c r="A152" s="441"/>
      <c r="B152" s="442" t="str">
        <f t="shared" si="45"/>
        <v/>
      </c>
      <c r="C152" s="443"/>
      <c r="D152" s="444"/>
      <c r="E152" s="445" t="s">
        <v>386</v>
      </c>
      <c r="F152" s="446"/>
      <c r="G152" s="445" t="s">
        <v>385</v>
      </c>
      <c r="H152" s="447">
        <f t="shared" si="46"/>
        <v>0</v>
      </c>
      <c r="I152" s="448">
        <f t="shared" ref="I152:I157" si="47">IF(ISERROR(D152/$D$149),0,D152/$D$149)</f>
        <v>0</v>
      </c>
      <c r="J152" s="449">
        <f t="shared" ref="J152:J157" si="48">IF(ISERROR(H152/$D$149),0,H152/$D$149)</f>
        <v>0</v>
      </c>
    </row>
    <row r="153" spans="1:11" ht="24" customHeight="1">
      <c r="A153" s="441"/>
      <c r="B153" s="442" t="str">
        <f t="shared" si="45"/>
        <v/>
      </c>
      <c r="C153" s="443"/>
      <c r="D153" s="444"/>
      <c r="E153" s="445" t="s">
        <v>386</v>
      </c>
      <c r="F153" s="446"/>
      <c r="G153" s="445" t="s">
        <v>385</v>
      </c>
      <c r="H153" s="447">
        <f t="shared" si="46"/>
        <v>0</v>
      </c>
      <c r="I153" s="448">
        <f t="shared" si="47"/>
        <v>0</v>
      </c>
      <c r="J153" s="449">
        <f t="shared" si="48"/>
        <v>0</v>
      </c>
    </row>
    <row r="154" spans="1:11" ht="24" customHeight="1">
      <c r="A154" s="441"/>
      <c r="B154" s="442" t="str">
        <f t="shared" si="45"/>
        <v/>
      </c>
      <c r="C154" s="443"/>
      <c r="D154" s="444"/>
      <c r="E154" s="445" t="s">
        <v>386</v>
      </c>
      <c r="F154" s="446"/>
      <c r="G154" s="445" t="s">
        <v>385</v>
      </c>
      <c r="H154" s="447">
        <f t="shared" si="46"/>
        <v>0</v>
      </c>
      <c r="I154" s="448">
        <f t="shared" si="47"/>
        <v>0</v>
      </c>
      <c r="J154" s="449">
        <f t="shared" si="48"/>
        <v>0</v>
      </c>
    </row>
    <row r="155" spans="1:11" ht="24" customHeight="1">
      <c r="A155" s="441"/>
      <c r="B155" s="442" t="str">
        <f t="shared" si="45"/>
        <v/>
      </c>
      <c r="C155" s="443"/>
      <c r="D155" s="444"/>
      <c r="E155" s="445" t="s">
        <v>386</v>
      </c>
      <c r="F155" s="446"/>
      <c r="G155" s="445" t="s">
        <v>385</v>
      </c>
      <c r="H155" s="447">
        <f t="shared" si="46"/>
        <v>0</v>
      </c>
      <c r="I155" s="448">
        <f t="shared" si="47"/>
        <v>0</v>
      </c>
      <c r="J155" s="449">
        <f t="shared" si="48"/>
        <v>0</v>
      </c>
    </row>
    <row r="156" spans="1:11" ht="24" customHeight="1">
      <c r="A156" s="441"/>
      <c r="B156" s="442" t="str">
        <f t="shared" si="45"/>
        <v/>
      </c>
      <c r="C156" s="443"/>
      <c r="D156" s="444"/>
      <c r="E156" s="445" t="s">
        <v>383</v>
      </c>
      <c r="F156" s="446"/>
      <c r="G156" s="445" t="s">
        <v>385</v>
      </c>
      <c r="H156" s="447">
        <f t="shared" si="46"/>
        <v>0</v>
      </c>
      <c r="I156" s="448">
        <f t="shared" si="47"/>
        <v>0</v>
      </c>
      <c r="J156" s="449">
        <f t="shared" si="48"/>
        <v>0</v>
      </c>
    </row>
    <row r="157" spans="1:11" ht="24" customHeight="1">
      <c r="A157" s="463"/>
      <c r="B157" s="433" t="str">
        <f t="shared" si="45"/>
        <v/>
      </c>
      <c r="C157" s="450"/>
      <c r="D157" s="451"/>
      <c r="E157" s="452" t="s">
        <v>383</v>
      </c>
      <c r="F157" s="453"/>
      <c r="G157" s="452" t="s">
        <v>385</v>
      </c>
      <c r="H157" s="454">
        <f t="shared" si="46"/>
        <v>0</v>
      </c>
      <c r="I157" s="544">
        <f t="shared" si="47"/>
        <v>0</v>
      </c>
      <c r="J157" s="545">
        <f t="shared" si="48"/>
        <v>0</v>
      </c>
    </row>
    <row r="158" spans="1:11" ht="24" customHeight="1">
      <c r="A158" s="1208" t="s">
        <v>55</v>
      </c>
      <c r="B158" s="1208"/>
      <c r="C158" s="1208"/>
      <c r="D158" s="457">
        <f>SUM(D151:D157)</f>
        <v>0</v>
      </c>
      <c r="E158" s="458" t="s">
        <v>383</v>
      </c>
      <c r="F158" s="459">
        <f>SUM(F151:F157)</f>
        <v>0</v>
      </c>
      <c r="G158" s="460" t="s">
        <v>385</v>
      </c>
      <c r="H158" s="416">
        <f>SUM(H151:H157)</f>
        <v>0</v>
      </c>
      <c r="I158" s="455">
        <f>IF(ISERROR(D158/$H$149),0,D158/$H$149)</f>
        <v>0</v>
      </c>
      <c r="J158" s="456">
        <f>IF(ISERROR(H158/$H$149),0,H158/$H$149)</f>
        <v>0</v>
      </c>
    </row>
    <row r="159" spans="1:11" ht="24" customHeight="1">
      <c r="A159" s="466"/>
      <c r="B159" s="466"/>
      <c r="C159" s="466"/>
      <c r="D159" s="467"/>
      <c r="E159" s="462"/>
      <c r="F159" s="467"/>
      <c r="G159" s="462"/>
      <c r="H159" s="467"/>
      <c r="I159" s="468"/>
      <c r="J159" s="468"/>
    </row>
    <row r="160" spans="1:11" ht="24" customHeight="1">
      <c r="A160" s="1204" t="s">
        <v>41</v>
      </c>
      <c r="B160" s="1204"/>
      <c r="C160" s="1204"/>
      <c r="D160" s="411" t="s">
        <v>372</v>
      </c>
      <c r="E160" s="412"/>
      <c r="F160" s="413" t="s">
        <v>373</v>
      </c>
      <c r="G160" s="412"/>
      <c r="H160" s="414" t="s">
        <v>374</v>
      </c>
      <c r="I160" s="409"/>
      <c r="J160" s="409"/>
    </row>
    <row r="161" spans="1:11" ht="24" customHeight="1">
      <c r="A161" s="1207" t="str">
        <f>IF(個表1!$H19="","",個表1!$H19)</f>
        <v/>
      </c>
      <c r="B161" s="1207"/>
      <c r="C161" s="1207"/>
      <c r="D161" s="511">
        <f>IF(別紙入場料詳細!$C167="","",別紙入場料詳細!$C167)</f>
        <v>0</v>
      </c>
      <c r="E161" s="415" t="s">
        <v>48</v>
      </c>
      <c r="F161" s="510">
        <f>個表1!$G19</f>
        <v>0</v>
      </c>
      <c r="G161" s="415" t="s">
        <v>375</v>
      </c>
      <c r="H161" s="416">
        <f>D161*F161</f>
        <v>0</v>
      </c>
      <c r="I161" s="401"/>
      <c r="J161" s="401"/>
      <c r="K161" s="40">
        <v>13</v>
      </c>
    </row>
    <row r="162" spans="1:11" ht="24" customHeight="1">
      <c r="A162" s="417" t="s">
        <v>376</v>
      </c>
      <c r="B162" s="418" t="s">
        <v>377</v>
      </c>
      <c r="C162" s="419" t="s">
        <v>378</v>
      </c>
      <c r="D162" s="420" t="s">
        <v>379</v>
      </c>
      <c r="E162" s="421"/>
      <c r="F162" s="418" t="s">
        <v>380</v>
      </c>
      <c r="G162" s="421"/>
      <c r="H162" s="422" t="s">
        <v>381</v>
      </c>
      <c r="I162" s="417" t="s">
        <v>370</v>
      </c>
      <c r="J162" s="419" t="s">
        <v>371</v>
      </c>
    </row>
    <row r="163" spans="1:11" ht="24" customHeight="1">
      <c r="A163" s="432"/>
      <c r="B163" s="442" t="str">
        <f t="shared" ref="B163:B169" si="49">IF(A163="","",TEXT(A163,"aaa"))</f>
        <v/>
      </c>
      <c r="C163" s="434"/>
      <c r="D163" s="435"/>
      <c r="E163" s="436" t="s">
        <v>386</v>
      </c>
      <c r="F163" s="437"/>
      <c r="G163" s="436" t="s">
        <v>385</v>
      </c>
      <c r="H163" s="438">
        <f t="shared" ref="H163:H169" si="50">D163+F163</f>
        <v>0</v>
      </c>
      <c r="I163" s="439">
        <f>IF(ISERROR(D163/$D$161),0,D163/$D$161)</f>
        <v>0</v>
      </c>
      <c r="J163" s="440">
        <f>IF(ISERROR(H163/$D$161),0,H163/$D$161)</f>
        <v>0</v>
      </c>
    </row>
    <row r="164" spans="1:11" ht="24" customHeight="1">
      <c r="A164" s="441"/>
      <c r="B164" s="442" t="str">
        <f t="shared" si="49"/>
        <v/>
      </c>
      <c r="C164" s="443"/>
      <c r="D164" s="444"/>
      <c r="E164" s="445" t="s">
        <v>386</v>
      </c>
      <c r="F164" s="446"/>
      <c r="G164" s="445" t="s">
        <v>385</v>
      </c>
      <c r="H164" s="447">
        <f t="shared" si="50"/>
        <v>0</v>
      </c>
      <c r="I164" s="448">
        <f t="shared" ref="I164:I169" si="51">IF(ISERROR(D164/$D$161),0,D164/$D$161)</f>
        <v>0</v>
      </c>
      <c r="J164" s="449">
        <f t="shared" ref="J164:J169" si="52">IF(ISERROR(H164/$D$161),0,H164/$D$161)</f>
        <v>0</v>
      </c>
    </row>
    <row r="165" spans="1:11" ht="24" customHeight="1">
      <c r="A165" s="441"/>
      <c r="B165" s="442" t="str">
        <f t="shared" si="49"/>
        <v/>
      </c>
      <c r="C165" s="443"/>
      <c r="D165" s="444"/>
      <c r="E165" s="445" t="s">
        <v>386</v>
      </c>
      <c r="F165" s="446"/>
      <c r="G165" s="445" t="s">
        <v>385</v>
      </c>
      <c r="H165" s="447">
        <f t="shared" si="50"/>
        <v>0</v>
      </c>
      <c r="I165" s="448">
        <f t="shared" si="51"/>
        <v>0</v>
      </c>
      <c r="J165" s="449">
        <f t="shared" si="52"/>
        <v>0</v>
      </c>
    </row>
    <row r="166" spans="1:11" ht="24" customHeight="1">
      <c r="A166" s="441"/>
      <c r="B166" s="442" t="str">
        <f t="shared" si="49"/>
        <v/>
      </c>
      <c r="C166" s="443"/>
      <c r="D166" s="444"/>
      <c r="E166" s="445" t="s">
        <v>386</v>
      </c>
      <c r="F166" s="446"/>
      <c r="G166" s="445" t="s">
        <v>385</v>
      </c>
      <c r="H166" s="447">
        <f t="shared" si="50"/>
        <v>0</v>
      </c>
      <c r="I166" s="448">
        <f t="shared" si="51"/>
        <v>0</v>
      </c>
      <c r="J166" s="449">
        <f t="shared" si="52"/>
        <v>0</v>
      </c>
    </row>
    <row r="167" spans="1:11" ht="24" customHeight="1">
      <c r="A167" s="441"/>
      <c r="B167" s="442" t="str">
        <f t="shared" si="49"/>
        <v/>
      </c>
      <c r="C167" s="443"/>
      <c r="D167" s="444"/>
      <c r="E167" s="445" t="s">
        <v>386</v>
      </c>
      <c r="F167" s="446"/>
      <c r="G167" s="445" t="s">
        <v>385</v>
      </c>
      <c r="H167" s="447">
        <f t="shared" si="50"/>
        <v>0</v>
      </c>
      <c r="I167" s="448">
        <f t="shared" si="51"/>
        <v>0</v>
      </c>
      <c r="J167" s="449">
        <f>IF(ISERROR(H167/$D$161),0,H167/$D$161)</f>
        <v>0</v>
      </c>
    </row>
    <row r="168" spans="1:11" ht="24" customHeight="1">
      <c r="A168" s="441"/>
      <c r="B168" s="442" t="str">
        <f t="shared" si="49"/>
        <v/>
      </c>
      <c r="C168" s="443"/>
      <c r="D168" s="444"/>
      <c r="E168" s="445" t="s">
        <v>383</v>
      </c>
      <c r="F168" s="446"/>
      <c r="G168" s="445" t="s">
        <v>385</v>
      </c>
      <c r="H168" s="447">
        <f t="shared" si="50"/>
        <v>0</v>
      </c>
      <c r="I168" s="448">
        <f t="shared" si="51"/>
        <v>0</v>
      </c>
      <c r="J168" s="449">
        <f t="shared" si="52"/>
        <v>0</v>
      </c>
    </row>
    <row r="169" spans="1:11" ht="24" customHeight="1">
      <c r="A169" s="463"/>
      <c r="B169" s="433" t="str">
        <f t="shared" si="49"/>
        <v/>
      </c>
      <c r="C169" s="450"/>
      <c r="D169" s="451"/>
      <c r="E169" s="452" t="s">
        <v>383</v>
      </c>
      <c r="F169" s="453"/>
      <c r="G169" s="452" t="s">
        <v>385</v>
      </c>
      <c r="H169" s="454">
        <f t="shared" si="50"/>
        <v>0</v>
      </c>
      <c r="I169" s="544">
        <f t="shared" si="51"/>
        <v>0</v>
      </c>
      <c r="J169" s="545">
        <f t="shared" si="52"/>
        <v>0</v>
      </c>
    </row>
    <row r="170" spans="1:11" ht="24" customHeight="1">
      <c r="A170" s="1208" t="s">
        <v>55</v>
      </c>
      <c r="B170" s="1208"/>
      <c r="C170" s="1208"/>
      <c r="D170" s="457">
        <f>SUM(D163:D169)</f>
        <v>0</v>
      </c>
      <c r="E170" s="458" t="s">
        <v>383</v>
      </c>
      <c r="F170" s="459">
        <f>SUM(F163:F169)</f>
        <v>0</v>
      </c>
      <c r="G170" s="460" t="s">
        <v>385</v>
      </c>
      <c r="H170" s="416">
        <f>SUM(H163:H169)</f>
        <v>0</v>
      </c>
      <c r="I170" s="455">
        <f>IF(ISERROR(D170/$H$161),0,D170/$H$161)</f>
        <v>0</v>
      </c>
      <c r="J170" s="456">
        <f>IF(ISERROR(H170/$H$161),0,H170/$H$161)</f>
        <v>0</v>
      </c>
    </row>
  </sheetData>
  <mergeCells count="48">
    <mergeCell ref="A158:C158"/>
    <mergeCell ref="A160:C160"/>
    <mergeCell ref="A161:C161"/>
    <mergeCell ref="A170:C170"/>
    <mergeCell ref="A136:C136"/>
    <mergeCell ref="A137:C137"/>
    <mergeCell ref="A146:C146"/>
    <mergeCell ref="A148:C148"/>
    <mergeCell ref="A149:C149"/>
    <mergeCell ref="A113:C113"/>
    <mergeCell ref="A122:C122"/>
    <mergeCell ref="A124:C124"/>
    <mergeCell ref="A125:C125"/>
    <mergeCell ref="A134:C134"/>
    <mergeCell ref="A98:C98"/>
    <mergeCell ref="A100:C100"/>
    <mergeCell ref="A101:C101"/>
    <mergeCell ref="A110:C110"/>
    <mergeCell ref="A112:C112"/>
    <mergeCell ref="A76:C76"/>
    <mergeCell ref="A77:C77"/>
    <mergeCell ref="A86:C86"/>
    <mergeCell ref="A88:C88"/>
    <mergeCell ref="A89:C89"/>
    <mergeCell ref="A53:C53"/>
    <mergeCell ref="A62:C62"/>
    <mergeCell ref="A64:C64"/>
    <mergeCell ref="A65:C65"/>
    <mergeCell ref="A74:C74"/>
    <mergeCell ref="A52:C52"/>
    <mergeCell ref="E7:F7"/>
    <mergeCell ref="G7:H7"/>
    <mergeCell ref="A9:C9"/>
    <mergeCell ref="A10:C10"/>
    <mergeCell ref="A23:C23"/>
    <mergeCell ref="A25:C25"/>
    <mergeCell ref="A26:C26"/>
    <mergeCell ref="A38:C38"/>
    <mergeCell ref="A40:C40"/>
    <mergeCell ref="A41:C41"/>
    <mergeCell ref="A50:C50"/>
    <mergeCell ref="E6:F6"/>
    <mergeCell ref="G6:H6"/>
    <mergeCell ref="A1:J1"/>
    <mergeCell ref="A3:C3"/>
    <mergeCell ref="D3:J3"/>
    <mergeCell ref="A4:C4"/>
    <mergeCell ref="D4:J4"/>
  </mergeCells>
  <phoneticPr fontId="9"/>
  <dataValidations count="2">
    <dataValidation allowBlank="1" showDropDown="1" showInputMessage="1" showErrorMessage="1" sqref="D7:H7" xr:uid="{C682F2D5-9AC2-4F4C-9CD4-F670D9DAC892}"/>
    <dataValidation type="list" allowBlank="1" showDropDown="1" showInputMessage="1" showErrorMessage="1" sqref="WVL983047:WVR983047 IZ7:JF7 SV7:TB7 ACR7:ACX7 AMN7:AMT7 AWJ7:AWP7 BGF7:BGL7 BQB7:BQH7 BZX7:CAD7 CJT7:CJZ7 CTP7:CTV7 DDL7:DDR7 DNH7:DNN7 DXD7:DXJ7 EGZ7:EHF7 EQV7:ERB7 FAR7:FAX7 FKN7:FKT7 FUJ7:FUP7 GEF7:GEL7 GOB7:GOH7 GXX7:GYD7 HHT7:HHZ7 HRP7:HRV7 IBL7:IBR7 ILH7:ILN7 IVD7:IVJ7 JEZ7:JFF7 JOV7:JPB7 JYR7:JYX7 KIN7:KIT7 KSJ7:KSP7 LCF7:LCL7 LMB7:LMH7 LVX7:LWD7 MFT7:MFZ7 MPP7:MPV7 MZL7:MZR7 NJH7:NJN7 NTD7:NTJ7 OCZ7:ODF7 OMV7:ONB7 OWR7:OWX7 PGN7:PGT7 PQJ7:PQP7 QAF7:QAL7 QKB7:QKH7 QTX7:QUD7 RDT7:RDZ7 RNP7:RNV7 RXL7:RXR7 SHH7:SHN7 SRD7:SRJ7 TAZ7:TBF7 TKV7:TLB7 TUR7:TUX7 UEN7:UET7 UOJ7:UOP7 UYF7:UYL7 VIB7:VIH7 VRX7:VSD7 WBT7:WBZ7 WLP7:WLV7 WVL7:WVR7 D65543:J65543 IZ65543:JF65543 SV65543:TB65543 ACR65543:ACX65543 AMN65543:AMT65543 AWJ65543:AWP65543 BGF65543:BGL65543 BQB65543:BQH65543 BZX65543:CAD65543 CJT65543:CJZ65543 CTP65543:CTV65543 DDL65543:DDR65543 DNH65543:DNN65543 DXD65543:DXJ65543 EGZ65543:EHF65543 EQV65543:ERB65543 FAR65543:FAX65543 FKN65543:FKT65543 FUJ65543:FUP65543 GEF65543:GEL65543 GOB65543:GOH65543 GXX65543:GYD65543 HHT65543:HHZ65543 HRP65543:HRV65543 IBL65543:IBR65543 ILH65543:ILN65543 IVD65543:IVJ65543 JEZ65543:JFF65543 JOV65543:JPB65543 JYR65543:JYX65543 KIN65543:KIT65543 KSJ65543:KSP65543 LCF65543:LCL65543 LMB65543:LMH65543 LVX65543:LWD65543 MFT65543:MFZ65543 MPP65543:MPV65543 MZL65543:MZR65543 NJH65543:NJN65543 NTD65543:NTJ65543 OCZ65543:ODF65543 OMV65543:ONB65543 OWR65543:OWX65543 PGN65543:PGT65543 PQJ65543:PQP65543 QAF65543:QAL65543 QKB65543:QKH65543 QTX65543:QUD65543 RDT65543:RDZ65543 RNP65543:RNV65543 RXL65543:RXR65543 SHH65543:SHN65543 SRD65543:SRJ65543 TAZ65543:TBF65543 TKV65543:TLB65543 TUR65543:TUX65543 UEN65543:UET65543 UOJ65543:UOP65543 UYF65543:UYL65543 VIB65543:VIH65543 VRX65543:VSD65543 WBT65543:WBZ65543 WLP65543:WLV65543 WVL65543:WVR65543 D131079:J131079 IZ131079:JF131079 SV131079:TB131079 ACR131079:ACX131079 AMN131079:AMT131079 AWJ131079:AWP131079 BGF131079:BGL131079 BQB131079:BQH131079 BZX131079:CAD131079 CJT131079:CJZ131079 CTP131079:CTV131079 DDL131079:DDR131079 DNH131079:DNN131079 DXD131079:DXJ131079 EGZ131079:EHF131079 EQV131079:ERB131079 FAR131079:FAX131079 FKN131079:FKT131079 FUJ131079:FUP131079 GEF131079:GEL131079 GOB131079:GOH131079 GXX131079:GYD131079 HHT131079:HHZ131079 HRP131079:HRV131079 IBL131079:IBR131079 ILH131079:ILN131079 IVD131079:IVJ131079 JEZ131079:JFF131079 JOV131079:JPB131079 JYR131079:JYX131079 KIN131079:KIT131079 KSJ131079:KSP131079 LCF131079:LCL131079 LMB131079:LMH131079 LVX131079:LWD131079 MFT131079:MFZ131079 MPP131079:MPV131079 MZL131079:MZR131079 NJH131079:NJN131079 NTD131079:NTJ131079 OCZ131079:ODF131079 OMV131079:ONB131079 OWR131079:OWX131079 PGN131079:PGT131079 PQJ131079:PQP131079 QAF131079:QAL131079 QKB131079:QKH131079 QTX131079:QUD131079 RDT131079:RDZ131079 RNP131079:RNV131079 RXL131079:RXR131079 SHH131079:SHN131079 SRD131079:SRJ131079 TAZ131079:TBF131079 TKV131079:TLB131079 TUR131079:TUX131079 UEN131079:UET131079 UOJ131079:UOP131079 UYF131079:UYL131079 VIB131079:VIH131079 VRX131079:VSD131079 WBT131079:WBZ131079 WLP131079:WLV131079 WVL131079:WVR131079 D196615:J196615 IZ196615:JF196615 SV196615:TB196615 ACR196615:ACX196615 AMN196615:AMT196615 AWJ196615:AWP196615 BGF196615:BGL196615 BQB196615:BQH196615 BZX196615:CAD196615 CJT196615:CJZ196615 CTP196615:CTV196615 DDL196615:DDR196615 DNH196615:DNN196615 DXD196615:DXJ196615 EGZ196615:EHF196615 EQV196615:ERB196615 FAR196615:FAX196615 FKN196615:FKT196615 FUJ196615:FUP196615 GEF196615:GEL196615 GOB196615:GOH196615 GXX196615:GYD196615 HHT196615:HHZ196615 HRP196615:HRV196615 IBL196615:IBR196615 ILH196615:ILN196615 IVD196615:IVJ196615 JEZ196615:JFF196615 JOV196615:JPB196615 JYR196615:JYX196615 KIN196615:KIT196615 KSJ196615:KSP196615 LCF196615:LCL196615 LMB196615:LMH196615 LVX196615:LWD196615 MFT196615:MFZ196615 MPP196615:MPV196615 MZL196615:MZR196615 NJH196615:NJN196615 NTD196615:NTJ196615 OCZ196615:ODF196615 OMV196615:ONB196615 OWR196615:OWX196615 PGN196615:PGT196615 PQJ196615:PQP196615 QAF196615:QAL196615 QKB196615:QKH196615 QTX196615:QUD196615 RDT196615:RDZ196615 RNP196615:RNV196615 RXL196615:RXR196615 SHH196615:SHN196615 SRD196615:SRJ196615 TAZ196615:TBF196615 TKV196615:TLB196615 TUR196615:TUX196615 UEN196615:UET196615 UOJ196615:UOP196615 UYF196615:UYL196615 VIB196615:VIH196615 VRX196615:VSD196615 WBT196615:WBZ196615 WLP196615:WLV196615 WVL196615:WVR196615 D262151:J262151 IZ262151:JF262151 SV262151:TB262151 ACR262151:ACX262151 AMN262151:AMT262151 AWJ262151:AWP262151 BGF262151:BGL262151 BQB262151:BQH262151 BZX262151:CAD262151 CJT262151:CJZ262151 CTP262151:CTV262151 DDL262151:DDR262151 DNH262151:DNN262151 DXD262151:DXJ262151 EGZ262151:EHF262151 EQV262151:ERB262151 FAR262151:FAX262151 FKN262151:FKT262151 FUJ262151:FUP262151 GEF262151:GEL262151 GOB262151:GOH262151 GXX262151:GYD262151 HHT262151:HHZ262151 HRP262151:HRV262151 IBL262151:IBR262151 ILH262151:ILN262151 IVD262151:IVJ262151 JEZ262151:JFF262151 JOV262151:JPB262151 JYR262151:JYX262151 KIN262151:KIT262151 KSJ262151:KSP262151 LCF262151:LCL262151 LMB262151:LMH262151 LVX262151:LWD262151 MFT262151:MFZ262151 MPP262151:MPV262151 MZL262151:MZR262151 NJH262151:NJN262151 NTD262151:NTJ262151 OCZ262151:ODF262151 OMV262151:ONB262151 OWR262151:OWX262151 PGN262151:PGT262151 PQJ262151:PQP262151 QAF262151:QAL262151 QKB262151:QKH262151 QTX262151:QUD262151 RDT262151:RDZ262151 RNP262151:RNV262151 RXL262151:RXR262151 SHH262151:SHN262151 SRD262151:SRJ262151 TAZ262151:TBF262151 TKV262151:TLB262151 TUR262151:TUX262151 UEN262151:UET262151 UOJ262151:UOP262151 UYF262151:UYL262151 VIB262151:VIH262151 VRX262151:VSD262151 WBT262151:WBZ262151 WLP262151:WLV262151 WVL262151:WVR262151 D327687:J327687 IZ327687:JF327687 SV327687:TB327687 ACR327687:ACX327687 AMN327687:AMT327687 AWJ327687:AWP327687 BGF327687:BGL327687 BQB327687:BQH327687 BZX327687:CAD327687 CJT327687:CJZ327687 CTP327687:CTV327687 DDL327687:DDR327687 DNH327687:DNN327687 DXD327687:DXJ327687 EGZ327687:EHF327687 EQV327687:ERB327687 FAR327687:FAX327687 FKN327687:FKT327687 FUJ327687:FUP327687 GEF327687:GEL327687 GOB327687:GOH327687 GXX327687:GYD327687 HHT327687:HHZ327687 HRP327687:HRV327687 IBL327687:IBR327687 ILH327687:ILN327687 IVD327687:IVJ327687 JEZ327687:JFF327687 JOV327687:JPB327687 JYR327687:JYX327687 KIN327687:KIT327687 KSJ327687:KSP327687 LCF327687:LCL327687 LMB327687:LMH327687 LVX327687:LWD327687 MFT327687:MFZ327687 MPP327687:MPV327687 MZL327687:MZR327687 NJH327687:NJN327687 NTD327687:NTJ327687 OCZ327687:ODF327687 OMV327687:ONB327687 OWR327687:OWX327687 PGN327687:PGT327687 PQJ327687:PQP327687 QAF327687:QAL327687 QKB327687:QKH327687 QTX327687:QUD327687 RDT327687:RDZ327687 RNP327687:RNV327687 RXL327687:RXR327687 SHH327687:SHN327687 SRD327687:SRJ327687 TAZ327687:TBF327687 TKV327687:TLB327687 TUR327687:TUX327687 UEN327687:UET327687 UOJ327687:UOP327687 UYF327687:UYL327687 VIB327687:VIH327687 VRX327687:VSD327687 WBT327687:WBZ327687 WLP327687:WLV327687 WVL327687:WVR327687 D393223:J393223 IZ393223:JF393223 SV393223:TB393223 ACR393223:ACX393223 AMN393223:AMT393223 AWJ393223:AWP393223 BGF393223:BGL393223 BQB393223:BQH393223 BZX393223:CAD393223 CJT393223:CJZ393223 CTP393223:CTV393223 DDL393223:DDR393223 DNH393223:DNN393223 DXD393223:DXJ393223 EGZ393223:EHF393223 EQV393223:ERB393223 FAR393223:FAX393223 FKN393223:FKT393223 FUJ393223:FUP393223 GEF393223:GEL393223 GOB393223:GOH393223 GXX393223:GYD393223 HHT393223:HHZ393223 HRP393223:HRV393223 IBL393223:IBR393223 ILH393223:ILN393223 IVD393223:IVJ393223 JEZ393223:JFF393223 JOV393223:JPB393223 JYR393223:JYX393223 KIN393223:KIT393223 KSJ393223:KSP393223 LCF393223:LCL393223 LMB393223:LMH393223 LVX393223:LWD393223 MFT393223:MFZ393223 MPP393223:MPV393223 MZL393223:MZR393223 NJH393223:NJN393223 NTD393223:NTJ393223 OCZ393223:ODF393223 OMV393223:ONB393223 OWR393223:OWX393223 PGN393223:PGT393223 PQJ393223:PQP393223 QAF393223:QAL393223 QKB393223:QKH393223 QTX393223:QUD393223 RDT393223:RDZ393223 RNP393223:RNV393223 RXL393223:RXR393223 SHH393223:SHN393223 SRD393223:SRJ393223 TAZ393223:TBF393223 TKV393223:TLB393223 TUR393223:TUX393223 UEN393223:UET393223 UOJ393223:UOP393223 UYF393223:UYL393223 VIB393223:VIH393223 VRX393223:VSD393223 WBT393223:WBZ393223 WLP393223:WLV393223 WVL393223:WVR393223 D458759:J458759 IZ458759:JF458759 SV458759:TB458759 ACR458759:ACX458759 AMN458759:AMT458759 AWJ458759:AWP458759 BGF458759:BGL458759 BQB458759:BQH458759 BZX458759:CAD458759 CJT458759:CJZ458759 CTP458759:CTV458759 DDL458759:DDR458759 DNH458759:DNN458759 DXD458759:DXJ458759 EGZ458759:EHF458759 EQV458759:ERB458759 FAR458759:FAX458759 FKN458759:FKT458759 FUJ458759:FUP458759 GEF458759:GEL458759 GOB458759:GOH458759 GXX458759:GYD458759 HHT458759:HHZ458759 HRP458759:HRV458759 IBL458759:IBR458759 ILH458759:ILN458759 IVD458759:IVJ458759 JEZ458759:JFF458759 JOV458759:JPB458759 JYR458759:JYX458759 KIN458759:KIT458759 KSJ458759:KSP458759 LCF458759:LCL458759 LMB458759:LMH458759 LVX458759:LWD458759 MFT458759:MFZ458759 MPP458759:MPV458759 MZL458759:MZR458759 NJH458759:NJN458759 NTD458759:NTJ458759 OCZ458759:ODF458759 OMV458759:ONB458759 OWR458759:OWX458759 PGN458759:PGT458759 PQJ458759:PQP458759 QAF458759:QAL458759 QKB458759:QKH458759 QTX458759:QUD458759 RDT458759:RDZ458759 RNP458759:RNV458759 RXL458759:RXR458759 SHH458759:SHN458759 SRD458759:SRJ458759 TAZ458759:TBF458759 TKV458759:TLB458759 TUR458759:TUX458759 UEN458759:UET458759 UOJ458759:UOP458759 UYF458759:UYL458759 VIB458759:VIH458759 VRX458759:VSD458759 WBT458759:WBZ458759 WLP458759:WLV458759 WVL458759:WVR458759 D524295:J524295 IZ524295:JF524295 SV524295:TB524295 ACR524295:ACX524295 AMN524295:AMT524295 AWJ524295:AWP524295 BGF524295:BGL524295 BQB524295:BQH524295 BZX524295:CAD524295 CJT524295:CJZ524295 CTP524295:CTV524295 DDL524295:DDR524295 DNH524295:DNN524295 DXD524295:DXJ524295 EGZ524295:EHF524295 EQV524295:ERB524295 FAR524295:FAX524295 FKN524295:FKT524295 FUJ524295:FUP524295 GEF524295:GEL524295 GOB524295:GOH524295 GXX524295:GYD524295 HHT524295:HHZ524295 HRP524295:HRV524295 IBL524295:IBR524295 ILH524295:ILN524295 IVD524295:IVJ524295 JEZ524295:JFF524295 JOV524295:JPB524295 JYR524295:JYX524295 KIN524295:KIT524295 KSJ524295:KSP524295 LCF524295:LCL524295 LMB524295:LMH524295 LVX524295:LWD524295 MFT524295:MFZ524295 MPP524295:MPV524295 MZL524295:MZR524295 NJH524295:NJN524295 NTD524295:NTJ524295 OCZ524295:ODF524295 OMV524295:ONB524295 OWR524295:OWX524295 PGN524295:PGT524295 PQJ524295:PQP524295 QAF524295:QAL524295 QKB524295:QKH524295 QTX524295:QUD524295 RDT524295:RDZ524295 RNP524295:RNV524295 RXL524295:RXR524295 SHH524295:SHN524295 SRD524295:SRJ524295 TAZ524295:TBF524295 TKV524295:TLB524295 TUR524295:TUX524295 UEN524295:UET524295 UOJ524295:UOP524295 UYF524295:UYL524295 VIB524295:VIH524295 VRX524295:VSD524295 WBT524295:WBZ524295 WLP524295:WLV524295 WVL524295:WVR524295 D589831:J589831 IZ589831:JF589831 SV589831:TB589831 ACR589831:ACX589831 AMN589831:AMT589831 AWJ589831:AWP589831 BGF589831:BGL589831 BQB589831:BQH589831 BZX589831:CAD589831 CJT589831:CJZ589831 CTP589831:CTV589831 DDL589831:DDR589831 DNH589831:DNN589831 DXD589831:DXJ589831 EGZ589831:EHF589831 EQV589831:ERB589831 FAR589831:FAX589831 FKN589831:FKT589831 FUJ589831:FUP589831 GEF589831:GEL589831 GOB589831:GOH589831 GXX589831:GYD589831 HHT589831:HHZ589831 HRP589831:HRV589831 IBL589831:IBR589831 ILH589831:ILN589831 IVD589831:IVJ589831 JEZ589831:JFF589831 JOV589831:JPB589831 JYR589831:JYX589831 KIN589831:KIT589831 KSJ589831:KSP589831 LCF589831:LCL589831 LMB589831:LMH589831 LVX589831:LWD589831 MFT589831:MFZ589831 MPP589831:MPV589831 MZL589831:MZR589831 NJH589831:NJN589831 NTD589831:NTJ589831 OCZ589831:ODF589831 OMV589831:ONB589831 OWR589831:OWX589831 PGN589831:PGT589831 PQJ589831:PQP589831 QAF589831:QAL589831 QKB589831:QKH589831 QTX589831:QUD589831 RDT589831:RDZ589831 RNP589831:RNV589831 RXL589831:RXR589831 SHH589831:SHN589831 SRD589831:SRJ589831 TAZ589831:TBF589831 TKV589831:TLB589831 TUR589831:TUX589831 UEN589831:UET589831 UOJ589831:UOP589831 UYF589831:UYL589831 VIB589831:VIH589831 VRX589831:VSD589831 WBT589831:WBZ589831 WLP589831:WLV589831 WVL589831:WVR589831 D655367:J655367 IZ655367:JF655367 SV655367:TB655367 ACR655367:ACX655367 AMN655367:AMT655367 AWJ655367:AWP655367 BGF655367:BGL655367 BQB655367:BQH655367 BZX655367:CAD655367 CJT655367:CJZ655367 CTP655367:CTV655367 DDL655367:DDR655367 DNH655367:DNN655367 DXD655367:DXJ655367 EGZ655367:EHF655367 EQV655367:ERB655367 FAR655367:FAX655367 FKN655367:FKT655367 FUJ655367:FUP655367 GEF655367:GEL655367 GOB655367:GOH655367 GXX655367:GYD655367 HHT655367:HHZ655367 HRP655367:HRV655367 IBL655367:IBR655367 ILH655367:ILN655367 IVD655367:IVJ655367 JEZ655367:JFF655367 JOV655367:JPB655367 JYR655367:JYX655367 KIN655367:KIT655367 KSJ655367:KSP655367 LCF655367:LCL655367 LMB655367:LMH655367 LVX655367:LWD655367 MFT655367:MFZ655367 MPP655367:MPV655367 MZL655367:MZR655367 NJH655367:NJN655367 NTD655367:NTJ655367 OCZ655367:ODF655367 OMV655367:ONB655367 OWR655367:OWX655367 PGN655367:PGT655367 PQJ655367:PQP655367 QAF655367:QAL655367 QKB655367:QKH655367 QTX655367:QUD655367 RDT655367:RDZ655367 RNP655367:RNV655367 RXL655367:RXR655367 SHH655367:SHN655367 SRD655367:SRJ655367 TAZ655367:TBF655367 TKV655367:TLB655367 TUR655367:TUX655367 UEN655367:UET655367 UOJ655367:UOP655367 UYF655367:UYL655367 VIB655367:VIH655367 VRX655367:VSD655367 WBT655367:WBZ655367 WLP655367:WLV655367 WVL655367:WVR655367 D720903:J720903 IZ720903:JF720903 SV720903:TB720903 ACR720903:ACX720903 AMN720903:AMT720903 AWJ720903:AWP720903 BGF720903:BGL720903 BQB720903:BQH720903 BZX720903:CAD720903 CJT720903:CJZ720903 CTP720903:CTV720903 DDL720903:DDR720903 DNH720903:DNN720903 DXD720903:DXJ720903 EGZ720903:EHF720903 EQV720903:ERB720903 FAR720903:FAX720903 FKN720903:FKT720903 FUJ720903:FUP720903 GEF720903:GEL720903 GOB720903:GOH720903 GXX720903:GYD720903 HHT720903:HHZ720903 HRP720903:HRV720903 IBL720903:IBR720903 ILH720903:ILN720903 IVD720903:IVJ720903 JEZ720903:JFF720903 JOV720903:JPB720903 JYR720903:JYX720903 KIN720903:KIT720903 KSJ720903:KSP720903 LCF720903:LCL720903 LMB720903:LMH720903 LVX720903:LWD720903 MFT720903:MFZ720903 MPP720903:MPV720903 MZL720903:MZR720903 NJH720903:NJN720903 NTD720903:NTJ720903 OCZ720903:ODF720903 OMV720903:ONB720903 OWR720903:OWX720903 PGN720903:PGT720903 PQJ720903:PQP720903 QAF720903:QAL720903 QKB720903:QKH720903 QTX720903:QUD720903 RDT720903:RDZ720903 RNP720903:RNV720903 RXL720903:RXR720903 SHH720903:SHN720903 SRD720903:SRJ720903 TAZ720903:TBF720903 TKV720903:TLB720903 TUR720903:TUX720903 UEN720903:UET720903 UOJ720903:UOP720903 UYF720903:UYL720903 VIB720903:VIH720903 VRX720903:VSD720903 WBT720903:WBZ720903 WLP720903:WLV720903 WVL720903:WVR720903 D786439:J786439 IZ786439:JF786439 SV786439:TB786439 ACR786439:ACX786439 AMN786439:AMT786439 AWJ786439:AWP786439 BGF786439:BGL786439 BQB786439:BQH786439 BZX786439:CAD786439 CJT786439:CJZ786439 CTP786439:CTV786439 DDL786439:DDR786439 DNH786439:DNN786439 DXD786439:DXJ786439 EGZ786439:EHF786439 EQV786439:ERB786439 FAR786439:FAX786439 FKN786439:FKT786439 FUJ786439:FUP786439 GEF786439:GEL786439 GOB786439:GOH786439 GXX786439:GYD786439 HHT786439:HHZ786439 HRP786439:HRV786439 IBL786439:IBR786439 ILH786439:ILN786439 IVD786439:IVJ786439 JEZ786439:JFF786439 JOV786439:JPB786439 JYR786439:JYX786439 KIN786439:KIT786439 KSJ786439:KSP786439 LCF786439:LCL786439 LMB786439:LMH786439 LVX786439:LWD786439 MFT786439:MFZ786439 MPP786439:MPV786439 MZL786439:MZR786439 NJH786439:NJN786439 NTD786439:NTJ786439 OCZ786439:ODF786439 OMV786439:ONB786439 OWR786439:OWX786439 PGN786439:PGT786439 PQJ786439:PQP786439 QAF786439:QAL786439 QKB786439:QKH786439 QTX786439:QUD786439 RDT786439:RDZ786439 RNP786439:RNV786439 RXL786439:RXR786439 SHH786439:SHN786439 SRD786439:SRJ786439 TAZ786439:TBF786439 TKV786439:TLB786439 TUR786439:TUX786439 UEN786439:UET786439 UOJ786439:UOP786439 UYF786439:UYL786439 VIB786439:VIH786439 VRX786439:VSD786439 WBT786439:WBZ786439 WLP786439:WLV786439 WVL786439:WVR786439 D851975:J851975 IZ851975:JF851975 SV851975:TB851975 ACR851975:ACX851975 AMN851975:AMT851975 AWJ851975:AWP851975 BGF851975:BGL851975 BQB851975:BQH851975 BZX851975:CAD851975 CJT851975:CJZ851975 CTP851975:CTV851975 DDL851975:DDR851975 DNH851975:DNN851975 DXD851975:DXJ851975 EGZ851975:EHF851975 EQV851975:ERB851975 FAR851975:FAX851975 FKN851975:FKT851975 FUJ851975:FUP851975 GEF851975:GEL851975 GOB851975:GOH851975 GXX851975:GYD851975 HHT851975:HHZ851975 HRP851975:HRV851975 IBL851975:IBR851975 ILH851975:ILN851975 IVD851975:IVJ851975 JEZ851975:JFF851975 JOV851975:JPB851975 JYR851975:JYX851975 KIN851975:KIT851975 KSJ851975:KSP851975 LCF851975:LCL851975 LMB851975:LMH851975 LVX851975:LWD851975 MFT851975:MFZ851975 MPP851975:MPV851975 MZL851975:MZR851975 NJH851975:NJN851975 NTD851975:NTJ851975 OCZ851975:ODF851975 OMV851975:ONB851975 OWR851975:OWX851975 PGN851975:PGT851975 PQJ851975:PQP851975 QAF851975:QAL851975 QKB851975:QKH851975 QTX851975:QUD851975 RDT851975:RDZ851975 RNP851975:RNV851975 RXL851975:RXR851975 SHH851975:SHN851975 SRD851975:SRJ851975 TAZ851975:TBF851975 TKV851975:TLB851975 TUR851975:TUX851975 UEN851975:UET851975 UOJ851975:UOP851975 UYF851975:UYL851975 VIB851975:VIH851975 VRX851975:VSD851975 WBT851975:WBZ851975 WLP851975:WLV851975 WVL851975:WVR851975 D917511:J917511 IZ917511:JF917511 SV917511:TB917511 ACR917511:ACX917511 AMN917511:AMT917511 AWJ917511:AWP917511 BGF917511:BGL917511 BQB917511:BQH917511 BZX917511:CAD917511 CJT917511:CJZ917511 CTP917511:CTV917511 DDL917511:DDR917511 DNH917511:DNN917511 DXD917511:DXJ917511 EGZ917511:EHF917511 EQV917511:ERB917511 FAR917511:FAX917511 FKN917511:FKT917511 FUJ917511:FUP917511 GEF917511:GEL917511 GOB917511:GOH917511 GXX917511:GYD917511 HHT917511:HHZ917511 HRP917511:HRV917511 IBL917511:IBR917511 ILH917511:ILN917511 IVD917511:IVJ917511 JEZ917511:JFF917511 JOV917511:JPB917511 JYR917511:JYX917511 KIN917511:KIT917511 KSJ917511:KSP917511 LCF917511:LCL917511 LMB917511:LMH917511 LVX917511:LWD917511 MFT917511:MFZ917511 MPP917511:MPV917511 MZL917511:MZR917511 NJH917511:NJN917511 NTD917511:NTJ917511 OCZ917511:ODF917511 OMV917511:ONB917511 OWR917511:OWX917511 PGN917511:PGT917511 PQJ917511:PQP917511 QAF917511:QAL917511 QKB917511:QKH917511 QTX917511:QUD917511 RDT917511:RDZ917511 RNP917511:RNV917511 RXL917511:RXR917511 SHH917511:SHN917511 SRD917511:SRJ917511 TAZ917511:TBF917511 TKV917511:TLB917511 TUR917511:TUX917511 UEN917511:UET917511 UOJ917511:UOP917511 UYF917511:UYL917511 VIB917511:VIH917511 VRX917511:VSD917511 WBT917511:WBZ917511 WLP917511:WLV917511 WVL917511:WVR917511 D983047:J983047 IZ983047:JF983047 SV983047:TB983047 ACR983047:ACX983047 AMN983047:AMT983047 AWJ983047:AWP983047 BGF983047:BGL983047 BQB983047:BQH983047 BZX983047:CAD983047 CJT983047:CJZ983047 CTP983047:CTV983047 DDL983047:DDR983047 DNH983047:DNN983047 DXD983047:DXJ983047 EGZ983047:EHF983047 EQV983047:ERB983047 FAR983047:FAX983047 FKN983047:FKT983047 FUJ983047:FUP983047 GEF983047:GEL983047 GOB983047:GOH983047 GXX983047:GYD983047 HHT983047:HHZ983047 HRP983047:HRV983047 IBL983047:IBR983047 ILH983047:ILN983047 IVD983047:IVJ983047 JEZ983047:JFF983047 JOV983047:JPB983047 JYR983047:JYX983047 KIN983047:KIT983047 KSJ983047:KSP983047 LCF983047:LCL983047 LMB983047:LMH983047 LVX983047:LWD983047 MFT983047:MFZ983047 MPP983047:MPV983047 MZL983047:MZR983047 NJH983047:NJN983047 NTD983047:NTJ983047 OCZ983047:ODF983047 OMV983047:ONB983047 OWR983047:OWX983047 PGN983047:PGT983047 PQJ983047:PQP983047 QAF983047:QAL983047 QKB983047:QKH983047 QTX983047:QUD983047 RDT983047:RDZ983047 RNP983047:RNV983047 RXL983047:RXR983047 SHH983047:SHN983047 SRD983047:SRJ983047 TAZ983047:TBF983047 TKV983047:TLB983047 TUR983047:TUX983047 UEN983047:UET983047 UOJ983047:UOP983047 UYF983047:UYL983047 VIB983047:VIH983047 VRX983047:VSD983047 WBT983047:WBZ983047 WLP983047:WLV983047" xr:uid="{D4CA6139-FDBC-4B58-B527-64A6B7DEE5FA}">
      <formula1>"*"</formula1>
    </dataValidation>
  </dataValidations>
  <pageMargins left="0.78740157480314965" right="0.5" top="0.78740157480314965" bottom="0.43" header="0.31496062992125984" footer="0.59"/>
  <pageSetup paperSize="9" scale="80" fitToHeight="0" orientation="portrait" r:id="rId1"/>
  <headerFooter scaleWithDoc="0">
    <oddFooter>&amp;R&amp;"ＭＳ ゴシック,標準"&amp;12整理番号：（事務局記入欄）</oddFooter>
  </headerFooter>
  <rowBreaks count="4" manualBreakCount="4">
    <brk id="38" max="16383" man="1"/>
    <brk id="74" max="9" man="1"/>
    <brk id="111" max="9" man="1"/>
    <brk id="147" max="9"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148F-96AA-458B-B57C-B498B1816ED1}">
  <dimension ref="A2:L317"/>
  <sheetViews>
    <sheetView view="pageBreakPreview" zoomScaleNormal="100" zoomScaleSheetLayoutView="100" workbookViewId="0">
      <selection activeCell="K1" sqref="K1"/>
    </sheetView>
  </sheetViews>
  <sheetFormatPr defaultRowHeight="18.75"/>
  <cols>
    <col min="1" max="1" width="3.375" style="522" customWidth="1"/>
    <col min="2" max="2" width="10.75" style="522" customWidth="1"/>
    <col min="3" max="10" width="10" style="522" customWidth="1"/>
    <col min="11" max="11" width="3.5" style="522" customWidth="1"/>
    <col min="12" max="12" width="9" style="522"/>
  </cols>
  <sheetData>
    <row r="2" spans="1:12">
      <c r="F2" s="523" t="s">
        <v>501</v>
      </c>
      <c r="J2" s="524"/>
      <c r="L2" s="525" t="s">
        <v>502</v>
      </c>
    </row>
    <row r="3" spans="1:12">
      <c r="F3" s="523" t="s">
        <v>497</v>
      </c>
      <c r="J3" s="524"/>
    </row>
    <row r="4" spans="1:12">
      <c r="D4" s="526"/>
      <c r="E4" s="526"/>
      <c r="F4" s="526"/>
      <c r="G4" s="526"/>
      <c r="H4" s="526"/>
    </row>
    <row r="5" spans="1:12">
      <c r="B5" s="527" t="s">
        <v>314</v>
      </c>
    </row>
    <row r="7" spans="1:12">
      <c r="A7" s="527"/>
      <c r="B7" s="527"/>
      <c r="C7" s="527"/>
      <c r="D7" s="527"/>
      <c r="E7" s="527"/>
      <c r="F7" s="528" t="s">
        <v>503</v>
      </c>
      <c r="G7" s="1212" t="str">
        <f>IF(総表!C15="","",総表!C15)</f>
        <v/>
      </c>
      <c r="H7" s="1213"/>
      <c r="I7" s="1213"/>
      <c r="J7" s="1214"/>
      <c r="K7" s="527"/>
      <c r="L7" s="529"/>
    </row>
    <row r="8" spans="1:12">
      <c r="A8" s="527"/>
      <c r="B8" s="527"/>
      <c r="C8" s="527"/>
      <c r="D8" s="527"/>
      <c r="E8" s="527"/>
      <c r="F8" s="528" t="s">
        <v>504</v>
      </c>
      <c r="G8" s="1212" t="str">
        <f>IF(総表!C22="","",総表!C22)</f>
        <v/>
      </c>
      <c r="H8" s="1213"/>
      <c r="I8" s="1213"/>
      <c r="J8" s="1214"/>
      <c r="K8" s="527"/>
      <c r="L8" s="529"/>
    </row>
    <row r="9" spans="1:12">
      <c r="A9" s="527"/>
      <c r="B9" s="527"/>
      <c r="C9" s="527"/>
      <c r="D9" s="527"/>
      <c r="E9" s="527"/>
      <c r="F9" s="528" t="s">
        <v>505</v>
      </c>
      <c r="G9" s="1212" t="str">
        <f>IF(総表!C23="","",総表!C23)</f>
        <v/>
      </c>
      <c r="H9" s="1213"/>
      <c r="I9" s="1213"/>
      <c r="J9" s="1214"/>
      <c r="K9" s="527"/>
      <c r="L9" s="529"/>
    </row>
    <row r="10" spans="1:12">
      <c r="A10" s="527"/>
      <c r="B10" s="527"/>
      <c r="C10" s="527"/>
      <c r="D10" s="527"/>
      <c r="E10" s="527"/>
      <c r="F10" s="527"/>
      <c r="G10" s="527"/>
      <c r="H10" s="527"/>
      <c r="I10" s="527"/>
      <c r="J10" s="527"/>
      <c r="K10" s="527"/>
      <c r="L10" s="527"/>
    </row>
    <row r="11" spans="1:12">
      <c r="A11" s="527"/>
      <c r="B11" s="1215" t="s">
        <v>506</v>
      </c>
      <c r="C11" s="1215"/>
      <c r="D11" s="1212" t="str">
        <f>"舞台芸術等総合支援事業（国際芸術交流）・"&amp;総表!I12</f>
        <v>舞台芸術等総合支援事業（国際芸術交流）・自動入力</v>
      </c>
      <c r="E11" s="1213"/>
      <c r="F11" s="1213"/>
      <c r="G11" s="1213"/>
      <c r="H11" s="1213"/>
      <c r="I11" s="1213"/>
      <c r="J11" s="1214"/>
      <c r="K11" s="527"/>
      <c r="L11" s="527"/>
    </row>
    <row r="12" spans="1:12">
      <c r="A12" s="526"/>
      <c r="B12" s="1216" t="s">
        <v>507</v>
      </c>
      <c r="C12" s="1216"/>
      <c r="D12" s="1217" t="str">
        <f>IF(総表!C13="","",総表!C13)</f>
        <v>自動入力</v>
      </c>
      <c r="E12" s="1218"/>
      <c r="F12" s="1218"/>
      <c r="G12" s="1218"/>
      <c r="H12" s="1218"/>
      <c r="I12" s="1218"/>
      <c r="J12" s="1219"/>
      <c r="K12" s="526"/>
      <c r="L12" s="529"/>
    </row>
    <row r="13" spans="1:12">
      <c r="A13" s="526"/>
      <c r="B13" s="531"/>
      <c r="C13" s="531"/>
      <c r="D13" s="532"/>
      <c r="E13" s="533"/>
      <c r="F13" s="533"/>
      <c r="G13" s="533"/>
      <c r="H13" s="533"/>
      <c r="I13" s="533"/>
      <c r="J13" s="534"/>
      <c r="K13" s="526"/>
      <c r="L13" s="529"/>
    </row>
    <row r="14" spans="1:12" ht="36.75" customHeight="1">
      <c r="A14" s="527"/>
      <c r="B14" s="1220" t="s">
        <v>508</v>
      </c>
      <c r="C14" s="1220"/>
      <c r="D14" s="1212" t="str">
        <f>IF(総表!C31="","",総表!C31)</f>
        <v/>
      </c>
      <c r="E14" s="1213"/>
      <c r="F14" s="1213"/>
      <c r="G14" s="1213"/>
      <c r="H14" s="1213"/>
      <c r="I14" s="1213"/>
      <c r="J14" s="1214"/>
      <c r="K14" s="527"/>
      <c r="L14" s="529"/>
    </row>
    <row r="15" spans="1:12">
      <c r="A15" s="527"/>
      <c r="B15" s="527"/>
      <c r="C15" s="527"/>
      <c r="D15" s="527"/>
      <c r="E15" s="527"/>
      <c r="F15" s="527"/>
      <c r="G15" s="527"/>
      <c r="H15" s="527"/>
      <c r="I15" s="527"/>
      <c r="J15" s="527"/>
      <c r="K15" s="527"/>
      <c r="L15" s="527"/>
    </row>
    <row r="16" spans="1:12">
      <c r="A16" s="527"/>
      <c r="B16" s="530">
        <v>1</v>
      </c>
      <c r="C16" s="527"/>
      <c r="D16" s="527"/>
      <c r="E16" s="527"/>
      <c r="F16" s="527"/>
      <c r="G16" s="527"/>
      <c r="H16" s="527"/>
      <c r="I16" s="527"/>
      <c r="J16" s="527"/>
      <c r="K16" s="527"/>
      <c r="L16" s="527"/>
    </row>
    <row r="17" spans="1:12">
      <c r="A17" s="527"/>
      <c r="B17" s="527" t="s">
        <v>509</v>
      </c>
      <c r="C17" s="1221"/>
      <c r="D17" s="1222"/>
      <c r="E17" s="1222"/>
      <c r="F17" s="1222"/>
      <c r="G17" s="1222"/>
      <c r="H17" s="1222"/>
      <c r="I17" s="1222"/>
      <c r="J17" s="1223"/>
      <c r="K17" s="527"/>
      <c r="L17" s="527"/>
    </row>
    <row r="18" spans="1:12">
      <c r="A18" s="527"/>
      <c r="B18" s="527" t="s">
        <v>510</v>
      </c>
      <c r="C18" s="1221"/>
      <c r="D18" s="1222"/>
      <c r="E18" s="1222"/>
      <c r="F18" s="1222"/>
      <c r="G18" s="1222"/>
      <c r="H18" s="1222"/>
      <c r="I18" s="1222"/>
      <c r="J18" s="1223"/>
      <c r="K18" s="527"/>
      <c r="L18" s="527"/>
    </row>
    <row r="19" spans="1:12">
      <c r="A19" s="527"/>
      <c r="B19" s="527" t="s">
        <v>511</v>
      </c>
      <c r="C19" s="1221"/>
      <c r="D19" s="1222"/>
      <c r="E19" s="1222"/>
      <c r="F19" s="1222"/>
      <c r="G19" s="1222"/>
      <c r="H19" s="1222"/>
      <c r="I19" s="1222"/>
      <c r="J19" s="1223"/>
      <c r="K19" s="527"/>
      <c r="L19" s="527"/>
    </row>
    <row r="20" spans="1:12">
      <c r="A20" s="527"/>
      <c r="B20" s="527" t="s">
        <v>512</v>
      </c>
      <c r="C20" s="1209"/>
      <c r="D20" s="1210"/>
      <c r="E20" s="1210"/>
      <c r="F20" s="1210"/>
      <c r="G20" s="1210"/>
      <c r="H20" s="1210"/>
      <c r="I20" s="1210"/>
      <c r="J20" s="1211"/>
      <c r="K20" s="527"/>
      <c r="L20" s="527"/>
    </row>
    <row r="21" spans="1:12">
      <c r="A21" s="527"/>
      <c r="B21" s="527"/>
      <c r="C21" s="535"/>
      <c r="D21" s="535"/>
      <c r="E21" s="535"/>
      <c r="F21" s="535"/>
      <c r="G21" s="535"/>
      <c r="H21" s="535"/>
      <c r="I21" s="535"/>
      <c r="J21" s="535"/>
      <c r="K21" s="527"/>
      <c r="L21" s="527"/>
    </row>
    <row r="22" spans="1:12">
      <c r="A22" s="527"/>
      <c r="B22" s="530">
        <v>2</v>
      </c>
      <c r="C22" s="535"/>
      <c r="D22" s="535"/>
      <c r="E22" s="535"/>
      <c r="F22" s="535"/>
      <c r="G22" s="535"/>
      <c r="H22" s="535"/>
      <c r="I22" s="535"/>
      <c r="J22" s="535"/>
      <c r="K22" s="527"/>
      <c r="L22" s="527"/>
    </row>
    <row r="23" spans="1:12">
      <c r="A23" s="527"/>
      <c r="B23" s="527" t="s">
        <v>509</v>
      </c>
      <c r="C23" s="1221"/>
      <c r="D23" s="1222"/>
      <c r="E23" s="1222"/>
      <c r="F23" s="1222"/>
      <c r="G23" s="1222"/>
      <c r="H23" s="1222"/>
      <c r="I23" s="1222"/>
      <c r="J23" s="1223"/>
      <c r="K23" s="527"/>
      <c r="L23" s="527"/>
    </row>
    <row r="24" spans="1:12">
      <c r="A24" s="527"/>
      <c r="B24" s="527" t="s">
        <v>510</v>
      </c>
      <c r="C24" s="1221"/>
      <c r="D24" s="1222"/>
      <c r="E24" s="1222"/>
      <c r="F24" s="1222"/>
      <c r="G24" s="1222"/>
      <c r="H24" s="1222"/>
      <c r="I24" s="1222"/>
      <c r="J24" s="1223"/>
      <c r="K24" s="527"/>
      <c r="L24" s="527"/>
    </row>
    <row r="25" spans="1:12">
      <c r="A25" s="527"/>
      <c r="B25" s="527" t="s">
        <v>511</v>
      </c>
      <c r="C25" s="1221"/>
      <c r="D25" s="1222"/>
      <c r="E25" s="1222"/>
      <c r="F25" s="1222"/>
      <c r="G25" s="1222"/>
      <c r="H25" s="1222"/>
      <c r="I25" s="1222"/>
      <c r="J25" s="1223"/>
      <c r="K25" s="527"/>
      <c r="L25" s="527"/>
    </row>
    <row r="26" spans="1:12">
      <c r="A26" s="527"/>
      <c r="B26" s="527" t="s">
        <v>512</v>
      </c>
      <c r="C26" s="1209"/>
      <c r="D26" s="1210"/>
      <c r="E26" s="1210"/>
      <c r="F26" s="1210"/>
      <c r="G26" s="1210"/>
      <c r="H26" s="1210"/>
      <c r="I26" s="1210"/>
      <c r="J26" s="1211"/>
      <c r="K26" s="527"/>
      <c r="L26" s="527"/>
    </row>
    <row r="27" spans="1:12">
      <c r="A27" s="527"/>
      <c r="B27" s="527"/>
      <c r="C27" s="535"/>
      <c r="D27" s="535"/>
      <c r="E27" s="535"/>
      <c r="F27" s="535"/>
      <c r="G27" s="535"/>
      <c r="H27" s="535"/>
      <c r="I27" s="535"/>
      <c r="J27" s="535"/>
      <c r="K27" s="527"/>
      <c r="L27" s="527"/>
    </row>
    <row r="28" spans="1:12">
      <c r="A28" s="527"/>
      <c r="B28" s="530">
        <v>3</v>
      </c>
      <c r="C28" s="535"/>
      <c r="D28" s="535"/>
      <c r="E28" s="535"/>
      <c r="F28" s="535"/>
      <c r="G28" s="535"/>
      <c r="H28" s="535"/>
      <c r="I28" s="535"/>
      <c r="J28" s="535"/>
      <c r="K28" s="527"/>
      <c r="L28" s="527"/>
    </row>
    <row r="29" spans="1:12">
      <c r="A29" s="527"/>
      <c r="B29" s="527" t="s">
        <v>509</v>
      </c>
      <c r="C29" s="1221"/>
      <c r="D29" s="1222"/>
      <c r="E29" s="1222"/>
      <c r="F29" s="1222"/>
      <c r="G29" s="1222"/>
      <c r="H29" s="1222"/>
      <c r="I29" s="1222"/>
      <c r="J29" s="1223"/>
      <c r="K29" s="527"/>
      <c r="L29" s="527"/>
    </row>
    <row r="30" spans="1:12">
      <c r="A30" s="527"/>
      <c r="B30" s="527" t="s">
        <v>510</v>
      </c>
      <c r="C30" s="1221"/>
      <c r="D30" s="1222"/>
      <c r="E30" s="1222"/>
      <c r="F30" s="1222"/>
      <c r="G30" s="1222"/>
      <c r="H30" s="1222"/>
      <c r="I30" s="1222"/>
      <c r="J30" s="1223"/>
      <c r="K30" s="527"/>
      <c r="L30" s="527"/>
    </row>
    <row r="31" spans="1:12">
      <c r="A31" s="527"/>
      <c r="B31" s="527" t="s">
        <v>511</v>
      </c>
      <c r="C31" s="1221"/>
      <c r="D31" s="1222"/>
      <c r="E31" s="1222"/>
      <c r="F31" s="1222"/>
      <c r="G31" s="1222"/>
      <c r="H31" s="1222"/>
      <c r="I31" s="1222"/>
      <c r="J31" s="1223"/>
      <c r="K31" s="527"/>
      <c r="L31" s="527"/>
    </row>
    <row r="32" spans="1:12">
      <c r="A32" s="527"/>
      <c r="B32" s="527" t="s">
        <v>512</v>
      </c>
      <c r="C32" s="1209"/>
      <c r="D32" s="1210"/>
      <c r="E32" s="1210"/>
      <c r="F32" s="1210"/>
      <c r="G32" s="1210"/>
      <c r="H32" s="1210"/>
      <c r="I32" s="1210"/>
      <c r="J32" s="1211"/>
      <c r="K32" s="527"/>
      <c r="L32" s="527"/>
    </row>
    <row r="33" spans="1:12">
      <c r="A33" s="527"/>
      <c r="B33" s="527"/>
      <c r="C33" s="535"/>
      <c r="D33" s="535"/>
      <c r="E33" s="535"/>
      <c r="F33" s="535"/>
      <c r="G33" s="535"/>
      <c r="H33" s="535"/>
      <c r="I33" s="535"/>
      <c r="J33" s="535"/>
      <c r="K33" s="527"/>
      <c r="L33" s="527"/>
    </row>
    <row r="34" spans="1:12">
      <c r="A34" s="527"/>
      <c r="B34" s="530">
        <v>4</v>
      </c>
      <c r="C34" s="535"/>
      <c r="D34" s="535"/>
      <c r="E34" s="535"/>
      <c r="F34" s="535"/>
      <c r="G34" s="535"/>
      <c r="H34" s="535"/>
      <c r="I34" s="535"/>
      <c r="J34" s="535"/>
      <c r="K34" s="527"/>
      <c r="L34" s="527"/>
    </row>
    <row r="35" spans="1:12">
      <c r="A35" s="527"/>
      <c r="B35" s="527" t="s">
        <v>509</v>
      </c>
      <c r="C35" s="1221"/>
      <c r="D35" s="1222"/>
      <c r="E35" s="1222"/>
      <c r="F35" s="1222"/>
      <c r="G35" s="1222"/>
      <c r="H35" s="1222"/>
      <c r="I35" s="1222"/>
      <c r="J35" s="1223"/>
      <c r="K35" s="527"/>
      <c r="L35" s="527"/>
    </row>
    <row r="36" spans="1:12">
      <c r="A36" s="527"/>
      <c r="B36" s="527" t="s">
        <v>510</v>
      </c>
      <c r="C36" s="1221"/>
      <c r="D36" s="1222"/>
      <c r="E36" s="1222"/>
      <c r="F36" s="1222"/>
      <c r="G36" s="1222"/>
      <c r="H36" s="1222"/>
      <c r="I36" s="1222"/>
      <c r="J36" s="1223"/>
      <c r="K36" s="527"/>
      <c r="L36" s="527"/>
    </row>
    <row r="37" spans="1:12">
      <c r="A37" s="527"/>
      <c r="B37" s="527" t="s">
        <v>511</v>
      </c>
      <c r="C37" s="1221"/>
      <c r="D37" s="1222"/>
      <c r="E37" s="1222"/>
      <c r="F37" s="1222"/>
      <c r="G37" s="1222"/>
      <c r="H37" s="1222"/>
      <c r="I37" s="1222"/>
      <c r="J37" s="1223"/>
      <c r="K37" s="527"/>
      <c r="L37" s="527"/>
    </row>
    <row r="38" spans="1:12">
      <c r="A38" s="527"/>
      <c r="B38" s="527" t="s">
        <v>512</v>
      </c>
      <c r="C38" s="1209"/>
      <c r="D38" s="1210"/>
      <c r="E38" s="1210"/>
      <c r="F38" s="1210"/>
      <c r="G38" s="1210"/>
      <c r="H38" s="1210"/>
      <c r="I38" s="1210"/>
      <c r="J38" s="1211"/>
      <c r="K38" s="527"/>
      <c r="L38" s="527"/>
    </row>
    <row r="39" spans="1:12">
      <c r="A39" s="527"/>
      <c r="B39" s="527"/>
      <c r="C39" s="535"/>
      <c r="D39" s="535"/>
      <c r="E39" s="535"/>
      <c r="F39" s="535"/>
      <c r="G39" s="535"/>
      <c r="H39" s="535"/>
      <c r="I39" s="535"/>
      <c r="J39" s="535"/>
      <c r="K39" s="527"/>
      <c r="L39" s="527"/>
    </row>
    <row r="40" spans="1:12">
      <c r="A40" s="527"/>
      <c r="B40" s="530">
        <v>5</v>
      </c>
      <c r="C40" s="535"/>
      <c r="D40" s="535"/>
      <c r="E40" s="535"/>
      <c r="F40" s="535"/>
      <c r="G40" s="535"/>
      <c r="H40" s="535"/>
      <c r="I40" s="535"/>
      <c r="J40" s="535"/>
      <c r="K40" s="527"/>
      <c r="L40" s="527"/>
    </row>
    <row r="41" spans="1:12">
      <c r="A41" s="527"/>
      <c r="B41" s="527" t="s">
        <v>509</v>
      </c>
      <c r="C41" s="1221"/>
      <c r="D41" s="1222"/>
      <c r="E41" s="1222"/>
      <c r="F41" s="1222"/>
      <c r="G41" s="1222"/>
      <c r="H41" s="1222"/>
      <c r="I41" s="1222"/>
      <c r="J41" s="1223"/>
      <c r="K41" s="527"/>
      <c r="L41" s="527"/>
    </row>
    <row r="42" spans="1:12">
      <c r="A42" s="527"/>
      <c r="B42" s="527" t="s">
        <v>510</v>
      </c>
      <c r="C42" s="1221"/>
      <c r="D42" s="1222"/>
      <c r="E42" s="1222"/>
      <c r="F42" s="1222"/>
      <c r="G42" s="1222"/>
      <c r="H42" s="1222"/>
      <c r="I42" s="1222"/>
      <c r="J42" s="1223"/>
      <c r="K42" s="527"/>
      <c r="L42" s="527"/>
    </row>
    <row r="43" spans="1:12">
      <c r="A43" s="527"/>
      <c r="B43" s="527" t="s">
        <v>511</v>
      </c>
      <c r="C43" s="1221"/>
      <c r="D43" s="1222"/>
      <c r="E43" s="1222"/>
      <c r="F43" s="1222"/>
      <c r="G43" s="1222"/>
      <c r="H43" s="1222"/>
      <c r="I43" s="1222"/>
      <c r="J43" s="1223"/>
      <c r="K43" s="527"/>
      <c r="L43" s="527"/>
    </row>
    <row r="44" spans="1:12">
      <c r="A44" s="527"/>
      <c r="B44" s="527" t="s">
        <v>512</v>
      </c>
      <c r="C44" s="1209"/>
      <c r="D44" s="1210"/>
      <c r="E44" s="1210"/>
      <c r="F44" s="1210"/>
      <c r="G44" s="1210"/>
      <c r="H44" s="1210"/>
      <c r="I44" s="1210"/>
      <c r="J44" s="1211"/>
      <c r="K44" s="527"/>
      <c r="L44" s="527"/>
    </row>
    <row r="45" spans="1:12">
      <c r="A45" s="527"/>
      <c r="B45" s="527"/>
      <c r="C45" s="535"/>
      <c r="D45" s="535"/>
      <c r="E45" s="535"/>
      <c r="F45" s="535"/>
      <c r="G45" s="535"/>
      <c r="H45" s="535"/>
      <c r="I45" s="535"/>
      <c r="J45" s="535"/>
      <c r="K45" s="527"/>
      <c r="L45" s="527"/>
    </row>
    <row r="46" spans="1:12">
      <c r="A46" s="527"/>
      <c r="B46" s="530">
        <v>6</v>
      </c>
      <c r="C46" s="535"/>
      <c r="D46" s="535"/>
      <c r="E46" s="535"/>
      <c r="F46" s="535"/>
      <c r="G46" s="535"/>
      <c r="H46" s="535"/>
      <c r="I46" s="535"/>
      <c r="J46" s="535"/>
      <c r="K46" s="527"/>
      <c r="L46" s="527"/>
    </row>
    <row r="47" spans="1:12">
      <c r="A47" s="527"/>
      <c r="B47" s="527" t="s">
        <v>509</v>
      </c>
      <c r="C47" s="1221"/>
      <c r="D47" s="1222"/>
      <c r="E47" s="1222"/>
      <c r="F47" s="1222"/>
      <c r="G47" s="1222"/>
      <c r="H47" s="1222"/>
      <c r="I47" s="1222"/>
      <c r="J47" s="1223"/>
      <c r="K47" s="527"/>
      <c r="L47" s="527"/>
    </row>
    <row r="48" spans="1:12">
      <c r="A48" s="527"/>
      <c r="B48" s="527" t="s">
        <v>510</v>
      </c>
      <c r="C48" s="1221"/>
      <c r="D48" s="1222"/>
      <c r="E48" s="1222"/>
      <c r="F48" s="1222"/>
      <c r="G48" s="1222"/>
      <c r="H48" s="1222"/>
      <c r="I48" s="1222"/>
      <c r="J48" s="1223"/>
      <c r="K48" s="527"/>
      <c r="L48" s="527"/>
    </row>
    <row r="49" spans="1:12">
      <c r="A49" s="527"/>
      <c r="B49" s="527" t="s">
        <v>511</v>
      </c>
      <c r="C49" s="1221"/>
      <c r="D49" s="1222"/>
      <c r="E49" s="1222"/>
      <c r="F49" s="1222"/>
      <c r="G49" s="1222"/>
      <c r="H49" s="1222"/>
      <c r="I49" s="1222"/>
      <c r="J49" s="1223"/>
      <c r="K49" s="527"/>
      <c r="L49" s="527"/>
    </row>
    <row r="50" spans="1:12">
      <c r="A50" s="527"/>
      <c r="B50" s="527" t="s">
        <v>512</v>
      </c>
      <c r="C50" s="1209"/>
      <c r="D50" s="1210"/>
      <c r="E50" s="1210"/>
      <c r="F50" s="1210"/>
      <c r="G50" s="1210"/>
      <c r="H50" s="1210"/>
      <c r="I50" s="1210"/>
      <c r="J50" s="1211"/>
      <c r="K50" s="527"/>
      <c r="L50" s="527"/>
    </row>
    <row r="51" spans="1:12">
      <c r="A51" s="527"/>
      <c r="B51" s="527"/>
      <c r="C51" s="535"/>
      <c r="D51" s="535"/>
      <c r="E51" s="535"/>
      <c r="F51" s="535"/>
      <c r="G51" s="535"/>
      <c r="H51" s="535"/>
      <c r="I51" s="535"/>
      <c r="J51" s="535"/>
      <c r="K51" s="527"/>
      <c r="L51" s="527"/>
    </row>
    <row r="52" spans="1:12">
      <c r="A52" s="527"/>
      <c r="B52" s="530">
        <v>7</v>
      </c>
      <c r="C52" s="535"/>
      <c r="D52" s="535"/>
      <c r="E52" s="535"/>
      <c r="F52" s="535"/>
      <c r="G52" s="535"/>
      <c r="H52" s="535"/>
      <c r="I52" s="535"/>
      <c r="J52" s="535"/>
      <c r="K52" s="527"/>
      <c r="L52" s="527"/>
    </row>
    <row r="53" spans="1:12">
      <c r="A53" s="527"/>
      <c r="B53" s="527" t="s">
        <v>509</v>
      </c>
      <c r="C53" s="1221"/>
      <c r="D53" s="1222"/>
      <c r="E53" s="1222"/>
      <c r="F53" s="1222"/>
      <c r="G53" s="1222"/>
      <c r="H53" s="1222"/>
      <c r="I53" s="1222"/>
      <c r="J53" s="1223"/>
      <c r="K53" s="527"/>
      <c r="L53" s="527"/>
    </row>
    <row r="54" spans="1:12">
      <c r="A54" s="527"/>
      <c r="B54" s="527" t="s">
        <v>510</v>
      </c>
      <c r="C54" s="1221"/>
      <c r="D54" s="1222"/>
      <c r="E54" s="1222"/>
      <c r="F54" s="1222"/>
      <c r="G54" s="1222"/>
      <c r="H54" s="1222"/>
      <c r="I54" s="1222"/>
      <c r="J54" s="1223"/>
      <c r="K54" s="527"/>
      <c r="L54" s="527"/>
    </row>
    <row r="55" spans="1:12">
      <c r="A55" s="527"/>
      <c r="B55" s="527" t="s">
        <v>511</v>
      </c>
      <c r="C55" s="1221"/>
      <c r="D55" s="1222"/>
      <c r="E55" s="1222"/>
      <c r="F55" s="1222"/>
      <c r="G55" s="1222"/>
      <c r="H55" s="1222"/>
      <c r="I55" s="1222"/>
      <c r="J55" s="1223"/>
      <c r="K55" s="527"/>
      <c r="L55" s="527"/>
    </row>
    <row r="56" spans="1:12">
      <c r="A56" s="527"/>
      <c r="B56" s="527" t="s">
        <v>512</v>
      </c>
      <c r="C56" s="1209"/>
      <c r="D56" s="1210"/>
      <c r="E56" s="1210"/>
      <c r="F56" s="1210"/>
      <c r="G56" s="1210"/>
      <c r="H56" s="1210"/>
      <c r="I56" s="1210"/>
      <c r="J56" s="1211"/>
      <c r="K56" s="527"/>
      <c r="L56" s="527"/>
    </row>
    <row r="57" spans="1:12">
      <c r="A57" s="527"/>
      <c r="B57" s="527"/>
      <c r="C57" s="535"/>
      <c r="D57" s="535"/>
      <c r="E57" s="535"/>
      <c r="F57" s="535"/>
      <c r="G57" s="535"/>
      <c r="H57" s="535"/>
      <c r="I57" s="535"/>
      <c r="J57" s="535"/>
      <c r="K57" s="527"/>
      <c r="L57" s="527"/>
    </row>
    <row r="58" spans="1:12">
      <c r="A58" s="527"/>
      <c r="B58" s="530">
        <v>8</v>
      </c>
      <c r="C58" s="535"/>
      <c r="D58" s="535"/>
      <c r="E58" s="535"/>
      <c r="F58" s="535"/>
      <c r="G58" s="535"/>
      <c r="H58" s="535"/>
      <c r="I58" s="535"/>
      <c r="J58" s="535"/>
      <c r="K58" s="527"/>
      <c r="L58" s="527"/>
    </row>
    <row r="59" spans="1:12">
      <c r="A59" s="527"/>
      <c r="B59" s="527" t="s">
        <v>509</v>
      </c>
      <c r="C59" s="1221"/>
      <c r="D59" s="1222"/>
      <c r="E59" s="1222"/>
      <c r="F59" s="1222"/>
      <c r="G59" s="1222"/>
      <c r="H59" s="1222"/>
      <c r="I59" s="1222"/>
      <c r="J59" s="1223"/>
      <c r="K59" s="527"/>
      <c r="L59" s="527"/>
    </row>
    <row r="60" spans="1:12">
      <c r="A60" s="527"/>
      <c r="B60" s="527" t="s">
        <v>510</v>
      </c>
      <c r="C60" s="1221"/>
      <c r="D60" s="1222"/>
      <c r="E60" s="1222"/>
      <c r="F60" s="1222"/>
      <c r="G60" s="1222"/>
      <c r="H60" s="1222"/>
      <c r="I60" s="1222"/>
      <c r="J60" s="1223"/>
      <c r="K60" s="527"/>
      <c r="L60" s="527"/>
    </row>
    <row r="61" spans="1:12">
      <c r="A61" s="527"/>
      <c r="B61" s="527" t="s">
        <v>511</v>
      </c>
      <c r="C61" s="1221"/>
      <c r="D61" s="1222"/>
      <c r="E61" s="1222"/>
      <c r="F61" s="1222"/>
      <c r="G61" s="1222"/>
      <c r="H61" s="1222"/>
      <c r="I61" s="1222"/>
      <c r="J61" s="1223"/>
      <c r="K61" s="527"/>
      <c r="L61" s="527"/>
    </row>
    <row r="62" spans="1:12">
      <c r="A62" s="527"/>
      <c r="B62" s="527" t="s">
        <v>512</v>
      </c>
      <c r="C62" s="1209"/>
      <c r="D62" s="1210"/>
      <c r="E62" s="1210"/>
      <c r="F62" s="1210"/>
      <c r="G62" s="1210"/>
      <c r="H62" s="1210"/>
      <c r="I62" s="1210"/>
      <c r="J62" s="1211"/>
      <c r="K62" s="527"/>
      <c r="L62" s="527"/>
    </row>
    <row r="63" spans="1:12">
      <c r="A63" s="527"/>
      <c r="B63" s="527"/>
      <c r="C63" s="535"/>
      <c r="D63" s="535"/>
      <c r="E63" s="535"/>
      <c r="F63" s="535"/>
      <c r="G63" s="535"/>
      <c r="H63" s="535"/>
      <c r="I63" s="535"/>
      <c r="J63" s="535"/>
      <c r="K63" s="527"/>
      <c r="L63" s="527"/>
    </row>
    <row r="64" spans="1:12">
      <c r="A64" s="527"/>
      <c r="B64" s="530">
        <v>9</v>
      </c>
      <c r="C64" s="535"/>
      <c r="D64" s="535"/>
      <c r="E64" s="535"/>
      <c r="F64" s="535"/>
      <c r="G64" s="535"/>
      <c r="H64" s="535"/>
      <c r="I64" s="535"/>
      <c r="J64" s="535"/>
      <c r="K64" s="527"/>
      <c r="L64" s="527"/>
    </row>
    <row r="65" spans="1:12">
      <c r="A65" s="527"/>
      <c r="B65" s="527" t="s">
        <v>509</v>
      </c>
      <c r="C65" s="1221"/>
      <c r="D65" s="1222"/>
      <c r="E65" s="1222"/>
      <c r="F65" s="1222"/>
      <c r="G65" s="1222"/>
      <c r="H65" s="1222"/>
      <c r="I65" s="1222"/>
      <c r="J65" s="1223"/>
      <c r="K65" s="527"/>
      <c r="L65" s="527"/>
    </row>
    <row r="66" spans="1:12">
      <c r="A66" s="527"/>
      <c r="B66" s="527" t="s">
        <v>510</v>
      </c>
      <c r="C66" s="1221"/>
      <c r="D66" s="1222"/>
      <c r="E66" s="1222"/>
      <c r="F66" s="1222"/>
      <c r="G66" s="1222"/>
      <c r="H66" s="1222"/>
      <c r="I66" s="1222"/>
      <c r="J66" s="1223"/>
      <c r="K66" s="527"/>
      <c r="L66" s="527"/>
    </row>
    <row r="67" spans="1:12">
      <c r="A67" s="527"/>
      <c r="B67" s="527" t="s">
        <v>511</v>
      </c>
      <c r="C67" s="1221"/>
      <c r="D67" s="1222"/>
      <c r="E67" s="1222"/>
      <c r="F67" s="1222"/>
      <c r="G67" s="1222"/>
      <c r="H67" s="1222"/>
      <c r="I67" s="1222"/>
      <c r="J67" s="1223"/>
      <c r="K67" s="527"/>
      <c r="L67" s="527"/>
    </row>
    <row r="68" spans="1:12">
      <c r="A68" s="527"/>
      <c r="B68" s="527" t="s">
        <v>512</v>
      </c>
      <c r="C68" s="1209"/>
      <c r="D68" s="1210"/>
      <c r="E68" s="1210"/>
      <c r="F68" s="1210"/>
      <c r="G68" s="1210"/>
      <c r="H68" s="1210"/>
      <c r="I68" s="1210"/>
      <c r="J68" s="1211"/>
      <c r="K68" s="527"/>
      <c r="L68" s="527"/>
    </row>
    <row r="69" spans="1:12">
      <c r="A69" s="527"/>
      <c r="B69" s="527"/>
      <c r="C69" s="535"/>
      <c r="D69" s="535"/>
      <c r="E69" s="535"/>
      <c r="F69" s="535"/>
      <c r="G69" s="535"/>
      <c r="H69" s="535"/>
      <c r="I69" s="535"/>
      <c r="J69" s="535"/>
      <c r="K69" s="527"/>
      <c r="L69" s="527"/>
    </row>
    <row r="70" spans="1:12">
      <c r="A70" s="527"/>
      <c r="B70" s="530">
        <v>10</v>
      </c>
      <c r="C70" s="535"/>
      <c r="D70" s="535"/>
      <c r="E70" s="535"/>
      <c r="F70" s="535"/>
      <c r="G70" s="535"/>
      <c r="H70" s="535"/>
      <c r="I70" s="535"/>
      <c r="J70" s="535"/>
      <c r="K70" s="527"/>
      <c r="L70" s="527"/>
    </row>
    <row r="71" spans="1:12">
      <c r="A71" s="527"/>
      <c r="B71" s="527" t="s">
        <v>509</v>
      </c>
      <c r="C71" s="1221"/>
      <c r="D71" s="1222"/>
      <c r="E71" s="1222"/>
      <c r="F71" s="1222"/>
      <c r="G71" s="1222"/>
      <c r="H71" s="1222"/>
      <c r="I71" s="1222"/>
      <c r="J71" s="1223"/>
      <c r="K71" s="527"/>
      <c r="L71" s="527"/>
    </row>
    <row r="72" spans="1:12">
      <c r="A72" s="527"/>
      <c r="B72" s="527" t="s">
        <v>510</v>
      </c>
      <c r="C72" s="1221"/>
      <c r="D72" s="1222"/>
      <c r="E72" s="1222"/>
      <c r="F72" s="1222"/>
      <c r="G72" s="1222"/>
      <c r="H72" s="1222"/>
      <c r="I72" s="1222"/>
      <c r="J72" s="1223"/>
      <c r="K72" s="527"/>
      <c r="L72" s="527"/>
    </row>
    <row r="73" spans="1:12">
      <c r="A73" s="527"/>
      <c r="B73" s="527" t="s">
        <v>511</v>
      </c>
      <c r="C73" s="1221"/>
      <c r="D73" s="1222"/>
      <c r="E73" s="1222"/>
      <c r="F73" s="1222"/>
      <c r="G73" s="1222"/>
      <c r="H73" s="1222"/>
      <c r="I73" s="1222"/>
      <c r="J73" s="1223"/>
      <c r="K73" s="527"/>
      <c r="L73" s="527"/>
    </row>
    <row r="74" spans="1:12">
      <c r="A74" s="527"/>
      <c r="B74" s="527" t="s">
        <v>512</v>
      </c>
      <c r="C74" s="1209"/>
      <c r="D74" s="1210"/>
      <c r="E74" s="1210"/>
      <c r="F74" s="1210"/>
      <c r="G74" s="1210"/>
      <c r="H74" s="1210"/>
      <c r="I74" s="1210"/>
      <c r="J74" s="1211"/>
      <c r="K74" s="527"/>
      <c r="L74" s="527"/>
    </row>
    <row r="75" spans="1:12">
      <c r="A75" s="527"/>
      <c r="B75" s="527"/>
      <c r="C75" s="527"/>
      <c r="D75" s="527"/>
      <c r="E75" s="527"/>
      <c r="F75" s="527"/>
      <c r="G75" s="527"/>
      <c r="H75" s="527"/>
      <c r="I75" s="527"/>
      <c r="J75" s="527"/>
      <c r="K75" s="527"/>
      <c r="L75" s="527"/>
    </row>
    <row r="76" spans="1:12">
      <c r="A76" s="527"/>
      <c r="B76" s="527" t="s">
        <v>513</v>
      </c>
      <c r="C76" s="527"/>
      <c r="D76" s="527"/>
      <c r="E76" s="527"/>
      <c r="F76" s="527"/>
      <c r="G76" s="527"/>
      <c r="H76" s="527"/>
      <c r="I76" s="527"/>
      <c r="J76" s="527"/>
      <c r="K76" s="527"/>
      <c r="L76" s="527"/>
    </row>
    <row r="77" spans="1:12">
      <c r="A77" s="527"/>
      <c r="B77" s="527"/>
      <c r="C77" s="527"/>
      <c r="D77" s="527"/>
      <c r="E77" s="527"/>
      <c r="F77" s="527"/>
      <c r="G77" s="527"/>
      <c r="H77" s="527"/>
      <c r="I77" s="527"/>
      <c r="J77" s="527"/>
      <c r="K77" s="527"/>
      <c r="L77" s="527"/>
    </row>
    <row r="78" spans="1:12">
      <c r="A78" s="527"/>
      <c r="B78" s="527"/>
      <c r="C78" s="527"/>
      <c r="D78" s="527"/>
      <c r="E78" s="527"/>
      <c r="F78" s="527"/>
      <c r="G78" s="527"/>
      <c r="H78" s="527"/>
      <c r="I78" s="527"/>
      <c r="J78" s="527"/>
      <c r="K78" s="527"/>
      <c r="L78" s="527"/>
    </row>
    <row r="79" spans="1:12">
      <c r="A79" s="527"/>
      <c r="B79" s="527"/>
      <c r="C79" s="527"/>
      <c r="D79" s="527"/>
      <c r="E79" s="527"/>
      <c r="F79" s="527"/>
      <c r="G79" s="527"/>
      <c r="H79" s="527"/>
      <c r="I79" s="527"/>
      <c r="J79" s="527"/>
      <c r="K79" s="527"/>
      <c r="L79" s="527"/>
    </row>
    <row r="80" spans="1:12">
      <c r="A80" s="527"/>
      <c r="B80" s="527"/>
      <c r="C80" s="527"/>
      <c r="D80" s="527"/>
      <c r="E80" s="527"/>
      <c r="F80" s="527"/>
      <c r="G80" s="527"/>
      <c r="H80" s="527"/>
      <c r="I80" s="527"/>
      <c r="J80" s="527"/>
      <c r="K80" s="527"/>
      <c r="L80" s="527"/>
    </row>
    <row r="81" spans="1:12">
      <c r="A81" s="527"/>
      <c r="B81" s="527"/>
      <c r="C81" s="527"/>
      <c r="D81" s="527"/>
      <c r="E81" s="527"/>
      <c r="F81" s="527"/>
      <c r="G81" s="527"/>
      <c r="H81" s="527"/>
      <c r="I81" s="527"/>
      <c r="J81" s="527"/>
      <c r="K81" s="527"/>
      <c r="L81" s="527"/>
    </row>
    <row r="82" spans="1:12">
      <c r="A82" s="527"/>
      <c r="B82" s="527"/>
      <c r="C82" s="527"/>
      <c r="D82" s="527"/>
      <c r="E82" s="527"/>
      <c r="F82" s="527"/>
      <c r="G82" s="527"/>
      <c r="H82" s="527"/>
      <c r="I82" s="527"/>
      <c r="J82" s="527"/>
      <c r="K82" s="527"/>
      <c r="L82" s="527"/>
    </row>
    <row r="83" spans="1:12">
      <c r="A83" s="527"/>
      <c r="B83" s="527"/>
      <c r="C83" s="527"/>
      <c r="D83" s="527"/>
      <c r="E83" s="527"/>
      <c r="F83" s="527"/>
      <c r="G83" s="527"/>
      <c r="H83" s="527"/>
      <c r="I83" s="527"/>
      <c r="J83" s="527"/>
      <c r="K83" s="527"/>
      <c r="L83" s="527"/>
    </row>
    <row r="84" spans="1:12">
      <c r="A84" s="527"/>
      <c r="B84" s="527"/>
      <c r="C84" s="527"/>
      <c r="D84" s="527"/>
      <c r="E84" s="527"/>
      <c r="F84" s="527"/>
      <c r="G84" s="527"/>
      <c r="H84" s="527"/>
      <c r="I84" s="527"/>
      <c r="J84" s="527"/>
      <c r="K84" s="527"/>
      <c r="L84" s="527"/>
    </row>
    <row r="85" spans="1:12">
      <c r="A85" s="527"/>
      <c r="B85" s="527"/>
      <c r="C85" s="527"/>
      <c r="D85" s="527"/>
      <c r="E85" s="527"/>
      <c r="F85" s="527"/>
      <c r="G85" s="527"/>
      <c r="H85" s="527"/>
      <c r="I85" s="527"/>
      <c r="J85" s="527"/>
      <c r="K85" s="527"/>
      <c r="L85" s="527"/>
    </row>
    <row r="86" spans="1:12">
      <c r="A86" s="527"/>
      <c r="B86" s="527"/>
      <c r="C86" s="527"/>
      <c r="D86" s="527"/>
      <c r="E86" s="527"/>
      <c r="F86" s="527"/>
      <c r="G86" s="527"/>
      <c r="H86" s="527"/>
      <c r="I86" s="527"/>
      <c r="J86" s="527"/>
      <c r="K86" s="527"/>
      <c r="L86" s="527"/>
    </row>
    <row r="87" spans="1:12">
      <c r="A87" s="527"/>
      <c r="B87" s="527"/>
      <c r="C87" s="527"/>
      <c r="D87" s="527"/>
      <c r="E87" s="527"/>
      <c r="F87" s="527"/>
      <c r="G87" s="527"/>
      <c r="H87" s="527"/>
      <c r="I87" s="527"/>
      <c r="J87" s="527"/>
      <c r="K87" s="527"/>
      <c r="L87" s="527"/>
    </row>
    <row r="88" spans="1:12">
      <c r="A88" s="527"/>
      <c r="B88" s="527"/>
      <c r="C88" s="527"/>
      <c r="D88" s="527"/>
      <c r="E88" s="527"/>
      <c r="F88" s="527"/>
      <c r="G88" s="527"/>
      <c r="H88" s="527"/>
      <c r="I88" s="527"/>
      <c r="J88" s="527"/>
      <c r="K88" s="527"/>
      <c r="L88" s="527"/>
    </row>
    <row r="89" spans="1:12">
      <c r="A89" s="527"/>
      <c r="B89" s="527"/>
      <c r="C89" s="527"/>
      <c r="D89" s="527"/>
      <c r="E89" s="527"/>
      <c r="F89" s="527"/>
      <c r="G89" s="527"/>
      <c r="H89" s="527"/>
      <c r="I89" s="527"/>
      <c r="J89" s="527"/>
      <c r="K89" s="527"/>
      <c r="L89" s="527"/>
    </row>
    <row r="90" spans="1:12">
      <c r="A90" s="527"/>
      <c r="B90" s="527"/>
      <c r="C90" s="527"/>
      <c r="D90" s="527"/>
      <c r="E90" s="527"/>
      <c r="F90" s="527"/>
      <c r="G90" s="527"/>
      <c r="H90" s="527"/>
      <c r="I90" s="527"/>
      <c r="J90" s="527"/>
      <c r="K90" s="527"/>
      <c r="L90" s="527"/>
    </row>
    <row r="91" spans="1:12">
      <c r="A91" s="527"/>
      <c r="B91" s="527"/>
      <c r="C91" s="527"/>
      <c r="D91" s="527"/>
      <c r="E91" s="527"/>
      <c r="F91" s="527"/>
      <c r="G91" s="527"/>
      <c r="H91" s="527"/>
      <c r="I91" s="527"/>
      <c r="J91" s="527"/>
      <c r="K91" s="527"/>
      <c r="L91" s="527"/>
    </row>
    <row r="92" spans="1:12">
      <c r="A92" s="527"/>
      <c r="B92" s="527"/>
      <c r="C92" s="527"/>
      <c r="D92" s="527"/>
      <c r="E92" s="527"/>
      <c r="F92" s="527"/>
      <c r="G92" s="527"/>
      <c r="H92" s="527"/>
      <c r="I92" s="527"/>
      <c r="J92" s="527"/>
      <c r="K92" s="527"/>
      <c r="L92" s="527"/>
    </row>
    <row r="93" spans="1:12">
      <c r="A93" s="527"/>
      <c r="B93" s="527"/>
      <c r="C93" s="527"/>
      <c r="D93" s="527"/>
      <c r="E93" s="527"/>
      <c r="F93" s="527"/>
      <c r="G93" s="527"/>
      <c r="H93" s="527"/>
      <c r="I93" s="527"/>
      <c r="J93" s="527"/>
      <c r="K93" s="527"/>
      <c r="L93" s="527"/>
    </row>
    <row r="94" spans="1:12">
      <c r="A94" s="527"/>
      <c r="B94" s="527"/>
      <c r="C94" s="527"/>
      <c r="D94" s="527"/>
      <c r="E94" s="527"/>
      <c r="F94" s="527"/>
      <c r="G94" s="527"/>
      <c r="H94" s="527"/>
      <c r="I94" s="527"/>
      <c r="J94" s="527"/>
      <c r="K94" s="527"/>
      <c r="L94" s="527"/>
    </row>
    <row r="95" spans="1:12">
      <c r="A95" s="527"/>
      <c r="B95" s="527"/>
      <c r="C95" s="527"/>
      <c r="D95" s="527"/>
      <c r="E95" s="527"/>
      <c r="F95" s="527"/>
      <c r="G95" s="527"/>
      <c r="H95" s="527"/>
      <c r="I95" s="527"/>
      <c r="J95" s="527"/>
      <c r="K95" s="527"/>
      <c r="L95" s="527"/>
    </row>
    <row r="96" spans="1:12">
      <c r="A96" s="527"/>
      <c r="B96" s="527"/>
      <c r="C96" s="527"/>
      <c r="D96" s="527"/>
      <c r="E96" s="527"/>
      <c r="F96" s="527"/>
      <c r="G96" s="527"/>
      <c r="H96" s="527"/>
      <c r="I96" s="527"/>
      <c r="J96" s="527"/>
      <c r="K96" s="527"/>
      <c r="L96" s="527"/>
    </row>
    <row r="97" spans="1:12">
      <c r="A97" s="527"/>
      <c r="B97" s="527"/>
      <c r="C97" s="527"/>
      <c r="D97" s="527"/>
      <c r="E97" s="527"/>
      <c r="F97" s="527"/>
      <c r="G97" s="527"/>
      <c r="H97" s="527"/>
      <c r="I97" s="527"/>
      <c r="J97" s="527"/>
      <c r="K97" s="527"/>
      <c r="L97" s="527"/>
    </row>
    <row r="98" spans="1:12">
      <c r="A98" s="527"/>
      <c r="B98" s="527"/>
      <c r="C98" s="527"/>
      <c r="D98" s="527"/>
      <c r="E98" s="527"/>
      <c r="F98" s="527"/>
      <c r="G98" s="527"/>
      <c r="H98" s="527"/>
      <c r="I98" s="527"/>
      <c r="J98" s="527"/>
      <c r="K98" s="527"/>
      <c r="L98" s="527"/>
    </row>
    <row r="99" spans="1:12">
      <c r="A99" s="527"/>
      <c r="B99" s="527"/>
      <c r="C99" s="527"/>
      <c r="D99" s="527"/>
      <c r="E99" s="527"/>
      <c r="F99" s="527"/>
      <c r="G99" s="527"/>
      <c r="H99" s="527"/>
      <c r="I99" s="527"/>
      <c r="J99" s="527"/>
      <c r="K99" s="527"/>
      <c r="L99" s="527"/>
    </row>
    <row r="100" spans="1:12">
      <c r="A100" s="527"/>
      <c r="B100" s="527"/>
      <c r="C100" s="527"/>
      <c r="D100" s="527"/>
      <c r="E100" s="527"/>
      <c r="F100" s="527"/>
      <c r="G100" s="527"/>
      <c r="H100" s="527"/>
      <c r="I100" s="527"/>
      <c r="J100" s="527"/>
      <c r="K100" s="527"/>
      <c r="L100" s="527"/>
    </row>
    <row r="101" spans="1:12">
      <c r="A101" s="527"/>
      <c r="B101" s="527"/>
      <c r="C101" s="527"/>
      <c r="D101" s="527"/>
      <c r="E101" s="527"/>
      <c r="F101" s="527"/>
      <c r="G101" s="527"/>
      <c r="H101" s="527"/>
      <c r="I101" s="527"/>
      <c r="J101" s="527"/>
      <c r="K101" s="527"/>
      <c r="L101" s="527"/>
    </row>
    <row r="102" spans="1:12">
      <c r="A102" s="527"/>
      <c r="B102" s="527"/>
      <c r="C102" s="527"/>
      <c r="D102" s="527"/>
      <c r="E102" s="527"/>
      <c r="F102" s="527"/>
      <c r="G102" s="527"/>
      <c r="H102" s="527"/>
      <c r="I102" s="527"/>
      <c r="J102" s="527"/>
      <c r="K102" s="527"/>
      <c r="L102" s="527"/>
    </row>
    <row r="103" spans="1:12">
      <c r="A103" s="527"/>
      <c r="B103" s="527"/>
      <c r="C103" s="527"/>
      <c r="D103" s="527"/>
      <c r="E103" s="527"/>
      <c r="F103" s="527"/>
      <c r="G103" s="527"/>
      <c r="H103" s="527"/>
      <c r="I103" s="527"/>
      <c r="J103" s="527"/>
      <c r="K103" s="527"/>
      <c r="L103" s="527"/>
    </row>
    <row r="104" spans="1:12">
      <c r="A104" s="527"/>
      <c r="B104" s="527"/>
      <c r="C104" s="527"/>
      <c r="D104" s="527"/>
      <c r="E104" s="527"/>
      <c r="F104" s="527"/>
      <c r="G104" s="527"/>
      <c r="H104" s="527"/>
      <c r="I104" s="527"/>
      <c r="J104" s="527"/>
      <c r="K104" s="527"/>
      <c r="L104" s="527"/>
    </row>
    <row r="105" spans="1:12">
      <c r="A105" s="527"/>
      <c r="B105" s="527"/>
      <c r="C105" s="527"/>
      <c r="D105" s="527"/>
      <c r="E105" s="527"/>
      <c r="F105" s="527"/>
      <c r="G105" s="527"/>
      <c r="H105" s="527"/>
      <c r="I105" s="527"/>
      <c r="J105" s="527"/>
      <c r="K105" s="527"/>
      <c r="L105" s="527"/>
    </row>
    <row r="106" spans="1:12">
      <c r="A106" s="527"/>
      <c r="B106" s="527"/>
      <c r="C106" s="527"/>
      <c r="D106" s="527"/>
      <c r="E106" s="527"/>
      <c r="F106" s="527"/>
      <c r="G106" s="527"/>
      <c r="H106" s="527"/>
      <c r="I106" s="527"/>
      <c r="J106" s="527"/>
      <c r="K106" s="527"/>
      <c r="L106" s="527"/>
    </row>
    <row r="107" spans="1:12">
      <c r="A107" s="527"/>
      <c r="B107" s="527"/>
      <c r="C107" s="527"/>
      <c r="D107" s="527"/>
      <c r="E107" s="527"/>
      <c r="F107" s="527"/>
      <c r="G107" s="527"/>
      <c r="H107" s="527"/>
      <c r="I107" s="527"/>
      <c r="J107" s="527"/>
      <c r="K107" s="527"/>
      <c r="L107" s="527"/>
    </row>
    <row r="108" spans="1:12">
      <c r="A108" s="527"/>
      <c r="B108" s="527"/>
      <c r="C108" s="527"/>
      <c r="D108" s="527"/>
      <c r="E108" s="527"/>
      <c r="F108" s="527"/>
      <c r="G108" s="527"/>
      <c r="H108" s="527"/>
      <c r="I108" s="527"/>
      <c r="J108" s="527"/>
      <c r="K108" s="527"/>
      <c r="L108" s="527"/>
    </row>
    <row r="109" spans="1:12">
      <c r="A109" s="527"/>
      <c r="B109" s="527"/>
      <c r="C109" s="527"/>
      <c r="D109" s="527"/>
      <c r="E109" s="527"/>
      <c r="F109" s="527"/>
      <c r="G109" s="527"/>
      <c r="H109" s="527"/>
      <c r="I109" s="527"/>
      <c r="J109" s="527"/>
      <c r="K109" s="527"/>
      <c r="L109" s="527"/>
    </row>
    <row r="110" spans="1:12">
      <c r="A110" s="527"/>
      <c r="B110" s="527"/>
      <c r="C110" s="527"/>
      <c r="D110" s="527"/>
      <c r="E110" s="527"/>
      <c r="F110" s="527"/>
      <c r="G110" s="527"/>
      <c r="H110" s="527"/>
      <c r="I110" s="527"/>
      <c r="J110" s="527"/>
      <c r="K110" s="527"/>
      <c r="L110" s="527"/>
    </row>
    <row r="111" spans="1:12">
      <c r="A111" s="527"/>
      <c r="B111" s="527"/>
      <c r="C111" s="527"/>
      <c r="D111" s="527"/>
      <c r="E111" s="527"/>
      <c r="F111" s="527"/>
      <c r="G111" s="527"/>
      <c r="H111" s="527"/>
      <c r="I111" s="527"/>
      <c r="J111" s="527"/>
      <c r="K111" s="527"/>
      <c r="L111" s="527"/>
    </row>
    <row r="112" spans="1:12">
      <c r="A112" s="527"/>
      <c r="B112" s="527"/>
      <c r="C112" s="527"/>
      <c r="D112" s="527"/>
      <c r="E112" s="527"/>
      <c r="F112" s="527"/>
      <c r="G112" s="527"/>
      <c r="H112" s="527"/>
      <c r="I112" s="527"/>
      <c r="J112" s="527"/>
      <c r="K112" s="527"/>
      <c r="L112" s="527"/>
    </row>
    <row r="113" spans="1:12">
      <c r="A113" s="527"/>
      <c r="B113" s="527"/>
      <c r="C113" s="527"/>
      <c r="D113" s="527"/>
      <c r="E113" s="527"/>
      <c r="F113" s="527"/>
      <c r="G113" s="527"/>
      <c r="H113" s="527"/>
      <c r="I113" s="527"/>
      <c r="J113" s="527"/>
      <c r="K113" s="527"/>
      <c r="L113" s="527"/>
    </row>
    <row r="114" spans="1:12">
      <c r="A114" s="527"/>
      <c r="B114" s="527"/>
      <c r="C114" s="527"/>
      <c r="D114" s="527"/>
      <c r="E114" s="527"/>
      <c r="F114" s="527"/>
      <c r="G114" s="527"/>
      <c r="H114" s="527"/>
      <c r="I114" s="527"/>
      <c r="J114" s="527"/>
      <c r="K114" s="527"/>
      <c r="L114" s="527"/>
    </row>
    <row r="115" spans="1:12">
      <c r="A115" s="527"/>
      <c r="B115" s="527"/>
      <c r="C115" s="527"/>
      <c r="D115" s="527"/>
      <c r="E115" s="527"/>
      <c r="F115" s="527"/>
      <c r="G115" s="527"/>
      <c r="H115" s="527"/>
      <c r="I115" s="527"/>
      <c r="J115" s="527"/>
      <c r="K115" s="527"/>
      <c r="L115" s="527"/>
    </row>
    <row r="116" spans="1:12">
      <c r="A116" s="527"/>
      <c r="B116" s="527"/>
      <c r="C116" s="527"/>
      <c r="D116" s="527"/>
      <c r="E116" s="527"/>
      <c r="F116" s="527"/>
      <c r="G116" s="527"/>
      <c r="H116" s="527"/>
      <c r="I116" s="527"/>
      <c r="J116" s="527"/>
      <c r="K116" s="527"/>
      <c r="L116" s="527"/>
    </row>
    <row r="117" spans="1:12">
      <c r="A117" s="527"/>
      <c r="B117" s="527"/>
      <c r="C117" s="527"/>
      <c r="D117" s="527"/>
      <c r="E117" s="527"/>
      <c r="F117" s="527"/>
      <c r="G117" s="527"/>
      <c r="H117" s="527"/>
      <c r="I117" s="527"/>
      <c r="J117" s="527"/>
      <c r="K117" s="527"/>
      <c r="L117" s="527"/>
    </row>
    <row r="118" spans="1:12">
      <c r="A118" s="527"/>
      <c r="B118" s="527"/>
      <c r="C118" s="527"/>
      <c r="D118" s="527"/>
      <c r="E118" s="527"/>
      <c r="F118" s="527"/>
      <c r="G118" s="527"/>
      <c r="H118" s="527"/>
      <c r="I118" s="527"/>
      <c r="J118" s="527"/>
      <c r="K118" s="527"/>
      <c r="L118" s="527"/>
    </row>
    <row r="119" spans="1:12">
      <c r="A119" s="527"/>
      <c r="B119" s="527"/>
      <c r="C119" s="527"/>
      <c r="D119" s="527"/>
      <c r="E119" s="527"/>
      <c r="F119" s="527"/>
      <c r="G119" s="527"/>
      <c r="H119" s="527"/>
      <c r="I119" s="527"/>
      <c r="J119" s="527"/>
      <c r="K119" s="527"/>
      <c r="L119" s="527"/>
    </row>
    <row r="120" spans="1:12">
      <c r="A120" s="527"/>
      <c r="B120" s="527"/>
      <c r="C120" s="527"/>
      <c r="D120" s="527"/>
      <c r="E120" s="527"/>
      <c r="F120" s="527"/>
      <c r="G120" s="527"/>
      <c r="H120" s="527"/>
      <c r="I120" s="527"/>
      <c r="J120" s="527"/>
      <c r="K120" s="527"/>
      <c r="L120" s="527"/>
    </row>
    <row r="121" spans="1:12">
      <c r="A121" s="527"/>
      <c r="B121" s="527"/>
      <c r="C121" s="527"/>
      <c r="D121" s="527"/>
      <c r="E121" s="527"/>
      <c r="F121" s="527"/>
      <c r="G121" s="527"/>
      <c r="H121" s="527"/>
      <c r="I121" s="527"/>
      <c r="J121" s="527"/>
      <c r="K121" s="527"/>
      <c r="L121" s="527"/>
    </row>
    <row r="122" spans="1:12">
      <c r="A122" s="527"/>
      <c r="B122" s="527"/>
      <c r="C122" s="527"/>
      <c r="D122" s="527"/>
      <c r="E122" s="527"/>
      <c r="F122" s="527"/>
      <c r="G122" s="527"/>
      <c r="H122" s="527"/>
      <c r="I122" s="527"/>
      <c r="J122" s="527"/>
      <c r="K122" s="527"/>
      <c r="L122" s="527"/>
    </row>
    <row r="123" spans="1:12">
      <c r="A123" s="527"/>
      <c r="B123" s="527"/>
      <c r="C123" s="527"/>
      <c r="D123" s="527"/>
      <c r="E123" s="527"/>
      <c r="F123" s="527"/>
      <c r="G123" s="527"/>
      <c r="H123" s="527"/>
      <c r="I123" s="527"/>
      <c r="J123" s="527"/>
      <c r="K123" s="527"/>
      <c r="L123" s="527"/>
    </row>
    <row r="124" spans="1:12">
      <c r="A124" s="527"/>
      <c r="B124" s="527"/>
      <c r="C124" s="527"/>
      <c r="D124" s="527"/>
      <c r="E124" s="527"/>
      <c r="F124" s="527"/>
      <c r="G124" s="527"/>
      <c r="H124" s="527"/>
      <c r="I124" s="527"/>
      <c r="J124" s="527"/>
      <c r="K124" s="527"/>
      <c r="L124" s="527"/>
    </row>
    <row r="125" spans="1:12">
      <c r="A125" s="527"/>
      <c r="B125" s="527"/>
      <c r="C125" s="527"/>
      <c r="D125" s="527"/>
      <c r="E125" s="527"/>
      <c r="F125" s="527"/>
      <c r="G125" s="527"/>
      <c r="H125" s="527"/>
      <c r="I125" s="527"/>
      <c r="J125" s="527"/>
      <c r="K125" s="527"/>
      <c r="L125" s="527"/>
    </row>
    <row r="126" spans="1:12">
      <c r="A126" s="527"/>
      <c r="B126" s="527"/>
      <c r="C126" s="527"/>
      <c r="D126" s="527"/>
      <c r="E126" s="527"/>
      <c r="F126" s="527"/>
      <c r="G126" s="527"/>
      <c r="H126" s="527"/>
      <c r="I126" s="527"/>
      <c r="J126" s="527"/>
      <c r="K126" s="527"/>
      <c r="L126" s="527"/>
    </row>
    <row r="127" spans="1:12">
      <c r="A127" s="527"/>
      <c r="B127" s="527"/>
      <c r="C127" s="527"/>
      <c r="D127" s="527"/>
      <c r="E127" s="527"/>
      <c r="F127" s="527"/>
      <c r="G127" s="527"/>
      <c r="H127" s="527"/>
      <c r="I127" s="527"/>
      <c r="J127" s="527"/>
      <c r="K127" s="527"/>
      <c r="L127" s="527"/>
    </row>
    <row r="128" spans="1:12">
      <c r="A128" s="527"/>
      <c r="B128" s="527"/>
      <c r="C128" s="527"/>
      <c r="D128" s="527"/>
      <c r="E128" s="527"/>
      <c r="F128" s="527"/>
      <c r="G128" s="527"/>
      <c r="H128" s="527"/>
      <c r="I128" s="527"/>
      <c r="J128" s="527"/>
      <c r="K128" s="527"/>
      <c r="L128" s="527"/>
    </row>
    <row r="129" spans="1:12">
      <c r="A129" s="527"/>
      <c r="B129" s="527"/>
      <c r="C129" s="527"/>
      <c r="D129" s="527"/>
      <c r="E129" s="527"/>
      <c r="F129" s="527"/>
      <c r="G129" s="527"/>
      <c r="H129" s="527"/>
      <c r="I129" s="527"/>
      <c r="J129" s="527"/>
      <c r="K129" s="527"/>
      <c r="L129" s="527"/>
    </row>
    <row r="130" spans="1:12">
      <c r="A130" s="527"/>
      <c r="B130" s="527"/>
      <c r="C130" s="527"/>
      <c r="D130" s="527"/>
      <c r="E130" s="527"/>
      <c r="F130" s="527"/>
      <c r="G130" s="527"/>
      <c r="H130" s="527"/>
      <c r="I130" s="527"/>
      <c r="J130" s="527"/>
      <c r="K130" s="527"/>
      <c r="L130" s="527"/>
    </row>
    <row r="131" spans="1:12">
      <c r="A131" s="527"/>
      <c r="B131" s="527"/>
      <c r="C131" s="527"/>
      <c r="D131" s="527"/>
      <c r="E131" s="527"/>
      <c r="F131" s="527"/>
      <c r="G131" s="527"/>
      <c r="H131" s="527"/>
      <c r="I131" s="527"/>
      <c r="J131" s="527"/>
      <c r="K131" s="527"/>
      <c r="L131" s="527"/>
    </row>
    <row r="132" spans="1:12">
      <c r="A132" s="527"/>
      <c r="B132" s="527"/>
      <c r="C132" s="527"/>
      <c r="D132" s="527"/>
      <c r="E132" s="527"/>
      <c r="F132" s="527"/>
      <c r="G132" s="527"/>
      <c r="H132" s="527"/>
      <c r="I132" s="527"/>
      <c r="J132" s="527"/>
      <c r="K132" s="527"/>
      <c r="L132" s="527"/>
    </row>
    <row r="133" spans="1:12">
      <c r="A133" s="527"/>
      <c r="B133" s="527"/>
      <c r="C133" s="527"/>
      <c r="D133" s="527"/>
      <c r="E133" s="527"/>
      <c r="F133" s="527"/>
      <c r="G133" s="527"/>
      <c r="H133" s="527"/>
      <c r="I133" s="527"/>
      <c r="J133" s="527"/>
      <c r="K133" s="527"/>
      <c r="L133" s="527"/>
    </row>
    <row r="134" spans="1:12">
      <c r="A134" s="527"/>
      <c r="B134" s="527"/>
      <c r="C134" s="527"/>
      <c r="D134" s="527"/>
      <c r="E134" s="527"/>
      <c r="F134" s="527"/>
      <c r="G134" s="527"/>
      <c r="H134" s="527"/>
      <c r="I134" s="527"/>
      <c r="J134" s="527"/>
      <c r="K134" s="527"/>
      <c r="L134" s="527"/>
    </row>
    <row r="135" spans="1:12">
      <c r="A135" s="527"/>
      <c r="B135" s="527"/>
      <c r="C135" s="527"/>
      <c r="D135" s="527"/>
      <c r="E135" s="527"/>
      <c r="F135" s="527"/>
      <c r="G135" s="527"/>
      <c r="H135" s="527"/>
      <c r="I135" s="527"/>
      <c r="J135" s="527"/>
      <c r="K135" s="527"/>
      <c r="L135" s="527"/>
    </row>
    <row r="136" spans="1:12">
      <c r="A136" s="527"/>
      <c r="B136" s="527"/>
      <c r="C136" s="527"/>
      <c r="D136" s="527"/>
      <c r="E136" s="527"/>
      <c r="F136" s="527"/>
      <c r="G136" s="527"/>
      <c r="H136" s="527"/>
      <c r="I136" s="527"/>
      <c r="J136" s="527"/>
      <c r="K136" s="527"/>
      <c r="L136" s="527"/>
    </row>
    <row r="137" spans="1:12">
      <c r="A137" s="527"/>
      <c r="B137" s="527"/>
      <c r="C137" s="527"/>
      <c r="D137" s="527"/>
      <c r="E137" s="527"/>
      <c r="F137" s="527"/>
      <c r="G137" s="527"/>
      <c r="H137" s="527"/>
      <c r="I137" s="527"/>
      <c r="J137" s="527"/>
      <c r="K137" s="527"/>
      <c r="L137" s="527"/>
    </row>
    <row r="138" spans="1:12">
      <c r="A138" s="527"/>
      <c r="B138" s="527"/>
      <c r="C138" s="527"/>
      <c r="D138" s="527"/>
      <c r="E138" s="527"/>
      <c r="F138" s="527"/>
      <c r="G138" s="527"/>
      <c r="H138" s="527"/>
      <c r="I138" s="527"/>
      <c r="J138" s="527"/>
      <c r="K138" s="527"/>
      <c r="L138" s="527"/>
    </row>
    <row r="139" spans="1:12">
      <c r="A139" s="527"/>
      <c r="B139" s="527"/>
      <c r="C139" s="527"/>
      <c r="D139" s="527"/>
      <c r="E139" s="527"/>
      <c r="F139" s="527"/>
      <c r="G139" s="527"/>
      <c r="H139" s="527"/>
      <c r="I139" s="527"/>
      <c r="J139" s="527"/>
      <c r="K139" s="527"/>
      <c r="L139" s="527"/>
    </row>
    <row r="140" spans="1:12">
      <c r="A140" s="527"/>
      <c r="B140" s="527"/>
      <c r="C140" s="527"/>
      <c r="D140" s="527"/>
      <c r="E140" s="527"/>
      <c r="F140" s="527"/>
      <c r="G140" s="527"/>
      <c r="H140" s="527"/>
      <c r="I140" s="527"/>
      <c r="J140" s="527"/>
      <c r="K140" s="527"/>
      <c r="L140" s="527"/>
    </row>
    <row r="141" spans="1:12">
      <c r="A141" s="527"/>
      <c r="B141" s="527"/>
      <c r="C141" s="527"/>
      <c r="D141" s="527"/>
      <c r="E141" s="527"/>
      <c r="F141" s="527"/>
      <c r="G141" s="527"/>
      <c r="H141" s="527"/>
      <c r="I141" s="527"/>
      <c r="J141" s="527"/>
      <c r="K141" s="527"/>
      <c r="L141" s="527"/>
    </row>
    <row r="142" spans="1:12">
      <c r="A142" s="527"/>
      <c r="B142" s="527"/>
      <c r="C142" s="527"/>
      <c r="D142" s="527"/>
      <c r="E142" s="527"/>
      <c r="F142" s="527"/>
      <c r="G142" s="527"/>
      <c r="H142" s="527"/>
      <c r="I142" s="527"/>
      <c r="J142" s="527"/>
      <c r="K142" s="527"/>
      <c r="L142" s="527"/>
    </row>
    <row r="143" spans="1:12">
      <c r="A143" s="527"/>
      <c r="B143" s="527"/>
      <c r="C143" s="527"/>
      <c r="D143" s="527"/>
      <c r="E143" s="527"/>
      <c r="F143" s="527"/>
      <c r="G143" s="527"/>
      <c r="H143" s="527"/>
      <c r="I143" s="527"/>
      <c r="J143" s="527"/>
      <c r="K143" s="527"/>
      <c r="L143" s="527"/>
    </row>
    <row r="144" spans="1:12">
      <c r="A144" s="527"/>
      <c r="B144" s="527"/>
      <c r="C144" s="527"/>
      <c r="D144" s="527"/>
      <c r="E144" s="527"/>
      <c r="F144" s="527"/>
      <c r="G144" s="527"/>
      <c r="H144" s="527"/>
      <c r="I144" s="527"/>
      <c r="J144" s="527"/>
      <c r="K144" s="527"/>
      <c r="L144" s="527"/>
    </row>
    <row r="145" spans="1:12">
      <c r="A145" s="527"/>
      <c r="B145" s="527"/>
      <c r="C145" s="527"/>
      <c r="D145" s="527"/>
      <c r="E145" s="527"/>
      <c r="F145" s="527"/>
      <c r="G145" s="527"/>
      <c r="H145" s="527"/>
      <c r="I145" s="527"/>
      <c r="J145" s="527"/>
      <c r="K145" s="527"/>
      <c r="L145" s="527"/>
    </row>
    <row r="146" spans="1:12">
      <c r="A146" s="527"/>
      <c r="B146" s="527"/>
      <c r="C146" s="527"/>
      <c r="D146" s="527"/>
      <c r="E146" s="527"/>
      <c r="F146" s="527"/>
      <c r="G146" s="527"/>
      <c r="H146" s="527"/>
      <c r="I146" s="527"/>
      <c r="J146" s="527"/>
      <c r="K146" s="527"/>
      <c r="L146" s="527"/>
    </row>
    <row r="147" spans="1:12">
      <c r="A147" s="527"/>
      <c r="B147" s="527"/>
      <c r="C147" s="527"/>
      <c r="D147" s="527"/>
      <c r="E147" s="527"/>
      <c r="F147" s="527"/>
      <c r="G147" s="527"/>
      <c r="H147" s="527"/>
      <c r="I147" s="527"/>
      <c r="J147" s="527"/>
      <c r="K147" s="527"/>
      <c r="L147" s="527"/>
    </row>
    <row r="148" spans="1:12">
      <c r="A148" s="527"/>
      <c r="B148" s="527"/>
      <c r="C148" s="527"/>
      <c r="D148" s="527"/>
      <c r="E148" s="527"/>
      <c r="F148" s="527"/>
      <c r="G148" s="527"/>
      <c r="H148" s="527"/>
      <c r="I148" s="527"/>
      <c r="J148" s="527"/>
      <c r="K148" s="527"/>
      <c r="L148" s="527"/>
    </row>
    <row r="149" spans="1:12">
      <c r="A149" s="527"/>
      <c r="B149" s="527"/>
      <c r="C149" s="527"/>
      <c r="D149" s="527"/>
      <c r="E149" s="527"/>
      <c r="F149" s="527"/>
      <c r="G149" s="527"/>
      <c r="H149" s="527"/>
      <c r="I149" s="527"/>
      <c r="J149" s="527"/>
      <c r="K149" s="527"/>
      <c r="L149" s="527"/>
    </row>
    <row r="150" spans="1:12">
      <c r="A150" s="527"/>
      <c r="B150" s="527"/>
      <c r="C150" s="527"/>
      <c r="D150" s="527"/>
      <c r="E150" s="527"/>
      <c r="F150" s="527"/>
      <c r="G150" s="527"/>
      <c r="H150" s="527"/>
      <c r="I150" s="527"/>
      <c r="J150" s="527"/>
      <c r="K150" s="527"/>
      <c r="L150" s="527"/>
    </row>
    <row r="151" spans="1:12">
      <c r="A151" s="527"/>
      <c r="B151" s="527"/>
      <c r="C151" s="527"/>
      <c r="D151" s="527"/>
      <c r="E151" s="527"/>
      <c r="F151" s="527"/>
      <c r="G151" s="527"/>
      <c r="H151" s="527"/>
      <c r="I151" s="527"/>
      <c r="J151" s="527"/>
      <c r="K151" s="527"/>
      <c r="L151" s="527"/>
    </row>
    <row r="152" spans="1:12">
      <c r="A152" s="527"/>
      <c r="B152" s="527"/>
      <c r="C152" s="527"/>
      <c r="D152" s="527"/>
      <c r="E152" s="527"/>
      <c r="F152" s="527"/>
      <c r="G152" s="527"/>
      <c r="H152" s="527"/>
      <c r="I152" s="527"/>
      <c r="J152" s="527"/>
      <c r="K152" s="527"/>
      <c r="L152" s="527"/>
    </row>
    <row r="153" spans="1:12">
      <c r="A153" s="527"/>
      <c r="B153" s="527"/>
      <c r="C153" s="527"/>
      <c r="D153" s="527"/>
      <c r="E153" s="527"/>
      <c r="F153" s="527"/>
      <c r="G153" s="527"/>
      <c r="H153" s="527"/>
      <c r="I153" s="527"/>
      <c r="J153" s="527"/>
      <c r="K153" s="527"/>
      <c r="L153" s="527"/>
    </row>
    <row r="154" spans="1:12">
      <c r="A154" s="527"/>
      <c r="B154" s="527"/>
      <c r="C154" s="527"/>
      <c r="D154" s="527"/>
      <c r="E154" s="527"/>
      <c r="F154" s="527"/>
      <c r="G154" s="527"/>
      <c r="H154" s="527"/>
      <c r="I154" s="527"/>
      <c r="J154" s="527"/>
      <c r="K154" s="527"/>
      <c r="L154" s="527"/>
    </row>
    <row r="155" spans="1:12">
      <c r="A155" s="527"/>
      <c r="B155" s="527"/>
      <c r="C155" s="527"/>
      <c r="D155" s="527"/>
      <c r="E155" s="527"/>
      <c r="F155" s="527"/>
      <c r="G155" s="527"/>
      <c r="H155" s="527"/>
      <c r="I155" s="527"/>
      <c r="J155" s="527"/>
      <c r="K155" s="527"/>
      <c r="L155" s="527"/>
    </row>
    <row r="156" spans="1:12">
      <c r="A156" s="527"/>
      <c r="B156" s="527"/>
      <c r="C156" s="527"/>
      <c r="D156" s="527"/>
      <c r="E156" s="527"/>
      <c r="F156" s="527"/>
      <c r="G156" s="527"/>
      <c r="H156" s="527"/>
      <c r="I156" s="527"/>
      <c r="J156" s="527"/>
      <c r="K156" s="527"/>
      <c r="L156" s="527"/>
    </row>
    <row r="157" spans="1:12">
      <c r="A157" s="527"/>
      <c r="B157" s="527"/>
      <c r="C157" s="527"/>
      <c r="D157" s="527"/>
      <c r="E157" s="527"/>
      <c r="F157" s="527"/>
      <c r="G157" s="527"/>
      <c r="H157" s="527"/>
      <c r="I157" s="527"/>
      <c r="J157" s="527"/>
      <c r="K157" s="527"/>
      <c r="L157" s="527"/>
    </row>
    <row r="158" spans="1:12">
      <c r="A158" s="527"/>
      <c r="B158" s="527"/>
      <c r="C158" s="527"/>
      <c r="D158" s="527"/>
      <c r="E158" s="527"/>
      <c r="F158" s="527"/>
      <c r="G158" s="527"/>
      <c r="H158" s="527"/>
      <c r="I158" s="527"/>
      <c r="J158" s="527"/>
      <c r="K158" s="527"/>
      <c r="L158" s="527"/>
    </row>
    <row r="159" spans="1:12">
      <c r="A159" s="527"/>
      <c r="B159" s="527"/>
      <c r="C159" s="527"/>
      <c r="D159" s="527"/>
      <c r="E159" s="527"/>
      <c r="F159" s="527"/>
      <c r="G159" s="527"/>
      <c r="H159" s="527"/>
      <c r="I159" s="527"/>
      <c r="J159" s="527"/>
      <c r="K159" s="527"/>
      <c r="L159" s="527"/>
    </row>
    <row r="160" spans="1:12">
      <c r="A160" s="527"/>
      <c r="B160" s="527"/>
      <c r="C160" s="527"/>
      <c r="D160" s="527"/>
      <c r="E160" s="527"/>
      <c r="F160" s="527"/>
      <c r="G160" s="527"/>
      <c r="H160" s="527"/>
      <c r="I160" s="527"/>
      <c r="J160" s="527"/>
      <c r="K160" s="527"/>
      <c r="L160" s="527"/>
    </row>
    <row r="161" spans="1:12">
      <c r="A161" s="527"/>
      <c r="B161" s="527"/>
      <c r="C161" s="527"/>
      <c r="D161" s="527"/>
      <c r="E161" s="527"/>
      <c r="F161" s="527"/>
      <c r="G161" s="527"/>
      <c r="H161" s="527"/>
      <c r="I161" s="527"/>
      <c r="J161" s="527"/>
      <c r="K161" s="527"/>
      <c r="L161" s="527"/>
    </row>
    <row r="162" spans="1:12">
      <c r="A162" s="527"/>
      <c r="B162" s="527"/>
      <c r="C162" s="527"/>
      <c r="D162" s="527"/>
      <c r="E162" s="527"/>
      <c r="F162" s="527"/>
      <c r="G162" s="527"/>
      <c r="H162" s="527"/>
      <c r="I162" s="527"/>
      <c r="J162" s="527"/>
      <c r="K162" s="527"/>
      <c r="L162" s="527"/>
    </row>
    <row r="163" spans="1:12">
      <c r="A163" s="527"/>
      <c r="B163" s="527"/>
      <c r="C163" s="527"/>
      <c r="D163" s="527"/>
      <c r="E163" s="527"/>
      <c r="F163" s="527"/>
      <c r="G163" s="527"/>
      <c r="H163" s="527"/>
      <c r="I163" s="527"/>
      <c r="J163" s="527"/>
      <c r="K163" s="527"/>
      <c r="L163" s="527"/>
    </row>
    <row r="164" spans="1:12">
      <c r="A164" s="527"/>
      <c r="B164" s="527"/>
      <c r="C164" s="527"/>
      <c r="D164" s="527"/>
      <c r="E164" s="527"/>
      <c r="F164" s="527"/>
      <c r="G164" s="527"/>
      <c r="H164" s="527"/>
      <c r="I164" s="527"/>
      <c r="J164" s="527"/>
      <c r="K164" s="527"/>
      <c r="L164" s="527"/>
    </row>
    <row r="165" spans="1:12">
      <c r="A165" s="527"/>
      <c r="B165" s="527"/>
      <c r="C165" s="527"/>
      <c r="D165" s="527"/>
      <c r="E165" s="527"/>
      <c r="F165" s="527"/>
      <c r="G165" s="527"/>
      <c r="H165" s="527"/>
      <c r="I165" s="527"/>
      <c r="J165" s="527"/>
      <c r="K165" s="527"/>
      <c r="L165" s="527"/>
    </row>
    <row r="166" spans="1:12">
      <c r="A166" s="527"/>
      <c r="B166" s="527"/>
      <c r="C166" s="527"/>
      <c r="D166" s="527"/>
      <c r="E166" s="527"/>
      <c r="F166" s="527"/>
      <c r="G166" s="527"/>
      <c r="H166" s="527"/>
      <c r="I166" s="527"/>
      <c r="J166" s="527"/>
      <c r="K166" s="527"/>
      <c r="L166" s="527"/>
    </row>
    <row r="167" spans="1:12">
      <c r="A167" s="527"/>
      <c r="B167" s="527"/>
      <c r="C167" s="527"/>
      <c r="D167" s="527"/>
      <c r="E167" s="527"/>
      <c r="F167" s="527"/>
      <c r="G167" s="527"/>
      <c r="H167" s="527"/>
      <c r="I167" s="527"/>
      <c r="J167" s="527"/>
      <c r="K167" s="527"/>
      <c r="L167" s="527"/>
    </row>
    <row r="168" spans="1:12">
      <c r="A168" s="527"/>
      <c r="B168" s="527"/>
      <c r="C168" s="527"/>
      <c r="D168" s="527"/>
      <c r="E168" s="527"/>
      <c r="F168" s="527"/>
      <c r="G168" s="527"/>
      <c r="H168" s="527"/>
      <c r="I168" s="527"/>
      <c r="J168" s="527"/>
      <c r="K168" s="527"/>
      <c r="L168" s="527"/>
    </row>
    <row r="169" spans="1:12">
      <c r="A169" s="527"/>
      <c r="B169" s="527"/>
      <c r="C169" s="527"/>
      <c r="D169" s="527"/>
      <c r="E169" s="527"/>
      <c r="F169" s="527"/>
      <c r="G169" s="527"/>
      <c r="H169" s="527"/>
      <c r="I169" s="527"/>
      <c r="J169" s="527"/>
      <c r="K169" s="527"/>
      <c r="L169" s="527"/>
    </row>
    <row r="170" spans="1:12">
      <c r="A170" s="527"/>
      <c r="B170" s="527"/>
      <c r="C170" s="527"/>
      <c r="D170" s="527"/>
      <c r="E170" s="527"/>
      <c r="F170" s="527"/>
      <c r="G170" s="527"/>
      <c r="H170" s="527"/>
      <c r="I170" s="527"/>
      <c r="J170" s="527"/>
      <c r="K170" s="527"/>
      <c r="L170" s="527"/>
    </row>
    <row r="171" spans="1:12">
      <c r="A171" s="527"/>
      <c r="B171" s="527"/>
      <c r="C171" s="527"/>
      <c r="D171" s="527"/>
      <c r="E171" s="527"/>
      <c r="F171" s="527"/>
      <c r="G171" s="527"/>
      <c r="H171" s="527"/>
      <c r="I171" s="527"/>
      <c r="J171" s="527"/>
      <c r="K171" s="527"/>
      <c r="L171" s="527"/>
    </row>
    <row r="172" spans="1:12">
      <c r="A172" s="527"/>
      <c r="B172" s="527"/>
      <c r="C172" s="527"/>
      <c r="D172" s="527"/>
      <c r="E172" s="527"/>
      <c r="F172" s="527"/>
      <c r="G172" s="527"/>
      <c r="H172" s="527"/>
      <c r="I172" s="527"/>
      <c r="J172" s="527"/>
      <c r="K172" s="527"/>
      <c r="L172" s="527"/>
    </row>
    <row r="173" spans="1:12">
      <c r="A173" s="527"/>
      <c r="B173" s="527"/>
      <c r="C173" s="527"/>
      <c r="D173" s="527"/>
      <c r="E173" s="527"/>
      <c r="F173" s="527"/>
      <c r="G173" s="527"/>
      <c r="H173" s="527"/>
      <c r="I173" s="527"/>
      <c r="J173" s="527"/>
      <c r="K173" s="527"/>
      <c r="L173" s="527"/>
    </row>
    <row r="174" spans="1:12">
      <c r="A174" s="527"/>
      <c r="B174" s="527"/>
      <c r="C174" s="527"/>
      <c r="D174" s="527"/>
      <c r="E174" s="527"/>
      <c r="F174" s="527"/>
      <c r="G174" s="527"/>
      <c r="H174" s="527"/>
      <c r="I174" s="527"/>
      <c r="J174" s="527"/>
      <c r="K174" s="527"/>
      <c r="L174" s="527"/>
    </row>
    <row r="175" spans="1:12">
      <c r="A175" s="527"/>
      <c r="B175" s="527"/>
      <c r="C175" s="527"/>
      <c r="D175" s="527"/>
      <c r="E175" s="527"/>
      <c r="F175" s="527"/>
      <c r="G175" s="527"/>
      <c r="H175" s="527"/>
      <c r="I175" s="527"/>
      <c r="J175" s="527"/>
      <c r="K175" s="527"/>
      <c r="L175" s="527"/>
    </row>
    <row r="176" spans="1:12">
      <c r="A176" s="527"/>
      <c r="B176" s="527"/>
      <c r="C176" s="527"/>
      <c r="D176" s="527"/>
      <c r="E176" s="527"/>
      <c r="F176" s="527"/>
      <c r="G176" s="527"/>
      <c r="H176" s="527"/>
      <c r="I176" s="527"/>
      <c r="J176" s="527"/>
      <c r="K176" s="527"/>
      <c r="L176" s="527"/>
    </row>
    <row r="177" spans="1:12">
      <c r="A177" s="527"/>
      <c r="B177" s="527"/>
      <c r="C177" s="527"/>
      <c r="D177" s="527"/>
      <c r="E177" s="527"/>
      <c r="F177" s="527"/>
      <c r="G177" s="527"/>
      <c r="H177" s="527"/>
      <c r="I177" s="527"/>
      <c r="J177" s="527"/>
      <c r="K177" s="527"/>
      <c r="L177" s="527"/>
    </row>
    <row r="178" spans="1:12">
      <c r="A178" s="527"/>
      <c r="B178" s="527"/>
      <c r="C178" s="527"/>
      <c r="D178" s="527"/>
      <c r="E178" s="527"/>
      <c r="F178" s="527"/>
      <c r="G178" s="527"/>
      <c r="H178" s="527"/>
      <c r="I178" s="527"/>
      <c r="J178" s="527"/>
      <c r="K178" s="527"/>
      <c r="L178" s="527"/>
    </row>
    <row r="179" spans="1:12">
      <c r="A179" s="527"/>
      <c r="B179" s="527"/>
      <c r="C179" s="527"/>
      <c r="D179" s="527"/>
      <c r="E179" s="527"/>
      <c r="F179" s="527"/>
      <c r="G179" s="527"/>
      <c r="H179" s="527"/>
      <c r="I179" s="527"/>
      <c r="J179" s="527"/>
      <c r="K179" s="527"/>
      <c r="L179" s="527"/>
    </row>
    <row r="180" spans="1:12">
      <c r="A180" s="527"/>
      <c r="B180" s="527"/>
      <c r="C180" s="527"/>
      <c r="D180" s="527"/>
      <c r="E180" s="527"/>
      <c r="F180" s="527"/>
      <c r="G180" s="527"/>
      <c r="H180" s="527"/>
      <c r="I180" s="527"/>
      <c r="J180" s="527"/>
      <c r="K180" s="527"/>
      <c r="L180" s="527"/>
    </row>
    <row r="181" spans="1:12">
      <c r="A181" s="527"/>
      <c r="B181" s="527"/>
      <c r="C181" s="527"/>
      <c r="D181" s="527"/>
      <c r="E181" s="527"/>
      <c r="F181" s="527"/>
      <c r="G181" s="527"/>
      <c r="H181" s="527"/>
      <c r="I181" s="527"/>
      <c r="J181" s="527"/>
      <c r="K181" s="527"/>
      <c r="L181" s="527"/>
    </row>
    <row r="182" spans="1:12">
      <c r="A182" s="527"/>
      <c r="B182" s="527"/>
      <c r="C182" s="527"/>
      <c r="D182" s="527"/>
      <c r="E182" s="527"/>
      <c r="F182" s="527"/>
      <c r="G182" s="527"/>
      <c r="H182" s="527"/>
      <c r="I182" s="527"/>
      <c r="J182" s="527"/>
      <c r="K182" s="527"/>
      <c r="L182" s="527"/>
    </row>
    <row r="183" spans="1:12">
      <c r="A183" s="527"/>
      <c r="B183" s="527"/>
      <c r="C183" s="527"/>
      <c r="D183" s="527"/>
      <c r="E183" s="527"/>
      <c r="F183" s="527"/>
      <c r="G183" s="527"/>
      <c r="H183" s="527"/>
      <c r="I183" s="527"/>
      <c r="J183" s="527"/>
      <c r="K183" s="527"/>
      <c r="L183" s="527"/>
    </row>
    <row r="184" spans="1:12">
      <c r="A184" s="527"/>
      <c r="B184" s="527"/>
      <c r="C184" s="527"/>
      <c r="D184" s="527"/>
      <c r="E184" s="527"/>
      <c r="F184" s="527"/>
      <c r="G184" s="527"/>
      <c r="H184" s="527"/>
      <c r="I184" s="527"/>
      <c r="J184" s="527"/>
      <c r="K184" s="527"/>
      <c r="L184" s="527"/>
    </row>
    <row r="185" spans="1:12">
      <c r="A185" s="527"/>
      <c r="B185" s="527"/>
      <c r="C185" s="527"/>
      <c r="D185" s="527"/>
      <c r="E185" s="527"/>
      <c r="F185" s="527"/>
      <c r="G185" s="527"/>
      <c r="H185" s="527"/>
      <c r="I185" s="527"/>
      <c r="J185" s="527"/>
      <c r="K185" s="527"/>
      <c r="L185" s="527"/>
    </row>
    <row r="186" spans="1:12">
      <c r="A186" s="527"/>
      <c r="B186" s="527"/>
      <c r="C186" s="527"/>
      <c r="D186" s="527"/>
      <c r="E186" s="527"/>
      <c r="F186" s="527"/>
      <c r="G186" s="527"/>
      <c r="H186" s="527"/>
      <c r="I186" s="527"/>
      <c r="J186" s="527"/>
      <c r="K186" s="527"/>
      <c r="L186" s="527"/>
    </row>
    <row r="187" spans="1:12">
      <c r="A187" s="527"/>
      <c r="B187" s="527"/>
      <c r="C187" s="527"/>
      <c r="D187" s="527"/>
      <c r="E187" s="527"/>
      <c r="F187" s="527"/>
      <c r="G187" s="527"/>
      <c r="H187" s="527"/>
      <c r="I187" s="527"/>
      <c r="J187" s="527"/>
      <c r="K187" s="527"/>
      <c r="L187" s="527"/>
    </row>
    <row r="188" spans="1:12">
      <c r="A188" s="527"/>
      <c r="B188" s="527"/>
      <c r="C188" s="527"/>
      <c r="D188" s="527"/>
      <c r="E188" s="527"/>
      <c r="F188" s="527"/>
      <c r="G188" s="527"/>
      <c r="H188" s="527"/>
      <c r="I188" s="527"/>
      <c r="J188" s="527"/>
      <c r="K188" s="527"/>
      <c r="L188" s="527"/>
    </row>
    <row r="189" spans="1:12">
      <c r="A189" s="527"/>
      <c r="B189" s="527"/>
      <c r="C189" s="527"/>
      <c r="D189" s="527"/>
      <c r="E189" s="527"/>
      <c r="F189" s="527"/>
      <c r="G189" s="527"/>
      <c r="H189" s="527"/>
      <c r="I189" s="527"/>
      <c r="J189" s="527"/>
      <c r="K189" s="527"/>
      <c r="L189" s="527"/>
    </row>
    <row r="190" spans="1:12">
      <c r="A190" s="527"/>
      <c r="B190" s="527"/>
      <c r="C190" s="527"/>
      <c r="D190" s="527"/>
      <c r="E190" s="527"/>
      <c r="F190" s="527"/>
      <c r="G190" s="527"/>
      <c r="H190" s="527"/>
      <c r="I190" s="527"/>
      <c r="J190" s="527"/>
      <c r="K190" s="527"/>
      <c r="L190" s="527"/>
    </row>
    <row r="191" spans="1:12">
      <c r="A191" s="527"/>
      <c r="B191" s="527"/>
      <c r="C191" s="527"/>
      <c r="D191" s="527"/>
      <c r="E191" s="527"/>
      <c r="F191" s="527"/>
      <c r="G191" s="527"/>
      <c r="H191" s="527"/>
      <c r="I191" s="527"/>
      <c r="J191" s="527"/>
      <c r="K191" s="527"/>
      <c r="L191" s="527"/>
    </row>
    <row r="192" spans="1:12">
      <c r="A192" s="527"/>
      <c r="B192" s="527"/>
      <c r="C192" s="527"/>
      <c r="D192" s="527"/>
      <c r="E192" s="527"/>
      <c r="F192" s="527"/>
      <c r="G192" s="527"/>
      <c r="H192" s="527"/>
      <c r="I192" s="527"/>
      <c r="J192" s="527"/>
      <c r="K192" s="527"/>
      <c r="L192" s="527"/>
    </row>
    <row r="193" spans="1:12">
      <c r="A193" s="527"/>
      <c r="B193" s="527"/>
      <c r="C193" s="527"/>
      <c r="D193" s="527"/>
      <c r="E193" s="527"/>
      <c r="F193" s="527"/>
      <c r="G193" s="527"/>
      <c r="H193" s="527"/>
      <c r="I193" s="527"/>
      <c r="J193" s="527"/>
      <c r="K193" s="527"/>
      <c r="L193" s="527"/>
    </row>
    <row r="194" spans="1:12">
      <c r="A194" s="527"/>
      <c r="B194" s="527"/>
      <c r="C194" s="527"/>
      <c r="D194" s="527"/>
      <c r="E194" s="527"/>
      <c r="F194" s="527"/>
      <c r="G194" s="527"/>
      <c r="H194" s="527"/>
      <c r="I194" s="527"/>
      <c r="J194" s="527"/>
      <c r="K194" s="527"/>
      <c r="L194" s="527"/>
    </row>
    <row r="195" spans="1:12">
      <c r="A195" s="527"/>
      <c r="B195" s="527"/>
      <c r="C195" s="527"/>
      <c r="D195" s="527"/>
      <c r="E195" s="527"/>
      <c r="F195" s="527"/>
      <c r="G195" s="527"/>
      <c r="H195" s="527"/>
      <c r="I195" s="527"/>
      <c r="J195" s="527"/>
      <c r="K195" s="527"/>
      <c r="L195" s="527"/>
    </row>
    <row r="196" spans="1:12">
      <c r="A196" s="527"/>
      <c r="B196" s="527"/>
      <c r="C196" s="527"/>
      <c r="D196" s="527"/>
      <c r="E196" s="527"/>
      <c r="F196" s="527"/>
      <c r="G196" s="527"/>
      <c r="H196" s="527"/>
      <c r="I196" s="527"/>
      <c r="J196" s="527"/>
      <c r="K196" s="527"/>
      <c r="L196" s="527"/>
    </row>
    <row r="197" spans="1:12">
      <c r="A197" s="527"/>
      <c r="B197" s="527"/>
      <c r="C197" s="527"/>
      <c r="D197" s="527"/>
      <c r="E197" s="527"/>
      <c r="F197" s="527"/>
      <c r="G197" s="527"/>
      <c r="H197" s="527"/>
      <c r="I197" s="527"/>
      <c r="J197" s="527"/>
      <c r="K197" s="527"/>
      <c r="L197" s="527"/>
    </row>
    <row r="198" spans="1:12">
      <c r="A198" s="527"/>
      <c r="B198" s="527"/>
      <c r="C198" s="527"/>
      <c r="D198" s="527"/>
      <c r="E198" s="527"/>
      <c r="F198" s="527"/>
      <c r="G198" s="527"/>
      <c r="H198" s="527"/>
      <c r="I198" s="527"/>
      <c r="J198" s="527"/>
      <c r="K198" s="527"/>
      <c r="L198" s="527"/>
    </row>
    <row r="199" spans="1:12">
      <c r="A199" s="527"/>
      <c r="B199" s="527"/>
      <c r="C199" s="527"/>
      <c r="D199" s="527"/>
      <c r="E199" s="527"/>
      <c r="F199" s="527"/>
      <c r="G199" s="527"/>
      <c r="H199" s="527"/>
      <c r="I199" s="527"/>
      <c r="J199" s="527"/>
      <c r="K199" s="527"/>
      <c r="L199" s="527"/>
    </row>
    <row r="200" spans="1:12">
      <c r="A200" s="527"/>
      <c r="B200" s="527"/>
      <c r="C200" s="527"/>
      <c r="D200" s="527"/>
      <c r="E200" s="527"/>
      <c r="F200" s="527"/>
      <c r="G200" s="527"/>
      <c r="H200" s="527"/>
      <c r="I200" s="527"/>
      <c r="J200" s="527"/>
      <c r="K200" s="527"/>
      <c r="L200" s="527"/>
    </row>
    <row r="201" spans="1:12">
      <c r="A201" s="527"/>
      <c r="B201" s="527"/>
      <c r="C201" s="527"/>
      <c r="D201" s="527"/>
      <c r="E201" s="527"/>
      <c r="F201" s="527"/>
      <c r="G201" s="527"/>
      <c r="H201" s="527"/>
      <c r="I201" s="527"/>
      <c r="J201" s="527"/>
      <c r="K201" s="527"/>
      <c r="L201" s="527"/>
    </row>
    <row r="202" spans="1:12">
      <c r="A202" s="527"/>
      <c r="B202" s="527"/>
      <c r="C202" s="527"/>
      <c r="D202" s="527"/>
      <c r="E202" s="527"/>
      <c r="F202" s="527"/>
      <c r="G202" s="527"/>
      <c r="H202" s="527"/>
      <c r="I202" s="527"/>
      <c r="J202" s="527"/>
      <c r="K202" s="527"/>
      <c r="L202" s="527"/>
    </row>
    <row r="203" spans="1:12">
      <c r="A203" s="527"/>
      <c r="B203" s="527"/>
      <c r="C203" s="527"/>
      <c r="D203" s="527"/>
      <c r="E203" s="527"/>
      <c r="F203" s="527"/>
      <c r="G203" s="527"/>
      <c r="H203" s="527"/>
      <c r="I203" s="527"/>
      <c r="J203" s="527"/>
      <c r="K203" s="527"/>
      <c r="L203" s="527"/>
    </row>
    <row r="204" spans="1:12">
      <c r="A204" s="527"/>
      <c r="B204" s="527"/>
      <c r="C204" s="527"/>
      <c r="D204" s="527"/>
      <c r="E204" s="527"/>
      <c r="F204" s="527"/>
      <c r="G204" s="527"/>
      <c r="H204" s="527"/>
      <c r="I204" s="527"/>
      <c r="J204" s="527"/>
      <c r="K204" s="527"/>
      <c r="L204" s="527"/>
    </row>
    <row r="205" spans="1:12">
      <c r="A205" s="527"/>
      <c r="B205" s="527"/>
      <c r="C205" s="527"/>
      <c r="D205" s="527"/>
      <c r="E205" s="527"/>
      <c r="F205" s="527"/>
      <c r="G205" s="527"/>
      <c r="H205" s="527"/>
      <c r="I205" s="527"/>
      <c r="J205" s="527"/>
      <c r="K205" s="527"/>
      <c r="L205" s="527"/>
    </row>
    <row r="206" spans="1:12">
      <c r="A206" s="527"/>
      <c r="B206" s="527"/>
      <c r="C206" s="527"/>
      <c r="D206" s="527"/>
      <c r="E206" s="527"/>
      <c r="F206" s="527"/>
      <c r="G206" s="527"/>
      <c r="H206" s="527"/>
      <c r="I206" s="527"/>
      <c r="J206" s="527"/>
      <c r="K206" s="527"/>
      <c r="L206" s="527"/>
    </row>
    <row r="207" spans="1:12">
      <c r="A207" s="527"/>
      <c r="B207" s="527"/>
      <c r="C207" s="527"/>
      <c r="D207" s="527"/>
      <c r="E207" s="527"/>
      <c r="F207" s="527"/>
      <c r="G207" s="527"/>
      <c r="H207" s="527"/>
      <c r="I207" s="527"/>
      <c r="J207" s="527"/>
      <c r="K207" s="527"/>
      <c r="L207" s="527"/>
    </row>
    <row r="208" spans="1:12">
      <c r="A208" s="527"/>
      <c r="B208" s="527"/>
      <c r="C208" s="527"/>
      <c r="D208" s="527"/>
      <c r="E208" s="527"/>
      <c r="F208" s="527"/>
      <c r="G208" s="527"/>
      <c r="H208" s="527"/>
      <c r="I208" s="527"/>
      <c r="J208" s="527"/>
      <c r="K208" s="527"/>
      <c r="L208" s="527"/>
    </row>
    <row r="209" spans="1:12">
      <c r="A209" s="527"/>
      <c r="B209" s="527"/>
      <c r="C209" s="527"/>
      <c r="D209" s="527"/>
      <c r="E209" s="527"/>
      <c r="F209" s="527"/>
      <c r="G209" s="527"/>
      <c r="H209" s="527"/>
      <c r="I209" s="527"/>
      <c r="J209" s="527"/>
      <c r="K209" s="527"/>
      <c r="L209" s="527"/>
    </row>
    <row r="210" spans="1:12">
      <c r="A210" s="527"/>
      <c r="B210" s="527"/>
      <c r="C210" s="527"/>
      <c r="D210" s="527"/>
      <c r="E210" s="527"/>
      <c r="F210" s="527"/>
      <c r="G210" s="527"/>
      <c r="H210" s="527"/>
      <c r="I210" s="527"/>
      <c r="J210" s="527"/>
      <c r="K210" s="527"/>
      <c r="L210" s="527"/>
    </row>
    <row r="211" spans="1:12">
      <c r="A211" s="527"/>
      <c r="B211" s="527"/>
      <c r="C211" s="527"/>
      <c r="D211" s="527"/>
      <c r="E211" s="527"/>
      <c r="F211" s="527"/>
      <c r="G211" s="527"/>
      <c r="H211" s="527"/>
      <c r="I211" s="527"/>
      <c r="J211" s="527"/>
      <c r="K211" s="527"/>
      <c r="L211" s="527"/>
    </row>
    <row r="212" spans="1:12">
      <c r="A212" s="527"/>
      <c r="B212" s="527"/>
      <c r="C212" s="527"/>
      <c r="D212" s="527"/>
      <c r="E212" s="527"/>
      <c r="F212" s="527"/>
      <c r="G212" s="527"/>
      <c r="H212" s="527"/>
      <c r="I212" s="527"/>
      <c r="J212" s="527"/>
      <c r="K212" s="527"/>
      <c r="L212" s="527"/>
    </row>
    <row r="213" spans="1:12">
      <c r="A213" s="527"/>
      <c r="B213" s="527"/>
      <c r="C213" s="527"/>
      <c r="D213" s="527"/>
      <c r="E213" s="527"/>
      <c r="F213" s="527"/>
      <c r="G213" s="527"/>
      <c r="H213" s="527"/>
      <c r="I213" s="527"/>
      <c r="J213" s="527"/>
      <c r="K213" s="527"/>
      <c r="L213" s="527"/>
    </row>
    <row r="214" spans="1:12">
      <c r="A214" s="527"/>
      <c r="B214" s="527"/>
      <c r="C214" s="527"/>
      <c r="D214" s="527"/>
      <c r="E214" s="527"/>
      <c r="F214" s="527"/>
      <c r="G214" s="527"/>
      <c r="H214" s="527"/>
      <c r="I214" s="527"/>
      <c r="J214" s="527"/>
      <c r="K214" s="527"/>
      <c r="L214" s="527"/>
    </row>
    <row r="215" spans="1:12">
      <c r="A215" s="527"/>
      <c r="B215" s="527"/>
      <c r="C215" s="527"/>
      <c r="D215" s="527"/>
      <c r="E215" s="527"/>
      <c r="F215" s="527"/>
      <c r="G215" s="527"/>
      <c r="H215" s="527"/>
      <c r="I215" s="527"/>
      <c r="J215" s="527"/>
      <c r="K215" s="527"/>
      <c r="L215" s="527"/>
    </row>
    <row r="216" spans="1:12">
      <c r="A216" s="527"/>
      <c r="B216" s="527"/>
      <c r="C216" s="527"/>
      <c r="D216" s="527"/>
      <c r="E216" s="527"/>
      <c r="F216" s="527"/>
      <c r="G216" s="527"/>
      <c r="H216" s="527"/>
      <c r="I216" s="527"/>
      <c r="J216" s="527"/>
      <c r="K216" s="527"/>
      <c r="L216" s="527"/>
    </row>
    <row r="217" spans="1:12">
      <c r="A217" s="527"/>
      <c r="B217" s="527"/>
      <c r="C217" s="527"/>
      <c r="D217" s="527"/>
      <c r="E217" s="527"/>
      <c r="F217" s="527"/>
      <c r="G217" s="527"/>
      <c r="H217" s="527"/>
      <c r="I217" s="527"/>
      <c r="J217" s="527"/>
      <c r="K217" s="527"/>
      <c r="L217" s="527"/>
    </row>
    <row r="218" spans="1:12">
      <c r="A218" s="527"/>
      <c r="B218" s="527"/>
      <c r="C218" s="527"/>
      <c r="D218" s="527"/>
      <c r="E218" s="527"/>
      <c r="F218" s="527"/>
      <c r="G218" s="527"/>
      <c r="H218" s="527"/>
      <c r="I218" s="527"/>
      <c r="J218" s="527"/>
      <c r="K218" s="527"/>
      <c r="L218" s="527"/>
    </row>
    <row r="219" spans="1:12">
      <c r="A219" s="527"/>
      <c r="B219" s="527"/>
      <c r="C219" s="527"/>
      <c r="D219" s="527"/>
      <c r="E219" s="527"/>
      <c r="F219" s="527"/>
      <c r="G219" s="527"/>
      <c r="H219" s="527"/>
      <c r="I219" s="527"/>
      <c r="J219" s="527"/>
      <c r="K219" s="527"/>
      <c r="L219" s="527"/>
    </row>
    <row r="220" spans="1:12">
      <c r="A220" s="527"/>
      <c r="B220" s="527"/>
      <c r="C220" s="527"/>
      <c r="D220" s="527"/>
      <c r="E220" s="527"/>
      <c r="F220" s="527"/>
      <c r="G220" s="527"/>
      <c r="H220" s="527"/>
      <c r="I220" s="527"/>
      <c r="J220" s="527"/>
      <c r="K220" s="527"/>
      <c r="L220" s="527"/>
    </row>
    <row r="221" spans="1:12">
      <c r="A221" s="527"/>
      <c r="B221" s="527"/>
      <c r="C221" s="527"/>
      <c r="D221" s="527"/>
      <c r="E221" s="527"/>
      <c r="F221" s="527"/>
      <c r="G221" s="527"/>
      <c r="H221" s="527"/>
      <c r="I221" s="527"/>
      <c r="J221" s="527"/>
      <c r="K221" s="527"/>
      <c r="L221" s="527"/>
    </row>
    <row r="222" spans="1:12">
      <c r="A222" s="527"/>
      <c r="B222" s="527"/>
      <c r="C222" s="527"/>
      <c r="D222" s="527"/>
      <c r="E222" s="527"/>
      <c r="F222" s="527"/>
      <c r="G222" s="527"/>
      <c r="H222" s="527"/>
      <c r="I222" s="527"/>
      <c r="J222" s="527"/>
      <c r="K222" s="527"/>
      <c r="L222" s="527"/>
    </row>
    <row r="223" spans="1:12">
      <c r="A223" s="527"/>
      <c r="B223" s="527"/>
      <c r="C223" s="527"/>
      <c r="D223" s="527"/>
      <c r="E223" s="527"/>
      <c r="F223" s="527"/>
      <c r="G223" s="527"/>
      <c r="H223" s="527"/>
      <c r="I223" s="527"/>
      <c r="J223" s="527"/>
      <c r="K223" s="527"/>
      <c r="L223" s="527"/>
    </row>
    <row r="224" spans="1:12">
      <c r="A224" s="527"/>
      <c r="B224" s="527"/>
      <c r="C224" s="527"/>
      <c r="D224" s="527"/>
      <c r="E224" s="527"/>
      <c r="F224" s="527"/>
      <c r="G224" s="527"/>
      <c r="H224" s="527"/>
      <c r="I224" s="527"/>
      <c r="J224" s="527"/>
      <c r="K224" s="527"/>
      <c r="L224" s="527"/>
    </row>
    <row r="225" spans="1:12">
      <c r="A225" s="527"/>
      <c r="B225" s="527"/>
      <c r="C225" s="527"/>
      <c r="D225" s="527"/>
      <c r="E225" s="527"/>
      <c r="F225" s="527"/>
      <c r="G225" s="527"/>
      <c r="H225" s="527"/>
      <c r="I225" s="527"/>
      <c r="J225" s="527"/>
      <c r="K225" s="527"/>
      <c r="L225" s="527"/>
    </row>
    <row r="226" spans="1:12">
      <c r="A226" s="527"/>
      <c r="B226" s="527"/>
      <c r="C226" s="527"/>
      <c r="D226" s="527"/>
      <c r="E226" s="527"/>
      <c r="F226" s="527"/>
      <c r="G226" s="527"/>
      <c r="H226" s="527"/>
      <c r="I226" s="527"/>
      <c r="J226" s="527"/>
      <c r="K226" s="527"/>
      <c r="L226" s="527"/>
    </row>
    <row r="227" spans="1:12">
      <c r="A227" s="527"/>
      <c r="B227" s="527"/>
      <c r="C227" s="527"/>
      <c r="D227" s="527"/>
      <c r="E227" s="527"/>
      <c r="F227" s="527"/>
      <c r="G227" s="527"/>
      <c r="H227" s="527"/>
      <c r="I227" s="527"/>
      <c r="J227" s="527"/>
      <c r="K227" s="527"/>
      <c r="L227" s="527"/>
    </row>
    <row r="228" spans="1:12">
      <c r="A228" s="527"/>
      <c r="B228" s="527"/>
      <c r="C228" s="527"/>
      <c r="D228" s="527"/>
      <c r="E228" s="527"/>
      <c r="F228" s="527"/>
      <c r="G228" s="527"/>
      <c r="H228" s="527"/>
      <c r="I228" s="527"/>
      <c r="J228" s="527"/>
      <c r="K228" s="527"/>
      <c r="L228" s="527"/>
    </row>
    <row r="229" spans="1:12">
      <c r="A229" s="527"/>
      <c r="B229" s="527"/>
      <c r="C229" s="527"/>
      <c r="D229" s="527"/>
      <c r="E229" s="527"/>
      <c r="F229" s="527"/>
      <c r="G229" s="527"/>
      <c r="H229" s="527"/>
      <c r="I229" s="527"/>
      <c r="J229" s="527"/>
      <c r="K229" s="527"/>
      <c r="L229" s="527"/>
    </row>
    <row r="230" spans="1:12">
      <c r="A230" s="527"/>
      <c r="B230" s="527"/>
      <c r="C230" s="527"/>
      <c r="D230" s="527"/>
      <c r="E230" s="527"/>
      <c r="F230" s="527"/>
      <c r="G230" s="527"/>
      <c r="H230" s="527"/>
      <c r="I230" s="527"/>
      <c r="J230" s="527"/>
      <c r="K230" s="527"/>
      <c r="L230" s="527"/>
    </row>
    <row r="231" spans="1:12">
      <c r="A231" s="527"/>
      <c r="B231" s="527"/>
      <c r="C231" s="527"/>
      <c r="D231" s="527"/>
      <c r="E231" s="527"/>
      <c r="F231" s="527"/>
      <c r="G231" s="527"/>
      <c r="H231" s="527"/>
      <c r="I231" s="527"/>
      <c r="J231" s="527"/>
      <c r="K231" s="527"/>
      <c r="L231" s="527"/>
    </row>
    <row r="232" spans="1:12">
      <c r="A232" s="527"/>
      <c r="B232" s="527"/>
      <c r="C232" s="527"/>
      <c r="D232" s="527"/>
      <c r="E232" s="527"/>
      <c r="F232" s="527"/>
      <c r="G232" s="527"/>
      <c r="H232" s="527"/>
      <c r="I232" s="527"/>
      <c r="J232" s="527"/>
      <c r="K232" s="527"/>
      <c r="L232" s="527"/>
    </row>
    <row r="233" spans="1:12">
      <c r="A233" s="527"/>
      <c r="B233" s="527"/>
      <c r="C233" s="527"/>
      <c r="D233" s="527"/>
      <c r="E233" s="527"/>
      <c r="F233" s="527"/>
      <c r="G233" s="527"/>
      <c r="H233" s="527"/>
      <c r="I233" s="527"/>
      <c r="J233" s="527"/>
      <c r="K233" s="527"/>
      <c r="L233" s="527"/>
    </row>
    <row r="234" spans="1:12">
      <c r="A234" s="527"/>
      <c r="B234" s="527"/>
      <c r="C234" s="527"/>
      <c r="D234" s="527"/>
      <c r="E234" s="527"/>
      <c r="F234" s="527"/>
      <c r="G234" s="527"/>
      <c r="H234" s="527"/>
      <c r="I234" s="527"/>
      <c r="J234" s="527"/>
      <c r="K234" s="527"/>
      <c r="L234" s="527"/>
    </row>
    <row r="235" spans="1:12">
      <c r="A235" s="527"/>
      <c r="B235" s="527"/>
      <c r="C235" s="527"/>
      <c r="D235" s="527"/>
      <c r="E235" s="527"/>
      <c r="F235" s="527"/>
      <c r="G235" s="527"/>
      <c r="H235" s="527"/>
      <c r="I235" s="527"/>
      <c r="J235" s="527"/>
      <c r="K235" s="527"/>
      <c r="L235" s="527"/>
    </row>
    <row r="236" spans="1:12">
      <c r="A236" s="527"/>
      <c r="B236" s="527"/>
      <c r="C236" s="527"/>
      <c r="D236" s="527"/>
      <c r="E236" s="527"/>
      <c r="F236" s="527"/>
      <c r="G236" s="527"/>
      <c r="H236" s="527"/>
      <c r="I236" s="527"/>
      <c r="J236" s="527"/>
      <c r="K236" s="527"/>
      <c r="L236" s="527"/>
    </row>
    <row r="237" spans="1:12">
      <c r="A237" s="527"/>
      <c r="B237" s="527"/>
      <c r="C237" s="527"/>
      <c r="D237" s="527"/>
      <c r="E237" s="527"/>
      <c r="F237" s="527"/>
      <c r="G237" s="527"/>
      <c r="H237" s="527"/>
      <c r="I237" s="527"/>
      <c r="J237" s="527"/>
      <c r="K237" s="527"/>
      <c r="L237" s="527"/>
    </row>
    <row r="238" spans="1:12">
      <c r="A238" s="527"/>
      <c r="B238" s="527"/>
      <c r="C238" s="527"/>
      <c r="D238" s="527"/>
      <c r="E238" s="527"/>
      <c r="F238" s="527"/>
      <c r="G238" s="527"/>
      <c r="H238" s="527"/>
      <c r="I238" s="527"/>
      <c r="J238" s="527"/>
      <c r="K238" s="527"/>
      <c r="L238" s="527"/>
    </row>
    <row r="239" spans="1:12">
      <c r="A239" s="527"/>
      <c r="B239" s="527"/>
      <c r="C239" s="527"/>
      <c r="D239" s="527"/>
      <c r="E239" s="527"/>
      <c r="F239" s="527"/>
      <c r="G239" s="527"/>
      <c r="H239" s="527"/>
      <c r="I239" s="527"/>
      <c r="J239" s="527"/>
      <c r="K239" s="527"/>
      <c r="L239" s="527"/>
    </row>
    <row r="240" spans="1:12">
      <c r="A240" s="527"/>
      <c r="B240" s="527"/>
      <c r="C240" s="527"/>
      <c r="D240" s="527"/>
      <c r="E240" s="527"/>
      <c r="F240" s="527"/>
      <c r="G240" s="527"/>
      <c r="H240" s="527"/>
      <c r="I240" s="527"/>
      <c r="J240" s="527"/>
      <c r="K240" s="527"/>
      <c r="L240" s="527"/>
    </row>
    <row r="241" spans="1:12">
      <c r="A241" s="527"/>
      <c r="B241" s="527"/>
      <c r="C241" s="527"/>
      <c r="D241" s="527"/>
      <c r="E241" s="527"/>
      <c r="F241" s="527"/>
      <c r="G241" s="527"/>
      <c r="H241" s="527"/>
      <c r="I241" s="527"/>
      <c r="J241" s="527"/>
      <c r="K241" s="527"/>
      <c r="L241" s="527"/>
    </row>
    <row r="242" spans="1:12">
      <c r="A242" s="527"/>
      <c r="B242" s="527"/>
      <c r="C242" s="527"/>
      <c r="D242" s="527"/>
      <c r="E242" s="527"/>
      <c r="F242" s="527"/>
      <c r="G242" s="527"/>
      <c r="H242" s="527"/>
      <c r="I242" s="527"/>
      <c r="J242" s="527"/>
      <c r="K242" s="527"/>
      <c r="L242" s="527"/>
    </row>
    <row r="243" spans="1:12">
      <c r="A243" s="527"/>
      <c r="B243" s="527"/>
      <c r="C243" s="527"/>
      <c r="D243" s="527"/>
      <c r="E243" s="527"/>
      <c r="F243" s="527"/>
      <c r="G243" s="527"/>
      <c r="H243" s="527"/>
      <c r="I243" s="527"/>
      <c r="J243" s="527"/>
      <c r="K243" s="527"/>
      <c r="L243" s="527"/>
    </row>
    <row r="244" spans="1:12">
      <c r="A244" s="527"/>
      <c r="B244" s="527"/>
      <c r="C244" s="527"/>
      <c r="D244" s="527"/>
      <c r="E244" s="527"/>
      <c r="F244" s="527"/>
      <c r="G244" s="527"/>
      <c r="H244" s="527"/>
      <c r="I244" s="527"/>
      <c r="J244" s="527"/>
      <c r="K244" s="527"/>
      <c r="L244" s="527"/>
    </row>
    <row r="245" spans="1:12">
      <c r="A245" s="527"/>
      <c r="B245" s="527"/>
      <c r="C245" s="527"/>
      <c r="D245" s="527"/>
      <c r="E245" s="527"/>
      <c r="F245" s="527"/>
      <c r="G245" s="527"/>
      <c r="H245" s="527"/>
      <c r="I245" s="527"/>
      <c r="J245" s="527"/>
      <c r="K245" s="527"/>
      <c r="L245" s="527"/>
    </row>
    <row r="246" spans="1:12">
      <c r="A246" s="527"/>
      <c r="B246" s="527"/>
      <c r="C246" s="527"/>
      <c r="D246" s="527"/>
      <c r="E246" s="527"/>
      <c r="F246" s="527"/>
      <c r="G246" s="527"/>
      <c r="H246" s="527"/>
      <c r="I246" s="527"/>
      <c r="J246" s="527"/>
      <c r="K246" s="527"/>
      <c r="L246" s="527"/>
    </row>
    <row r="247" spans="1:12">
      <c r="A247" s="527"/>
      <c r="B247" s="527"/>
      <c r="C247" s="527"/>
      <c r="D247" s="527"/>
      <c r="E247" s="527"/>
      <c r="F247" s="527"/>
      <c r="G247" s="527"/>
      <c r="H247" s="527"/>
      <c r="I247" s="527"/>
      <c r="J247" s="527"/>
      <c r="K247" s="527"/>
      <c r="L247" s="527"/>
    </row>
    <row r="248" spans="1:12">
      <c r="A248" s="527"/>
      <c r="B248" s="527"/>
      <c r="C248" s="527"/>
      <c r="D248" s="527"/>
      <c r="E248" s="527"/>
      <c r="F248" s="527"/>
      <c r="G248" s="527"/>
      <c r="H248" s="527"/>
      <c r="I248" s="527"/>
      <c r="J248" s="527"/>
      <c r="K248" s="527"/>
      <c r="L248" s="527"/>
    </row>
    <row r="249" spans="1:12">
      <c r="A249" s="527"/>
      <c r="B249" s="527"/>
      <c r="C249" s="527"/>
      <c r="D249" s="527"/>
      <c r="E249" s="527"/>
      <c r="F249" s="527"/>
      <c r="G249" s="527"/>
      <c r="H249" s="527"/>
      <c r="I249" s="527"/>
      <c r="J249" s="527"/>
      <c r="K249" s="527"/>
      <c r="L249" s="527"/>
    </row>
    <row r="250" spans="1:12">
      <c r="A250" s="527"/>
      <c r="B250" s="527"/>
      <c r="C250" s="527"/>
      <c r="D250" s="527"/>
      <c r="E250" s="527"/>
      <c r="F250" s="527"/>
      <c r="G250" s="527"/>
      <c r="H250" s="527"/>
      <c r="I250" s="527"/>
      <c r="J250" s="527"/>
      <c r="K250" s="527"/>
      <c r="L250" s="527"/>
    </row>
    <row r="251" spans="1:12">
      <c r="A251" s="527"/>
      <c r="B251" s="527"/>
      <c r="C251" s="527"/>
      <c r="D251" s="527"/>
      <c r="E251" s="527"/>
      <c r="F251" s="527"/>
      <c r="G251" s="527"/>
      <c r="H251" s="527"/>
      <c r="I251" s="527"/>
      <c r="J251" s="527"/>
      <c r="K251" s="527"/>
      <c r="L251" s="527"/>
    </row>
    <row r="252" spans="1:12">
      <c r="A252" s="527"/>
      <c r="B252" s="527"/>
      <c r="C252" s="527"/>
      <c r="D252" s="527"/>
      <c r="E252" s="527"/>
      <c r="F252" s="527"/>
      <c r="G252" s="527"/>
      <c r="H252" s="527"/>
      <c r="I252" s="527"/>
      <c r="J252" s="527"/>
      <c r="K252" s="527"/>
      <c r="L252" s="527"/>
    </row>
    <row r="253" spans="1:12">
      <c r="A253" s="527"/>
      <c r="B253" s="527"/>
      <c r="C253" s="527"/>
      <c r="D253" s="527"/>
      <c r="E253" s="527"/>
      <c r="F253" s="527"/>
      <c r="G253" s="527"/>
      <c r="H253" s="527"/>
      <c r="I253" s="527"/>
      <c r="J253" s="527"/>
      <c r="K253" s="527"/>
      <c r="L253" s="527"/>
    </row>
    <row r="254" spans="1:12">
      <c r="A254" s="527"/>
      <c r="B254" s="527"/>
      <c r="C254" s="527"/>
      <c r="D254" s="527"/>
      <c r="E254" s="527"/>
      <c r="F254" s="527"/>
      <c r="G254" s="527"/>
      <c r="H254" s="527"/>
      <c r="I254" s="527"/>
      <c r="J254" s="527"/>
      <c r="K254" s="527"/>
      <c r="L254" s="527"/>
    </row>
    <row r="255" spans="1:12">
      <c r="A255" s="527"/>
      <c r="B255" s="527"/>
      <c r="C255" s="527"/>
      <c r="D255" s="527"/>
      <c r="E255" s="527"/>
      <c r="F255" s="527"/>
      <c r="G255" s="527"/>
      <c r="H255" s="527"/>
      <c r="I255" s="527"/>
      <c r="J255" s="527"/>
      <c r="K255" s="527"/>
      <c r="L255" s="527"/>
    </row>
    <row r="256" spans="1:12">
      <c r="A256" s="527"/>
      <c r="B256" s="527"/>
      <c r="C256" s="527"/>
      <c r="D256" s="527"/>
      <c r="E256" s="527"/>
      <c r="F256" s="527"/>
      <c r="G256" s="527"/>
      <c r="H256" s="527"/>
      <c r="I256" s="527"/>
      <c r="J256" s="527"/>
      <c r="K256" s="527"/>
      <c r="L256" s="527"/>
    </row>
    <row r="257" spans="1:12">
      <c r="A257" s="527"/>
      <c r="B257" s="527"/>
      <c r="C257" s="527"/>
      <c r="D257" s="527"/>
      <c r="E257" s="527"/>
      <c r="F257" s="527"/>
      <c r="G257" s="527"/>
      <c r="H257" s="527"/>
      <c r="I257" s="527"/>
      <c r="J257" s="527"/>
      <c r="K257" s="527"/>
      <c r="L257" s="527"/>
    </row>
    <row r="258" spans="1:12">
      <c r="A258" s="527"/>
      <c r="B258" s="527"/>
      <c r="C258" s="527"/>
      <c r="D258" s="527"/>
      <c r="E258" s="527"/>
      <c r="F258" s="527"/>
      <c r="G258" s="527"/>
      <c r="H258" s="527"/>
      <c r="I258" s="527"/>
      <c r="J258" s="527"/>
      <c r="K258" s="527"/>
      <c r="L258" s="527"/>
    </row>
    <row r="259" spans="1:12">
      <c r="A259" s="527"/>
      <c r="B259" s="527"/>
      <c r="C259" s="527"/>
      <c r="D259" s="527"/>
      <c r="E259" s="527"/>
      <c r="F259" s="527"/>
      <c r="G259" s="527"/>
      <c r="H259" s="527"/>
      <c r="I259" s="527"/>
      <c r="J259" s="527"/>
      <c r="K259" s="527"/>
      <c r="L259" s="527"/>
    </row>
    <row r="260" spans="1:12">
      <c r="A260" s="527"/>
      <c r="B260" s="527"/>
      <c r="C260" s="527"/>
      <c r="D260" s="527"/>
      <c r="E260" s="527"/>
      <c r="F260" s="527"/>
      <c r="G260" s="527"/>
      <c r="H260" s="527"/>
      <c r="I260" s="527"/>
      <c r="J260" s="527"/>
      <c r="K260" s="527"/>
      <c r="L260" s="527"/>
    </row>
    <row r="261" spans="1:12">
      <c r="A261" s="527"/>
      <c r="B261" s="527"/>
      <c r="C261" s="527"/>
      <c r="D261" s="527"/>
      <c r="E261" s="527"/>
      <c r="F261" s="527"/>
      <c r="G261" s="527"/>
      <c r="H261" s="527"/>
      <c r="I261" s="527"/>
      <c r="J261" s="527"/>
      <c r="K261" s="527"/>
      <c r="L261" s="527"/>
    </row>
    <row r="262" spans="1:12">
      <c r="A262" s="527"/>
      <c r="B262" s="527"/>
      <c r="C262" s="527"/>
      <c r="D262" s="527"/>
      <c r="E262" s="527"/>
      <c r="F262" s="527"/>
      <c r="G262" s="527"/>
      <c r="H262" s="527"/>
      <c r="I262" s="527"/>
      <c r="J262" s="527"/>
      <c r="K262" s="527"/>
      <c r="L262" s="527"/>
    </row>
    <row r="263" spans="1:12">
      <c r="A263" s="527"/>
      <c r="B263" s="527"/>
      <c r="C263" s="527"/>
      <c r="D263" s="527"/>
      <c r="E263" s="527"/>
      <c r="F263" s="527"/>
      <c r="G263" s="527"/>
      <c r="H263" s="527"/>
      <c r="I263" s="527"/>
      <c r="J263" s="527"/>
      <c r="K263" s="527"/>
      <c r="L263" s="527"/>
    </row>
    <row r="264" spans="1:12">
      <c r="A264" s="527"/>
      <c r="B264" s="527"/>
      <c r="C264" s="527"/>
      <c r="D264" s="527"/>
      <c r="E264" s="527"/>
      <c r="F264" s="527"/>
      <c r="G264" s="527"/>
      <c r="H264" s="527"/>
      <c r="I264" s="527"/>
      <c r="J264" s="527"/>
      <c r="K264" s="527"/>
      <c r="L264" s="527"/>
    </row>
    <row r="265" spans="1:12">
      <c r="A265" s="527"/>
      <c r="B265" s="527"/>
      <c r="C265" s="527"/>
      <c r="D265" s="527"/>
      <c r="E265" s="527"/>
      <c r="F265" s="527"/>
      <c r="G265" s="527"/>
      <c r="H265" s="527"/>
      <c r="I265" s="527"/>
      <c r="J265" s="527"/>
      <c r="K265" s="527"/>
      <c r="L265" s="527"/>
    </row>
    <row r="266" spans="1:12">
      <c r="A266" s="527"/>
      <c r="B266" s="527"/>
      <c r="C266" s="527"/>
      <c r="D266" s="527"/>
      <c r="E266" s="527"/>
      <c r="F266" s="527"/>
      <c r="G266" s="527"/>
      <c r="H266" s="527"/>
      <c r="I266" s="527"/>
      <c r="J266" s="527"/>
      <c r="K266" s="527"/>
      <c r="L266" s="527"/>
    </row>
    <row r="267" spans="1:12">
      <c r="A267" s="527"/>
      <c r="B267" s="527"/>
      <c r="C267" s="527"/>
      <c r="D267" s="527"/>
      <c r="E267" s="527"/>
      <c r="F267" s="527"/>
      <c r="G267" s="527"/>
      <c r="H267" s="527"/>
      <c r="I267" s="527"/>
      <c r="J267" s="527"/>
      <c r="K267" s="527"/>
      <c r="L267" s="527"/>
    </row>
    <row r="268" spans="1:12">
      <c r="A268" s="527"/>
      <c r="B268" s="527"/>
      <c r="C268" s="527"/>
      <c r="D268" s="527"/>
      <c r="E268" s="527"/>
      <c r="F268" s="527"/>
      <c r="G268" s="527"/>
      <c r="H268" s="527"/>
      <c r="I268" s="527"/>
      <c r="J268" s="527"/>
      <c r="K268" s="527"/>
      <c r="L268" s="527"/>
    </row>
    <row r="269" spans="1:12">
      <c r="A269" s="527"/>
      <c r="B269" s="527"/>
      <c r="C269" s="527"/>
      <c r="D269" s="527"/>
      <c r="E269" s="527"/>
      <c r="F269" s="527"/>
      <c r="G269" s="527"/>
      <c r="H269" s="527"/>
      <c r="I269" s="527"/>
      <c r="J269" s="527"/>
      <c r="K269" s="527"/>
      <c r="L269" s="527"/>
    </row>
    <row r="270" spans="1:12">
      <c r="A270" s="527"/>
      <c r="B270" s="527"/>
      <c r="C270" s="527"/>
      <c r="D270" s="527"/>
      <c r="E270" s="527"/>
      <c r="F270" s="527"/>
      <c r="G270" s="527"/>
      <c r="H270" s="527"/>
      <c r="I270" s="527"/>
      <c r="J270" s="527"/>
      <c r="K270" s="527"/>
      <c r="L270" s="527"/>
    </row>
    <row r="271" spans="1:12">
      <c r="A271" s="527"/>
      <c r="B271" s="527"/>
      <c r="C271" s="527"/>
      <c r="D271" s="527"/>
      <c r="E271" s="527"/>
      <c r="F271" s="527"/>
      <c r="G271" s="527"/>
      <c r="H271" s="527"/>
      <c r="I271" s="527"/>
      <c r="J271" s="527"/>
      <c r="K271" s="527"/>
      <c r="L271" s="527"/>
    </row>
    <row r="272" spans="1:12">
      <c r="A272" s="527"/>
      <c r="B272" s="527"/>
      <c r="C272" s="527"/>
      <c r="D272" s="527"/>
      <c r="E272" s="527"/>
      <c r="F272" s="527"/>
      <c r="G272" s="527"/>
      <c r="H272" s="527"/>
      <c r="I272" s="527"/>
      <c r="J272" s="527"/>
      <c r="K272" s="527"/>
      <c r="L272" s="527"/>
    </row>
    <row r="273" spans="1:12">
      <c r="A273" s="527"/>
      <c r="B273" s="527"/>
      <c r="C273" s="527"/>
      <c r="D273" s="527"/>
      <c r="E273" s="527"/>
      <c r="F273" s="527"/>
      <c r="G273" s="527"/>
      <c r="H273" s="527"/>
      <c r="I273" s="527"/>
      <c r="J273" s="527"/>
      <c r="K273" s="527"/>
      <c r="L273" s="527"/>
    </row>
    <row r="274" spans="1:12">
      <c r="A274" s="527"/>
      <c r="B274" s="527"/>
      <c r="C274" s="527"/>
      <c r="D274" s="527"/>
      <c r="E274" s="527"/>
      <c r="F274" s="527"/>
      <c r="G274" s="527"/>
      <c r="H274" s="527"/>
      <c r="I274" s="527"/>
      <c r="J274" s="527"/>
      <c r="K274" s="527"/>
      <c r="L274" s="527"/>
    </row>
    <row r="275" spans="1:12">
      <c r="A275" s="527"/>
      <c r="B275" s="527"/>
      <c r="C275" s="527"/>
      <c r="D275" s="527"/>
      <c r="E275" s="527"/>
      <c r="F275" s="527"/>
      <c r="G275" s="527"/>
      <c r="H275" s="527"/>
      <c r="I275" s="527"/>
      <c r="J275" s="527"/>
      <c r="K275" s="527"/>
      <c r="L275" s="527"/>
    </row>
    <row r="276" spans="1:12">
      <c r="A276" s="527"/>
      <c r="B276" s="527"/>
      <c r="C276" s="527"/>
      <c r="D276" s="527"/>
      <c r="E276" s="527"/>
      <c r="F276" s="527"/>
      <c r="G276" s="527"/>
      <c r="H276" s="527"/>
      <c r="I276" s="527"/>
      <c r="J276" s="527"/>
      <c r="K276" s="527"/>
      <c r="L276" s="527"/>
    </row>
    <row r="277" spans="1:12">
      <c r="A277" s="527"/>
      <c r="B277" s="527"/>
      <c r="C277" s="527"/>
      <c r="D277" s="527"/>
      <c r="E277" s="527"/>
      <c r="F277" s="527"/>
      <c r="G277" s="527"/>
      <c r="H277" s="527"/>
      <c r="I277" s="527"/>
      <c r="J277" s="527"/>
      <c r="K277" s="527"/>
      <c r="L277" s="527"/>
    </row>
    <row r="278" spans="1:12">
      <c r="A278" s="527"/>
      <c r="B278" s="527"/>
      <c r="C278" s="527"/>
      <c r="D278" s="527"/>
      <c r="E278" s="527"/>
      <c r="F278" s="527"/>
      <c r="G278" s="527"/>
      <c r="H278" s="527"/>
      <c r="I278" s="527"/>
      <c r="J278" s="527"/>
      <c r="K278" s="527"/>
      <c r="L278" s="527"/>
    </row>
    <row r="279" spans="1:12">
      <c r="A279" s="527"/>
      <c r="B279" s="527"/>
      <c r="C279" s="527"/>
      <c r="D279" s="527"/>
      <c r="E279" s="527"/>
      <c r="F279" s="527"/>
      <c r="G279" s="527"/>
      <c r="H279" s="527"/>
      <c r="I279" s="527"/>
      <c r="J279" s="527"/>
      <c r="K279" s="527"/>
      <c r="L279" s="527"/>
    </row>
    <row r="280" spans="1:12">
      <c r="A280" s="527"/>
      <c r="B280" s="527"/>
      <c r="C280" s="527"/>
      <c r="D280" s="527"/>
      <c r="E280" s="527"/>
      <c r="F280" s="527"/>
      <c r="G280" s="527"/>
      <c r="H280" s="527"/>
      <c r="I280" s="527"/>
      <c r="J280" s="527"/>
      <c r="K280" s="527"/>
      <c r="L280" s="527"/>
    </row>
    <row r="281" spans="1:12">
      <c r="A281" s="527"/>
      <c r="B281" s="527"/>
      <c r="C281" s="527"/>
      <c r="D281" s="527"/>
      <c r="E281" s="527"/>
      <c r="F281" s="527"/>
      <c r="G281" s="527"/>
      <c r="H281" s="527"/>
      <c r="I281" s="527"/>
      <c r="J281" s="527"/>
      <c r="K281" s="527"/>
      <c r="L281" s="527"/>
    </row>
    <row r="282" spans="1:12">
      <c r="A282" s="527"/>
      <c r="B282" s="527"/>
      <c r="C282" s="527"/>
      <c r="D282" s="527"/>
      <c r="E282" s="527"/>
      <c r="F282" s="527"/>
      <c r="G282" s="527"/>
      <c r="H282" s="527"/>
      <c r="I282" s="527"/>
      <c r="J282" s="527"/>
      <c r="K282" s="527"/>
      <c r="L282" s="527"/>
    </row>
    <row r="283" spans="1:12">
      <c r="A283" s="527"/>
      <c r="B283" s="527"/>
      <c r="C283" s="527"/>
      <c r="D283" s="527"/>
      <c r="E283" s="527"/>
      <c r="F283" s="527"/>
      <c r="G283" s="527"/>
      <c r="H283" s="527"/>
      <c r="I283" s="527"/>
      <c r="J283" s="527"/>
      <c r="K283" s="527"/>
      <c r="L283" s="527"/>
    </row>
    <row r="284" spans="1:12">
      <c r="A284" s="527"/>
      <c r="B284" s="527"/>
      <c r="C284" s="527"/>
      <c r="D284" s="527"/>
      <c r="E284" s="527"/>
      <c r="F284" s="527"/>
      <c r="G284" s="527"/>
      <c r="H284" s="527"/>
      <c r="I284" s="527"/>
      <c r="J284" s="527"/>
      <c r="K284" s="527"/>
      <c r="L284" s="527"/>
    </row>
    <row r="285" spans="1:12">
      <c r="A285" s="527"/>
      <c r="B285" s="527"/>
      <c r="C285" s="527"/>
      <c r="D285" s="527"/>
      <c r="E285" s="527"/>
      <c r="F285" s="527"/>
      <c r="G285" s="527"/>
      <c r="H285" s="527"/>
      <c r="I285" s="527"/>
      <c r="J285" s="527"/>
      <c r="K285" s="527"/>
      <c r="L285" s="527"/>
    </row>
    <row r="286" spans="1:12">
      <c r="A286" s="527"/>
      <c r="B286" s="527"/>
      <c r="C286" s="527"/>
      <c r="D286" s="527"/>
      <c r="E286" s="527"/>
      <c r="F286" s="527"/>
      <c r="G286" s="527"/>
      <c r="H286" s="527"/>
      <c r="I286" s="527"/>
      <c r="J286" s="527"/>
      <c r="K286" s="527"/>
      <c r="L286" s="527"/>
    </row>
    <row r="287" spans="1:12">
      <c r="A287" s="527"/>
      <c r="B287" s="527"/>
      <c r="C287" s="527"/>
      <c r="D287" s="527"/>
      <c r="E287" s="527"/>
      <c r="F287" s="527"/>
      <c r="G287" s="527"/>
      <c r="H287" s="527"/>
      <c r="I287" s="527"/>
      <c r="J287" s="527"/>
      <c r="K287" s="527"/>
      <c r="L287" s="527"/>
    </row>
    <row r="288" spans="1:12">
      <c r="A288" s="527"/>
      <c r="B288" s="527"/>
      <c r="C288" s="527"/>
      <c r="D288" s="527"/>
      <c r="E288" s="527"/>
      <c r="F288" s="527"/>
      <c r="G288" s="527"/>
      <c r="H288" s="527"/>
      <c r="I288" s="527"/>
      <c r="J288" s="527"/>
      <c r="K288" s="527"/>
      <c r="L288" s="527"/>
    </row>
    <row r="289" spans="1:12">
      <c r="A289" s="527"/>
      <c r="B289" s="527"/>
      <c r="C289" s="527"/>
      <c r="D289" s="527"/>
      <c r="E289" s="527"/>
      <c r="F289" s="527"/>
      <c r="G289" s="527"/>
      <c r="H289" s="527"/>
      <c r="I289" s="527"/>
      <c r="J289" s="527"/>
      <c r="K289" s="527"/>
      <c r="L289" s="527"/>
    </row>
    <row r="290" spans="1:12">
      <c r="A290" s="527"/>
      <c r="B290" s="527"/>
      <c r="C290" s="527"/>
      <c r="D290" s="527"/>
      <c r="E290" s="527"/>
      <c r="F290" s="527"/>
      <c r="G290" s="527"/>
      <c r="H290" s="527"/>
      <c r="I290" s="527"/>
      <c r="J290" s="527"/>
      <c r="K290" s="527"/>
      <c r="L290" s="527"/>
    </row>
    <row r="291" spans="1:12">
      <c r="A291" s="527"/>
      <c r="B291" s="527"/>
      <c r="C291" s="527"/>
      <c r="D291" s="527"/>
      <c r="E291" s="527"/>
      <c r="F291" s="527"/>
      <c r="G291" s="527"/>
      <c r="H291" s="527"/>
      <c r="I291" s="527"/>
      <c r="J291" s="527"/>
      <c r="K291" s="527"/>
      <c r="L291" s="527"/>
    </row>
    <row r="292" spans="1:12">
      <c r="A292" s="527"/>
      <c r="B292" s="527"/>
      <c r="C292" s="527"/>
      <c r="D292" s="527"/>
      <c r="E292" s="527"/>
      <c r="F292" s="527"/>
      <c r="G292" s="527"/>
      <c r="H292" s="527"/>
      <c r="I292" s="527"/>
      <c r="J292" s="527"/>
      <c r="K292" s="527"/>
      <c r="L292" s="527"/>
    </row>
    <row r="293" spans="1:12">
      <c r="A293" s="527"/>
      <c r="B293" s="527"/>
      <c r="C293" s="527"/>
      <c r="D293" s="527"/>
      <c r="E293" s="527"/>
      <c r="F293" s="527"/>
      <c r="G293" s="527"/>
      <c r="H293" s="527"/>
      <c r="I293" s="527"/>
      <c r="J293" s="527"/>
      <c r="K293" s="527"/>
      <c r="L293" s="527"/>
    </row>
    <row r="294" spans="1:12">
      <c r="A294" s="527"/>
      <c r="B294" s="527"/>
      <c r="C294" s="527"/>
      <c r="D294" s="527"/>
      <c r="E294" s="527"/>
      <c r="F294" s="527"/>
      <c r="G294" s="527"/>
      <c r="H294" s="527"/>
      <c r="I294" s="527"/>
      <c r="J294" s="527"/>
      <c r="K294" s="527"/>
      <c r="L294" s="527"/>
    </row>
    <row r="295" spans="1:12">
      <c r="A295" s="527"/>
      <c r="B295" s="527"/>
      <c r="C295" s="527"/>
      <c r="D295" s="527"/>
      <c r="E295" s="527"/>
      <c r="F295" s="527"/>
      <c r="G295" s="527"/>
      <c r="H295" s="527"/>
      <c r="I295" s="527"/>
      <c r="J295" s="527"/>
      <c r="K295" s="527"/>
      <c r="L295" s="527"/>
    </row>
    <row r="296" spans="1:12">
      <c r="A296" s="527"/>
      <c r="B296" s="527"/>
      <c r="C296" s="527"/>
      <c r="D296" s="527"/>
      <c r="E296" s="527"/>
      <c r="F296" s="527"/>
      <c r="G296" s="527"/>
      <c r="H296" s="527"/>
      <c r="I296" s="527"/>
      <c r="J296" s="527"/>
      <c r="K296" s="527"/>
      <c r="L296" s="527"/>
    </row>
    <row r="297" spans="1:12">
      <c r="A297" s="527"/>
      <c r="B297" s="527"/>
      <c r="C297" s="527"/>
      <c r="D297" s="527"/>
      <c r="E297" s="527"/>
      <c r="F297" s="527"/>
      <c r="G297" s="527"/>
      <c r="H297" s="527"/>
      <c r="I297" s="527"/>
      <c r="J297" s="527"/>
      <c r="K297" s="527"/>
      <c r="L297" s="527"/>
    </row>
    <row r="298" spans="1:12">
      <c r="A298" s="527"/>
      <c r="B298" s="527"/>
      <c r="C298" s="527"/>
      <c r="D298" s="527"/>
      <c r="E298" s="527"/>
      <c r="F298" s="527"/>
      <c r="G298" s="527"/>
      <c r="H298" s="527"/>
      <c r="I298" s="527"/>
      <c r="J298" s="527"/>
      <c r="K298" s="527"/>
      <c r="L298" s="527"/>
    </row>
    <row r="299" spans="1:12">
      <c r="A299" s="527"/>
      <c r="B299" s="527"/>
      <c r="C299" s="527"/>
      <c r="D299" s="527"/>
      <c r="E299" s="527"/>
      <c r="F299" s="527"/>
      <c r="G299" s="527"/>
      <c r="H299" s="527"/>
      <c r="I299" s="527"/>
      <c r="J299" s="527"/>
      <c r="K299" s="527"/>
      <c r="L299" s="527"/>
    </row>
    <row r="300" spans="1:12">
      <c r="A300" s="527"/>
      <c r="B300" s="527"/>
      <c r="C300" s="527"/>
      <c r="D300" s="527"/>
      <c r="E300" s="527"/>
      <c r="F300" s="527"/>
      <c r="G300" s="527"/>
      <c r="H300" s="527"/>
      <c r="I300" s="527"/>
      <c r="J300" s="527"/>
      <c r="K300" s="527"/>
      <c r="L300" s="527"/>
    </row>
    <row r="301" spans="1:12">
      <c r="A301" s="527"/>
      <c r="B301" s="527"/>
      <c r="C301" s="527"/>
      <c r="D301" s="527"/>
      <c r="E301" s="527"/>
      <c r="F301" s="527"/>
      <c r="G301" s="527"/>
      <c r="H301" s="527"/>
      <c r="I301" s="527"/>
      <c r="J301" s="527"/>
      <c r="K301" s="527"/>
      <c r="L301" s="527"/>
    </row>
    <row r="302" spans="1:12">
      <c r="A302" s="527"/>
      <c r="B302" s="527"/>
      <c r="C302" s="527"/>
      <c r="D302" s="527"/>
      <c r="E302" s="527"/>
      <c r="F302" s="527"/>
      <c r="G302" s="527"/>
      <c r="H302" s="527"/>
      <c r="I302" s="527"/>
      <c r="J302" s="527"/>
      <c r="K302" s="527"/>
      <c r="L302" s="527"/>
    </row>
    <row r="303" spans="1:12">
      <c r="A303" s="527"/>
      <c r="B303" s="527"/>
      <c r="C303" s="527"/>
      <c r="D303" s="527"/>
      <c r="E303" s="527"/>
      <c r="F303" s="527"/>
      <c r="G303" s="527"/>
      <c r="H303" s="527"/>
      <c r="I303" s="527"/>
      <c r="J303" s="527"/>
      <c r="K303" s="527"/>
      <c r="L303" s="527"/>
    </row>
    <row r="304" spans="1:12">
      <c r="A304" s="527"/>
      <c r="B304" s="527"/>
      <c r="C304" s="527"/>
      <c r="D304" s="527"/>
      <c r="E304" s="527"/>
      <c r="F304" s="527"/>
      <c r="G304" s="527"/>
      <c r="H304" s="527"/>
      <c r="I304" s="527"/>
      <c r="J304" s="527"/>
      <c r="K304" s="527"/>
      <c r="L304" s="527"/>
    </row>
    <row r="305" spans="1:12">
      <c r="A305" s="527"/>
      <c r="B305" s="527"/>
      <c r="C305" s="527"/>
      <c r="D305" s="527"/>
      <c r="E305" s="527"/>
      <c r="F305" s="527"/>
      <c r="G305" s="527"/>
      <c r="H305" s="527"/>
      <c r="I305" s="527"/>
      <c r="J305" s="527"/>
      <c r="K305" s="527"/>
      <c r="L305" s="527"/>
    </row>
    <row r="306" spans="1:12">
      <c r="A306" s="527"/>
      <c r="B306" s="527"/>
      <c r="C306" s="527"/>
      <c r="D306" s="527"/>
      <c r="E306" s="527"/>
      <c r="F306" s="527"/>
      <c r="G306" s="527"/>
      <c r="H306" s="527"/>
      <c r="I306" s="527"/>
      <c r="J306" s="527"/>
      <c r="K306" s="527"/>
      <c r="L306" s="527"/>
    </row>
    <row r="307" spans="1:12">
      <c r="A307" s="527"/>
      <c r="B307" s="527"/>
      <c r="C307" s="527"/>
      <c r="D307" s="527"/>
      <c r="E307" s="527"/>
      <c r="F307" s="527"/>
      <c r="G307" s="527"/>
      <c r="H307" s="527"/>
      <c r="I307" s="527"/>
      <c r="J307" s="527"/>
      <c r="K307" s="527"/>
      <c r="L307" s="527"/>
    </row>
    <row r="308" spans="1:12">
      <c r="A308" s="527"/>
      <c r="B308" s="527"/>
      <c r="C308" s="527"/>
      <c r="D308" s="527"/>
      <c r="E308" s="527"/>
      <c r="F308" s="527"/>
      <c r="G308" s="527"/>
      <c r="H308" s="527"/>
      <c r="I308" s="527"/>
      <c r="J308" s="527"/>
      <c r="K308" s="527"/>
      <c r="L308" s="527"/>
    </row>
    <row r="309" spans="1:12">
      <c r="A309" s="527"/>
      <c r="B309" s="527"/>
      <c r="C309" s="527"/>
      <c r="D309" s="527"/>
      <c r="E309" s="527"/>
      <c r="F309" s="527"/>
      <c r="G309" s="527"/>
      <c r="H309" s="527"/>
      <c r="I309" s="527"/>
      <c r="J309" s="527"/>
      <c r="K309" s="527"/>
      <c r="L309" s="527"/>
    </row>
    <row r="310" spans="1:12">
      <c r="A310" s="527"/>
      <c r="B310" s="527"/>
      <c r="C310" s="527"/>
      <c r="D310" s="527"/>
      <c r="E310" s="527"/>
      <c r="F310" s="527"/>
      <c r="G310" s="527"/>
      <c r="H310" s="527"/>
      <c r="I310" s="527"/>
      <c r="J310" s="527"/>
      <c r="K310" s="527"/>
      <c r="L310" s="527"/>
    </row>
    <row r="311" spans="1:12">
      <c r="A311" s="527"/>
      <c r="B311" s="527"/>
      <c r="C311" s="527"/>
      <c r="D311" s="527"/>
      <c r="E311" s="527"/>
      <c r="F311" s="527"/>
      <c r="G311" s="527"/>
      <c r="H311" s="527"/>
      <c r="I311" s="527"/>
      <c r="J311" s="527"/>
      <c r="K311" s="527"/>
      <c r="L311" s="527"/>
    </row>
    <row r="312" spans="1:12">
      <c r="A312" s="527"/>
      <c r="B312" s="527"/>
      <c r="C312" s="527"/>
      <c r="D312" s="527"/>
      <c r="E312" s="527"/>
      <c r="F312" s="527"/>
      <c r="G312" s="527"/>
      <c r="H312" s="527"/>
      <c r="I312" s="527"/>
      <c r="J312" s="527"/>
      <c r="K312" s="527"/>
      <c r="L312" s="527"/>
    </row>
    <row r="313" spans="1:12">
      <c r="A313" s="527"/>
      <c r="B313" s="527"/>
      <c r="C313" s="527"/>
      <c r="D313" s="527"/>
      <c r="E313" s="527"/>
      <c r="F313" s="527"/>
      <c r="G313" s="527"/>
      <c r="H313" s="527"/>
      <c r="I313" s="527"/>
      <c r="J313" s="527"/>
      <c r="K313" s="527"/>
      <c r="L313" s="527"/>
    </row>
    <row r="314" spans="1:12">
      <c r="A314" s="527"/>
      <c r="B314" s="527"/>
      <c r="C314" s="527"/>
      <c r="D314" s="527"/>
      <c r="E314" s="527"/>
      <c r="F314" s="527"/>
      <c r="G314" s="527"/>
      <c r="H314" s="527"/>
      <c r="I314" s="527"/>
      <c r="J314" s="527"/>
      <c r="K314" s="527"/>
      <c r="L314" s="527"/>
    </row>
    <row r="315" spans="1:12">
      <c r="A315" s="527"/>
      <c r="B315" s="527"/>
      <c r="C315" s="527"/>
      <c r="D315" s="527"/>
      <c r="E315" s="527"/>
      <c r="F315" s="527"/>
      <c r="G315" s="527"/>
      <c r="H315" s="527"/>
      <c r="I315" s="527"/>
      <c r="J315" s="527"/>
      <c r="K315" s="527"/>
      <c r="L315" s="527"/>
    </row>
    <row r="316" spans="1:12">
      <c r="A316" s="527"/>
      <c r="B316" s="527"/>
      <c r="C316" s="527"/>
      <c r="D316" s="527"/>
      <c r="E316" s="527"/>
      <c r="F316" s="527"/>
      <c r="G316" s="527"/>
      <c r="H316" s="527"/>
      <c r="I316" s="527"/>
      <c r="J316" s="527"/>
      <c r="K316" s="527"/>
      <c r="L316" s="527"/>
    </row>
    <row r="317" spans="1:12">
      <c r="A317" s="527"/>
      <c r="B317" s="527"/>
      <c r="C317" s="527"/>
      <c r="D317" s="527"/>
      <c r="E317" s="527"/>
      <c r="F317" s="527"/>
      <c r="G317" s="527"/>
      <c r="H317" s="527"/>
      <c r="I317" s="527"/>
      <c r="J317" s="527"/>
      <c r="K317" s="527"/>
      <c r="L317" s="527"/>
    </row>
  </sheetData>
  <mergeCells count="49">
    <mergeCell ref="C74:J74"/>
    <mergeCell ref="C59:J59"/>
    <mergeCell ref="C60:J60"/>
    <mergeCell ref="C61:J61"/>
    <mergeCell ref="C62:J62"/>
    <mergeCell ref="C65:J65"/>
    <mergeCell ref="C66:J66"/>
    <mergeCell ref="C67:J67"/>
    <mergeCell ref="C68:J68"/>
    <mergeCell ref="C71:J71"/>
    <mergeCell ref="C72:J72"/>
    <mergeCell ref="C73:J73"/>
    <mergeCell ref="C56:J56"/>
    <mergeCell ref="C41:J41"/>
    <mergeCell ref="C42:J42"/>
    <mergeCell ref="C43:J43"/>
    <mergeCell ref="C44:J44"/>
    <mergeCell ref="C47:J47"/>
    <mergeCell ref="C48:J48"/>
    <mergeCell ref="C49:J49"/>
    <mergeCell ref="C50:J50"/>
    <mergeCell ref="C53:J53"/>
    <mergeCell ref="C54:J54"/>
    <mergeCell ref="C55:J55"/>
    <mergeCell ref="C38:J38"/>
    <mergeCell ref="C23:J23"/>
    <mergeCell ref="C24:J24"/>
    <mergeCell ref="C25:J25"/>
    <mergeCell ref="C26:J26"/>
    <mergeCell ref="C29:J29"/>
    <mergeCell ref="C30:J30"/>
    <mergeCell ref="C31:J31"/>
    <mergeCell ref="C32:J32"/>
    <mergeCell ref="C35:J35"/>
    <mergeCell ref="C36:J36"/>
    <mergeCell ref="C37:J37"/>
    <mergeCell ref="C20:J20"/>
    <mergeCell ref="G7:J7"/>
    <mergeCell ref="G8:J8"/>
    <mergeCell ref="G9:J9"/>
    <mergeCell ref="B11:C11"/>
    <mergeCell ref="D11:J11"/>
    <mergeCell ref="B12:C12"/>
    <mergeCell ref="D12:J12"/>
    <mergeCell ref="B14:C14"/>
    <mergeCell ref="D14:J14"/>
    <mergeCell ref="C17:J17"/>
    <mergeCell ref="C18:J18"/>
    <mergeCell ref="C19:J19"/>
  </mergeCells>
  <phoneticPr fontId="9"/>
  <conditionalFormatting sqref="D13:J13">
    <cfRule type="containsText" dxfId="3" priority="1" operator="containsText" text="要入力">
      <formula>NOT(ISERROR(SEARCH("要入力",D13)))</formula>
    </cfRule>
  </conditionalFormatting>
  <pageMargins left="0.7" right="0.7" top="0.75" bottom="0.75" header="0.3" footer="0.3"/>
  <pageSetup paperSize="9" scale="82" orientation="portrait" r:id="rId1"/>
  <rowBreaks count="1" manualBreakCount="1">
    <brk id="4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EFA1-4007-4095-BA1B-1EA8A643E9B3}">
  <sheetPr>
    <tabColor theme="4" tint="0.79998168889431442"/>
  </sheetPr>
  <dimension ref="A2:L216"/>
  <sheetViews>
    <sheetView view="pageBreakPreview" zoomScale="90" zoomScaleNormal="100" zoomScaleSheetLayoutView="90" workbookViewId="0">
      <selection activeCell="R27" sqref="R27"/>
    </sheetView>
  </sheetViews>
  <sheetFormatPr defaultRowHeight="18.75"/>
  <cols>
    <col min="1" max="1" width="3.375" style="536" customWidth="1"/>
    <col min="2" max="2" width="10.75" style="536" customWidth="1"/>
    <col min="3" max="10" width="10" style="536" customWidth="1"/>
    <col min="11" max="11" width="3.5" style="536" customWidth="1"/>
    <col min="12" max="12" width="9" style="536"/>
  </cols>
  <sheetData>
    <row r="2" spans="1:12">
      <c r="F2" s="537" t="s">
        <v>501</v>
      </c>
      <c r="J2" s="538"/>
    </row>
    <row r="3" spans="1:12">
      <c r="F3" s="537" t="s">
        <v>497</v>
      </c>
      <c r="J3" s="538"/>
    </row>
    <row r="4" spans="1:12">
      <c r="D4" s="1216"/>
      <c r="E4" s="1216"/>
      <c r="F4" s="1216"/>
      <c r="G4" s="1216"/>
      <c r="H4" s="1216"/>
    </row>
    <row r="5" spans="1:12">
      <c r="B5" s="526" t="s">
        <v>314</v>
      </c>
    </row>
    <row r="8" spans="1:12">
      <c r="A8" s="526"/>
      <c r="B8" s="526"/>
      <c r="C8" s="526"/>
      <c r="D8" s="526"/>
      <c r="E8" s="526"/>
      <c r="F8" s="539" t="s">
        <v>503</v>
      </c>
      <c r="G8" s="1227" t="s">
        <v>514</v>
      </c>
      <c r="H8" s="1228"/>
      <c r="I8" s="1228"/>
      <c r="J8" s="1229"/>
      <c r="K8" s="526"/>
      <c r="L8" s="526"/>
    </row>
    <row r="9" spans="1:12">
      <c r="A9" s="526"/>
      <c r="B9" s="526"/>
      <c r="C9" s="526"/>
      <c r="D9" s="526"/>
      <c r="E9" s="526"/>
      <c r="F9" s="539" t="s">
        <v>515</v>
      </c>
      <c r="G9" s="1227" t="s">
        <v>516</v>
      </c>
      <c r="H9" s="1228"/>
      <c r="I9" s="1228"/>
      <c r="J9" s="1229"/>
      <c r="K9" s="526"/>
      <c r="L9" s="526"/>
    </row>
    <row r="10" spans="1:12">
      <c r="A10" s="526"/>
      <c r="B10" s="526"/>
      <c r="C10" s="526"/>
      <c r="D10" s="526"/>
      <c r="E10" s="526"/>
      <c r="F10" s="539" t="s">
        <v>505</v>
      </c>
      <c r="G10" s="1227" t="s">
        <v>517</v>
      </c>
      <c r="H10" s="1228"/>
      <c r="I10" s="1228"/>
      <c r="J10" s="1229"/>
      <c r="K10" s="526"/>
      <c r="L10" s="526"/>
    </row>
    <row r="11" spans="1:12">
      <c r="A11" s="526"/>
      <c r="B11" s="526"/>
      <c r="C11" s="526"/>
      <c r="D11" s="526"/>
      <c r="E11" s="526"/>
      <c r="F11" s="526"/>
      <c r="G11" s="526"/>
      <c r="H11" s="526"/>
      <c r="I11" s="526"/>
      <c r="J11" s="526"/>
      <c r="K11" s="526"/>
      <c r="L11" s="526"/>
    </row>
    <row r="12" spans="1:12">
      <c r="A12" s="526"/>
      <c r="B12" s="1216" t="s">
        <v>518</v>
      </c>
      <c r="C12" s="1216"/>
      <c r="D12" s="1227" t="s">
        <v>519</v>
      </c>
      <c r="E12" s="1228"/>
      <c r="F12" s="1228"/>
      <c r="G12" s="1228"/>
      <c r="H12" s="1228"/>
      <c r="I12" s="1228"/>
      <c r="J12" s="1229"/>
      <c r="K12" s="526"/>
      <c r="L12" s="526"/>
    </row>
    <row r="13" spans="1:12">
      <c r="A13" s="526"/>
      <c r="B13" s="1216" t="s">
        <v>507</v>
      </c>
      <c r="C13" s="1216"/>
      <c r="D13" s="1227" t="s">
        <v>520</v>
      </c>
      <c r="E13" s="1228"/>
      <c r="F13" s="1228"/>
      <c r="G13" s="1228"/>
      <c r="H13" s="1228"/>
      <c r="I13" s="1228"/>
      <c r="J13" s="1229"/>
      <c r="K13" s="526"/>
      <c r="L13" s="529"/>
    </row>
    <row r="14" spans="1:12">
      <c r="A14" s="526"/>
      <c r="B14" s="531"/>
      <c r="C14" s="531"/>
      <c r="D14" s="532"/>
      <c r="E14" s="533"/>
      <c r="F14" s="533"/>
      <c r="G14" s="533"/>
      <c r="H14" s="533"/>
      <c r="I14" s="533"/>
      <c r="J14" s="534"/>
      <c r="K14" s="526"/>
      <c r="L14" s="529"/>
    </row>
    <row r="15" spans="1:12">
      <c r="A15" s="526"/>
      <c r="B15" s="1230" t="s">
        <v>508</v>
      </c>
      <c r="C15" s="1230"/>
      <c r="D15" s="1227" t="s">
        <v>521</v>
      </c>
      <c r="E15" s="1228"/>
      <c r="F15" s="1228"/>
      <c r="G15" s="1228"/>
      <c r="H15" s="1228"/>
      <c r="I15" s="1228"/>
      <c r="J15" s="1229"/>
      <c r="K15" s="526"/>
      <c r="L15" s="526"/>
    </row>
    <row r="16" spans="1:12">
      <c r="A16" s="526"/>
      <c r="B16" s="526"/>
      <c r="C16" s="526"/>
      <c r="D16" s="526"/>
      <c r="E16" s="526"/>
      <c r="F16" s="526"/>
      <c r="G16" s="526"/>
      <c r="H16" s="526"/>
      <c r="I16" s="526"/>
      <c r="J16" s="526"/>
      <c r="K16" s="526"/>
      <c r="L16" s="526"/>
    </row>
    <row r="17" spans="1:12">
      <c r="A17" s="526"/>
      <c r="B17" s="526"/>
      <c r="C17" s="526"/>
      <c r="D17" s="526"/>
      <c r="E17" s="526"/>
      <c r="F17" s="526"/>
      <c r="G17" s="526"/>
      <c r="H17" s="526"/>
      <c r="I17" s="526"/>
      <c r="J17" s="526"/>
      <c r="K17" s="526"/>
      <c r="L17" s="526"/>
    </row>
    <row r="18" spans="1:12">
      <c r="A18" s="526"/>
      <c r="B18" s="531">
        <v>1</v>
      </c>
      <c r="C18" s="526"/>
      <c r="D18" s="526"/>
      <c r="E18" s="526"/>
      <c r="F18" s="526"/>
      <c r="G18" s="526"/>
      <c r="H18" s="526"/>
      <c r="I18" s="526"/>
      <c r="J18" s="526"/>
      <c r="K18" s="526"/>
      <c r="L18" s="526"/>
    </row>
    <row r="19" spans="1:12">
      <c r="A19" s="526"/>
      <c r="B19" s="526" t="s">
        <v>509</v>
      </c>
      <c r="C19" s="1224" t="s">
        <v>522</v>
      </c>
      <c r="D19" s="1225"/>
      <c r="E19" s="1225"/>
      <c r="F19" s="1225"/>
      <c r="G19" s="1225"/>
      <c r="H19" s="1225"/>
      <c r="I19" s="1225"/>
      <c r="J19" s="1226"/>
      <c r="K19" s="526"/>
      <c r="L19" s="526"/>
    </row>
    <row r="20" spans="1:12">
      <c r="A20" s="526"/>
      <c r="B20" s="526" t="s">
        <v>498</v>
      </c>
      <c r="C20" s="1224" t="s">
        <v>523</v>
      </c>
      <c r="D20" s="1225"/>
      <c r="E20" s="1225"/>
      <c r="F20" s="1225"/>
      <c r="G20" s="1225"/>
      <c r="H20" s="1225"/>
      <c r="I20" s="1225"/>
      <c r="J20" s="1226"/>
      <c r="K20" s="526"/>
      <c r="L20" s="526"/>
    </row>
    <row r="21" spans="1:12">
      <c r="A21" s="526"/>
      <c r="B21" s="526" t="s">
        <v>499</v>
      </c>
      <c r="C21" s="1224" t="s">
        <v>524</v>
      </c>
      <c r="D21" s="1225"/>
      <c r="E21" s="1225"/>
      <c r="F21" s="1225"/>
      <c r="G21" s="1225"/>
      <c r="H21" s="1225"/>
      <c r="I21" s="1225"/>
      <c r="J21" s="1226"/>
      <c r="K21" s="526"/>
      <c r="L21" s="526"/>
    </row>
    <row r="22" spans="1:12">
      <c r="A22" s="526"/>
      <c r="B22" s="526" t="s">
        <v>500</v>
      </c>
      <c r="C22" s="1231" t="s">
        <v>525</v>
      </c>
      <c r="D22" s="1232"/>
      <c r="E22" s="1232"/>
      <c r="F22" s="1232"/>
      <c r="G22" s="1232"/>
      <c r="H22" s="1232"/>
      <c r="I22" s="1232"/>
      <c r="J22" s="1233"/>
      <c r="K22" s="526"/>
      <c r="L22" s="526"/>
    </row>
    <row r="23" spans="1:12">
      <c r="A23" s="526"/>
      <c r="B23" s="526"/>
      <c r="C23" s="540"/>
      <c r="D23" s="540"/>
      <c r="E23" s="540"/>
      <c r="F23" s="540"/>
      <c r="G23" s="540"/>
      <c r="H23" s="540"/>
      <c r="I23" s="540"/>
      <c r="J23" s="540"/>
      <c r="K23" s="526"/>
      <c r="L23" s="526"/>
    </row>
    <row r="24" spans="1:12">
      <c r="A24" s="526"/>
      <c r="B24" s="531">
        <v>2</v>
      </c>
      <c r="C24" s="540"/>
      <c r="D24" s="540"/>
      <c r="E24" s="540"/>
      <c r="F24" s="540"/>
      <c r="G24" s="540"/>
      <c r="H24" s="540"/>
      <c r="I24" s="540"/>
      <c r="J24" s="540"/>
      <c r="K24" s="526"/>
      <c r="L24" s="526"/>
    </row>
    <row r="25" spans="1:12">
      <c r="A25" s="526"/>
      <c r="B25" s="526" t="s">
        <v>509</v>
      </c>
      <c r="C25" s="1224" t="s">
        <v>526</v>
      </c>
      <c r="D25" s="1225"/>
      <c r="E25" s="1225"/>
      <c r="F25" s="1225"/>
      <c r="G25" s="1225"/>
      <c r="H25" s="1225"/>
      <c r="I25" s="1225"/>
      <c r="J25" s="1226"/>
      <c r="K25" s="526"/>
      <c r="L25" s="526"/>
    </row>
    <row r="26" spans="1:12">
      <c r="A26" s="526"/>
      <c r="B26" s="526" t="s">
        <v>498</v>
      </c>
      <c r="C26" s="1224" t="s">
        <v>527</v>
      </c>
      <c r="D26" s="1225"/>
      <c r="E26" s="1225"/>
      <c r="F26" s="1225"/>
      <c r="G26" s="1225"/>
      <c r="H26" s="1225"/>
      <c r="I26" s="1225"/>
      <c r="J26" s="1226"/>
      <c r="K26" s="526"/>
      <c r="L26" s="526"/>
    </row>
    <row r="27" spans="1:12">
      <c r="A27" s="526"/>
      <c r="B27" s="526" t="s">
        <v>499</v>
      </c>
      <c r="C27" s="1224" t="s">
        <v>528</v>
      </c>
      <c r="D27" s="1225"/>
      <c r="E27" s="1225"/>
      <c r="F27" s="1225"/>
      <c r="G27" s="1225"/>
      <c r="H27" s="1225"/>
      <c r="I27" s="1225"/>
      <c r="J27" s="1226"/>
      <c r="K27" s="526"/>
      <c r="L27" s="526"/>
    </row>
    <row r="28" spans="1:12">
      <c r="A28" s="526"/>
      <c r="B28" s="526" t="s">
        <v>500</v>
      </c>
      <c r="C28" s="1231" t="s">
        <v>525</v>
      </c>
      <c r="D28" s="1232"/>
      <c r="E28" s="1232"/>
      <c r="F28" s="1232"/>
      <c r="G28" s="1232"/>
      <c r="H28" s="1232"/>
      <c r="I28" s="1232"/>
      <c r="J28" s="1233"/>
      <c r="K28" s="526"/>
      <c r="L28" s="526"/>
    </row>
    <row r="29" spans="1:12">
      <c r="A29" s="526"/>
      <c r="B29" s="526"/>
      <c r="C29" s="540"/>
      <c r="D29" s="540"/>
      <c r="E29" s="540"/>
      <c r="F29" s="540"/>
      <c r="G29" s="540"/>
      <c r="H29" s="540"/>
      <c r="I29" s="540"/>
      <c r="J29" s="540"/>
      <c r="K29" s="526"/>
      <c r="L29" s="526"/>
    </row>
    <row r="30" spans="1:12">
      <c r="A30" s="526"/>
      <c r="B30" s="531">
        <v>3</v>
      </c>
      <c r="C30" s="540"/>
      <c r="D30" s="540"/>
      <c r="E30" s="540"/>
      <c r="F30" s="540"/>
      <c r="G30" s="540"/>
      <c r="H30" s="540"/>
      <c r="I30" s="540"/>
      <c r="J30" s="540"/>
      <c r="K30" s="526"/>
      <c r="L30" s="526"/>
    </row>
    <row r="31" spans="1:12">
      <c r="A31" s="526"/>
      <c r="B31" s="526" t="s">
        <v>509</v>
      </c>
      <c r="C31" s="1224" t="s">
        <v>529</v>
      </c>
      <c r="D31" s="1225"/>
      <c r="E31" s="1225"/>
      <c r="F31" s="1225"/>
      <c r="G31" s="1225"/>
      <c r="H31" s="1225"/>
      <c r="I31" s="1225"/>
      <c r="J31" s="1226"/>
      <c r="K31" s="526"/>
      <c r="L31" s="526"/>
    </row>
    <row r="32" spans="1:12">
      <c r="A32" s="526"/>
      <c r="B32" s="526" t="s">
        <v>498</v>
      </c>
      <c r="C32" s="1224" t="s">
        <v>530</v>
      </c>
      <c r="D32" s="1225"/>
      <c r="E32" s="1225"/>
      <c r="F32" s="1225"/>
      <c r="G32" s="1225"/>
      <c r="H32" s="1225"/>
      <c r="I32" s="1225"/>
      <c r="J32" s="1226"/>
      <c r="K32" s="526"/>
      <c r="L32" s="526"/>
    </row>
    <row r="33" spans="1:12">
      <c r="A33" s="526"/>
      <c r="B33" s="526" t="s">
        <v>499</v>
      </c>
      <c r="C33" s="1224" t="s">
        <v>531</v>
      </c>
      <c r="D33" s="1225"/>
      <c r="E33" s="1225"/>
      <c r="F33" s="1225"/>
      <c r="G33" s="1225"/>
      <c r="H33" s="1225"/>
      <c r="I33" s="1225"/>
      <c r="J33" s="1226"/>
      <c r="K33" s="526"/>
      <c r="L33" s="526"/>
    </row>
    <row r="34" spans="1:12">
      <c r="A34" s="526"/>
      <c r="B34" s="526" t="s">
        <v>500</v>
      </c>
      <c r="C34" s="1231" t="s">
        <v>525</v>
      </c>
      <c r="D34" s="1232"/>
      <c r="E34" s="1232"/>
      <c r="F34" s="1232"/>
      <c r="G34" s="1232"/>
      <c r="H34" s="1232"/>
      <c r="I34" s="1232"/>
      <c r="J34" s="1233"/>
      <c r="K34" s="526"/>
      <c r="L34" s="526"/>
    </row>
    <row r="35" spans="1:12">
      <c r="A35" s="526"/>
      <c r="B35" s="526"/>
      <c r="C35" s="540"/>
      <c r="D35" s="540"/>
      <c r="E35" s="540"/>
      <c r="F35" s="540"/>
      <c r="G35" s="540"/>
      <c r="H35" s="540"/>
      <c r="I35" s="540"/>
      <c r="J35" s="540"/>
      <c r="K35" s="526"/>
      <c r="L35" s="526"/>
    </row>
    <row r="36" spans="1:12">
      <c r="A36" s="526"/>
      <c r="B36" s="531">
        <v>4</v>
      </c>
      <c r="C36" s="540"/>
      <c r="D36" s="540"/>
      <c r="E36" s="540"/>
      <c r="F36" s="540"/>
      <c r="G36" s="540"/>
      <c r="H36" s="540"/>
      <c r="I36" s="540"/>
      <c r="J36" s="540"/>
      <c r="K36" s="526"/>
      <c r="L36" s="526"/>
    </row>
    <row r="37" spans="1:12">
      <c r="A37" s="526"/>
      <c r="B37" s="526" t="s">
        <v>509</v>
      </c>
      <c r="C37" s="1224" t="s">
        <v>532</v>
      </c>
      <c r="D37" s="1225"/>
      <c r="E37" s="1225"/>
      <c r="F37" s="1225"/>
      <c r="G37" s="1225"/>
      <c r="H37" s="1225"/>
      <c r="I37" s="1225"/>
      <c r="J37" s="1226"/>
      <c r="K37" s="526"/>
      <c r="L37" s="526"/>
    </row>
    <row r="38" spans="1:12">
      <c r="A38" s="526"/>
      <c r="B38" s="526" t="s">
        <v>498</v>
      </c>
      <c r="C38" s="1224" t="s">
        <v>533</v>
      </c>
      <c r="D38" s="1225"/>
      <c r="E38" s="1225"/>
      <c r="F38" s="1225"/>
      <c r="G38" s="1225"/>
      <c r="H38" s="1225"/>
      <c r="I38" s="1225"/>
      <c r="J38" s="1226"/>
      <c r="K38" s="526"/>
      <c r="L38" s="526"/>
    </row>
    <row r="39" spans="1:12">
      <c r="A39" s="526"/>
      <c r="B39" s="526" t="s">
        <v>499</v>
      </c>
      <c r="C39" s="1224" t="s">
        <v>533</v>
      </c>
      <c r="D39" s="1225"/>
      <c r="E39" s="1225"/>
      <c r="F39" s="1225"/>
      <c r="G39" s="1225"/>
      <c r="H39" s="1225"/>
      <c r="I39" s="1225"/>
      <c r="J39" s="1226"/>
      <c r="K39" s="526"/>
      <c r="L39" s="526"/>
    </row>
    <row r="40" spans="1:12">
      <c r="A40" s="526"/>
      <c r="B40" s="526" t="s">
        <v>500</v>
      </c>
      <c r="C40" s="1231" t="s">
        <v>525</v>
      </c>
      <c r="D40" s="1232"/>
      <c r="E40" s="1232"/>
      <c r="F40" s="1232"/>
      <c r="G40" s="1232"/>
      <c r="H40" s="1232"/>
      <c r="I40" s="1232"/>
      <c r="J40" s="1233"/>
      <c r="K40" s="526"/>
      <c r="L40" s="526"/>
    </row>
    <row r="41" spans="1:12">
      <c r="A41" s="526"/>
      <c r="B41" s="526"/>
      <c r="C41" s="540"/>
      <c r="D41" s="540"/>
      <c r="E41" s="540"/>
      <c r="F41" s="540"/>
      <c r="G41" s="540"/>
      <c r="H41" s="540"/>
      <c r="I41" s="540"/>
      <c r="J41" s="540"/>
      <c r="K41" s="526"/>
      <c r="L41" s="526"/>
    </row>
    <row r="42" spans="1:12">
      <c r="A42" s="526"/>
      <c r="B42" s="531">
        <v>5</v>
      </c>
      <c r="C42" s="540"/>
      <c r="D42" s="540"/>
      <c r="E42" s="540"/>
      <c r="F42" s="540"/>
      <c r="G42" s="540"/>
      <c r="H42" s="540"/>
      <c r="I42" s="540"/>
      <c r="J42" s="540"/>
      <c r="K42" s="526"/>
      <c r="L42" s="526"/>
    </row>
    <row r="43" spans="1:12">
      <c r="A43" s="526"/>
      <c r="B43" s="526" t="s">
        <v>509</v>
      </c>
      <c r="C43" s="1224"/>
      <c r="D43" s="1225"/>
      <c r="E43" s="1225"/>
      <c r="F43" s="1225"/>
      <c r="G43" s="1225"/>
      <c r="H43" s="1225"/>
      <c r="I43" s="1225"/>
      <c r="J43" s="1226"/>
      <c r="K43" s="526"/>
      <c r="L43" s="526"/>
    </row>
    <row r="44" spans="1:12">
      <c r="A44" s="526"/>
      <c r="B44" s="526" t="s">
        <v>534</v>
      </c>
      <c r="C44" s="1234"/>
      <c r="D44" s="1235"/>
      <c r="E44" s="1235"/>
      <c r="F44" s="1235"/>
      <c r="G44" s="1235"/>
      <c r="H44" s="1235"/>
      <c r="I44" s="1235"/>
      <c r="J44" s="1236"/>
      <c r="K44" s="526"/>
      <c r="L44" s="526"/>
    </row>
    <row r="45" spans="1:12">
      <c r="A45" s="526"/>
      <c r="B45" s="526" t="s">
        <v>498</v>
      </c>
      <c r="C45" s="1224"/>
      <c r="D45" s="1225"/>
      <c r="E45" s="1225"/>
      <c r="F45" s="1225"/>
      <c r="G45" s="1225"/>
      <c r="H45" s="1225"/>
      <c r="I45" s="1225"/>
      <c r="J45" s="1226"/>
      <c r="K45" s="526"/>
      <c r="L45" s="526"/>
    </row>
    <row r="46" spans="1:12">
      <c r="A46" s="526"/>
      <c r="B46" s="526" t="s">
        <v>499</v>
      </c>
      <c r="C46" s="1224"/>
      <c r="D46" s="1225"/>
      <c r="E46" s="1225"/>
      <c r="F46" s="1225"/>
      <c r="G46" s="1225"/>
      <c r="H46" s="1225"/>
      <c r="I46" s="1225"/>
      <c r="J46" s="1226"/>
      <c r="K46" s="526"/>
      <c r="L46" s="526"/>
    </row>
    <row r="47" spans="1:12">
      <c r="A47" s="526"/>
      <c r="B47" s="526" t="s">
        <v>500</v>
      </c>
      <c r="C47" s="1231"/>
      <c r="D47" s="1232"/>
      <c r="E47" s="1232"/>
      <c r="F47" s="1232"/>
      <c r="G47" s="1232"/>
      <c r="H47" s="1232"/>
      <c r="I47" s="1232"/>
      <c r="J47" s="1233"/>
      <c r="K47" s="526"/>
      <c r="L47" s="526"/>
    </row>
    <row r="48" spans="1:12">
      <c r="A48" s="526"/>
      <c r="B48" s="526"/>
      <c r="C48" s="540"/>
      <c r="D48" s="540"/>
      <c r="E48" s="540"/>
      <c r="F48" s="540"/>
      <c r="G48" s="540"/>
      <c r="H48" s="540"/>
      <c r="I48" s="540"/>
      <c r="J48" s="540"/>
      <c r="K48" s="526"/>
      <c r="L48" s="526"/>
    </row>
    <row r="49" spans="1:12">
      <c r="A49" s="526"/>
      <c r="B49" s="531">
        <v>6</v>
      </c>
      <c r="C49" s="540"/>
      <c r="D49" s="540"/>
      <c r="E49" s="540"/>
      <c r="F49" s="540"/>
      <c r="G49" s="540"/>
      <c r="H49" s="540"/>
      <c r="I49" s="540"/>
      <c r="J49" s="540"/>
      <c r="K49" s="526"/>
      <c r="L49" s="526"/>
    </row>
    <row r="50" spans="1:12">
      <c r="A50" s="526"/>
      <c r="B50" s="526" t="s">
        <v>509</v>
      </c>
      <c r="C50" s="1224"/>
      <c r="D50" s="1225"/>
      <c r="E50" s="1225"/>
      <c r="F50" s="1225"/>
      <c r="G50" s="1225"/>
      <c r="H50" s="1225"/>
      <c r="I50" s="1225"/>
      <c r="J50" s="1226"/>
      <c r="K50" s="526"/>
      <c r="L50" s="526"/>
    </row>
    <row r="51" spans="1:12">
      <c r="A51" s="526"/>
      <c r="B51" s="526" t="s">
        <v>534</v>
      </c>
      <c r="C51" s="1234"/>
      <c r="D51" s="1235"/>
      <c r="E51" s="1235"/>
      <c r="F51" s="1235"/>
      <c r="G51" s="1235"/>
      <c r="H51" s="1235"/>
      <c r="I51" s="1235"/>
      <c r="J51" s="1236"/>
      <c r="K51" s="526"/>
      <c r="L51" s="526"/>
    </row>
    <row r="52" spans="1:12">
      <c r="A52" s="526"/>
      <c r="B52" s="526" t="s">
        <v>498</v>
      </c>
      <c r="C52" s="1224"/>
      <c r="D52" s="1225"/>
      <c r="E52" s="1225"/>
      <c r="F52" s="1225"/>
      <c r="G52" s="1225"/>
      <c r="H52" s="1225"/>
      <c r="I52" s="1225"/>
      <c r="J52" s="1226"/>
      <c r="K52" s="526"/>
      <c r="L52" s="526"/>
    </row>
    <row r="53" spans="1:12">
      <c r="A53" s="526"/>
      <c r="B53" s="526" t="s">
        <v>499</v>
      </c>
      <c r="C53" s="1224"/>
      <c r="D53" s="1225"/>
      <c r="E53" s="1225"/>
      <c r="F53" s="1225"/>
      <c r="G53" s="1225"/>
      <c r="H53" s="1225"/>
      <c r="I53" s="1225"/>
      <c r="J53" s="1226"/>
      <c r="K53" s="526"/>
      <c r="L53" s="526"/>
    </row>
    <row r="54" spans="1:12">
      <c r="A54" s="526"/>
      <c r="B54" s="526" t="s">
        <v>500</v>
      </c>
      <c r="C54" s="1231"/>
      <c r="D54" s="1232"/>
      <c r="E54" s="1232"/>
      <c r="F54" s="1232"/>
      <c r="G54" s="1232"/>
      <c r="H54" s="1232"/>
      <c r="I54" s="1232"/>
      <c r="J54" s="1233"/>
      <c r="K54" s="526"/>
      <c r="L54" s="526"/>
    </row>
    <row r="55" spans="1:12">
      <c r="A55" s="526"/>
      <c r="B55" s="526"/>
      <c r="C55" s="540"/>
      <c r="D55" s="540"/>
      <c r="E55" s="540"/>
      <c r="F55" s="540"/>
      <c r="G55" s="540"/>
      <c r="H55" s="540"/>
      <c r="I55" s="540"/>
      <c r="J55" s="540"/>
      <c r="K55" s="526"/>
      <c r="L55" s="526"/>
    </row>
    <row r="56" spans="1:12">
      <c r="A56" s="526"/>
      <c r="B56" s="531">
        <v>7</v>
      </c>
      <c r="C56" s="540"/>
      <c r="D56" s="540"/>
      <c r="E56" s="540"/>
      <c r="F56" s="540"/>
      <c r="G56" s="540"/>
      <c r="H56" s="540"/>
      <c r="I56" s="540"/>
      <c r="J56" s="540"/>
      <c r="K56" s="526"/>
      <c r="L56" s="526"/>
    </row>
    <row r="57" spans="1:12">
      <c r="A57" s="526"/>
      <c r="B57" s="526" t="s">
        <v>509</v>
      </c>
      <c r="C57" s="1224"/>
      <c r="D57" s="1225"/>
      <c r="E57" s="1225"/>
      <c r="F57" s="1225"/>
      <c r="G57" s="1225"/>
      <c r="H57" s="1225"/>
      <c r="I57" s="1225"/>
      <c r="J57" s="1226"/>
      <c r="K57" s="526"/>
      <c r="L57" s="526"/>
    </row>
    <row r="58" spans="1:12">
      <c r="A58" s="526"/>
      <c r="B58" s="526" t="s">
        <v>534</v>
      </c>
      <c r="C58" s="1234"/>
      <c r="D58" s="1235"/>
      <c r="E58" s="1235"/>
      <c r="F58" s="1235"/>
      <c r="G58" s="1235"/>
      <c r="H58" s="1235"/>
      <c r="I58" s="1235"/>
      <c r="J58" s="1236"/>
      <c r="K58" s="526"/>
      <c r="L58" s="526"/>
    </row>
    <row r="59" spans="1:12">
      <c r="A59" s="526"/>
      <c r="B59" s="526" t="s">
        <v>498</v>
      </c>
      <c r="C59" s="1224"/>
      <c r="D59" s="1225"/>
      <c r="E59" s="1225"/>
      <c r="F59" s="1225"/>
      <c r="G59" s="1225"/>
      <c r="H59" s="1225"/>
      <c r="I59" s="1225"/>
      <c r="J59" s="1226"/>
      <c r="K59" s="526"/>
      <c r="L59" s="526"/>
    </row>
    <row r="60" spans="1:12">
      <c r="A60" s="526"/>
      <c r="B60" s="526" t="s">
        <v>499</v>
      </c>
      <c r="C60" s="1224"/>
      <c r="D60" s="1225"/>
      <c r="E60" s="1225"/>
      <c r="F60" s="1225"/>
      <c r="G60" s="1225"/>
      <c r="H60" s="1225"/>
      <c r="I60" s="1225"/>
      <c r="J60" s="1226"/>
      <c r="K60" s="526"/>
      <c r="L60" s="526"/>
    </row>
    <row r="61" spans="1:12">
      <c r="A61" s="526"/>
      <c r="B61" s="526" t="s">
        <v>500</v>
      </c>
      <c r="C61" s="1231"/>
      <c r="D61" s="1232"/>
      <c r="E61" s="1232"/>
      <c r="F61" s="1232"/>
      <c r="G61" s="1232"/>
      <c r="H61" s="1232"/>
      <c r="I61" s="1232"/>
      <c r="J61" s="1233"/>
      <c r="K61" s="526"/>
      <c r="L61" s="526"/>
    </row>
    <row r="62" spans="1:12">
      <c r="A62" s="526"/>
      <c r="B62" s="526"/>
      <c r="C62" s="540"/>
      <c r="D62" s="540"/>
      <c r="E62" s="540"/>
      <c r="F62" s="540"/>
      <c r="G62" s="540"/>
      <c r="H62" s="540"/>
      <c r="I62" s="540"/>
      <c r="J62" s="540"/>
      <c r="K62" s="526"/>
      <c r="L62" s="526"/>
    </row>
    <row r="63" spans="1:12">
      <c r="A63" s="526"/>
      <c r="B63" s="531">
        <v>8</v>
      </c>
      <c r="C63" s="540"/>
      <c r="D63" s="540"/>
      <c r="E63" s="540"/>
      <c r="F63" s="540"/>
      <c r="G63" s="540"/>
      <c r="H63" s="540"/>
      <c r="I63" s="540"/>
      <c r="J63" s="540"/>
      <c r="K63" s="526"/>
      <c r="L63" s="526"/>
    </row>
    <row r="64" spans="1:12">
      <c r="A64" s="526"/>
      <c r="B64" s="526" t="s">
        <v>509</v>
      </c>
      <c r="C64" s="1224"/>
      <c r="D64" s="1225"/>
      <c r="E64" s="1225"/>
      <c r="F64" s="1225"/>
      <c r="G64" s="1225"/>
      <c r="H64" s="1225"/>
      <c r="I64" s="1225"/>
      <c r="J64" s="1226"/>
      <c r="K64" s="526"/>
      <c r="L64" s="526"/>
    </row>
    <row r="65" spans="1:12">
      <c r="A65" s="526"/>
      <c r="B65" s="526" t="s">
        <v>534</v>
      </c>
      <c r="C65" s="1234"/>
      <c r="D65" s="1235"/>
      <c r="E65" s="1235"/>
      <c r="F65" s="1235"/>
      <c r="G65" s="1235"/>
      <c r="H65" s="1235"/>
      <c r="I65" s="1235"/>
      <c r="J65" s="1236"/>
      <c r="K65" s="526"/>
      <c r="L65" s="526"/>
    </row>
    <row r="66" spans="1:12">
      <c r="A66" s="526"/>
      <c r="B66" s="526" t="s">
        <v>498</v>
      </c>
      <c r="C66" s="1224"/>
      <c r="D66" s="1225"/>
      <c r="E66" s="1225"/>
      <c r="F66" s="1225"/>
      <c r="G66" s="1225"/>
      <c r="H66" s="1225"/>
      <c r="I66" s="1225"/>
      <c r="J66" s="1226"/>
      <c r="K66" s="526"/>
      <c r="L66" s="526"/>
    </row>
    <row r="67" spans="1:12">
      <c r="A67" s="526"/>
      <c r="B67" s="526" t="s">
        <v>499</v>
      </c>
      <c r="C67" s="1224"/>
      <c r="D67" s="1225"/>
      <c r="E67" s="1225"/>
      <c r="F67" s="1225"/>
      <c r="G67" s="1225"/>
      <c r="H67" s="1225"/>
      <c r="I67" s="1225"/>
      <c r="J67" s="1226"/>
      <c r="K67" s="526"/>
      <c r="L67" s="526"/>
    </row>
    <row r="68" spans="1:12">
      <c r="A68" s="526"/>
      <c r="B68" s="526" t="s">
        <v>500</v>
      </c>
      <c r="C68" s="1231"/>
      <c r="D68" s="1232"/>
      <c r="E68" s="1232"/>
      <c r="F68" s="1232"/>
      <c r="G68" s="1232"/>
      <c r="H68" s="1232"/>
      <c r="I68" s="1232"/>
      <c r="J68" s="1233"/>
      <c r="K68" s="526"/>
      <c r="L68" s="526"/>
    </row>
    <row r="69" spans="1:12">
      <c r="A69" s="526"/>
      <c r="B69" s="526"/>
      <c r="C69" s="540"/>
      <c r="D69" s="540"/>
      <c r="E69" s="540"/>
      <c r="F69" s="540"/>
      <c r="G69" s="540"/>
      <c r="H69" s="540"/>
      <c r="I69" s="540"/>
      <c r="J69" s="540"/>
      <c r="K69" s="526"/>
      <c r="L69" s="526"/>
    </row>
    <row r="70" spans="1:12">
      <c r="A70" s="526"/>
      <c r="B70" s="531">
        <v>9</v>
      </c>
      <c r="C70" s="540"/>
      <c r="D70" s="540"/>
      <c r="E70" s="540"/>
      <c r="F70" s="540"/>
      <c r="G70" s="540"/>
      <c r="H70" s="540"/>
      <c r="I70" s="540"/>
      <c r="J70" s="540"/>
      <c r="K70" s="526"/>
      <c r="L70" s="526"/>
    </row>
    <row r="71" spans="1:12">
      <c r="A71" s="526"/>
      <c r="B71" s="526" t="s">
        <v>509</v>
      </c>
      <c r="C71" s="1224"/>
      <c r="D71" s="1225"/>
      <c r="E71" s="1225"/>
      <c r="F71" s="1225"/>
      <c r="G71" s="1225"/>
      <c r="H71" s="1225"/>
      <c r="I71" s="1225"/>
      <c r="J71" s="1226"/>
      <c r="K71" s="526"/>
      <c r="L71" s="526"/>
    </row>
    <row r="72" spans="1:12">
      <c r="A72" s="526"/>
      <c r="B72" s="526" t="s">
        <v>534</v>
      </c>
      <c r="C72" s="1234"/>
      <c r="D72" s="1235"/>
      <c r="E72" s="1235"/>
      <c r="F72" s="1235"/>
      <c r="G72" s="1235"/>
      <c r="H72" s="1235"/>
      <c r="I72" s="1235"/>
      <c r="J72" s="1236"/>
      <c r="K72" s="526"/>
      <c r="L72" s="526"/>
    </row>
    <row r="73" spans="1:12">
      <c r="A73" s="526"/>
      <c r="B73" s="526" t="s">
        <v>498</v>
      </c>
      <c r="C73" s="1224"/>
      <c r="D73" s="1225"/>
      <c r="E73" s="1225"/>
      <c r="F73" s="1225"/>
      <c r="G73" s="1225"/>
      <c r="H73" s="1225"/>
      <c r="I73" s="1225"/>
      <c r="J73" s="1226"/>
      <c r="K73" s="526"/>
      <c r="L73" s="526"/>
    </row>
    <row r="74" spans="1:12">
      <c r="A74" s="526"/>
      <c r="B74" s="526" t="s">
        <v>499</v>
      </c>
      <c r="C74" s="1224"/>
      <c r="D74" s="1225"/>
      <c r="E74" s="1225"/>
      <c r="F74" s="1225"/>
      <c r="G74" s="1225"/>
      <c r="H74" s="1225"/>
      <c r="I74" s="1225"/>
      <c r="J74" s="1226"/>
      <c r="K74" s="526"/>
      <c r="L74" s="526"/>
    </row>
    <row r="75" spans="1:12">
      <c r="A75" s="526"/>
      <c r="B75" s="526" t="s">
        <v>500</v>
      </c>
      <c r="C75" s="1231"/>
      <c r="D75" s="1232"/>
      <c r="E75" s="1232"/>
      <c r="F75" s="1232"/>
      <c r="G75" s="1232"/>
      <c r="H75" s="1232"/>
      <c r="I75" s="1232"/>
      <c r="J75" s="1233"/>
      <c r="K75" s="526"/>
      <c r="L75" s="526"/>
    </row>
    <row r="76" spans="1:12">
      <c r="A76" s="526"/>
      <c r="B76" s="526"/>
      <c r="C76" s="540"/>
      <c r="D76" s="540"/>
      <c r="E76" s="540"/>
      <c r="F76" s="540"/>
      <c r="G76" s="540"/>
      <c r="H76" s="540"/>
      <c r="I76" s="540"/>
      <c r="J76" s="540"/>
      <c r="K76" s="526"/>
      <c r="L76" s="526"/>
    </row>
    <row r="77" spans="1:12">
      <c r="A77" s="526"/>
      <c r="B77" s="531">
        <v>10</v>
      </c>
      <c r="C77" s="540"/>
      <c r="D77" s="540"/>
      <c r="E77" s="540"/>
      <c r="F77" s="540"/>
      <c r="G77" s="540"/>
      <c r="H77" s="540"/>
      <c r="I77" s="540"/>
      <c r="J77" s="540"/>
      <c r="K77" s="526"/>
      <c r="L77" s="526"/>
    </row>
    <row r="78" spans="1:12">
      <c r="A78" s="526"/>
      <c r="B78" s="526" t="s">
        <v>509</v>
      </c>
      <c r="C78" s="1224"/>
      <c r="D78" s="1225"/>
      <c r="E78" s="1225"/>
      <c r="F78" s="1225"/>
      <c r="G78" s="1225"/>
      <c r="H78" s="1225"/>
      <c r="I78" s="1225"/>
      <c r="J78" s="1226"/>
      <c r="K78" s="526"/>
      <c r="L78" s="526"/>
    </row>
    <row r="79" spans="1:12">
      <c r="A79" s="526"/>
      <c r="B79" s="526" t="s">
        <v>534</v>
      </c>
      <c r="C79" s="1234"/>
      <c r="D79" s="1235"/>
      <c r="E79" s="1235"/>
      <c r="F79" s="1235"/>
      <c r="G79" s="1235"/>
      <c r="H79" s="1235"/>
      <c r="I79" s="1235"/>
      <c r="J79" s="1236"/>
      <c r="K79" s="526"/>
      <c r="L79" s="526"/>
    </row>
    <row r="80" spans="1:12">
      <c r="A80" s="526"/>
      <c r="B80" s="526" t="s">
        <v>498</v>
      </c>
      <c r="C80" s="1224"/>
      <c r="D80" s="1225"/>
      <c r="E80" s="1225"/>
      <c r="F80" s="1225"/>
      <c r="G80" s="1225"/>
      <c r="H80" s="1225"/>
      <c r="I80" s="1225"/>
      <c r="J80" s="1226"/>
      <c r="K80" s="526"/>
      <c r="L80" s="526"/>
    </row>
    <row r="81" spans="1:12">
      <c r="A81" s="526"/>
      <c r="B81" s="526" t="s">
        <v>499</v>
      </c>
      <c r="C81" s="1224"/>
      <c r="D81" s="1225"/>
      <c r="E81" s="1225"/>
      <c r="F81" s="1225"/>
      <c r="G81" s="1225"/>
      <c r="H81" s="1225"/>
      <c r="I81" s="1225"/>
      <c r="J81" s="1226"/>
      <c r="K81" s="526"/>
      <c r="L81" s="526"/>
    </row>
    <row r="82" spans="1:12">
      <c r="A82" s="526"/>
      <c r="B82" s="526" t="s">
        <v>500</v>
      </c>
      <c r="C82" s="1231"/>
      <c r="D82" s="1232"/>
      <c r="E82" s="1232"/>
      <c r="F82" s="1232"/>
      <c r="G82" s="1232"/>
      <c r="H82" s="1232"/>
      <c r="I82" s="1232"/>
      <c r="J82" s="1233"/>
      <c r="K82" s="526"/>
      <c r="L82" s="526"/>
    </row>
    <row r="83" spans="1:12">
      <c r="A83" s="526"/>
      <c r="B83" s="526"/>
      <c r="C83" s="526"/>
      <c r="D83" s="526"/>
      <c r="E83" s="526"/>
      <c r="F83" s="526"/>
      <c r="G83" s="526"/>
      <c r="H83" s="526"/>
      <c r="I83" s="526"/>
      <c r="J83" s="526"/>
      <c r="K83" s="526"/>
      <c r="L83" s="526"/>
    </row>
    <row r="84" spans="1:12">
      <c r="A84" s="526"/>
      <c r="B84" s="526" t="s">
        <v>513</v>
      </c>
      <c r="C84" s="526"/>
      <c r="D84" s="526"/>
      <c r="E84" s="526"/>
      <c r="F84" s="526"/>
      <c r="G84" s="526"/>
      <c r="H84" s="526"/>
      <c r="I84" s="526"/>
      <c r="J84" s="526"/>
      <c r="K84" s="526"/>
      <c r="L84" s="526"/>
    </row>
    <row r="85" spans="1:12">
      <c r="A85" s="526"/>
      <c r="B85" s="526"/>
      <c r="C85" s="526"/>
      <c r="D85" s="526"/>
      <c r="E85" s="526"/>
      <c r="F85" s="526"/>
      <c r="G85" s="526"/>
      <c r="H85" s="526"/>
      <c r="I85" s="526"/>
      <c r="J85" s="526"/>
      <c r="K85" s="526"/>
      <c r="L85" s="526"/>
    </row>
    <row r="86" spans="1:12">
      <c r="A86" s="526"/>
      <c r="B86" s="526"/>
      <c r="C86" s="526"/>
      <c r="D86" s="526"/>
      <c r="E86" s="526"/>
      <c r="F86" s="526"/>
      <c r="G86" s="526"/>
      <c r="H86" s="526"/>
      <c r="I86" s="526"/>
      <c r="J86" s="526"/>
      <c r="K86" s="526"/>
      <c r="L86" s="526"/>
    </row>
    <row r="87" spans="1:12">
      <c r="A87" s="526"/>
      <c r="B87" s="526"/>
      <c r="C87" s="526"/>
      <c r="D87" s="526"/>
      <c r="E87" s="526"/>
      <c r="F87" s="526"/>
      <c r="G87" s="526"/>
      <c r="H87" s="526"/>
      <c r="I87" s="526"/>
      <c r="J87" s="526"/>
      <c r="K87" s="526"/>
      <c r="L87" s="526"/>
    </row>
    <row r="88" spans="1:12">
      <c r="A88" s="526"/>
      <c r="B88" s="526"/>
      <c r="C88" s="526"/>
      <c r="D88" s="526"/>
      <c r="E88" s="526"/>
      <c r="F88" s="526"/>
      <c r="G88" s="526"/>
      <c r="H88" s="526"/>
      <c r="I88" s="526"/>
      <c r="J88" s="526"/>
      <c r="K88" s="526"/>
      <c r="L88" s="526"/>
    </row>
    <row r="89" spans="1:12">
      <c r="A89" s="526"/>
      <c r="B89" s="526"/>
      <c r="C89" s="526"/>
      <c r="D89" s="526"/>
      <c r="E89" s="526"/>
      <c r="F89" s="526"/>
      <c r="G89" s="526"/>
      <c r="H89" s="526"/>
      <c r="I89" s="526"/>
      <c r="J89" s="526"/>
      <c r="K89" s="526"/>
      <c r="L89" s="526"/>
    </row>
    <row r="90" spans="1:12">
      <c r="A90" s="526"/>
      <c r="B90" s="526"/>
      <c r="C90" s="526"/>
      <c r="D90" s="526"/>
      <c r="E90" s="526"/>
      <c r="F90" s="526"/>
      <c r="G90" s="526"/>
      <c r="H90" s="526"/>
      <c r="I90" s="526"/>
      <c r="J90" s="526"/>
      <c r="K90" s="526"/>
      <c r="L90" s="526"/>
    </row>
    <row r="91" spans="1:12">
      <c r="A91" s="526"/>
      <c r="B91" s="526"/>
      <c r="C91" s="526"/>
      <c r="D91" s="526"/>
      <c r="E91" s="526"/>
      <c r="F91" s="526"/>
      <c r="G91" s="526"/>
      <c r="H91" s="526"/>
      <c r="I91" s="526"/>
      <c r="J91" s="526"/>
      <c r="K91" s="526"/>
      <c r="L91" s="526"/>
    </row>
    <row r="92" spans="1:12">
      <c r="A92" s="526"/>
      <c r="B92" s="526"/>
      <c r="C92" s="526"/>
      <c r="D92" s="526"/>
      <c r="E92" s="526"/>
      <c r="F92" s="526"/>
      <c r="G92" s="526"/>
      <c r="H92" s="526"/>
      <c r="I92" s="526"/>
      <c r="J92" s="526"/>
      <c r="K92" s="526"/>
      <c r="L92" s="526"/>
    </row>
    <row r="93" spans="1:12">
      <c r="A93" s="526"/>
      <c r="B93" s="526"/>
      <c r="C93" s="526"/>
      <c r="D93" s="526"/>
      <c r="E93" s="526"/>
      <c r="F93" s="526"/>
      <c r="G93" s="526"/>
      <c r="H93" s="526"/>
      <c r="I93" s="526"/>
      <c r="J93" s="526"/>
      <c r="K93" s="526"/>
      <c r="L93" s="526"/>
    </row>
    <row r="94" spans="1:12">
      <c r="A94" s="526"/>
      <c r="B94" s="526"/>
      <c r="C94" s="526"/>
      <c r="D94" s="526"/>
      <c r="E94" s="526"/>
      <c r="F94" s="526"/>
      <c r="G94" s="526"/>
      <c r="H94" s="526"/>
      <c r="I94" s="526"/>
      <c r="J94" s="526"/>
      <c r="K94" s="526"/>
      <c r="L94" s="526"/>
    </row>
    <row r="95" spans="1:12">
      <c r="A95" s="526"/>
      <c r="B95" s="526"/>
      <c r="C95" s="526"/>
      <c r="D95" s="526"/>
      <c r="E95" s="526"/>
      <c r="F95" s="526"/>
      <c r="G95" s="526"/>
      <c r="H95" s="526"/>
      <c r="I95" s="526"/>
      <c r="J95" s="526"/>
      <c r="K95" s="526"/>
      <c r="L95" s="526"/>
    </row>
    <row r="96" spans="1:12">
      <c r="A96" s="526"/>
      <c r="B96" s="526"/>
      <c r="C96" s="526"/>
      <c r="D96" s="526"/>
      <c r="E96" s="526"/>
      <c r="F96" s="526"/>
      <c r="G96" s="526"/>
      <c r="H96" s="526"/>
      <c r="I96" s="526"/>
      <c r="J96" s="526"/>
      <c r="K96" s="526"/>
      <c r="L96" s="526"/>
    </row>
    <row r="97" spans="1:12">
      <c r="A97" s="526"/>
      <c r="B97" s="526"/>
      <c r="C97" s="526"/>
      <c r="D97" s="526"/>
      <c r="E97" s="526"/>
      <c r="F97" s="526"/>
      <c r="G97" s="526"/>
      <c r="H97" s="526"/>
      <c r="I97" s="526"/>
      <c r="J97" s="526"/>
      <c r="K97" s="526"/>
      <c r="L97" s="526"/>
    </row>
    <row r="98" spans="1:12">
      <c r="A98" s="526"/>
      <c r="B98" s="526"/>
      <c r="C98" s="526"/>
      <c r="D98" s="526"/>
      <c r="E98" s="526"/>
      <c r="F98" s="526"/>
      <c r="G98" s="526"/>
      <c r="H98" s="526"/>
      <c r="I98" s="526"/>
      <c r="J98" s="526"/>
      <c r="K98" s="526"/>
      <c r="L98" s="526"/>
    </row>
    <row r="99" spans="1:12">
      <c r="A99" s="526"/>
      <c r="B99" s="526"/>
      <c r="C99" s="526"/>
      <c r="D99" s="526"/>
      <c r="E99" s="526"/>
      <c r="F99" s="526"/>
      <c r="G99" s="526"/>
      <c r="H99" s="526"/>
      <c r="I99" s="526"/>
      <c r="J99" s="526"/>
      <c r="K99" s="526"/>
      <c r="L99" s="526"/>
    </row>
    <row r="100" spans="1:12">
      <c r="A100" s="526"/>
      <c r="B100" s="526"/>
      <c r="C100" s="526"/>
      <c r="D100" s="526"/>
      <c r="E100" s="526"/>
      <c r="F100" s="526"/>
      <c r="G100" s="526"/>
      <c r="H100" s="526"/>
      <c r="I100" s="526"/>
      <c r="J100" s="526"/>
      <c r="K100" s="526"/>
      <c r="L100" s="526"/>
    </row>
    <row r="101" spans="1:12">
      <c r="A101" s="526"/>
      <c r="B101" s="526"/>
      <c r="C101" s="526"/>
      <c r="D101" s="526"/>
      <c r="E101" s="526"/>
      <c r="F101" s="526"/>
      <c r="G101" s="526"/>
      <c r="H101" s="526"/>
      <c r="I101" s="526"/>
      <c r="J101" s="526"/>
      <c r="K101" s="526"/>
      <c r="L101" s="526"/>
    </row>
    <row r="102" spans="1:12">
      <c r="A102" s="526"/>
      <c r="B102" s="526"/>
      <c r="C102" s="526"/>
      <c r="D102" s="526"/>
      <c r="E102" s="526"/>
      <c r="F102" s="526"/>
      <c r="G102" s="526"/>
      <c r="H102" s="526"/>
      <c r="I102" s="526"/>
      <c r="J102" s="526"/>
      <c r="K102" s="526"/>
      <c r="L102" s="526"/>
    </row>
    <row r="103" spans="1:12">
      <c r="A103" s="526"/>
      <c r="B103" s="526"/>
      <c r="C103" s="526"/>
      <c r="D103" s="526"/>
      <c r="E103" s="526"/>
      <c r="F103" s="526"/>
      <c r="G103" s="526"/>
      <c r="H103" s="526"/>
      <c r="I103" s="526"/>
      <c r="J103" s="526"/>
      <c r="K103" s="526"/>
      <c r="L103" s="526"/>
    </row>
    <row r="104" spans="1:12">
      <c r="A104" s="526"/>
      <c r="B104" s="526"/>
      <c r="C104" s="526"/>
      <c r="D104" s="526"/>
      <c r="E104" s="526"/>
      <c r="F104" s="526"/>
      <c r="G104" s="526"/>
      <c r="H104" s="526"/>
      <c r="I104" s="526"/>
      <c r="J104" s="526"/>
      <c r="K104" s="526"/>
      <c r="L104" s="526"/>
    </row>
    <row r="105" spans="1:12">
      <c r="A105" s="526"/>
      <c r="B105" s="526"/>
      <c r="C105" s="526"/>
      <c r="D105" s="526"/>
      <c r="E105" s="526"/>
      <c r="F105" s="526"/>
      <c r="G105" s="526"/>
      <c r="H105" s="526"/>
      <c r="I105" s="526"/>
      <c r="J105" s="526"/>
      <c r="K105" s="526"/>
      <c r="L105" s="526"/>
    </row>
    <row r="106" spans="1:12">
      <c r="A106" s="526"/>
      <c r="B106" s="526"/>
      <c r="C106" s="526"/>
      <c r="D106" s="526"/>
      <c r="E106" s="526"/>
      <c r="F106" s="526"/>
      <c r="G106" s="526"/>
      <c r="H106" s="526"/>
      <c r="I106" s="526"/>
      <c r="J106" s="526"/>
      <c r="K106" s="526"/>
      <c r="L106" s="526"/>
    </row>
    <row r="107" spans="1:12">
      <c r="A107" s="526"/>
      <c r="B107" s="526"/>
      <c r="C107" s="526"/>
      <c r="D107" s="526"/>
      <c r="E107" s="526"/>
      <c r="F107" s="526"/>
      <c r="G107" s="526"/>
      <c r="H107" s="526"/>
      <c r="I107" s="526"/>
      <c r="J107" s="526"/>
      <c r="K107" s="526"/>
      <c r="L107" s="526"/>
    </row>
    <row r="108" spans="1:12">
      <c r="A108" s="526"/>
      <c r="B108" s="526"/>
      <c r="C108" s="526"/>
      <c r="D108" s="526"/>
      <c r="E108" s="526"/>
      <c r="F108" s="526"/>
      <c r="G108" s="526"/>
      <c r="H108" s="526"/>
      <c r="I108" s="526"/>
      <c r="J108" s="526"/>
      <c r="K108" s="526"/>
      <c r="L108" s="526"/>
    </row>
    <row r="109" spans="1:12">
      <c r="A109" s="526"/>
      <c r="B109" s="526"/>
      <c r="C109" s="526"/>
      <c r="D109" s="526"/>
      <c r="E109" s="526"/>
      <c r="F109" s="526"/>
      <c r="G109" s="526"/>
      <c r="H109" s="526"/>
      <c r="I109" s="526"/>
      <c r="J109" s="526"/>
      <c r="K109" s="526"/>
      <c r="L109" s="526"/>
    </row>
    <row r="110" spans="1:12">
      <c r="A110" s="526"/>
      <c r="B110" s="526"/>
      <c r="C110" s="526"/>
      <c r="D110" s="526"/>
      <c r="E110" s="526"/>
      <c r="F110" s="526"/>
      <c r="G110" s="526"/>
      <c r="H110" s="526"/>
      <c r="I110" s="526"/>
      <c r="J110" s="526"/>
      <c r="K110" s="526"/>
      <c r="L110" s="526"/>
    </row>
    <row r="111" spans="1:12">
      <c r="A111" s="526"/>
      <c r="B111" s="526"/>
      <c r="C111" s="526"/>
      <c r="D111" s="526"/>
      <c r="E111" s="526"/>
      <c r="F111" s="526"/>
      <c r="G111" s="526"/>
      <c r="H111" s="526"/>
      <c r="I111" s="526"/>
      <c r="J111" s="526"/>
      <c r="K111" s="526"/>
      <c r="L111" s="526"/>
    </row>
    <row r="112" spans="1:12">
      <c r="A112" s="526"/>
      <c r="B112" s="526"/>
      <c r="C112" s="526"/>
      <c r="D112" s="526"/>
      <c r="E112" s="526"/>
      <c r="F112" s="526"/>
      <c r="G112" s="526"/>
      <c r="H112" s="526"/>
      <c r="I112" s="526"/>
      <c r="J112" s="526"/>
      <c r="K112" s="526"/>
      <c r="L112" s="526"/>
    </row>
    <row r="113" spans="1:12">
      <c r="A113" s="526"/>
      <c r="B113" s="526"/>
      <c r="C113" s="526"/>
      <c r="D113" s="526"/>
      <c r="E113" s="526"/>
      <c r="F113" s="526"/>
      <c r="G113" s="526"/>
      <c r="H113" s="526"/>
      <c r="I113" s="526"/>
      <c r="J113" s="526"/>
      <c r="K113" s="526"/>
      <c r="L113" s="526"/>
    </row>
    <row r="114" spans="1:12">
      <c r="A114" s="526"/>
      <c r="B114" s="526"/>
      <c r="C114" s="526"/>
      <c r="D114" s="526"/>
      <c r="E114" s="526"/>
      <c r="F114" s="526"/>
      <c r="G114" s="526"/>
      <c r="H114" s="526"/>
      <c r="I114" s="526"/>
      <c r="J114" s="526"/>
      <c r="K114" s="526"/>
      <c r="L114" s="526"/>
    </row>
    <row r="115" spans="1:12">
      <c r="A115" s="526"/>
      <c r="B115" s="526"/>
      <c r="C115" s="526"/>
      <c r="D115" s="526"/>
      <c r="E115" s="526"/>
      <c r="F115" s="526"/>
      <c r="G115" s="526"/>
      <c r="H115" s="526"/>
      <c r="I115" s="526"/>
      <c r="J115" s="526"/>
      <c r="K115" s="526"/>
      <c r="L115" s="526"/>
    </row>
    <row r="116" spans="1:12">
      <c r="A116" s="526"/>
      <c r="B116" s="526"/>
      <c r="C116" s="526"/>
      <c r="D116" s="526"/>
      <c r="E116" s="526"/>
      <c r="F116" s="526"/>
      <c r="G116" s="526"/>
      <c r="H116" s="526"/>
      <c r="I116" s="526"/>
      <c r="J116" s="526"/>
      <c r="K116" s="526"/>
      <c r="L116" s="526"/>
    </row>
    <row r="117" spans="1:12">
      <c r="A117" s="526"/>
      <c r="B117" s="526"/>
      <c r="C117" s="526"/>
      <c r="D117" s="526"/>
      <c r="E117" s="526"/>
      <c r="F117" s="526"/>
      <c r="G117" s="526"/>
      <c r="H117" s="526"/>
      <c r="I117" s="526"/>
      <c r="J117" s="526"/>
      <c r="K117" s="526"/>
      <c r="L117" s="526"/>
    </row>
    <row r="118" spans="1:12">
      <c r="A118" s="526"/>
      <c r="B118" s="526"/>
      <c r="C118" s="526"/>
      <c r="D118" s="526"/>
      <c r="E118" s="526"/>
      <c r="F118" s="526"/>
      <c r="G118" s="526"/>
      <c r="H118" s="526"/>
      <c r="I118" s="526"/>
      <c r="J118" s="526"/>
      <c r="K118" s="526"/>
      <c r="L118" s="526"/>
    </row>
    <row r="119" spans="1:12">
      <c r="A119" s="526"/>
      <c r="B119" s="526"/>
      <c r="C119" s="526"/>
      <c r="D119" s="526"/>
      <c r="E119" s="526"/>
      <c r="F119" s="526"/>
      <c r="G119" s="526"/>
      <c r="H119" s="526"/>
      <c r="I119" s="526"/>
      <c r="J119" s="526"/>
      <c r="K119" s="526"/>
      <c r="L119" s="526"/>
    </row>
    <row r="120" spans="1:12">
      <c r="A120" s="526"/>
      <c r="B120" s="526"/>
      <c r="C120" s="526"/>
      <c r="D120" s="526"/>
      <c r="E120" s="526"/>
      <c r="F120" s="526"/>
      <c r="G120" s="526"/>
      <c r="H120" s="526"/>
      <c r="I120" s="526"/>
      <c r="J120" s="526"/>
      <c r="K120" s="526"/>
      <c r="L120" s="526"/>
    </row>
    <row r="121" spans="1:12">
      <c r="A121" s="526"/>
      <c r="B121" s="526"/>
      <c r="C121" s="526"/>
      <c r="D121" s="526"/>
      <c r="E121" s="526"/>
      <c r="F121" s="526"/>
      <c r="G121" s="526"/>
      <c r="H121" s="526"/>
      <c r="I121" s="526"/>
      <c r="J121" s="526"/>
      <c r="K121" s="526"/>
      <c r="L121" s="526"/>
    </row>
    <row r="122" spans="1:12">
      <c r="A122" s="526"/>
      <c r="B122" s="526"/>
      <c r="C122" s="526"/>
      <c r="D122" s="526"/>
      <c r="E122" s="526"/>
      <c r="F122" s="526"/>
      <c r="G122" s="526"/>
      <c r="H122" s="526"/>
      <c r="I122" s="526"/>
      <c r="J122" s="526"/>
      <c r="K122" s="526"/>
      <c r="L122" s="526"/>
    </row>
    <row r="123" spans="1:12">
      <c r="A123" s="526"/>
      <c r="B123" s="526"/>
      <c r="C123" s="526"/>
      <c r="D123" s="526"/>
      <c r="E123" s="526"/>
      <c r="F123" s="526"/>
      <c r="G123" s="526"/>
      <c r="H123" s="526"/>
      <c r="I123" s="526"/>
      <c r="J123" s="526"/>
      <c r="K123" s="526"/>
      <c r="L123" s="526"/>
    </row>
    <row r="124" spans="1:12">
      <c r="A124" s="526"/>
      <c r="B124" s="526"/>
      <c r="C124" s="526"/>
      <c r="D124" s="526"/>
      <c r="E124" s="526"/>
      <c r="F124" s="526"/>
      <c r="G124" s="526"/>
      <c r="H124" s="526"/>
      <c r="I124" s="526"/>
      <c r="J124" s="526"/>
      <c r="K124" s="526"/>
      <c r="L124" s="526"/>
    </row>
    <row r="125" spans="1:12">
      <c r="A125" s="526"/>
      <c r="B125" s="526"/>
      <c r="C125" s="526"/>
      <c r="D125" s="526"/>
      <c r="E125" s="526"/>
      <c r="F125" s="526"/>
      <c r="G125" s="526"/>
      <c r="H125" s="526"/>
      <c r="I125" s="526"/>
      <c r="J125" s="526"/>
      <c r="K125" s="526"/>
      <c r="L125" s="526"/>
    </row>
    <row r="126" spans="1:12">
      <c r="A126" s="526"/>
      <c r="B126" s="526"/>
      <c r="C126" s="526"/>
      <c r="D126" s="526"/>
      <c r="E126" s="526"/>
      <c r="F126" s="526"/>
      <c r="G126" s="526"/>
      <c r="H126" s="526"/>
      <c r="I126" s="526"/>
      <c r="J126" s="526"/>
      <c r="K126" s="526"/>
      <c r="L126" s="526"/>
    </row>
    <row r="127" spans="1:12">
      <c r="A127" s="526"/>
      <c r="B127" s="526"/>
      <c r="C127" s="526"/>
      <c r="D127" s="526"/>
      <c r="E127" s="526"/>
      <c r="F127" s="526"/>
      <c r="G127" s="526"/>
      <c r="H127" s="526"/>
      <c r="I127" s="526"/>
      <c r="J127" s="526"/>
      <c r="K127" s="526"/>
      <c r="L127" s="526"/>
    </row>
    <row r="128" spans="1:12">
      <c r="A128" s="526"/>
      <c r="B128" s="526"/>
      <c r="C128" s="526"/>
      <c r="D128" s="526"/>
      <c r="E128" s="526"/>
      <c r="F128" s="526"/>
      <c r="G128" s="526"/>
      <c r="H128" s="526"/>
      <c r="I128" s="526"/>
      <c r="J128" s="526"/>
      <c r="K128" s="526"/>
      <c r="L128" s="526"/>
    </row>
    <row r="129" spans="1:12">
      <c r="A129" s="526"/>
      <c r="B129" s="526"/>
      <c r="C129" s="526"/>
      <c r="D129" s="526"/>
      <c r="E129" s="526"/>
      <c r="F129" s="526"/>
      <c r="G129" s="526"/>
      <c r="H129" s="526"/>
      <c r="I129" s="526"/>
      <c r="J129" s="526"/>
      <c r="K129" s="526"/>
      <c r="L129" s="526"/>
    </row>
    <row r="130" spans="1:12">
      <c r="A130" s="526"/>
      <c r="B130" s="526"/>
      <c r="C130" s="526"/>
      <c r="D130" s="526"/>
      <c r="E130" s="526"/>
      <c r="F130" s="526"/>
      <c r="G130" s="526"/>
      <c r="H130" s="526"/>
      <c r="I130" s="526"/>
      <c r="J130" s="526"/>
      <c r="K130" s="526"/>
      <c r="L130" s="526"/>
    </row>
    <row r="131" spans="1:12">
      <c r="A131" s="526"/>
      <c r="B131" s="526"/>
      <c r="C131" s="526"/>
      <c r="D131" s="526"/>
      <c r="E131" s="526"/>
      <c r="F131" s="526"/>
      <c r="G131" s="526"/>
      <c r="H131" s="526"/>
      <c r="I131" s="526"/>
      <c r="J131" s="526"/>
      <c r="K131" s="526"/>
      <c r="L131" s="526"/>
    </row>
    <row r="132" spans="1:12">
      <c r="A132" s="526"/>
      <c r="B132" s="526"/>
      <c r="C132" s="526"/>
      <c r="D132" s="526"/>
      <c r="E132" s="526"/>
      <c r="F132" s="526"/>
      <c r="G132" s="526"/>
      <c r="H132" s="526"/>
      <c r="I132" s="526"/>
      <c r="J132" s="526"/>
      <c r="K132" s="526"/>
      <c r="L132" s="526"/>
    </row>
    <row r="133" spans="1:12">
      <c r="A133" s="526"/>
      <c r="B133" s="526"/>
      <c r="C133" s="526"/>
      <c r="D133" s="526"/>
      <c r="E133" s="526"/>
      <c r="F133" s="526"/>
      <c r="G133" s="526"/>
      <c r="H133" s="526"/>
      <c r="I133" s="526"/>
      <c r="J133" s="526"/>
      <c r="K133" s="526"/>
      <c r="L133" s="526"/>
    </row>
    <row r="134" spans="1:12">
      <c r="A134" s="526"/>
      <c r="B134" s="526"/>
      <c r="C134" s="526"/>
      <c r="D134" s="526"/>
      <c r="E134" s="526"/>
      <c r="F134" s="526"/>
      <c r="G134" s="526"/>
      <c r="H134" s="526"/>
      <c r="I134" s="526"/>
      <c r="J134" s="526"/>
      <c r="K134" s="526"/>
      <c r="L134" s="526"/>
    </row>
    <row r="135" spans="1:12">
      <c r="A135" s="526"/>
      <c r="B135" s="526"/>
      <c r="C135" s="526"/>
      <c r="D135" s="526"/>
      <c r="E135" s="526"/>
      <c r="F135" s="526"/>
      <c r="G135" s="526"/>
      <c r="H135" s="526"/>
      <c r="I135" s="526"/>
      <c r="J135" s="526"/>
      <c r="K135" s="526"/>
      <c r="L135" s="526"/>
    </row>
    <row r="136" spans="1:12">
      <c r="A136" s="526"/>
      <c r="B136" s="526"/>
      <c r="C136" s="526"/>
      <c r="D136" s="526"/>
      <c r="E136" s="526"/>
      <c r="F136" s="526"/>
      <c r="G136" s="526"/>
      <c r="H136" s="526"/>
      <c r="I136" s="526"/>
      <c r="J136" s="526"/>
      <c r="K136" s="526"/>
      <c r="L136" s="526"/>
    </row>
    <row r="137" spans="1:12">
      <c r="A137" s="526"/>
      <c r="B137" s="526"/>
      <c r="C137" s="526"/>
      <c r="D137" s="526"/>
      <c r="E137" s="526"/>
      <c r="F137" s="526"/>
      <c r="G137" s="526"/>
      <c r="H137" s="526"/>
      <c r="I137" s="526"/>
      <c r="J137" s="526"/>
      <c r="K137" s="526"/>
      <c r="L137" s="526"/>
    </row>
    <row r="138" spans="1:12">
      <c r="A138" s="526"/>
      <c r="B138" s="526"/>
      <c r="C138" s="526"/>
      <c r="D138" s="526"/>
      <c r="E138" s="526"/>
      <c r="F138" s="526"/>
      <c r="G138" s="526"/>
      <c r="H138" s="526"/>
      <c r="I138" s="526"/>
      <c r="J138" s="526"/>
      <c r="K138" s="526"/>
      <c r="L138" s="526"/>
    </row>
    <row r="139" spans="1:12">
      <c r="A139" s="526"/>
      <c r="B139" s="526"/>
      <c r="C139" s="526"/>
      <c r="D139" s="526"/>
      <c r="E139" s="526"/>
      <c r="F139" s="526"/>
      <c r="G139" s="526"/>
      <c r="H139" s="526"/>
      <c r="I139" s="526"/>
      <c r="J139" s="526"/>
      <c r="K139" s="526"/>
      <c r="L139" s="526"/>
    </row>
    <row r="140" spans="1:12">
      <c r="A140" s="526"/>
      <c r="B140" s="526"/>
      <c r="C140" s="526"/>
      <c r="D140" s="526"/>
      <c r="E140" s="526"/>
      <c r="F140" s="526"/>
      <c r="G140" s="526"/>
      <c r="H140" s="526"/>
      <c r="I140" s="526"/>
      <c r="J140" s="526"/>
      <c r="K140" s="526"/>
      <c r="L140" s="526"/>
    </row>
    <row r="141" spans="1:12">
      <c r="A141" s="526"/>
      <c r="B141" s="526"/>
      <c r="C141" s="526"/>
      <c r="D141" s="526"/>
      <c r="E141" s="526"/>
      <c r="F141" s="526"/>
      <c r="G141" s="526"/>
      <c r="H141" s="526"/>
      <c r="I141" s="526"/>
      <c r="J141" s="526"/>
      <c r="K141" s="526"/>
      <c r="L141" s="526"/>
    </row>
    <row r="142" spans="1:12">
      <c r="A142" s="526"/>
      <c r="B142" s="526"/>
      <c r="C142" s="526"/>
      <c r="D142" s="526"/>
      <c r="E142" s="526"/>
      <c r="F142" s="526"/>
      <c r="G142" s="526"/>
      <c r="H142" s="526"/>
      <c r="I142" s="526"/>
      <c r="J142" s="526"/>
      <c r="K142" s="526"/>
      <c r="L142" s="526"/>
    </row>
    <row r="143" spans="1:12">
      <c r="A143" s="526"/>
      <c r="B143" s="526"/>
      <c r="C143" s="526"/>
      <c r="D143" s="526"/>
      <c r="E143" s="526"/>
      <c r="F143" s="526"/>
      <c r="G143" s="526"/>
      <c r="H143" s="526"/>
      <c r="I143" s="526"/>
      <c r="J143" s="526"/>
      <c r="K143" s="526"/>
      <c r="L143" s="526"/>
    </row>
    <row r="144" spans="1:12">
      <c r="A144" s="526"/>
      <c r="B144" s="526"/>
      <c r="C144" s="526"/>
      <c r="D144" s="526"/>
      <c r="E144" s="526"/>
      <c r="F144" s="526"/>
      <c r="G144" s="526"/>
      <c r="H144" s="526"/>
      <c r="I144" s="526"/>
      <c r="J144" s="526"/>
      <c r="K144" s="526"/>
      <c r="L144" s="526"/>
    </row>
    <row r="145" spans="1:12">
      <c r="A145" s="526"/>
      <c r="B145" s="526"/>
      <c r="C145" s="526"/>
      <c r="D145" s="526"/>
      <c r="E145" s="526"/>
      <c r="F145" s="526"/>
      <c r="G145" s="526"/>
      <c r="H145" s="526"/>
      <c r="I145" s="526"/>
      <c r="J145" s="526"/>
      <c r="K145" s="526"/>
      <c r="L145" s="526"/>
    </row>
    <row r="146" spans="1:12">
      <c r="A146" s="526"/>
      <c r="B146" s="526"/>
      <c r="C146" s="526"/>
      <c r="D146" s="526"/>
      <c r="E146" s="526"/>
      <c r="F146" s="526"/>
      <c r="G146" s="526"/>
      <c r="H146" s="526"/>
      <c r="I146" s="526"/>
      <c r="J146" s="526"/>
      <c r="K146" s="526"/>
      <c r="L146" s="526"/>
    </row>
    <row r="147" spans="1:12">
      <c r="A147" s="526"/>
      <c r="B147" s="526"/>
      <c r="C147" s="526"/>
      <c r="D147" s="526"/>
      <c r="E147" s="526"/>
      <c r="F147" s="526"/>
      <c r="G147" s="526"/>
      <c r="H147" s="526"/>
      <c r="I147" s="526"/>
      <c r="J147" s="526"/>
      <c r="K147" s="526"/>
      <c r="L147" s="526"/>
    </row>
    <row r="148" spans="1:12">
      <c r="A148" s="526"/>
      <c r="B148" s="526"/>
      <c r="C148" s="526"/>
      <c r="D148" s="526"/>
      <c r="E148" s="526"/>
      <c r="F148" s="526"/>
      <c r="G148" s="526"/>
      <c r="H148" s="526"/>
      <c r="I148" s="526"/>
      <c r="J148" s="526"/>
      <c r="K148" s="526"/>
      <c r="L148" s="526"/>
    </row>
    <row r="149" spans="1:12">
      <c r="A149" s="526"/>
      <c r="B149" s="526"/>
      <c r="C149" s="526"/>
      <c r="D149" s="526"/>
      <c r="E149" s="526"/>
      <c r="F149" s="526"/>
      <c r="G149" s="526"/>
      <c r="H149" s="526"/>
      <c r="I149" s="526"/>
      <c r="J149" s="526"/>
      <c r="K149" s="526"/>
      <c r="L149" s="526"/>
    </row>
    <row r="150" spans="1:12">
      <c r="A150" s="526"/>
      <c r="B150" s="526"/>
      <c r="C150" s="526"/>
      <c r="D150" s="526"/>
      <c r="E150" s="526"/>
      <c r="F150" s="526"/>
      <c r="G150" s="526"/>
      <c r="H150" s="526"/>
      <c r="I150" s="526"/>
      <c r="J150" s="526"/>
      <c r="K150" s="526"/>
      <c r="L150" s="526"/>
    </row>
    <row r="151" spans="1:12">
      <c r="A151" s="526"/>
      <c r="B151" s="526"/>
      <c r="C151" s="526"/>
      <c r="D151" s="526"/>
      <c r="E151" s="526"/>
      <c r="F151" s="526"/>
      <c r="G151" s="526"/>
      <c r="H151" s="526"/>
      <c r="I151" s="526"/>
      <c r="J151" s="526"/>
      <c r="K151" s="526"/>
      <c r="L151" s="526"/>
    </row>
    <row r="152" spans="1:12">
      <c r="A152" s="526"/>
      <c r="B152" s="526"/>
      <c r="C152" s="526"/>
      <c r="D152" s="526"/>
      <c r="E152" s="526"/>
      <c r="F152" s="526"/>
      <c r="G152" s="526"/>
      <c r="H152" s="526"/>
      <c r="I152" s="526"/>
      <c r="J152" s="526"/>
      <c r="K152" s="526"/>
      <c r="L152" s="526"/>
    </row>
    <row r="153" spans="1:12">
      <c r="A153" s="526"/>
      <c r="B153" s="526"/>
      <c r="C153" s="526"/>
      <c r="D153" s="526"/>
      <c r="E153" s="526"/>
      <c r="F153" s="526"/>
      <c r="G153" s="526"/>
      <c r="H153" s="526"/>
      <c r="I153" s="526"/>
      <c r="J153" s="526"/>
      <c r="K153" s="526"/>
      <c r="L153" s="526"/>
    </row>
    <row r="154" spans="1:12">
      <c r="A154" s="526"/>
      <c r="B154" s="526"/>
      <c r="C154" s="526"/>
      <c r="D154" s="526"/>
      <c r="E154" s="526"/>
      <c r="F154" s="526"/>
      <c r="G154" s="526"/>
      <c r="H154" s="526"/>
      <c r="I154" s="526"/>
      <c r="J154" s="526"/>
      <c r="K154" s="526"/>
      <c r="L154" s="526"/>
    </row>
    <row r="155" spans="1:12">
      <c r="A155" s="526"/>
      <c r="B155" s="526"/>
      <c r="C155" s="526"/>
      <c r="D155" s="526"/>
      <c r="E155" s="526"/>
      <c r="F155" s="526"/>
      <c r="G155" s="526"/>
      <c r="H155" s="526"/>
      <c r="I155" s="526"/>
      <c r="J155" s="526"/>
      <c r="K155" s="526"/>
      <c r="L155" s="526"/>
    </row>
    <row r="156" spans="1:12">
      <c r="A156" s="526"/>
      <c r="B156" s="526"/>
      <c r="C156" s="526"/>
      <c r="D156" s="526"/>
      <c r="E156" s="526"/>
      <c r="F156" s="526"/>
      <c r="G156" s="526"/>
      <c r="H156" s="526"/>
      <c r="I156" s="526"/>
      <c r="J156" s="526"/>
      <c r="K156" s="526"/>
      <c r="L156" s="526"/>
    </row>
    <row r="157" spans="1:12">
      <c r="A157" s="526"/>
      <c r="B157" s="526"/>
      <c r="C157" s="526"/>
      <c r="D157" s="526"/>
      <c r="E157" s="526"/>
      <c r="F157" s="526"/>
      <c r="G157" s="526"/>
      <c r="H157" s="526"/>
      <c r="I157" s="526"/>
      <c r="J157" s="526"/>
      <c r="K157" s="526"/>
      <c r="L157" s="526"/>
    </row>
    <row r="158" spans="1:12">
      <c r="A158" s="526"/>
      <c r="B158" s="526"/>
      <c r="C158" s="526"/>
      <c r="D158" s="526"/>
      <c r="E158" s="526"/>
      <c r="F158" s="526"/>
      <c r="G158" s="526"/>
      <c r="H158" s="526"/>
      <c r="I158" s="526"/>
      <c r="J158" s="526"/>
      <c r="K158" s="526"/>
      <c r="L158" s="526"/>
    </row>
    <row r="159" spans="1:12">
      <c r="A159" s="526"/>
      <c r="B159" s="526"/>
      <c r="C159" s="526"/>
      <c r="D159" s="526"/>
      <c r="E159" s="526"/>
      <c r="F159" s="526"/>
      <c r="G159" s="526"/>
      <c r="H159" s="526"/>
      <c r="I159" s="526"/>
      <c r="J159" s="526"/>
      <c r="K159" s="526"/>
      <c r="L159" s="526"/>
    </row>
    <row r="160" spans="1:12">
      <c r="A160" s="526"/>
      <c r="B160" s="526"/>
      <c r="C160" s="526"/>
      <c r="D160" s="526"/>
      <c r="E160" s="526"/>
      <c r="F160" s="526"/>
      <c r="G160" s="526"/>
      <c r="H160" s="526"/>
      <c r="I160" s="526"/>
      <c r="J160" s="526"/>
      <c r="K160" s="526"/>
      <c r="L160" s="526"/>
    </row>
    <row r="161" spans="1:12">
      <c r="A161" s="526"/>
      <c r="B161" s="526"/>
      <c r="C161" s="526"/>
      <c r="D161" s="526"/>
      <c r="E161" s="526"/>
      <c r="F161" s="526"/>
      <c r="G161" s="526"/>
      <c r="H161" s="526"/>
      <c r="I161" s="526"/>
      <c r="J161" s="526"/>
      <c r="K161" s="526"/>
      <c r="L161" s="526"/>
    </row>
    <row r="162" spans="1:12">
      <c r="A162" s="526"/>
      <c r="B162" s="526"/>
      <c r="C162" s="526"/>
      <c r="D162" s="526"/>
      <c r="E162" s="526"/>
      <c r="F162" s="526"/>
      <c r="G162" s="526"/>
      <c r="H162" s="526"/>
      <c r="I162" s="526"/>
      <c r="J162" s="526"/>
      <c r="K162" s="526"/>
      <c r="L162" s="526"/>
    </row>
    <row r="163" spans="1:12">
      <c r="A163" s="526"/>
      <c r="B163" s="526"/>
      <c r="C163" s="526"/>
      <c r="D163" s="526"/>
      <c r="E163" s="526"/>
      <c r="F163" s="526"/>
      <c r="G163" s="526"/>
      <c r="H163" s="526"/>
      <c r="I163" s="526"/>
      <c r="J163" s="526"/>
      <c r="K163" s="526"/>
      <c r="L163" s="526"/>
    </row>
    <row r="164" spans="1:12">
      <c r="A164" s="526"/>
      <c r="B164" s="526"/>
      <c r="C164" s="526"/>
      <c r="D164" s="526"/>
      <c r="E164" s="526"/>
      <c r="F164" s="526"/>
      <c r="G164" s="526"/>
      <c r="H164" s="526"/>
      <c r="I164" s="526"/>
      <c r="J164" s="526"/>
      <c r="K164" s="526"/>
      <c r="L164" s="526"/>
    </row>
    <row r="165" spans="1:12">
      <c r="A165" s="526"/>
      <c r="B165" s="526"/>
      <c r="C165" s="526"/>
      <c r="D165" s="526"/>
      <c r="E165" s="526"/>
      <c r="F165" s="526"/>
      <c r="G165" s="526"/>
      <c r="H165" s="526"/>
      <c r="I165" s="526"/>
      <c r="J165" s="526"/>
      <c r="K165" s="526"/>
      <c r="L165" s="526"/>
    </row>
    <row r="166" spans="1:12">
      <c r="A166" s="526"/>
      <c r="B166" s="526"/>
      <c r="C166" s="526"/>
      <c r="D166" s="526"/>
      <c r="E166" s="526"/>
      <c r="F166" s="526"/>
      <c r="G166" s="526"/>
      <c r="H166" s="526"/>
      <c r="I166" s="526"/>
      <c r="J166" s="526"/>
      <c r="K166" s="526"/>
      <c r="L166" s="526"/>
    </row>
    <row r="167" spans="1:12">
      <c r="A167" s="526"/>
      <c r="B167" s="526"/>
      <c r="C167" s="526"/>
      <c r="D167" s="526"/>
      <c r="E167" s="526"/>
      <c r="F167" s="526"/>
      <c r="G167" s="526"/>
      <c r="H167" s="526"/>
      <c r="I167" s="526"/>
      <c r="J167" s="526"/>
      <c r="K167" s="526"/>
      <c r="L167" s="526"/>
    </row>
    <row r="168" spans="1:12">
      <c r="A168" s="526"/>
      <c r="B168" s="526"/>
      <c r="C168" s="526"/>
      <c r="D168" s="526"/>
      <c r="E168" s="526"/>
      <c r="F168" s="526"/>
      <c r="G168" s="526"/>
      <c r="H168" s="526"/>
      <c r="I168" s="526"/>
      <c r="J168" s="526"/>
      <c r="K168" s="526"/>
      <c r="L168" s="526"/>
    </row>
    <row r="169" spans="1:12">
      <c r="A169" s="526"/>
      <c r="B169" s="526"/>
      <c r="C169" s="526"/>
      <c r="D169" s="526"/>
      <c r="E169" s="526"/>
      <c r="F169" s="526"/>
      <c r="G169" s="526"/>
      <c r="H169" s="526"/>
      <c r="I169" s="526"/>
      <c r="J169" s="526"/>
      <c r="K169" s="526"/>
      <c r="L169" s="526"/>
    </row>
    <row r="170" spans="1:12">
      <c r="A170" s="526"/>
      <c r="B170" s="526"/>
      <c r="C170" s="526"/>
      <c r="D170" s="526"/>
      <c r="E170" s="526"/>
      <c r="F170" s="526"/>
      <c r="G170" s="526"/>
      <c r="H170" s="526"/>
      <c r="I170" s="526"/>
      <c r="J170" s="526"/>
      <c r="K170" s="526"/>
      <c r="L170" s="526"/>
    </row>
    <row r="171" spans="1:12">
      <c r="A171" s="526"/>
      <c r="B171" s="526"/>
      <c r="C171" s="526"/>
      <c r="D171" s="526"/>
      <c r="E171" s="526"/>
      <c r="F171" s="526"/>
      <c r="G171" s="526"/>
      <c r="H171" s="526"/>
      <c r="I171" s="526"/>
      <c r="J171" s="526"/>
      <c r="K171" s="526"/>
      <c r="L171" s="526"/>
    </row>
    <row r="172" spans="1:12">
      <c r="A172" s="526"/>
      <c r="B172" s="526"/>
      <c r="C172" s="526"/>
      <c r="D172" s="526"/>
      <c r="E172" s="526"/>
      <c r="F172" s="526"/>
      <c r="G172" s="526"/>
      <c r="H172" s="526"/>
      <c r="I172" s="526"/>
      <c r="J172" s="526"/>
      <c r="K172" s="526"/>
      <c r="L172" s="526"/>
    </row>
    <row r="173" spans="1:12">
      <c r="A173" s="526"/>
      <c r="B173" s="526"/>
      <c r="C173" s="526"/>
      <c r="D173" s="526"/>
      <c r="E173" s="526"/>
      <c r="F173" s="526"/>
      <c r="G173" s="526"/>
      <c r="H173" s="526"/>
      <c r="I173" s="526"/>
      <c r="J173" s="526"/>
      <c r="K173" s="526"/>
      <c r="L173" s="526"/>
    </row>
    <row r="174" spans="1:12">
      <c r="A174" s="526"/>
      <c r="B174" s="526"/>
      <c r="C174" s="526"/>
      <c r="D174" s="526"/>
      <c r="E174" s="526"/>
      <c r="F174" s="526"/>
      <c r="G174" s="526"/>
      <c r="H174" s="526"/>
      <c r="I174" s="526"/>
      <c r="J174" s="526"/>
      <c r="K174" s="526"/>
      <c r="L174" s="526"/>
    </row>
    <row r="175" spans="1:12">
      <c r="A175" s="526"/>
      <c r="B175" s="526"/>
      <c r="C175" s="526"/>
      <c r="D175" s="526"/>
      <c r="E175" s="526"/>
      <c r="F175" s="526"/>
      <c r="G175" s="526"/>
      <c r="H175" s="526"/>
      <c r="I175" s="526"/>
      <c r="J175" s="526"/>
      <c r="K175" s="526"/>
      <c r="L175" s="526"/>
    </row>
    <row r="176" spans="1:12">
      <c r="A176" s="526"/>
      <c r="B176" s="526"/>
      <c r="C176" s="526"/>
      <c r="D176" s="526"/>
      <c r="E176" s="526"/>
      <c r="F176" s="526"/>
      <c r="G176" s="526"/>
      <c r="H176" s="526"/>
      <c r="I176" s="526"/>
      <c r="J176" s="526"/>
      <c r="K176" s="526"/>
      <c r="L176" s="526"/>
    </row>
    <row r="177" spans="1:12">
      <c r="A177" s="526"/>
      <c r="B177" s="526"/>
      <c r="C177" s="526"/>
      <c r="D177" s="526"/>
      <c r="E177" s="526"/>
      <c r="F177" s="526"/>
      <c r="G177" s="526"/>
      <c r="H177" s="526"/>
      <c r="I177" s="526"/>
      <c r="J177" s="526"/>
      <c r="K177" s="526"/>
      <c r="L177" s="526"/>
    </row>
    <row r="178" spans="1:12">
      <c r="A178" s="526"/>
      <c r="B178" s="526"/>
      <c r="C178" s="526"/>
      <c r="D178" s="526"/>
      <c r="E178" s="526"/>
      <c r="F178" s="526"/>
      <c r="G178" s="526"/>
      <c r="H178" s="526"/>
      <c r="I178" s="526"/>
      <c r="J178" s="526"/>
      <c r="K178" s="526"/>
      <c r="L178" s="526"/>
    </row>
    <row r="179" spans="1:12">
      <c r="A179" s="526"/>
      <c r="B179" s="526"/>
      <c r="C179" s="526"/>
      <c r="D179" s="526"/>
      <c r="E179" s="526"/>
      <c r="F179" s="526"/>
      <c r="G179" s="526"/>
      <c r="H179" s="526"/>
      <c r="I179" s="526"/>
      <c r="J179" s="526"/>
      <c r="K179" s="526"/>
      <c r="L179" s="526"/>
    </row>
    <row r="180" spans="1:12">
      <c r="A180" s="526"/>
      <c r="B180" s="526"/>
      <c r="C180" s="526"/>
      <c r="D180" s="526"/>
      <c r="E180" s="526"/>
      <c r="F180" s="526"/>
      <c r="G180" s="526"/>
      <c r="H180" s="526"/>
      <c r="I180" s="526"/>
      <c r="J180" s="526"/>
      <c r="K180" s="526"/>
      <c r="L180" s="526"/>
    </row>
    <row r="181" spans="1:12">
      <c r="A181" s="526"/>
      <c r="B181" s="526"/>
      <c r="C181" s="526"/>
      <c r="D181" s="526"/>
      <c r="E181" s="526"/>
      <c r="F181" s="526"/>
      <c r="G181" s="526"/>
      <c r="H181" s="526"/>
      <c r="I181" s="526"/>
      <c r="J181" s="526"/>
      <c r="K181" s="526"/>
      <c r="L181" s="526"/>
    </row>
    <row r="182" spans="1:12">
      <c r="A182" s="526"/>
      <c r="B182" s="526"/>
      <c r="C182" s="526"/>
      <c r="D182" s="526"/>
      <c r="E182" s="526"/>
      <c r="F182" s="526"/>
      <c r="G182" s="526"/>
      <c r="H182" s="526"/>
      <c r="I182" s="526"/>
      <c r="J182" s="526"/>
      <c r="K182" s="526"/>
      <c r="L182" s="526"/>
    </row>
    <row r="183" spans="1:12">
      <c r="A183" s="526"/>
      <c r="B183" s="526"/>
      <c r="C183" s="526"/>
      <c r="D183" s="526"/>
      <c r="E183" s="526"/>
      <c r="F183" s="526"/>
      <c r="G183" s="526"/>
      <c r="H183" s="526"/>
      <c r="I183" s="526"/>
      <c r="J183" s="526"/>
      <c r="K183" s="526"/>
      <c r="L183" s="526"/>
    </row>
    <row r="184" spans="1:12">
      <c r="A184" s="526"/>
      <c r="B184" s="526"/>
      <c r="C184" s="526"/>
      <c r="D184" s="526"/>
      <c r="E184" s="526"/>
      <c r="F184" s="526"/>
      <c r="G184" s="526"/>
      <c r="H184" s="526"/>
      <c r="I184" s="526"/>
      <c r="J184" s="526"/>
      <c r="K184" s="526"/>
      <c r="L184" s="526"/>
    </row>
    <row r="185" spans="1:12">
      <c r="A185" s="526"/>
      <c r="B185" s="526"/>
      <c r="C185" s="526"/>
      <c r="D185" s="526"/>
      <c r="E185" s="526"/>
      <c r="F185" s="526"/>
      <c r="G185" s="526"/>
      <c r="H185" s="526"/>
      <c r="I185" s="526"/>
      <c r="J185" s="526"/>
      <c r="K185" s="526"/>
      <c r="L185" s="526"/>
    </row>
    <row r="186" spans="1:12">
      <c r="A186" s="526"/>
      <c r="B186" s="526"/>
      <c r="C186" s="526"/>
      <c r="D186" s="526"/>
      <c r="E186" s="526"/>
      <c r="F186" s="526"/>
      <c r="G186" s="526"/>
      <c r="H186" s="526"/>
      <c r="I186" s="526"/>
      <c r="J186" s="526"/>
      <c r="K186" s="526"/>
      <c r="L186" s="526"/>
    </row>
    <row r="187" spans="1:12">
      <c r="A187" s="526"/>
      <c r="B187" s="526"/>
      <c r="C187" s="526"/>
      <c r="D187" s="526"/>
      <c r="E187" s="526"/>
      <c r="F187" s="526"/>
      <c r="G187" s="526"/>
      <c r="H187" s="526"/>
      <c r="I187" s="526"/>
      <c r="J187" s="526"/>
      <c r="K187" s="526"/>
      <c r="L187" s="526"/>
    </row>
    <row r="188" spans="1:12">
      <c r="A188" s="526"/>
      <c r="B188" s="526"/>
      <c r="C188" s="526"/>
      <c r="D188" s="526"/>
      <c r="E188" s="526"/>
      <c r="F188" s="526"/>
      <c r="G188" s="526"/>
      <c r="H188" s="526"/>
      <c r="I188" s="526"/>
      <c r="J188" s="526"/>
      <c r="K188" s="526"/>
      <c r="L188" s="526"/>
    </row>
    <row r="189" spans="1:12">
      <c r="A189" s="526"/>
      <c r="B189" s="526"/>
      <c r="C189" s="526"/>
      <c r="D189" s="526"/>
      <c r="E189" s="526"/>
      <c r="F189" s="526"/>
      <c r="G189" s="526"/>
      <c r="H189" s="526"/>
      <c r="I189" s="526"/>
      <c r="J189" s="526"/>
      <c r="K189" s="526"/>
      <c r="L189" s="526"/>
    </row>
    <row r="190" spans="1:12">
      <c r="A190" s="526"/>
      <c r="B190" s="526"/>
      <c r="C190" s="526"/>
      <c r="D190" s="526"/>
      <c r="E190" s="526"/>
      <c r="F190" s="526"/>
      <c r="G190" s="526"/>
      <c r="H190" s="526"/>
      <c r="I190" s="526"/>
      <c r="J190" s="526"/>
      <c r="K190" s="526"/>
      <c r="L190" s="526"/>
    </row>
    <row r="191" spans="1:12">
      <c r="A191" s="526"/>
      <c r="B191" s="526"/>
      <c r="C191" s="526"/>
      <c r="D191" s="526"/>
      <c r="E191" s="526"/>
      <c r="F191" s="526"/>
      <c r="G191" s="526"/>
      <c r="H191" s="526"/>
      <c r="I191" s="526"/>
      <c r="J191" s="526"/>
      <c r="K191" s="526"/>
      <c r="L191" s="526"/>
    </row>
    <row r="192" spans="1:12">
      <c r="A192" s="526"/>
      <c r="B192" s="526"/>
      <c r="C192" s="526"/>
      <c r="D192" s="526"/>
      <c r="E192" s="526"/>
      <c r="F192" s="526"/>
      <c r="G192" s="526"/>
      <c r="H192" s="526"/>
      <c r="I192" s="526"/>
      <c r="J192" s="526"/>
      <c r="K192" s="526"/>
      <c r="L192" s="526"/>
    </row>
    <row r="193" spans="1:12">
      <c r="A193" s="526"/>
      <c r="B193" s="526"/>
      <c r="C193" s="526"/>
      <c r="D193" s="526"/>
      <c r="E193" s="526"/>
      <c r="F193" s="526"/>
      <c r="G193" s="526"/>
      <c r="H193" s="526"/>
      <c r="I193" s="526"/>
      <c r="J193" s="526"/>
      <c r="K193" s="526"/>
      <c r="L193" s="526"/>
    </row>
    <row r="194" spans="1:12">
      <c r="A194" s="526"/>
      <c r="B194" s="526"/>
      <c r="C194" s="526"/>
      <c r="D194" s="526"/>
      <c r="E194" s="526"/>
      <c r="F194" s="526"/>
      <c r="G194" s="526"/>
      <c r="H194" s="526"/>
      <c r="I194" s="526"/>
      <c r="J194" s="526"/>
      <c r="K194" s="526"/>
      <c r="L194" s="526"/>
    </row>
    <row r="195" spans="1:12">
      <c r="A195" s="526"/>
      <c r="B195" s="526"/>
      <c r="C195" s="526"/>
      <c r="D195" s="526"/>
      <c r="E195" s="526"/>
      <c r="F195" s="526"/>
      <c r="G195" s="526"/>
      <c r="H195" s="526"/>
      <c r="I195" s="526"/>
      <c r="J195" s="526"/>
      <c r="K195" s="526"/>
      <c r="L195" s="526"/>
    </row>
    <row r="196" spans="1:12">
      <c r="A196" s="526"/>
      <c r="B196" s="526"/>
      <c r="C196" s="526"/>
      <c r="D196" s="526"/>
      <c r="E196" s="526"/>
      <c r="F196" s="526"/>
      <c r="G196" s="526"/>
      <c r="H196" s="526"/>
      <c r="I196" s="526"/>
      <c r="J196" s="526"/>
      <c r="K196" s="526"/>
      <c r="L196" s="526"/>
    </row>
    <row r="197" spans="1:12">
      <c r="A197" s="526"/>
      <c r="B197" s="526"/>
      <c r="C197" s="526"/>
      <c r="D197" s="526"/>
      <c r="E197" s="526"/>
      <c r="F197" s="526"/>
      <c r="G197" s="526"/>
      <c r="H197" s="526"/>
      <c r="I197" s="526"/>
      <c r="J197" s="526"/>
      <c r="K197" s="526"/>
      <c r="L197" s="526"/>
    </row>
    <row r="198" spans="1:12">
      <c r="A198" s="526"/>
      <c r="B198" s="526"/>
      <c r="C198" s="526"/>
      <c r="D198" s="526"/>
      <c r="E198" s="526"/>
      <c r="F198" s="526"/>
      <c r="G198" s="526"/>
      <c r="H198" s="526"/>
      <c r="I198" s="526"/>
      <c r="J198" s="526"/>
      <c r="K198" s="526"/>
      <c r="L198" s="526"/>
    </row>
    <row r="199" spans="1:12">
      <c r="A199" s="526"/>
      <c r="B199" s="526"/>
      <c r="C199" s="526"/>
      <c r="D199" s="526"/>
      <c r="E199" s="526"/>
      <c r="F199" s="526"/>
      <c r="G199" s="526"/>
      <c r="H199" s="526"/>
      <c r="I199" s="526"/>
      <c r="J199" s="526"/>
      <c r="K199" s="526"/>
      <c r="L199" s="526"/>
    </row>
    <row r="200" spans="1:12">
      <c r="A200" s="526"/>
      <c r="B200" s="526"/>
      <c r="C200" s="526"/>
      <c r="D200" s="526"/>
      <c r="E200" s="526"/>
      <c r="F200" s="526"/>
      <c r="G200" s="526"/>
      <c r="H200" s="526"/>
      <c r="I200" s="526"/>
      <c r="J200" s="526"/>
      <c r="K200" s="526"/>
      <c r="L200" s="526"/>
    </row>
    <row r="201" spans="1:12">
      <c r="A201" s="526"/>
      <c r="B201" s="526"/>
      <c r="C201" s="526"/>
      <c r="D201" s="526"/>
      <c r="E201" s="526"/>
      <c r="F201" s="526"/>
      <c r="G201" s="526"/>
      <c r="H201" s="526"/>
      <c r="I201" s="526"/>
      <c r="J201" s="526"/>
      <c r="K201" s="526"/>
      <c r="L201" s="526"/>
    </row>
    <row r="202" spans="1:12">
      <c r="A202" s="526"/>
      <c r="B202" s="526"/>
      <c r="C202" s="526"/>
      <c r="D202" s="526"/>
      <c r="E202" s="526"/>
      <c r="F202" s="526"/>
      <c r="G202" s="526"/>
      <c r="H202" s="526"/>
      <c r="I202" s="526"/>
      <c r="J202" s="526"/>
      <c r="K202" s="526"/>
      <c r="L202" s="526"/>
    </row>
    <row r="203" spans="1:12">
      <c r="A203" s="526"/>
      <c r="B203" s="526"/>
      <c r="C203" s="526"/>
      <c r="D203" s="526"/>
      <c r="E203" s="526"/>
      <c r="F203" s="526"/>
      <c r="G203" s="526"/>
      <c r="H203" s="526"/>
      <c r="I203" s="526"/>
      <c r="J203" s="526"/>
      <c r="K203" s="526"/>
      <c r="L203" s="526"/>
    </row>
    <row r="204" spans="1:12">
      <c r="A204" s="526"/>
      <c r="B204" s="526"/>
      <c r="C204" s="526"/>
      <c r="D204" s="526"/>
      <c r="E204" s="526"/>
      <c r="F204" s="526"/>
      <c r="G204" s="526"/>
      <c r="H204" s="526"/>
      <c r="I204" s="526"/>
      <c r="J204" s="526"/>
      <c r="K204" s="526"/>
      <c r="L204" s="526"/>
    </row>
    <row r="205" spans="1:12">
      <c r="A205" s="526"/>
      <c r="B205" s="526"/>
      <c r="C205" s="526"/>
      <c r="D205" s="526"/>
      <c r="E205" s="526"/>
      <c r="F205" s="526"/>
      <c r="G205" s="526"/>
      <c r="H205" s="526"/>
      <c r="I205" s="526"/>
      <c r="J205" s="526"/>
      <c r="K205" s="526"/>
      <c r="L205" s="526"/>
    </row>
    <row r="206" spans="1:12">
      <c r="A206" s="526"/>
      <c r="B206" s="526"/>
      <c r="C206" s="526"/>
      <c r="D206" s="526"/>
      <c r="E206" s="526"/>
      <c r="F206" s="526"/>
      <c r="G206" s="526"/>
      <c r="H206" s="526"/>
      <c r="I206" s="526"/>
      <c r="J206" s="526"/>
      <c r="K206" s="526"/>
      <c r="L206" s="526"/>
    </row>
    <row r="207" spans="1:12">
      <c r="A207" s="526"/>
      <c r="B207" s="526"/>
      <c r="C207" s="526"/>
      <c r="D207" s="526"/>
      <c r="E207" s="526"/>
      <c r="F207" s="526"/>
      <c r="G207" s="526"/>
      <c r="H207" s="526"/>
      <c r="I207" s="526"/>
      <c r="J207" s="526"/>
      <c r="K207" s="526"/>
      <c r="L207" s="526"/>
    </row>
    <row r="208" spans="1:12">
      <c r="A208" s="526"/>
      <c r="B208" s="526"/>
      <c r="C208" s="526"/>
      <c r="D208" s="526"/>
      <c r="E208" s="526"/>
      <c r="F208" s="526"/>
      <c r="G208" s="526"/>
      <c r="H208" s="526"/>
      <c r="I208" s="526"/>
      <c r="J208" s="526"/>
      <c r="K208" s="526"/>
      <c r="L208" s="526"/>
    </row>
    <row r="209" spans="1:12">
      <c r="A209" s="526"/>
      <c r="B209" s="526"/>
      <c r="C209" s="526"/>
      <c r="D209" s="526"/>
      <c r="E209" s="526"/>
      <c r="F209" s="526"/>
      <c r="G209" s="526"/>
      <c r="H209" s="526"/>
      <c r="I209" s="526"/>
      <c r="J209" s="526"/>
      <c r="K209" s="526"/>
      <c r="L209" s="526"/>
    </row>
    <row r="210" spans="1:12">
      <c r="A210" s="526"/>
      <c r="B210" s="526"/>
      <c r="C210" s="526"/>
      <c r="D210" s="526"/>
      <c r="E210" s="526"/>
      <c r="F210" s="526"/>
      <c r="G210" s="526"/>
      <c r="H210" s="526"/>
      <c r="I210" s="526"/>
      <c r="J210" s="526"/>
      <c r="K210" s="526"/>
      <c r="L210" s="526"/>
    </row>
    <row r="211" spans="1:12">
      <c r="A211" s="526"/>
      <c r="B211" s="526"/>
      <c r="C211" s="526"/>
      <c r="D211" s="526"/>
      <c r="E211" s="526"/>
      <c r="F211" s="526"/>
      <c r="G211" s="526"/>
      <c r="H211" s="526"/>
      <c r="I211" s="526"/>
      <c r="J211" s="526"/>
      <c r="K211" s="526"/>
      <c r="L211" s="526"/>
    </row>
    <row r="212" spans="1:12">
      <c r="A212" s="526"/>
      <c r="B212" s="526"/>
      <c r="C212" s="526"/>
      <c r="D212" s="526"/>
      <c r="E212" s="526"/>
      <c r="F212" s="526"/>
      <c r="G212" s="526"/>
      <c r="H212" s="526"/>
      <c r="I212" s="526"/>
      <c r="J212" s="526"/>
      <c r="K212" s="526"/>
      <c r="L212" s="526"/>
    </row>
    <row r="213" spans="1:12">
      <c r="A213" s="526"/>
      <c r="B213" s="526"/>
      <c r="C213" s="526"/>
      <c r="D213" s="526"/>
      <c r="E213" s="526"/>
      <c r="F213" s="526"/>
      <c r="G213" s="526"/>
      <c r="H213" s="526"/>
      <c r="I213" s="526"/>
      <c r="J213" s="526"/>
      <c r="K213" s="526"/>
      <c r="L213" s="526"/>
    </row>
    <row r="214" spans="1:12">
      <c r="A214" s="526"/>
      <c r="B214" s="526"/>
      <c r="C214" s="526"/>
      <c r="D214" s="526"/>
      <c r="E214" s="526"/>
      <c r="F214" s="526"/>
      <c r="G214" s="526"/>
      <c r="H214" s="526"/>
      <c r="I214" s="526"/>
      <c r="J214" s="526"/>
      <c r="K214" s="526"/>
      <c r="L214" s="526"/>
    </row>
    <row r="215" spans="1:12">
      <c r="A215" s="526"/>
      <c r="B215" s="526"/>
      <c r="C215" s="526"/>
      <c r="D215" s="526"/>
      <c r="E215" s="526"/>
      <c r="F215" s="526"/>
      <c r="G215" s="526"/>
      <c r="H215" s="526"/>
      <c r="I215" s="526"/>
      <c r="J215" s="526"/>
      <c r="K215" s="526"/>
      <c r="L215" s="526"/>
    </row>
    <row r="216" spans="1:12">
      <c r="A216" s="526"/>
      <c r="B216" s="526"/>
      <c r="C216" s="526"/>
      <c r="D216" s="526"/>
      <c r="E216" s="526"/>
      <c r="F216" s="526"/>
      <c r="G216" s="526"/>
      <c r="H216" s="526"/>
      <c r="I216" s="526"/>
      <c r="J216" s="526"/>
      <c r="K216" s="526"/>
      <c r="L216" s="526"/>
    </row>
  </sheetData>
  <mergeCells count="56">
    <mergeCell ref="C81:J81"/>
    <mergeCell ref="C82:J82"/>
    <mergeCell ref="C73:J73"/>
    <mergeCell ref="C74:J74"/>
    <mergeCell ref="C75:J75"/>
    <mergeCell ref="C78:J78"/>
    <mergeCell ref="C79:J79"/>
    <mergeCell ref="C80:J80"/>
    <mergeCell ref="C72:J72"/>
    <mergeCell ref="C57:J57"/>
    <mergeCell ref="C58:J58"/>
    <mergeCell ref="C59:J59"/>
    <mergeCell ref="C60:J60"/>
    <mergeCell ref="C61:J61"/>
    <mergeCell ref="C64:J64"/>
    <mergeCell ref="C65:J65"/>
    <mergeCell ref="C66:J66"/>
    <mergeCell ref="C67:J67"/>
    <mergeCell ref="C68:J68"/>
    <mergeCell ref="C71:J71"/>
    <mergeCell ref="C54:J54"/>
    <mergeCell ref="C39:J39"/>
    <mergeCell ref="C40:J40"/>
    <mergeCell ref="C43:J43"/>
    <mergeCell ref="C44:J44"/>
    <mergeCell ref="C45:J45"/>
    <mergeCell ref="C46:J46"/>
    <mergeCell ref="C47:J47"/>
    <mergeCell ref="C50:J50"/>
    <mergeCell ref="C51:J51"/>
    <mergeCell ref="C52:J52"/>
    <mergeCell ref="C53:J53"/>
    <mergeCell ref="C38:J38"/>
    <mergeCell ref="C21:J21"/>
    <mergeCell ref="C22:J22"/>
    <mergeCell ref="C25:J25"/>
    <mergeCell ref="C26:J26"/>
    <mergeCell ref="C27:J27"/>
    <mergeCell ref="C28:J28"/>
    <mergeCell ref="C31:J31"/>
    <mergeCell ref="C32:J32"/>
    <mergeCell ref="C33:J33"/>
    <mergeCell ref="C34:J34"/>
    <mergeCell ref="C37:J37"/>
    <mergeCell ref="C20:J20"/>
    <mergeCell ref="D4:H4"/>
    <mergeCell ref="G8:J8"/>
    <mergeCell ref="G9:J9"/>
    <mergeCell ref="G10:J10"/>
    <mergeCell ref="B12:C12"/>
    <mergeCell ref="D12:J12"/>
    <mergeCell ref="B13:C13"/>
    <mergeCell ref="D13:J13"/>
    <mergeCell ref="B15:C15"/>
    <mergeCell ref="D15:J15"/>
    <mergeCell ref="C19:J19"/>
  </mergeCells>
  <phoneticPr fontId="9"/>
  <conditionalFormatting sqref="D12:J14">
    <cfRule type="containsText" dxfId="2" priority="1" operator="containsText" text="要入力">
      <formula>NOT(ISERROR(SEARCH("要入力",D12)))</formula>
    </cfRule>
  </conditionalFormatting>
  <pageMargins left="0.7" right="0.7" top="0.75" bottom="0.75" header="0.3" footer="0.3"/>
  <pageSetup paperSize="9" scale="8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7780-8BA2-46FC-B21F-C857D58E4135}">
  <sheetPr>
    <pageSetUpPr fitToPage="1"/>
  </sheetPr>
  <dimension ref="A1:N35"/>
  <sheetViews>
    <sheetView view="pageBreakPreview" zoomScale="70" zoomScaleNormal="100" zoomScaleSheetLayoutView="70" zoomScalePageLayoutView="90" workbookViewId="0">
      <selection activeCell="L2" sqref="L2"/>
    </sheetView>
  </sheetViews>
  <sheetFormatPr defaultColWidth="9" defaultRowHeight="13.5"/>
  <cols>
    <col min="1" max="1" width="4.625" style="40" customWidth="1"/>
    <col min="2" max="2" width="17" style="40" customWidth="1"/>
    <col min="3" max="3" width="14.375" style="40" customWidth="1"/>
    <col min="4" max="4" width="5.5" style="40" customWidth="1"/>
    <col min="5" max="5" width="18.125" style="40" customWidth="1"/>
    <col min="6" max="6" width="5.5" style="40" customWidth="1"/>
    <col min="7" max="7" width="18.125" style="40" customWidth="1"/>
    <col min="8" max="8" width="5.5" style="40" customWidth="1"/>
    <col min="9" max="9" width="18.125" style="40" customWidth="1"/>
    <col min="10" max="10" width="5" style="40" customWidth="1"/>
    <col min="11" max="11" width="21.625" style="40" customWidth="1"/>
    <col min="12" max="12" width="5" style="40" customWidth="1"/>
    <col min="13" max="16384" width="9" style="40"/>
  </cols>
  <sheetData>
    <row r="1" spans="1:14" ht="18.75">
      <c r="A1" s="469" t="s">
        <v>387</v>
      </c>
    </row>
    <row r="2" spans="1:14" ht="30" customHeight="1">
      <c r="A2" s="864" t="s">
        <v>388</v>
      </c>
      <c r="B2" s="864"/>
      <c r="C2" s="864"/>
      <c r="D2" s="303"/>
      <c r="E2" s="43"/>
      <c r="F2" s="43"/>
      <c r="G2" s="43"/>
      <c r="H2" s="43"/>
      <c r="I2" s="43"/>
      <c r="J2" s="43"/>
      <c r="K2" s="43"/>
      <c r="L2" s="43"/>
      <c r="N2" s="470"/>
    </row>
    <row r="3" spans="1:14" ht="9.75" customHeight="1">
      <c r="A3" s="303"/>
      <c r="B3" s="303"/>
      <c r="C3" s="303"/>
      <c r="D3" s="303"/>
      <c r="E3" s="43"/>
      <c r="F3" s="43"/>
      <c r="G3" s="43"/>
      <c r="H3" s="43"/>
      <c r="I3" s="43"/>
      <c r="J3" s="43"/>
      <c r="K3" s="43"/>
      <c r="L3" s="43"/>
      <c r="N3" s="470"/>
    </row>
    <row r="4" spans="1:14" ht="28.5">
      <c r="A4" s="471"/>
      <c r="B4" s="471"/>
      <c r="C4" s="1238" t="s">
        <v>496</v>
      </c>
      <c r="D4" s="1238"/>
      <c r="E4" s="1238"/>
      <c r="F4" s="1238"/>
      <c r="G4" s="1238"/>
      <c r="H4" s="1238"/>
      <c r="I4" s="1238"/>
      <c r="J4" s="1238"/>
      <c r="K4" s="471"/>
      <c r="L4" s="471"/>
      <c r="N4" s="470"/>
    </row>
    <row r="5" spans="1:14" ht="34.5" customHeight="1">
      <c r="A5" s="472"/>
      <c r="B5" s="472"/>
      <c r="C5" s="1239" t="s">
        <v>389</v>
      </c>
      <c r="D5" s="1239"/>
      <c r="E5" s="1239"/>
      <c r="F5" s="1239"/>
      <c r="G5" s="1239"/>
      <c r="H5" s="1239"/>
      <c r="I5" s="1239"/>
      <c r="J5" s="1239"/>
      <c r="K5" s="472"/>
      <c r="L5" s="472"/>
      <c r="N5" s="470"/>
    </row>
    <row r="6" spans="1:14" ht="39.75" customHeight="1">
      <c r="A6" s="472"/>
      <c r="B6" s="472"/>
      <c r="C6" s="1240" t="s">
        <v>420</v>
      </c>
      <c r="D6" s="1240"/>
      <c r="E6" s="1240"/>
      <c r="F6" s="1240"/>
      <c r="G6" s="1240"/>
      <c r="H6" s="1240"/>
      <c r="I6" s="1240"/>
      <c r="J6" s="1240"/>
      <c r="K6" s="472"/>
      <c r="L6" s="472"/>
      <c r="M6" s="473" t="s">
        <v>390</v>
      </c>
      <c r="N6" s="295"/>
    </row>
    <row r="7" spans="1:14" ht="11.25" customHeight="1">
      <c r="A7" s="472"/>
      <c r="B7" s="472"/>
      <c r="C7" s="472"/>
      <c r="D7" s="472"/>
      <c r="E7" s="472"/>
      <c r="F7" s="472"/>
      <c r="G7" s="472"/>
      <c r="H7" s="472"/>
      <c r="I7" s="1241" t="s">
        <v>391</v>
      </c>
      <c r="J7" s="1241"/>
      <c r="K7" s="1241"/>
      <c r="L7" s="472"/>
      <c r="M7" s="295"/>
      <c r="N7" s="295"/>
    </row>
    <row r="8" spans="1:14" ht="30.75" customHeight="1">
      <c r="A8" s="43"/>
      <c r="B8" s="475"/>
      <c r="C8" s="475"/>
      <c r="D8" s="475"/>
      <c r="E8" s="475"/>
      <c r="F8" s="475"/>
      <c r="G8" s="475"/>
      <c r="H8" s="475"/>
      <c r="I8" s="1237" t="str">
        <f>総表!I5</f>
        <v>　令和　年　月　日</v>
      </c>
      <c r="J8" s="1237"/>
      <c r="K8" s="1237"/>
      <c r="L8" s="475"/>
      <c r="M8" s="295" t="s">
        <v>392</v>
      </c>
      <c r="N8" s="295"/>
    </row>
    <row r="9" spans="1:14" ht="21" customHeight="1">
      <c r="A9" s="43"/>
      <c r="B9" s="475"/>
      <c r="C9" s="475"/>
      <c r="D9" s="475"/>
      <c r="E9" s="475"/>
      <c r="F9" s="475"/>
      <c r="G9" s="475"/>
      <c r="H9" s="475"/>
      <c r="I9" s="476"/>
      <c r="J9" s="476"/>
      <c r="K9" s="476"/>
      <c r="L9" s="475"/>
      <c r="M9" s="295"/>
      <c r="N9" s="295"/>
    </row>
    <row r="10" spans="1:14" ht="35.25" customHeight="1">
      <c r="A10" s="43"/>
      <c r="B10" s="1242" t="s">
        <v>393</v>
      </c>
      <c r="C10" s="1242"/>
      <c r="D10" s="1242"/>
      <c r="E10" s="1242"/>
      <c r="F10" s="1242"/>
      <c r="G10" s="1242"/>
      <c r="H10" s="1242"/>
      <c r="I10" s="1242"/>
      <c r="J10" s="1242"/>
      <c r="K10" s="1242"/>
      <c r="L10" s="475"/>
      <c r="M10" s="295"/>
      <c r="N10" s="295"/>
    </row>
    <row r="11" spans="1:14" ht="17.25" customHeight="1">
      <c r="A11" s="43"/>
      <c r="B11" s="43"/>
      <c r="C11" s="43"/>
      <c r="D11" s="43"/>
      <c r="E11" s="43"/>
      <c r="F11" s="43"/>
      <c r="G11" s="43"/>
      <c r="H11" s="43"/>
      <c r="I11" s="43"/>
      <c r="J11" s="475"/>
      <c r="K11" s="475"/>
      <c r="L11" s="475"/>
      <c r="M11" s="295"/>
      <c r="N11" s="295"/>
    </row>
    <row r="12" spans="1:14" ht="36.75" customHeight="1">
      <c r="A12" s="43"/>
      <c r="B12" s="43"/>
      <c r="C12" s="43"/>
      <c r="D12" s="43"/>
      <c r="E12" s="474" t="s">
        <v>324</v>
      </c>
      <c r="F12" s="51"/>
      <c r="G12" s="478">
        <f>総表!D16</f>
        <v>0</v>
      </c>
      <c r="H12" s="479" t="s">
        <v>394</v>
      </c>
      <c r="I12" s="478">
        <f>総表!F16</f>
        <v>0</v>
      </c>
      <c r="J12" s="479"/>
      <c r="K12" s="51"/>
      <c r="L12" s="479"/>
      <c r="M12" s="295" t="s">
        <v>392</v>
      </c>
      <c r="N12" s="295"/>
    </row>
    <row r="13" spans="1:14" ht="54" customHeight="1">
      <c r="A13" s="43"/>
      <c r="B13" s="43"/>
      <c r="C13" s="43"/>
      <c r="D13" s="43"/>
      <c r="E13" s="480" t="s">
        <v>323</v>
      </c>
      <c r="F13" s="51"/>
      <c r="G13" s="1243" t="str">
        <f>総表!C18&amp;総表!E18</f>
        <v/>
      </c>
      <c r="H13" s="1243"/>
      <c r="I13" s="1243"/>
      <c r="J13" s="1243"/>
      <c r="K13" s="1243"/>
      <c r="L13" s="1243"/>
      <c r="M13" s="295" t="s">
        <v>392</v>
      </c>
      <c r="N13" s="295"/>
    </row>
    <row r="14" spans="1:14" ht="54" customHeight="1">
      <c r="A14" s="43"/>
      <c r="B14" s="43"/>
      <c r="C14" s="43"/>
      <c r="D14" s="43"/>
      <c r="E14" s="480" t="s">
        <v>395</v>
      </c>
      <c r="F14" s="51"/>
      <c r="G14" s="1244">
        <f>総表!C15</f>
        <v>0</v>
      </c>
      <c r="H14" s="1244"/>
      <c r="I14" s="1244"/>
      <c r="J14" s="1244"/>
      <c r="K14" s="1244"/>
      <c r="L14" s="1244"/>
      <c r="M14" s="295" t="s">
        <v>392</v>
      </c>
      <c r="N14" s="295"/>
    </row>
    <row r="15" spans="1:14" ht="54" customHeight="1">
      <c r="A15" s="43"/>
      <c r="B15" s="43"/>
      <c r="C15" s="43"/>
      <c r="D15" s="43"/>
      <c r="E15" s="481" t="s">
        <v>329</v>
      </c>
      <c r="F15" s="51"/>
      <c r="G15" s="1244">
        <f>総表!C22</f>
        <v>0</v>
      </c>
      <c r="H15" s="1244"/>
      <c r="I15" s="1244"/>
      <c r="J15" s="1244"/>
      <c r="K15" s="1244"/>
      <c r="L15" s="1244"/>
      <c r="M15" s="295" t="s">
        <v>392</v>
      </c>
      <c r="N15" s="295"/>
    </row>
    <row r="16" spans="1:14" ht="54" customHeight="1">
      <c r="A16" s="43"/>
      <c r="B16" s="43"/>
      <c r="C16" s="43"/>
      <c r="D16" s="43"/>
      <c r="E16" s="481" t="s">
        <v>331</v>
      </c>
      <c r="F16" s="51"/>
      <c r="G16" s="1244">
        <f>総表!C23</f>
        <v>0</v>
      </c>
      <c r="H16" s="1244"/>
      <c r="I16" s="1244"/>
      <c r="J16" s="482"/>
      <c r="K16" s="482"/>
      <c r="L16" s="482"/>
      <c r="M16" s="295" t="s">
        <v>392</v>
      </c>
      <c r="N16" s="295"/>
    </row>
    <row r="17" spans="1:13" ht="9.75" customHeight="1">
      <c r="A17" s="43"/>
      <c r="B17" s="43"/>
      <c r="C17" s="43"/>
      <c r="D17" s="43"/>
      <c r="E17" s="43"/>
      <c r="F17" s="43"/>
      <c r="G17" s="43"/>
      <c r="H17" s="43"/>
      <c r="I17" s="43"/>
      <c r="J17" s="475"/>
      <c r="K17" s="475"/>
      <c r="L17" s="475"/>
    </row>
    <row r="18" spans="1:13" ht="69.75" customHeight="1">
      <c r="A18" s="43"/>
      <c r="B18" s="794" t="s">
        <v>421</v>
      </c>
      <c r="C18" s="794"/>
      <c r="D18" s="794"/>
      <c r="E18" s="794"/>
      <c r="F18" s="794"/>
      <c r="G18" s="794"/>
      <c r="H18" s="794"/>
      <c r="I18" s="794"/>
      <c r="J18" s="794"/>
      <c r="K18" s="794"/>
      <c r="L18" s="475"/>
    </row>
    <row r="19" spans="1:13" ht="4.5" customHeight="1">
      <c r="A19" s="43"/>
      <c r="B19" s="372"/>
      <c r="C19" s="372"/>
      <c r="D19" s="372"/>
      <c r="E19" s="372"/>
      <c r="F19" s="372"/>
      <c r="G19" s="372"/>
      <c r="H19" s="372"/>
      <c r="I19" s="372"/>
      <c r="J19" s="372"/>
      <c r="K19" s="372"/>
      <c r="L19" s="475"/>
    </row>
    <row r="20" spans="1:13" ht="21">
      <c r="A20" s="43"/>
      <c r="B20" s="1245" t="s">
        <v>396</v>
      </c>
      <c r="C20" s="1245"/>
      <c r="D20" s="1245"/>
      <c r="E20" s="1245"/>
      <c r="F20" s="1245"/>
      <c r="G20" s="1245"/>
      <c r="H20" s="1245"/>
      <c r="I20" s="1245"/>
      <c r="J20" s="1245"/>
      <c r="K20" s="1245"/>
      <c r="L20" s="475"/>
    </row>
    <row r="21" spans="1:13" ht="3.75" customHeight="1">
      <c r="A21" s="43"/>
      <c r="B21" s="483"/>
      <c r="C21" s="483"/>
      <c r="D21" s="483"/>
      <c r="E21" s="483"/>
      <c r="F21" s="483"/>
      <c r="G21" s="483"/>
      <c r="H21" s="483"/>
      <c r="I21" s="483"/>
      <c r="J21" s="483"/>
      <c r="K21" s="483"/>
      <c r="L21" s="475"/>
    </row>
    <row r="22" spans="1:13" ht="64.5" customHeight="1">
      <c r="A22" s="43"/>
      <c r="B22" s="1242" t="s">
        <v>397</v>
      </c>
      <c r="C22" s="1242"/>
      <c r="D22" s="477"/>
      <c r="E22" s="1246">
        <f>総表!C31</f>
        <v>0</v>
      </c>
      <c r="F22" s="1246"/>
      <c r="G22" s="1246"/>
      <c r="H22" s="1246"/>
      <c r="I22" s="1246"/>
      <c r="J22" s="1246"/>
      <c r="K22" s="1246"/>
      <c r="L22" s="43"/>
      <c r="M22" s="484" t="s">
        <v>392</v>
      </c>
    </row>
    <row r="23" spans="1:13" ht="64.5" customHeight="1">
      <c r="A23" s="51"/>
      <c r="B23" s="794" t="s">
        <v>435</v>
      </c>
      <c r="C23" s="1242"/>
      <c r="D23" s="477"/>
      <c r="E23" s="1247">
        <f>IFERROR(IF(G24="有",F25-F26,総表!J43),"")</f>
        <v>0</v>
      </c>
      <c r="F23" s="1247"/>
      <c r="G23" s="1247"/>
      <c r="H23" s="1247"/>
      <c r="I23" s="1247"/>
      <c r="J23" s="1247"/>
      <c r="K23" s="1247"/>
      <c r="L23" s="43"/>
      <c r="M23" s="484" t="s">
        <v>392</v>
      </c>
    </row>
    <row r="24" spans="1:13" ht="30" customHeight="1">
      <c r="A24" s="51"/>
      <c r="B24" s="477"/>
      <c r="C24" s="477"/>
      <c r="D24" s="477"/>
      <c r="E24" s="485" t="s">
        <v>434</v>
      </c>
      <c r="F24" s="486"/>
      <c r="G24" s="486" t="s">
        <v>436</v>
      </c>
      <c r="H24" s="487"/>
      <c r="I24" s="487"/>
      <c r="J24" s="487"/>
      <c r="K24" s="487"/>
      <c r="L24" s="43"/>
      <c r="M24" s="488"/>
    </row>
    <row r="25" spans="1:13" ht="30" customHeight="1">
      <c r="A25" s="51"/>
      <c r="B25" s="477"/>
      <c r="C25" s="477"/>
      <c r="D25" s="477"/>
      <c r="E25" s="514" t="str">
        <f>IF(G24="有","確定額：","")</f>
        <v/>
      </c>
      <c r="F25" s="1248" t="str">
        <f>IF(E26="","",総表!J43)</f>
        <v/>
      </c>
      <c r="G25" s="1248"/>
      <c r="H25" s="489"/>
      <c r="I25" s="487"/>
      <c r="J25" s="487"/>
      <c r="K25" s="487"/>
      <c r="L25" s="43"/>
      <c r="M25" s="488"/>
    </row>
    <row r="26" spans="1:13" ht="36" customHeight="1">
      <c r="A26" s="51"/>
      <c r="B26" s="477"/>
      <c r="C26" s="477"/>
      <c r="D26" s="477"/>
      <c r="E26" s="515" t="str">
        <f>IF(G24="有","うち概算払済：","")</f>
        <v/>
      </c>
      <c r="F26" s="1249"/>
      <c r="G26" s="1249"/>
      <c r="H26" s="490"/>
      <c r="I26" s="490"/>
      <c r="J26" s="490"/>
      <c r="K26" s="490"/>
      <c r="L26" s="43"/>
      <c r="M26" s="488"/>
    </row>
    <row r="27" spans="1:13" ht="64.5" customHeight="1">
      <c r="A27" s="51"/>
      <c r="B27" s="1242" t="s">
        <v>398</v>
      </c>
      <c r="C27" s="1242"/>
      <c r="D27" s="477"/>
      <c r="E27" s="482"/>
      <c r="F27" s="482"/>
      <c r="G27" s="482"/>
      <c r="H27" s="482"/>
      <c r="I27" s="482"/>
      <c r="J27" s="482"/>
      <c r="K27" s="482"/>
      <c r="L27" s="43"/>
    </row>
    <row r="28" spans="1:13" ht="54.95" customHeight="1">
      <c r="B28" s="1250" t="s">
        <v>399</v>
      </c>
      <c r="C28" s="1251"/>
      <c r="D28" s="1252" t="s">
        <v>400</v>
      </c>
      <c r="E28" s="1253"/>
      <c r="F28" s="1253"/>
      <c r="G28" s="1253"/>
      <c r="H28" s="1253"/>
      <c r="I28" s="1253"/>
      <c r="J28" s="1253"/>
      <c r="K28" s="1254"/>
      <c r="L28" s="51"/>
      <c r="M28" s="51"/>
    </row>
    <row r="29" spans="1:13" ht="54.95" customHeight="1">
      <c r="B29" s="1250" t="s">
        <v>401</v>
      </c>
      <c r="C29" s="1251"/>
      <c r="D29" s="1252" t="s">
        <v>402</v>
      </c>
      <c r="E29" s="1253"/>
      <c r="F29" s="1253"/>
      <c r="G29" s="1254"/>
      <c r="H29" s="1255" t="s">
        <v>403</v>
      </c>
      <c r="I29" s="1256"/>
      <c r="J29" s="1257"/>
      <c r="K29" s="1258"/>
      <c r="L29" s="51"/>
      <c r="M29" s="51"/>
    </row>
    <row r="30" spans="1:13" ht="54.95" customHeight="1">
      <c r="B30" s="1250" t="s">
        <v>404</v>
      </c>
      <c r="C30" s="1262"/>
      <c r="D30" s="1252" t="s">
        <v>405</v>
      </c>
      <c r="E30" s="1253"/>
      <c r="F30" s="1253"/>
      <c r="G30" s="1263"/>
      <c r="H30" s="1264"/>
      <c r="I30" s="1253"/>
      <c r="J30" s="1253"/>
      <c r="K30" s="1254"/>
      <c r="L30" s="51"/>
      <c r="M30" s="51" t="s">
        <v>406</v>
      </c>
    </row>
    <row r="31" spans="1:13" ht="54.95" customHeight="1">
      <c r="B31" s="1250" t="s">
        <v>407</v>
      </c>
      <c r="C31" s="1251"/>
      <c r="D31" s="1265"/>
      <c r="E31" s="1266"/>
      <c r="F31" s="1266"/>
      <c r="G31" s="1266"/>
      <c r="H31" s="1266"/>
      <c r="I31" s="1266"/>
      <c r="J31" s="1266"/>
      <c r="K31" s="1267"/>
      <c r="L31" s="51"/>
      <c r="M31" s="51"/>
    </row>
    <row r="32" spans="1:13" ht="54.95" customHeight="1">
      <c r="B32" s="1268" t="s">
        <v>408</v>
      </c>
      <c r="C32" s="1269"/>
      <c r="D32" s="1259"/>
      <c r="E32" s="1260"/>
      <c r="F32" s="1260"/>
      <c r="G32" s="1260"/>
      <c r="H32" s="1260"/>
      <c r="I32" s="1260"/>
      <c r="J32" s="1260"/>
      <c r="K32" s="1261"/>
      <c r="L32" s="51"/>
      <c r="M32" s="51" t="s">
        <v>409</v>
      </c>
    </row>
    <row r="33" spans="2:13" ht="54.95" customHeight="1">
      <c r="B33" s="1250" t="s">
        <v>410</v>
      </c>
      <c r="C33" s="1251"/>
      <c r="D33" s="1259"/>
      <c r="E33" s="1260"/>
      <c r="F33" s="1260"/>
      <c r="G33" s="1260"/>
      <c r="H33" s="1260"/>
      <c r="I33" s="1260"/>
      <c r="J33" s="1260"/>
      <c r="K33" s="1261"/>
      <c r="L33" s="51"/>
      <c r="M33" s="51"/>
    </row>
    <row r="34" spans="2:13" ht="25.5" customHeight="1">
      <c r="B34" s="469" t="s">
        <v>411</v>
      </c>
    </row>
    <row r="35" spans="2:13" ht="25.5" customHeight="1"/>
  </sheetData>
  <sheetProtection selectLockedCells="1"/>
  <mergeCells count="35">
    <mergeCell ref="B33:C33"/>
    <mergeCell ref="D33:K33"/>
    <mergeCell ref="B30:C30"/>
    <mergeCell ref="D30:G30"/>
    <mergeCell ref="H30:K30"/>
    <mergeCell ref="B31:C31"/>
    <mergeCell ref="D31:K31"/>
    <mergeCell ref="B32:C32"/>
    <mergeCell ref="D32:K32"/>
    <mergeCell ref="B28:C28"/>
    <mergeCell ref="D28:K28"/>
    <mergeCell ref="B29:C29"/>
    <mergeCell ref="D29:G29"/>
    <mergeCell ref="H29:I29"/>
    <mergeCell ref="J29:K29"/>
    <mergeCell ref="B27:C27"/>
    <mergeCell ref="B10:K10"/>
    <mergeCell ref="G13:L13"/>
    <mergeCell ref="G14:L14"/>
    <mergeCell ref="G15:L15"/>
    <mergeCell ref="G16:I16"/>
    <mergeCell ref="B18:K18"/>
    <mergeCell ref="B20:K20"/>
    <mergeCell ref="B22:C22"/>
    <mergeCell ref="E22:K22"/>
    <mergeCell ref="B23:C23"/>
    <mergeCell ref="E23:K23"/>
    <mergeCell ref="F25:G25"/>
    <mergeCell ref="F26:G26"/>
    <mergeCell ref="I8:K8"/>
    <mergeCell ref="A2:C2"/>
    <mergeCell ref="C4:J4"/>
    <mergeCell ref="C5:J5"/>
    <mergeCell ref="C6:J6"/>
    <mergeCell ref="I7:K7"/>
  </mergeCells>
  <phoneticPr fontId="9"/>
  <conditionalFormatting sqref="F24:G24">
    <cfRule type="containsText" dxfId="1" priority="1" operator="containsText" text="要入力">
      <formula>NOT(ISERROR(SEARCH("要入力",F24)))</formula>
    </cfRule>
  </conditionalFormatting>
  <conditionalFormatting sqref="H30:K30">
    <cfRule type="expression" dxfId="0" priority="3">
      <formula>NOT($D$30="その他")</formula>
    </cfRule>
  </conditionalFormatting>
  <dataValidations count="4">
    <dataValidation type="list" allowBlank="1" showInputMessage="1" showErrorMessage="1" sqref="D30:G30" xr:uid="{5028A49A-134E-43B9-8D34-1D345D8B7254}">
      <formula1>"普通,当座,その他"</formula1>
    </dataValidation>
    <dataValidation imeMode="halfAlpha" allowBlank="1" showInputMessage="1" showErrorMessage="1" sqref="J29:K29 D31:K31" xr:uid="{759CA0A9-0DE1-4341-9664-C0E0B56E87C4}"/>
    <dataValidation imeMode="halfKatakana" allowBlank="1" showInputMessage="1" showErrorMessage="1" sqref="D32:K32" xr:uid="{36AC76B9-D9EC-4EBF-AED4-E727F9DF29C2}"/>
    <dataValidation type="list" allowBlank="1" showInputMessage="1" showErrorMessage="1" sqref="G24" xr:uid="{8205F96D-480A-46C2-A703-32F4D05F1603}">
      <formula1>"要入力,有,無"</formula1>
    </dataValidation>
  </dataValidations>
  <printOptions horizontalCentered="1"/>
  <pageMargins left="0.78740157480314965" right="0.78740157480314965" top="0.78740157480314965" bottom="0.78740157480314965" header="0.31496062992125984" footer="0.59055118110236227"/>
  <pageSetup paperSize="9" scale="56" fitToHeight="0"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T57"/>
  <sheetViews>
    <sheetView view="pageBreakPreview" zoomScale="70" zoomScaleNormal="60" zoomScaleSheetLayoutView="70" workbookViewId="0">
      <selection activeCell="L14" sqref="L14:L16"/>
    </sheetView>
  </sheetViews>
  <sheetFormatPr defaultColWidth="9" defaultRowHeight="30" customHeight="1"/>
  <cols>
    <col min="1" max="1" width="5.875" style="43" customWidth="1"/>
    <col min="2" max="2" width="18.625" style="43" customWidth="1"/>
    <col min="3" max="3" width="12.625" style="43" customWidth="1"/>
    <col min="4" max="4" width="12.125" style="43" customWidth="1"/>
    <col min="5" max="5" width="4.625" style="43" customWidth="1"/>
    <col min="6" max="6" width="14.5" style="43" customWidth="1"/>
    <col min="7" max="7" width="12.375" style="43" customWidth="1"/>
    <col min="8" max="8" width="17.75" style="43" customWidth="1"/>
    <col min="9" max="9" width="15.625" style="43" customWidth="1"/>
    <col min="10" max="10" width="9.625" style="43" customWidth="1"/>
    <col min="11" max="11" width="12.625" style="43" customWidth="1"/>
    <col min="12" max="12" width="102.625" style="60" bestFit="1" customWidth="1"/>
    <col min="13" max="16384" width="9" style="43"/>
  </cols>
  <sheetData>
    <row r="1" spans="1:19" s="40" customFormat="1" ht="36.6" customHeight="1">
      <c r="A1" s="633" t="s">
        <v>312</v>
      </c>
      <c r="B1" s="633"/>
      <c r="C1" s="633"/>
      <c r="D1" s="222"/>
      <c r="K1" s="284"/>
      <c r="L1" s="52"/>
    </row>
    <row r="2" spans="1:19" s="40" customFormat="1" ht="6" customHeight="1">
      <c r="B2" s="51"/>
      <c r="L2" s="52"/>
    </row>
    <row r="3" spans="1:19" s="58" customFormat="1" ht="80.099999999999994" customHeight="1">
      <c r="A3" s="641" t="s">
        <v>437</v>
      </c>
      <c r="B3" s="641"/>
      <c r="C3" s="641"/>
      <c r="D3" s="641"/>
      <c r="E3" s="641"/>
      <c r="F3" s="641"/>
      <c r="G3" s="641"/>
      <c r="H3" s="641"/>
      <c r="I3" s="641"/>
      <c r="J3" s="641"/>
      <c r="K3" s="641"/>
      <c r="L3" s="53"/>
      <c r="O3" s="40"/>
      <c r="P3" s="40"/>
      <c r="Q3" s="40"/>
      <c r="R3" s="40"/>
      <c r="S3" s="40"/>
    </row>
    <row r="4" spans="1:19" s="58" customFormat="1" ht="21.75" customHeight="1">
      <c r="A4" s="285"/>
      <c r="B4" s="576"/>
      <c r="C4" s="576"/>
      <c r="D4" s="576"/>
      <c r="E4" s="576"/>
      <c r="F4" s="285"/>
      <c r="G4" s="285"/>
      <c r="H4" s="286"/>
      <c r="I4" s="577"/>
      <c r="J4" s="578"/>
      <c r="K4" s="287"/>
      <c r="L4" s="56"/>
      <c r="O4" s="40"/>
      <c r="P4" s="40"/>
      <c r="Q4" s="40"/>
      <c r="R4" s="40"/>
      <c r="S4" s="40"/>
    </row>
    <row r="5" spans="1:19" s="58" customFormat="1" ht="21.75" customHeight="1">
      <c r="A5" s="288"/>
      <c r="B5" s="289"/>
      <c r="C5" s="289"/>
      <c r="D5" s="289"/>
      <c r="E5" s="289"/>
      <c r="F5" s="289"/>
      <c r="G5" s="289"/>
      <c r="H5" s="516"/>
      <c r="I5" s="580" t="s">
        <v>313</v>
      </c>
      <c r="J5" s="580"/>
      <c r="K5" s="580"/>
      <c r="L5" s="53" t="s">
        <v>438</v>
      </c>
      <c r="S5" s="54"/>
    </row>
    <row r="6" spans="1:19" s="246" customFormat="1" ht="21" customHeight="1">
      <c r="A6" s="288"/>
      <c r="B6" s="290" t="s">
        <v>314</v>
      </c>
      <c r="C6" s="289"/>
      <c r="D6" s="289"/>
      <c r="E6" s="289"/>
      <c r="F6" s="289"/>
      <c r="G6" s="289"/>
      <c r="H6" s="289"/>
      <c r="I6" s="289"/>
      <c r="J6" s="289"/>
      <c r="K6" s="289"/>
      <c r="L6" s="246" t="s">
        <v>439</v>
      </c>
      <c r="Q6" s="247"/>
    </row>
    <row r="7" spans="1:19" s="246" customFormat="1" ht="11.25" customHeight="1">
      <c r="A7" s="288"/>
      <c r="B7" s="289"/>
      <c r="C7" s="289"/>
      <c r="D7" s="289"/>
      <c r="E7" s="289"/>
      <c r="F7" s="289"/>
      <c r="G7" s="289"/>
      <c r="H7" s="289"/>
      <c r="I7" s="289"/>
      <c r="J7" s="289"/>
      <c r="K7" s="225"/>
      <c r="L7" s="249"/>
      <c r="Q7" s="247"/>
    </row>
    <row r="8" spans="1:19" s="246" customFormat="1" ht="44.25" customHeight="1">
      <c r="A8" s="291"/>
      <c r="B8" s="579" t="s">
        <v>440</v>
      </c>
      <c r="C8" s="579"/>
      <c r="D8" s="579"/>
      <c r="E8" s="579"/>
      <c r="F8" s="579"/>
      <c r="G8" s="579"/>
      <c r="H8" s="579"/>
      <c r="I8" s="579"/>
      <c r="J8" s="579"/>
      <c r="K8" s="579"/>
      <c r="Q8" s="247"/>
    </row>
    <row r="9" spans="1:19" s="58" customFormat="1" ht="12.75" customHeight="1" thickBot="1">
      <c r="A9" s="653"/>
      <c r="B9" s="653"/>
      <c r="C9" s="653"/>
      <c r="D9" s="653"/>
      <c r="E9" s="653"/>
      <c r="F9" s="653"/>
      <c r="G9" s="653"/>
      <c r="H9" s="653"/>
      <c r="I9" s="653"/>
      <c r="J9" s="653"/>
      <c r="K9" s="653"/>
      <c r="L9" s="53"/>
      <c r="S9" s="54"/>
    </row>
    <row r="10" spans="1:19" ht="41.45" customHeight="1">
      <c r="A10" s="642" t="s">
        <v>315</v>
      </c>
      <c r="B10" s="643"/>
      <c r="C10" s="707" t="s">
        <v>316</v>
      </c>
      <c r="D10" s="708"/>
      <c r="E10" s="708"/>
      <c r="F10" s="709"/>
      <c r="G10" s="691" t="s">
        <v>317</v>
      </c>
      <c r="H10" s="692"/>
      <c r="I10" s="644"/>
      <c r="J10" s="644"/>
      <c r="K10" s="645"/>
      <c r="L10" s="55" t="s">
        <v>441</v>
      </c>
    </row>
    <row r="11" spans="1:19" ht="41.45" customHeight="1" thickBot="1">
      <c r="A11" s="646" t="s">
        <v>318</v>
      </c>
      <c r="B11" s="647"/>
      <c r="C11" s="688"/>
      <c r="D11" s="689"/>
      <c r="E11" s="689"/>
      <c r="F11" s="690"/>
      <c r="G11" s="693" t="s">
        <v>319</v>
      </c>
      <c r="H11" s="694"/>
      <c r="I11" s="704"/>
      <c r="J11" s="705"/>
      <c r="K11" s="706"/>
      <c r="L11" s="60" t="s">
        <v>442</v>
      </c>
    </row>
    <row r="12" spans="1:19" ht="21.75" hidden="1" customHeight="1" thickTop="1">
      <c r="A12" s="567" t="s">
        <v>320</v>
      </c>
      <c r="B12" s="262" t="s">
        <v>321</v>
      </c>
      <c r="C12" s="700"/>
      <c r="D12" s="701"/>
      <c r="E12" s="702"/>
      <c r="F12" s="702"/>
      <c r="G12" s="702"/>
      <c r="H12" s="702"/>
      <c r="I12" s="702"/>
      <c r="J12" s="702"/>
      <c r="K12" s="703"/>
      <c r="L12" s="55"/>
    </row>
    <row r="13" spans="1:19" ht="36.6" customHeight="1" thickTop="1">
      <c r="A13" s="568"/>
      <c r="B13" s="61" t="s">
        <v>322</v>
      </c>
      <c r="C13" s="696"/>
      <c r="D13" s="696"/>
      <c r="E13" s="696"/>
      <c r="F13" s="696"/>
      <c r="G13" s="696"/>
      <c r="H13" s="696"/>
      <c r="I13" s="696"/>
      <c r="J13" s="696"/>
      <c r="K13" s="697"/>
      <c r="L13" s="55"/>
    </row>
    <row r="14" spans="1:19" ht="26.25" customHeight="1">
      <c r="A14" s="568"/>
      <c r="B14" s="650" t="s">
        <v>323</v>
      </c>
      <c r="C14" s="250" t="s">
        <v>324</v>
      </c>
      <c r="D14" s="251"/>
      <c r="E14" s="224" t="s">
        <v>232</v>
      </c>
      <c r="F14" s="252"/>
      <c r="G14" s="572"/>
      <c r="H14" s="573"/>
      <c r="I14" s="573"/>
      <c r="J14" s="573"/>
      <c r="K14" s="574"/>
      <c r="L14" s="695" t="s">
        <v>443</v>
      </c>
    </row>
    <row r="15" spans="1:19" ht="15" customHeight="1">
      <c r="A15" s="568"/>
      <c r="B15" s="651"/>
      <c r="C15" s="648" t="s">
        <v>325</v>
      </c>
      <c r="D15" s="649"/>
      <c r="E15" s="581" t="s">
        <v>326</v>
      </c>
      <c r="F15" s="582"/>
      <c r="G15" s="582"/>
      <c r="H15" s="582"/>
      <c r="I15" s="582"/>
      <c r="J15" s="582"/>
      <c r="K15" s="634"/>
      <c r="L15" s="695"/>
    </row>
    <row r="16" spans="1:19" ht="36.6" customHeight="1">
      <c r="A16" s="568"/>
      <c r="B16" s="652"/>
      <c r="C16" s="698"/>
      <c r="D16" s="699"/>
      <c r="E16" s="635"/>
      <c r="F16" s="636"/>
      <c r="G16" s="636"/>
      <c r="H16" s="636"/>
      <c r="I16" s="636"/>
      <c r="J16" s="636"/>
      <c r="K16" s="637"/>
      <c r="L16" s="695"/>
    </row>
    <row r="17" spans="1:12" s="40" customFormat="1" ht="26.25" customHeight="1">
      <c r="A17" s="568"/>
      <c r="B17" s="587" t="s">
        <v>444</v>
      </c>
      <c r="C17" s="250" t="s">
        <v>324</v>
      </c>
      <c r="D17" s="251"/>
      <c r="E17" s="224" t="s">
        <v>394</v>
      </c>
      <c r="F17" s="252"/>
      <c r="G17" s="572"/>
      <c r="H17" s="573"/>
      <c r="I17" s="573"/>
      <c r="J17" s="573"/>
      <c r="K17" s="574"/>
      <c r="L17" s="729" t="s">
        <v>445</v>
      </c>
    </row>
    <row r="18" spans="1:12" s="40" customFormat="1" ht="15" customHeight="1">
      <c r="A18" s="568"/>
      <c r="B18" s="588"/>
      <c r="C18" s="733" t="s">
        <v>325</v>
      </c>
      <c r="D18" s="734"/>
      <c r="E18" s="743" t="s">
        <v>327</v>
      </c>
      <c r="F18" s="744"/>
      <c r="G18" s="744"/>
      <c r="H18" s="744"/>
      <c r="I18" s="745"/>
      <c r="J18" s="743" t="s">
        <v>328</v>
      </c>
      <c r="K18" s="746"/>
      <c r="L18" s="729"/>
    </row>
    <row r="19" spans="1:12" s="40" customFormat="1" ht="33.75" customHeight="1">
      <c r="A19" s="568"/>
      <c r="B19" s="589"/>
      <c r="C19" s="698"/>
      <c r="D19" s="699"/>
      <c r="E19" s="635"/>
      <c r="F19" s="636"/>
      <c r="G19" s="636"/>
      <c r="H19" s="636"/>
      <c r="I19" s="654"/>
      <c r="J19" s="635"/>
      <c r="K19" s="732"/>
      <c r="L19" s="729"/>
    </row>
    <row r="20" spans="1:12" ht="36.6" customHeight="1">
      <c r="A20" s="568"/>
      <c r="B20" s="62" t="s">
        <v>329</v>
      </c>
      <c r="C20" s="635"/>
      <c r="D20" s="636"/>
      <c r="E20" s="636"/>
      <c r="F20" s="654"/>
      <c r="G20" s="738" t="s">
        <v>330</v>
      </c>
      <c r="H20" s="739"/>
      <c r="I20" s="596"/>
      <c r="J20" s="596"/>
      <c r="K20" s="597"/>
      <c r="L20" s="55"/>
    </row>
    <row r="21" spans="1:12" ht="36.6" customHeight="1" thickBot="1">
      <c r="A21" s="569"/>
      <c r="B21" s="261" t="s">
        <v>331</v>
      </c>
      <c r="C21" s="735"/>
      <c r="D21" s="736"/>
      <c r="E21" s="736"/>
      <c r="F21" s="737"/>
      <c r="G21" s="570" t="s">
        <v>332</v>
      </c>
      <c r="H21" s="571"/>
      <c r="I21" s="740"/>
      <c r="J21" s="741"/>
      <c r="K21" s="742"/>
      <c r="L21" s="55"/>
    </row>
    <row r="22" spans="1:12" s="40" customFormat="1" ht="35.25" customHeight="1" thickTop="1">
      <c r="A22" s="638" t="s">
        <v>333</v>
      </c>
      <c r="B22" s="263" t="s">
        <v>334</v>
      </c>
      <c r="C22" s="680"/>
      <c r="D22" s="681"/>
      <c r="E22" s="681"/>
      <c r="F22" s="682"/>
      <c r="G22" s="683" t="s">
        <v>335</v>
      </c>
      <c r="H22" s="683"/>
      <c r="I22" s="684"/>
      <c r="J22" s="685"/>
      <c r="K22" s="686"/>
      <c r="L22" s="248"/>
    </row>
    <row r="23" spans="1:12" s="40" customFormat="1" ht="35.25" customHeight="1">
      <c r="A23" s="670"/>
      <c r="B23" s="41" t="s">
        <v>321</v>
      </c>
      <c r="C23" s="655"/>
      <c r="D23" s="656"/>
      <c r="E23" s="656"/>
      <c r="F23" s="657"/>
      <c r="G23" s="687" t="s">
        <v>336</v>
      </c>
      <c r="H23" s="687"/>
      <c r="I23" s="672"/>
      <c r="J23" s="596"/>
      <c r="K23" s="597"/>
      <c r="L23" s="42"/>
    </row>
    <row r="24" spans="1:12" s="40" customFormat="1" ht="35.25" customHeight="1" thickBot="1">
      <c r="A24" s="671"/>
      <c r="B24" s="264" t="s">
        <v>337</v>
      </c>
      <c r="C24" s="673"/>
      <c r="D24" s="674"/>
      <c r="E24" s="674"/>
      <c r="F24" s="675"/>
      <c r="G24" s="676" t="s">
        <v>338</v>
      </c>
      <c r="H24" s="676"/>
      <c r="I24" s="677"/>
      <c r="J24" s="678"/>
      <c r="K24" s="679"/>
      <c r="L24" s="42"/>
    </row>
    <row r="25" spans="1:12" s="40" customFormat="1" ht="35.25" customHeight="1" thickTop="1">
      <c r="A25" s="638" t="s">
        <v>339</v>
      </c>
      <c r="B25" s="263" t="s">
        <v>334</v>
      </c>
      <c r="C25" s="680"/>
      <c r="D25" s="681"/>
      <c r="E25" s="681"/>
      <c r="F25" s="682"/>
      <c r="G25" s="590" t="s">
        <v>340</v>
      </c>
      <c r="H25" s="591"/>
      <c r="I25" s="685"/>
      <c r="J25" s="685"/>
      <c r="K25" s="686"/>
      <c r="L25" s="42"/>
    </row>
    <row r="26" spans="1:12" s="40" customFormat="1" ht="35.25" customHeight="1">
      <c r="A26" s="639"/>
      <c r="B26" s="41" t="s">
        <v>321</v>
      </c>
      <c r="C26" s="655"/>
      <c r="D26" s="656"/>
      <c r="E26" s="656"/>
      <c r="F26" s="657"/>
      <c r="G26" s="592" t="s">
        <v>336</v>
      </c>
      <c r="H26" s="593"/>
      <c r="I26" s="596"/>
      <c r="J26" s="596"/>
      <c r="K26" s="597"/>
      <c r="L26" s="42"/>
    </row>
    <row r="27" spans="1:12" s="40" customFormat="1" ht="35.25" customHeight="1" thickBot="1">
      <c r="A27" s="640"/>
      <c r="B27" s="264" t="s">
        <v>337</v>
      </c>
      <c r="C27" s="673"/>
      <c r="D27" s="674"/>
      <c r="E27" s="674"/>
      <c r="F27" s="675"/>
      <c r="G27" s="594" t="s">
        <v>341</v>
      </c>
      <c r="H27" s="595"/>
      <c r="I27" s="677"/>
      <c r="J27" s="678"/>
      <c r="K27" s="679"/>
      <c r="L27" s="42"/>
    </row>
    <row r="28" spans="1:12" ht="21.75" customHeight="1" thickTop="1">
      <c r="A28" s="568" t="s">
        <v>342</v>
      </c>
      <c r="B28" s="266" t="s">
        <v>321</v>
      </c>
      <c r="C28" s="712"/>
      <c r="D28" s="713"/>
      <c r="E28" s="713"/>
      <c r="F28" s="713"/>
      <c r="G28" s="713"/>
      <c r="H28" s="713"/>
      <c r="I28" s="713"/>
      <c r="J28" s="713"/>
      <c r="K28" s="714"/>
    </row>
    <row r="29" spans="1:12" ht="60" customHeight="1">
      <c r="A29" s="568"/>
      <c r="B29" s="265" t="s">
        <v>343</v>
      </c>
      <c r="C29" s="715"/>
      <c r="D29" s="715"/>
      <c r="E29" s="715"/>
      <c r="F29" s="715"/>
      <c r="G29" s="715"/>
      <c r="H29" s="715"/>
      <c r="I29" s="715"/>
      <c r="J29" s="715"/>
      <c r="K29" s="716"/>
      <c r="L29" s="63"/>
    </row>
    <row r="30" spans="1:12" ht="15" hidden="1" customHeight="1">
      <c r="A30" s="568"/>
      <c r="B30" s="575" t="s">
        <v>344</v>
      </c>
      <c r="C30" s="64" t="s">
        <v>345</v>
      </c>
      <c r="D30" s="65"/>
      <c r="E30" s="581" t="s">
        <v>343</v>
      </c>
      <c r="F30" s="582"/>
      <c r="G30" s="582"/>
      <c r="H30" s="582"/>
      <c r="I30" s="582"/>
      <c r="J30" s="583"/>
      <c r="K30" s="229" t="s">
        <v>346</v>
      </c>
      <c r="L30" s="67" t="s">
        <v>347</v>
      </c>
    </row>
    <row r="31" spans="1:12" ht="60" hidden="1" customHeight="1">
      <c r="A31" s="568"/>
      <c r="B31" s="575"/>
      <c r="C31" s="59" t="s">
        <v>348</v>
      </c>
      <c r="D31" s="223"/>
      <c r="E31" s="584"/>
      <c r="F31" s="585"/>
      <c r="G31" s="585"/>
      <c r="H31" s="585"/>
      <c r="I31" s="585"/>
      <c r="J31" s="586"/>
      <c r="K31" s="230"/>
      <c r="L31" s="67" t="s">
        <v>349</v>
      </c>
    </row>
    <row r="32" spans="1:12" ht="60" hidden="1" customHeight="1">
      <c r="A32" s="568"/>
      <c r="B32" s="575"/>
      <c r="C32" s="59" t="s">
        <v>350</v>
      </c>
      <c r="D32" s="223"/>
      <c r="E32" s="584"/>
      <c r="F32" s="585"/>
      <c r="G32" s="585"/>
      <c r="H32" s="585"/>
      <c r="I32" s="585"/>
      <c r="J32" s="586"/>
      <c r="K32" s="230"/>
      <c r="L32" s="67" t="s">
        <v>347</v>
      </c>
    </row>
    <row r="33" spans="1:20" ht="60" hidden="1" customHeight="1">
      <c r="A33" s="568"/>
      <c r="B33" s="575"/>
      <c r="C33" s="59" t="s">
        <v>351</v>
      </c>
      <c r="D33" s="223"/>
      <c r="E33" s="584"/>
      <c r="F33" s="585"/>
      <c r="G33" s="585"/>
      <c r="H33" s="585"/>
      <c r="I33" s="585"/>
      <c r="J33" s="586"/>
      <c r="K33" s="230"/>
      <c r="L33" s="67" t="s">
        <v>347</v>
      </c>
    </row>
    <row r="34" spans="1:20" ht="21" customHeight="1">
      <c r="A34" s="568"/>
      <c r="B34" s="625" t="s">
        <v>352</v>
      </c>
      <c r="C34" s="607" t="s">
        <v>353</v>
      </c>
      <c r="D34" s="615"/>
      <c r="E34" s="254"/>
      <c r="F34" s="608" t="s">
        <v>354</v>
      </c>
      <c r="G34" s="613"/>
      <c r="H34" s="607" t="s">
        <v>446</v>
      </c>
      <c r="I34" s="608"/>
      <c r="J34" s="608"/>
      <c r="K34" s="609"/>
    </row>
    <row r="35" spans="1:20" ht="36" customHeight="1">
      <c r="A35" s="568"/>
      <c r="B35" s="626"/>
      <c r="C35" s="611"/>
      <c r="D35" s="612"/>
      <c r="E35" s="255" t="s">
        <v>355</v>
      </c>
      <c r="F35" s="614"/>
      <c r="G35" s="614"/>
      <c r="H35" s="215" t="s">
        <v>428</v>
      </c>
      <c r="I35" s="610" t="s">
        <v>428</v>
      </c>
      <c r="J35" s="610" t="s">
        <v>428</v>
      </c>
      <c r="K35" s="233">
        <v>0</v>
      </c>
      <c r="L35" s="747" t="s">
        <v>447</v>
      </c>
    </row>
    <row r="36" spans="1:20" ht="15" customHeight="1">
      <c r="A36" s="568"/>
      <c r="B36" s="616" t="s">
        <v>356</v>
      </c>
      <c r="C36" s="723" t="s">
        <v>448</v>
      </c>
      <c r="D36" s="724"/>
      <c r="E36" s="724"/>
      <c r="F36" s="724"/>
      <c r="G36" s="725"/>
      <c r="H36" s="717" t="s">
        <v>357</v>
      </c>
      <c r="I36" s="718"/>
      <c r="J36" s="718"/>
      <c r="K36" s="719"/>
      <c r="L36" s="747"/>
    </row>
    <row r="37" spans="1:20" ht="15" customHeight="1">
      <c r="A37" s="568"/>
      <c r="B37" s="617"/>
      <c r="C37" s="726"/>
      <c r="D37" s="727"/>
      <c r="E37" s="727"/>
      <c r="F37" s="727"/>
      <c r="G37" s="728"/>
      <c r="H37" s="720"/>
      <c r="I37" s="721"/>
      <c r="J37" s="721"/>
      <c r="K37" s="722"/>
      <c r="L37" s="747"/>
    </row>
    <row r="38" spans="1:20" ht="30" customHeight="1">
      <c r="A38" s="568"/>
      <c r="B38" s="617"/>
      <c r="C38" s="662" t="s">
        <v>449</v>
      </c>
      <c r="D38" s="662"/>
      <c r="E38" s="663"/>
      <c r="F38" s="256">
        <v>0</v>
      </c>
      <c r="G38" s="236" t="e">
        <v>#DIV/0!</v>
      </c>
      <c r="H38" s="662" t="s">
        <v>450</v>
      </c>
      <c r="I38" s="663"/>
      <c r="J38" s="730">
        <v>0</v>
      </c>
      <c r="K38" s="731"/>
      <c r="L38" s="299"/>
    </row>
    <row r="39" spans="1:20" ht="30" customHeight="1" thickBot="1">
      <c r="A39" s="568"/>
      <c r="B39" s="617"/>
      <c r="C39" s="658" t="s">
        <v>451</v>
      </c>
      <c r="D39" s="658"/>
      <c r="E39" s="659"/>
      <c r="F39" s="257">
        <v>0</v>
      </c>
      <c r="G39" s="237" t="e">
        <v>#DIV/0!</v>
      </c>
      <c r="H39" s="631" t="s">
        <v>358</v>
      </c>
      <c r="I39" s="632"/>
      <c r="J39" s="710">
        <v>0</v>
      </c>
      <c r="K39" s="711"/>
      <c r="L39" s="60" t="s">
        <v>195</v>
      </c>
    </row>
    <row r="40" spans="1:20" ht="30" customHeight="1" thickBot="1">
      <c r="A40" s="568"/>
      <c r="B40" s="617"/>
      <c r="C40" s="658" t="s">
        <v>452</v>
      </c>
      <c r="D40" s="658"/>
      <c r="E40" s="659"/>
      <c r="F40" s="257">
        <v>0</v>
      </c>
      <c r="G40" s="238" t="e">
        <v>#DIV/0!</v>
      </c>
      <c r="H40" s="666" t="s">
        <v>453</v>
      </c>
      <c r="I40" s="667"/>
      <c r="J40" s="605">
        <v>0</v>
      </c>
      <c r="K40" s="606"/>
      <c r="L40" s="68"/>
    </row>
    <row r="41" spans="1:20" ht="30" customHeight="1" thickTop="1" thickBot="1">
      <c r="A41" s="568"/>
      <c r="B41" s="617"/>
      <c r="C41" s="658" t="s">
        <v>454</v>
      </c>
      <c r="D41" s="658"/>
      <c r="E41" s="659"/>
      <c r="F41" s="257">
        <v>0</v>
      </c>
      <c r="G41" s="292" t="e">
        <v>#DIV/0!</v>
      </c>
      <c r="H41" s="668" t="s">
        <v>455</v>
      </c>
      <c r="I41" s="669"/>
      <c r="J41" s="629"/>
      <c r="K41" s="630"/>
      <c r="L41" s="68" t="s">
        <v>456</v>
      </c>
    </row>
    <row r="42" spans="1:20" ht="30" customHeight="1" thickTop="1" thickBot="1">
      <c r="A42" s="568"/>
      <c r="B42" s="617"/>
      <c r="C42" s="660" t="s">
        <v>457</v>
      </c>
      <c r="D42" s="660"/>
      <c r="E42" s="661"/>
      <c r="F42" s="258">
        <v>0</v>
      </c>
      <c r="G42" s="239" t="e">
        <v>#DIV/0!</v>
      </c>
      <c r="H42" s="664" t="s">
        <v>359</v>
      </c>
      <c r="I42" s="665"/>
      <c r="J42" s="627">
        <v>0</v>
      </c>
      <c r="K42" s="628"/>
      <c r="L42" s="68"/>
    </row>
    <row r="43" spans="1:20" ht="30" customHeight="1" thickBot="1">
      <c r="A43" s="568"/>
      <c r="B43" s="617"/>
      <c r="C43" s="599" t="s">
        <v>458</v>
      </c>
      <c r="D43" s="619"/>
      <c r="E43" s="600"/>
      <c r="F43" s="259">
        <v>0</v>
      </c>
      <c r="G43" s="232"/>
      <c r="H43" s="599" t="s">
        <v>459</v>
      </c>
      <c r="I43" s="600"/>
      <c r="J43" s="601">
        <v>0</v>
      </c>
      <c r="K43" s="602"/>
      <c r="L43" s="68"/>
    </row>
    <row r="44" spans="1:20" ht="30" customHeight="1" thickBot="1">
      <c r="A44" s="598"/>
      <c r="B44" s="618"/>
      <c r="C44" s="620" t="s">
        <v>429</v>
      </c>
      <c r="D44" s="621"/>
      <c r="E44" s="622"/>
      <c r="F44" s="282">
        <v>0</v>
      </c>
      <c r="G44" s="231"/>
      <c r="H44" s="623" t="s">
        <v>460</v>
      </c>
      <c r="I44" s="624"/>
      <c r="J44" s="603" t="e">
        <v>#DIV/0!</v>
      </c>
      <c r="K44" s="604"/>
      <c r="L44" s="68"/>
    </row>
    <row r="45" spans="1:20" ht="30" customHeight="1">
      <c r="A45" s="267"/>
      <c r="B45" s="225"/>
    </row>
    <row r="46" spans="1:20" ht="15" customHeight="1">
      <c r="A46" s="166"/>
      <c r="E46" s="66"/>
      <c r="F46" s="66"/>
      <c r="G46" s="66"/>
      <c r="I46" s="66"/>
      <c r="J46" s="66"/>
      <c r="K46" s="66"/>
    </row>
    <row r="47" spans="1:20" ht="30" customHeight="1">
      <c r="L47" s="55"/>
      <c r="M47" s="60"/>
      <c r="N47" s="60"/>
      <c r="O47" s="60"/>
      <c r="P47" s="60"/>
      <c r="Q47" s="60"/>
      <c r="R47" s="60"/>
      <c r="S47" s="60"/>
      <c r="T47" s="60"/>
    </row>
    <row r="48" spans="1:20" ht="30" customHeight="1">
      <c r="L48" s="55"/>
      <c r="M48" s="60"/>
      <c r="N48" s="60"/>
      <c r="O48" s="60"/>
      <c r="P48" s="60"/>
      <c r="Q48" s="60"/>
      <c r="R48" s="60"/>
      <c r="S48" s="60"/>
      <c r="T48" s="60"/>
    </row>
    <row r="49" spans="2:20" ht="30" customHeight="1">
      <c r="L49" s="55"/>
      <c r="M49" s="60"/>
      <c r="N49" s="60"/>
      <c r="O49" s="60"/>
      <c r="P49" s="60"/>
      <c r="Q49" s="60"/>
      <c r="R49" s="60"/>
      <c r="S49" s="60"/>
      <c r="T49" s="60"/>
    </row>
    <row r="50" spans="2:20" ht="30" customHeight="1">
      <c r="L50" s="55"/>
      <c r="M50" s="60"/>
      <c r="N50" s="60"/>
      <c r="O50" s="60"/>
      <c r="P50" s="60"/>
      <c r="Q50" s="60"/>
      <c r="R50" s="60"/>
      <c r="S50" s="60"/>
      <c r="T50" s="60"/>
    </row>
    <row r="51" spans="2:20" ht="30" customHeight="1">
      <c r="L51" s="55"/>
      <c r="M51" s="60"/>
      <c r="N51" s="60"/>
      <c r="O51" s="60"/>
      <c r="P51" s="60"/>
      <c r="Q51" s="60"/>
      <c r="R51" s="60"/>
      <c r="S51" s="60"/>
      <c r="T51" s="60"/>
    </row>
    <row r="52" spans="2:20" ht="30" customHeight="1">
      <c r="L52" s="55"/>
      <c r="M52" s="60"/>
      <c r="N52" s="60"/>
      <c r="O52" s="60"/>
      <c r="P52" s="60"/>
      <c r="Q52" s="60"/>
      <c r="R52" s="60"/>
      <c r="S52" s="60"/>
      <c r="T52" s="60"/>
    </row>
    <row r="57" spans="2:20" ht="30" customHeight="1">
      <c r="B57" s="297"/>
    </row>
  </sheetData>
  <mergeCells count="100">
    <mergeCell ref="L17:L19"/>
    <mergeCell ref="J38:K38"/>
    <mergeCell ref="E19:I19"/>
    <mergeCell ref="J19:K19"/>
    <mergeCell ref="C18:D18"/>
    <mergeCell ref="C19:D19"/>
    <mergeCell ref="C21:F21"/>
    <mergeCell ref="G20:H20"/>
    <mergeCell ref="I21:K21"/>
    <mergeCell ref="E18:I18"/>
    <mergeCell ref="J18:K18"/>
    <mergeCell ref="C25:F25"/>
    <mergeCell ref="I25:K25"/>
    <mergeCell ref="L35:L37"/>
    <mergeCell ref="J39:K39"/>
    <mergeCell ref="C27:F27"/>
    <mergeCell ref="I26:K26"/>
    <mergeCell ref="I27:K27"/>
    <mergeCell ref="E33:J33"/>
    <mergeCell ref="C28:K28"/>
    <mergeCell ref="C29:K29"/>
    <mergeCell ref="H38:I38"/>
    <mergeCell ref="H36:K37"/>
    <mergeCell ref="C36:G37"/>
    <mergeCell ref="C11:F11"/>
    <mergeCell ref="G10:H10"/>
    <mergeCell ref="G11:H11"/>
    <mergeCell ref="L14:L16"/>
    <mergeCell ref="C13:K13"/>
    <mergeCell ref="C16:D16"/>
    <mergeCell ref="G14:K14"/>
    <mergeCell ref="C12:K12"/>
    <mergeCell ref="I11:K11"/>
    <mergeCell ref="C10:F10"/>
    <mergeCell ref="A22:A24"/>
    <mergeCell ref="I23:K23"/>
    <mergeCell ref="C24:F24"/>
    <mergeCell ref="G24:H24"/>
    <mergeCell ref="I24:K24"/>
    <mergeCell ref="C22:F22"/>
    <mergeCell ref="G22:H22"/>
    <mergeCell ref="I22:K22"/>
    <mergeCell ref="C23:F23"/>
    <mergeCell ref="G23:H23"/>
    <mergeCell ref="C40:E40"/>
    <mergeCell ref="C41:E41"/>
    <mergeCell ref="C42:E42"/>
    <mergeCell ref="C38:E38"/>
    <mergeCell ref="H42:I42"/>
    <mergeCell ref="C39:E39"/>
    <mergeCell ref="H40:I40"/>
    <mergeCell ref="H41:I41"/>
    <mergeCell ref="J42:K42"/>
    <mergeCell ref="J41:K41"/>
    <mergeCell ref="H39:I39"/>
    <mergeCell ref="A1:C1"/>
    <mergeCell ref="E15:K15"/>
    <mergeCell ref="E16:K16"/>
    <mergeCell ref="A25:A27"/>
    <mergeCell ref="A3:K3"/>
    <mergeCell ref="A10:B10"/>
    <mergeCell ref="I10:K10"/>
    <mergeCell ref="A11:B11"/>
    <mergeCell ref="C15:D15"/>
    <mergeCell ref="B14:B16"/>
    <mergeCell ref="A9:K9"/>
    <mergeCell ref="C20:F20"/>
    <mergeCell ref="C26:F26"/>
    <mergeCell ref="A28:A44"/>
    <mergeCell ref="H43:I43"/>
    <mergeCell ref="J43:K43"/>
    <mergeCell ref="J44:K44"/>
    <mergeCell ref="J40:K40"/>
    <mergeCell ref="H34:K34"/>
    <mergeCell ref="I35:J35"/>
    <mergeCell ref="C35:D35"/>
    <mergeCell ref="F34:G34"/>
    <mergeCell ref="F35:G35"/>
    <mergeCell ref="C34:D34"/>
    <mergeCell ref="B36:B44"/>
    <mergeCell ref="C43:E43"/>
    <mergeCell ref="C44:E44"/>
    <mergeCell ref="H44:I44"/>
    <mergeCell ref="B34:B35"/>
    <mergeCell ref="A12:A21"/>
    <mergeCell ref="G21:H21"/>
    <mergeCell ref="G17:K17"/>
    <mergeCell ref="B30:B33"/>
    <mergeCell ref="B4:E4"/>
    <mergeCell ref="I4:J4"/>
    <mergeCell ref="B8:K8"/>
    <mergeCell ref="I5:K5"/>
    <mergeCell ref="E30:J30"/>
    <mergeCell ref="E31:J31"/>
    <mergeCell ref="E32:J32"/>
    <mergeCell ref="B17:B19"/>
    <mergeCell ref="G25:H25"/>
    <mergeCell ref="G26:H26"/>
    <mergeCell ref="G27:H27"/>
    <mergeCell ref="I20:K20"/>
  </mergeCells>
  <phoneticPr fontId="9"/>
  <dataValidations count="17">
    <dataValidation type="list" allowBlank="1" showInputMessage="1" showErrorMessage="1" sqref="C11" xr:uid="{00000000-0002-0000-0200-000002000000}">
      <formula1>応募分野</formula1>
    </dataValidation>
    <dataValidation imeMode="halfAlpha" operator="greaterThanOrEqual" allowBlank="1" showInputMessage="1" showErrorMessage="1" sqref="C15 C18" xr:uid="{00000000-0002-0000-0200-000003000000}"/>
    <dataValidation type="list" allowBlank="1" showInputMessage="1" sqref="C16" xr:uid="{00000000-0002-0000-02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errorTitle="出発日を入力してください。" error="2024/4/1～2025/3/31で記載してください。" sqref="C35:D35" xr:uid="{00000000-0002-0000-0200-000008000000}">
      <formula1>45383</formula1>
      <formula2>45747</formula2>
    </dataValidation>
    <dataValidation imeMode="fullKatakana" allowBlank="1" showInputMessage="1" showErrorMessage="1" sqref="C28:K28 C26 C23:D23" xr:uid="{00000000-0002-0000-0200-00000A000000}"/>
    <dataValidation allowBlank="1" showInputMessage="1" showErrorMessage="1" prompt="姓と名の間は全角1字スペースを空けてください。" sqref="C20 G21 C24:F24" xr:uid="{FF4E861C-59EF-46C8-B726-A44257CA48E7}"/>
    <dataValidation type="list" allowBlank="1" showInputMessage="1" showErrorMessage="1" sqref="I11" xr:uid="{00000000-0002-0000-0200-000001000000}">
      <formula1>INDIRECT($C$11)</formula1>
    </dataValidation>
    <dataValidation imeMode="halfAlpha" allowBlank="1" showInputMessage="1" showErrorMessage="1" prompt="ハイフンを入れた形式で入力してください。_x000a_ex.) 03-3265-7411" sqref="I20:K21 I25:K26 I22:I23" xr:uid="{00000000-0002-0000-0200-00000B000000}"/>
    <dataValidation imeMode="halfAlpha" allowBlank="1" showInputMessage="1" showErrorMessage="1" sqref="I24 I27:K27 C14 C17 G17:K17 G14:K14" xr:uid="{00000000-0002-0000-0200-00000C000000}"/>
    <dataValidation imeMode="fullKatakana" allowBlank="1" showInputMessage="1" showErrorMessage="1" prompt="法人格（一般社団法人等）部分のフリガナは不要（入力しないでください）です。_x000a_数字もカタカナ表記としてください。_x000a_" sqref="C12:K12" xr:uid="{00000000-0002-0000-0200-000010000000}"/>
    <dataValidation type="textLength" operator="lessThanOrEqual" allowBlank="1" showInputMessage="1" showErrorMessage="1" error="60字を超えています。" prompt="建物名含め、正確にご記入ください。_x000a_60字以内で入力してください。" sqref="E16:K16" xr:uid="{13D64291-7F60-42D6-9F02-E6FF99143080}">
      <formula1>60</formula1>
    </dataValidation>
    <dataValidation allowBlank="1" showInputMessage="1" showErrorMessage="1" prompt="法人格の後に全角スペースを入れてください。_x000a_ex.)一般社団法人　○○、株式会社　△△" sqref="C13:K13" xr:uid="{D9BEC83C-7D40-4E1E-8A3A-60B4DE64D8C2}"/>
    <dataValidation type="date" allowBlank="1" showInputMessage="1" showErrorMessage="1" errorTitle="帰国日を入力してください。" error="2024/4/1～2025/3/31で記載してください。" sqref="F35:G35" xr:uid="{CF5C2697-1EAA-4052-8295-ED7973617F04}">
      <formula1>45383</formula1>
      <formula2>45747</formula2>
    </dataValidation>
    <dataValidation type="list" allowBlank="1" showInputMessage="1" showErrorMessage="1" sqref="C19" xr:uid="{E42724FF-8B64-4C7F-9D43-DC3D0B28C6E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prompt="半角英数字でご入力ください。" sqref="F17 D14 D17 F14" xr:uid="{318F8D2C-9211-4C62-A13D-390670FC540D}"/>
    <dataValidation operator="lessThanOrEqual" allowBlank="1" showInputMessage="1" showErrorMessage="1" prompt="送付先の氏名・所属等をご記入ください。" sqref="J19:K19" xr:uid="{2FA87C18-F811-4D10-9D07-2D85B84A5816}"/>
    <dataValidation type="textLength" operator="lessThanOrEqual" allowBlank="1" showInputMessage="1" showErrorMessage="1" prompt="建物名を含め_x000a_正確にご記入ください。_x000a_同上不可。" sqref="E19" xr:uid="{0ED00A0E-64D5-46E8-8ACC-7EAE25B2E557}">
      <formula1>60</formula1>
    </dataValidation>
  </dataValidations>
  <pageMargins left="0.70866141732283472" right="0.70866141732283472" top="0.39370078740157483" bottom="0.39370078740157483" header="0" footer="0"/>
  <pageSetup paperSize="9" scale="58" orientation="portrait" cellComments="asDisplayed" r:id="rId1"/>
  <headerFooter scaleWithDoc="0">
    <oddFooter>&amp;R&amp;"ＭＳ 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0FCB8-E40E-4AEF-B04F-6BC3E0AD3EC0}">
  <sheetPr>
    <pageSetUpPr fitToPage="1"/>
  </sheetPr>
  <dimension ref="A1:T54"/>
  <sheetViews>
    <sheetView tabSelected="1" view="pageBreakPreview" zoomScale="70" zoomScaleNormal="70" zoomScaleSheetLayoutView="70" workbookViewId="0">
      <selection activeCell="K1" sqref="K1"/>
    </sheetView>
  </sheetViews>
  <sheetFormatPr defaultColWidth="9" defaultRowHeight="30" customHeight="1"/>
  <cols>
    <col min="1" max="1" width="5.625" style="43" customWidth="1"/>
    <col min="2" max="2" width="18.625" style="43" customWidth="1"/>
    <col min="3" max="3" width="10.625" style="43" customWidth="1"/>
    <col min="4" max="4" width="12.125" style="43" customWidth="1"/>
    <col min="5" max="5" width="4.625" style="43" customWidth="1"/>
    <col min="6" max="6" width="16.625" style="43" customWidth="1"/>
    <col min="7" max="7" width="13.625" style="43" customWidth="1"/>
    <col min="8" max="8" width="16.625" style="43" customWidth="1"/>
    <col min="9" max="9" width="15.625" style="43" customWidth="1"/>
    <col min="10" max="10" width="16.625" style="43" customWidth="1"/>
    <col min="11" max="11" width="13.625" style="43" customWidth="1"/>
    <col min="12" max="12" width="102.625" style="60" customWidth="1"/>
    <col min="13" max="16384" width="9" style="43"/>
  </cols>
  <sheetData>
    <row r="1" spans="1:19" s="40" customFormat="1" ht="36.6" customHeight="1">
      <c r="A1" s="750" t="s">
        <v>233</v>
      </c>
      <c r="B1" s="794"/>
      <c r="C1" s="794"/>
      <c r="J1" s="321"/>
      <c r="K1" s="321"/>
      <c r="L1" s="52"/>
    </row>
    <row r="2" spans="1:19" s="40" customFormat="1" ht="6" customHeight="1">
      <c r="B2" s="51"/>
      <c r="L2" s="52"/>
    </row>
    <row r="3" spans="1:19" s="58" customFormat="1" ht="79.900000000000006" customHeight="1">
      <c r="A3" s="641" t="s">
        <v>461</v>
      </c>
      <c r="B3" s="641"/>
      <c r="C3" s="641"/>
      <c r="D3" s="641"/>
      <c r="E3" s="641"/>
      <c r="F3" s="641"/>
      <c r="G3" s="641"/>
      <c r="H3" s="641"/>
      <c r="I3" s="641"/>
      <c r="J3" s="641"/>
      <c r="K3" s="641"/>
      <c r="L3" s="53"/>
      <c r="O3" s="40"/>
      <c r="P3" s="40"/>
      <c r="Q3" s="40"/>
      <c r="R3" s="40"/>
      <c r="S3" s="40"/>
    </row>
    <row r="4" spans="1:19" s="58" customFormat="1" ht="21.75" customHeight="1">
      <c r="A4" s="306"/>
      <c r="B4" s="306"/>
      <c r="C4" s="306"/>
      <c r="D4" s="306"/>
      <c r="E4" s="306"/>
      <c r="F4" s="306"/>
      <c r="G4" s="306"/>
      <c r="H4" s="306"/>
      <c r="I4" s="307"/>
      <c r="J4" s="795"/>
      <c r="K4" s="795"/>
      <c r="L4" s="56"/>
      <c r="O4" s="40"/>
      <c r="P4" s="40"/>
      <c r="Q4" s="40"/>
      <c r="R4" s="40"/>
      <c r="S4" s="40"/>
    </row>
    <row r="5" spans="1:19" s="58" customFormat="1" ht="21.75" customHeight="1">
      <c r="A5" s="308"/>
      <c r="I5" s="796" t="s">
        <v>419</v>
      </c>
      <c r="J5" s="796"/>
      <c r="K5" s="796"/>
      <c r="L5" s="53" t="s">
        <v>552</v>
      </c>
      <c r="O5" s="40"/>
      <c r="P5" s="40"/>
      <c r="Q5" s="40"/>
      <c r="R5" s="40"/>
      <c r="S5" s="40"/>
    </row>
    <row r="6" spans="1:19" s="58" customFormat="1" ht="21" customHeight="1">
      <c r="A6" s="308"/>
      <c r="B6" s="51" t="s">
        <v>132</v>
      </c>
      <c r="L6" s="551" t="s">
        <v>439</v>
      </c>
      <c r="S6" s="54"/>
    </row>
    <row r="7" spans="1:19" s="58" customFormat="1" ht="11.25" customHeight="1">
      <c r="A7" s="308"/>
      <c r="L7" s="68"/>
      <c r="S7" s="54"/>
    </row>
    <row r="8" spans="1:19" s="58" customFormat="1" ht="21" customHeight="1">
      <c r="A8" s="55"/>
      <c r="B8" s="797" t="s">
        <v>234</v>
      </c>
      <c r="C8" s="797"/>
      <c r="D8" s="797"/>
      <c r="E8" s="797"/>
      <c r="F8" s="797"/>
      <c r="G8" s="797"/>
      <c r="H8" s="797" t="s">
        <v>235</v>
      </c>
      <c r="I8" s="797"/>
      <c r="J8" s="797"/>
      <c r="K8" s="797"/>
      <c r="L8" s="68" t="s">
        <v>433</v>
      </c>
      <c r="S8" s="54"/>
    </row>
    <row r="9" spans="1:19" s="58" customFormat="1" ht="21" customHeight="1">
      <c r="A9" s="55"/>
      <c r="B9" s="797" t="s">
        <v>236</v>
      </c>
      <c r="C9" s="797"/>
      <c r="D9" s="797"/>
      <c r="E9" s="797"/>
      <c r="F9" s="797"/>
      <c r="G9" s="797"/>
      <c r="H9" s="797"/>
      <c r="I9" s="797"/>
      <c r="J9" s="797"/>
      <c r="K9" s="797"/>
      <c r="L9" s="68"/>
      <c r="S9" s="54"/>
    </row>
    <row r="10" spans="1:19" s="58" customFormat="1" ht="21" customHeight="1">
      <c r="A10" s="55"/>
      <c r="B10" s="797"/>
      <c r="C10" s="797"/>
      <c r="D10" s="797"/>
      <c r="E10" s="797"/>
      <c r="F10" s="797"/>
      <c r="G10" s="797"/>
      <c r="H10" s="797"/>
      <c r="I10" s="797"/>
      <c r="J10" s="797"/>
      <c r="K10" s="797"/>
      <c r="L10" s="53"/>
      <c r="S10" s="54"/>
    </row>
    <row r="11" spans="1:19" s="58" customFormat="1" ht="12.75" customHeight="1" thickBot="1">
      <c r="L11" s="53"/>
      <c r="S11" s="54"/>
    </row>
    <row r="12" spans="1:19" ht="45" customHeight="1">
      <c r="A12" s="642" t="s">
        <v>160</v>
      </c>
      <c r="B12" s="643"/>
      <c r="C12" s="798" t="str">
        <f>IF(交付申請書総表貼り付け欄!C10="","自動入力",交付申請書総表貼り付け欄!C10)</f>
        <v>国際芸術交流</v>
      </c>
      <c r="D12" s="799"/>
      <c r="E12" s="799"/>
      <c r="F12" s="800"/>
      <c r="G12" s="691" t="s">
        <v>105</v>
      </c>
      <c r="H12" s="692"/>
      <c r="I12" s="801" t="str">
        <f>IF(交付申請書総表貼り付け欄!I10="","自動入力",交付申請書総表貼り付け欄!I10)</f>
        <v>自動入力</v>
      </c>
      <c r="J12" s="802"/>
      <c r="K12" s="803"/>
      <c r="L12" s="68" t="s">
        <v>237</v>
      </c>
    </row>
    <row r="13" spans="1:19" ht="45" customHeight="1" thickBot="1">
      <c r="A13" s="646" t="s">
        <v>161</v>
      </c>
      <c r="B13" s="647"/>
      <c r="C13" s="786" t="str">
        <f>IF(交付申請書総表貼り付け欄!C11="","自動入力",交付申請書総表貼り付け欄!C11)</f>
        <v>自動入力</v>
      </c>
      <c r="D13" s="787"/>
      <c r="E13" s="787"/>
      <c r="F13" s="788"/>
      <c r="G13" s="789" t="s">
        <v>6</v>
      </c>
      <c r="H13" s="790"/>
      <c r="I13" s="791" t="str">
        <f>IF(交付申請書総表貼り付け欄!I11="","自動入力",交付申請書総表貼り付け欄!I11)</f>
        <v>自動入力</v>
      </c>
      <c r="J13" s="792"/>
      <c r="K13" s="793"/>
    </row>
    <row r="14" spans="1:19" ht="22.5" hidden="1" customHeight="1" thickTop="1">
      <c r="A14" s="567" t="s">
        <v>5</v>
      </c>
      <c r="B14" s="309" t="s">
        <v>163</v>
      </c>
      <c r="C14" s="768"/>
      <c r="D14" s="769"/>
      <c r="E14" s="770"/>
      <c r="F14" s="770"/>
      <c r="G14" s="770"/>
      <c r="H14" s="770"/>
      <c r="I14" s="770"/>
      <c r="J14" s="770"/>
      <c r="K14" s="771"/>
      <c r="L14" s="55"/>
    </row>
    <row r="15" spans="1:19" ht="45" customHeight="1" thickTop="1">
      <c r="A15" s="568"/>
      <c r="B15" s="310" t="s">
        <v>111</v>
      </c>
      <c r="C15" s="772"/>
      <c r="D15" s="772"/>
      <c r="E15" s="772"/>
      <c r="F15" s="772"/>
      <c r="G15" s="772"/>
      <c r="H15" s="772"/>
      <c r="I15" s="772"/>
      <c r="J15" s="772"/>
      <c r="K15" s="773"/>
      <c r="L15" s="311"/>
    </row>
    <row r="16" spans="1:19" ht="30" customHeight="1">
      <c r="A16" s="568"/>
      <c r="B16" s="774" t="s">
        <v>238</v>
      </c>
      <c r="C16" s="312" t="s">
        <v>187</v>
      </c>
      <c r="D16" s="313"/>
      <c r="E16" s="224" t="s">
        <v>239</v>
      </c>
      <c r="F16" s="314"/>
      <c r="G16" s="777"/>
      <c r="H16" s="778"/>
      <c r="I16" s="778"/>
      <c r="J16" s="778"/>
      <c r="K16" s="779"/>
      <c r="L16" s="785" t="s">
        <v>565</v>
      </c>
    </row>
    <row r="17" spans="1:12" ht="15" customHeight="1">
      <c r="A17" s="568"/>
      <c r="B17" s="775"/>
      <c r="C17" s="648" t="s">
        <v>61</v>
      </c>
      <c r="D17" s="649"/>
      <c r="E17" s="581" t="s">
        <v>141</v>
      </c>
      <c r="F17" s="582"/>
      <c r="G17" s="582"/>
      <c r="H17" s="582"/>
      <c r="I17" s="582"/>
      <c r="J17" s="582"/>
      <c r="K17" s="634"/>
      <c r="L17" s="785"/>
    </row>
    <row r="18" spans="1:12" ht="45" customHeight="1">
      <c r="A18" s="568"/>
      <c r="B18" s="776"/>
      <c r="C18" s="698"/>
      <c r="D18" s="699"/>
      <c r="E18" s="635"/>
      <c r="F18" s="636"/>
      <c r="G18" s="636"/>
      <c r="H18" s="636"/>
      <c r="I18" s="636"/>
      <c r="J18" s="636"/>
      <c r="K18" s="637"/>
      <c r="L18" s="785"/>
    </row>
    <row r="19" spans="1:12" s="40" customFormat="1" ht="26.25" customHeight="1">
      <c r="A19" s="568"/>
      <c r="B19" s="587" t="s">
        <v>566</v>
      </c>
      <c r="C19" s="250" t="s">
        <v>187</v>
      </c>
      <c r="D19" s="251"/>
      <c r="E19" s="224" t="s">
        <v>232</v>
      </c>
      <c r="F19" s="252"/>
      <c r="G19" s="572"/>
      <c r="H19" s="573"/>
      <c r="I19" s="573"/>
      <c r="J19" s="573"/>
      <c r="K19" s="574"/>
      <c r="L19" s="299" t="s">
        <v>551</v>
      </c>
    </row>
    <row r="20" spans="1:12" s="40" customFormat="1" ht="12" customHeight="1">
      <c r="A20" s="568"/>
      <c r="B20" s="588"/>
      <c r="C20" s="733" t="s">
        <v>61</v>
      </c>
      <c r="D20" s="734"/>
      <c r="E20" s="743" t="s">
        <v>182</v>
      </c>
      <c r="F20" s="744"/>
      <c r="G20" s="744"/>
      <c r="H20" s="744"/>
      <c r="I20" s="745"/>
      <c r="J20" s="743" t="s">
        <v>240</v>
      </c>
      <c r="K20" s="784"/>
      <c r="L20" s="299"/>
    </row>
    <row r="21" spans="1:12" s="40" customFormat="1" ht="33.75" customHeight="1">
      <c r="A21" s="568"/>
      <c r="B21" s="589"/>
      <c r="C21" s="698"/>
      <c r="D21" s="699"/>
      <c r="E21" s="635"/>
      <c r="F21" s="636"/>
      <c r="G21" s="636"/>
      <c r="H21" s="636"/>
      <c r="I21" s="654"/>
      <c r="J21" s="635"/>
      <c r="K21" s="637"/>
      <c r="L21" s="299"/>
    </row>
    <row r="22" spans="1:12" ht="36.6" customHeight="1">
      <c r="A22" s="568"/>
      <c r="B22" s="62" t="s">
        <v>162</v>
      </c>
      <c r="C22" s="635"/>
      <c r="D22" s="636"/>
      <c r="E22" s="636"/>
      <c r="F22" s="654"/>
      <c r="G22" s="738" t="s">
        <v>147</v>
      </c>
      <c r="H22" s="739"/>
      <c r="I22" s="780"/>
      <c r="J22" s="780"/>
      <c r="K22" s="781"/>
      <c r="L22" s="322"/>
    </row>
    <row r="23" spans="1:12" s="40" customFormat="1" ht="35.25" customHeight="1" thickBot="1">
      <c r="A23" s="569"/>
      <c r="B23" s="302" t="s">
        <v>241</v>
      </c>
      <c r="C23" s="673"/>
      <c r="D23" s="674"/>
      <c r="E23" s="674"/>
      <c r="F23" s="675"/>
      <c r="G23" s="570" t="s">
        <v>148</v>
      </c>
      <c r="H23" s="571"/>
      <c r="I23" s="782"/>
      <c r="J23" s="782"/>
      <c r="K23" s="783"/>
      <c r="L23" s="322"/>
    </row>
    <row r="24" spans="1:12" s="40" customFormat="1" ht="35.25" customHeight="1" thickTop="1">
      <c r="A24" s="638" t="s">
        <v>183</v>
      </c>
      <c r="B24" s="263" t="s">
        <v>125</v>
      </c>
      <c r="C24" s="680"/>
      <c r="D24" s="681"/>
      <c r="E24" s="681"/>
      <c r="F24" s="682"/>
      <c r="G24" s="683" t="s">
        <v>184</v>
      </c>
      <c r="H24" s="683"/>
      <c r="I24" s="684"/>
      <c r="J24" s="685"/>
      <c r="K24" s="686"/>
      <c r="L24" s="322"/>
    </row>
    <row r="25" spans="1:12" s="40" customFormat="1" ht="35.25" customHeight="1">
      <c r="A25" s="670"/>
      <c r="B25" s="41" t="s">
        <v>127</v>
      </c>
      <c r="C25" s="655"/>
      <c r="D25" s="656"/>
      <c r="E25" s="656"/>
      <c r="F25" s="657"/>
      <c r="G25" s="687" t="s">
        <v>128</v>
      </c>
      <c r="H25" s="687"/>
      <c r="I25" s="672"/>
      <c r="J25" s="596"/>
      <c r="K25" s="597"/>
      <c r="L25" s="42"/>
    </row>
    <row r="26" spans="1:12" s="40" customFormat="1" ht="35.25" customHeight="1" thickBot="1">
      <c r="A26" s="671"/>
      <c r="B26" s="264" t="s">
        <v>129</v>
      </c>
      <c r="C26" s="673"/>
      <c r="D26" s="674"/>
      <c r="E26" s="674"/>
      <c r="F26" s="675"/>
      <c r="G26" s="676" t="s">
        <v>185</v>
      </c>
      <c r="H26" s="676"/>
      <c r="I26" s="677"/>
      <c r="J26" s="678"/>
      <c r="K26" s="679"/>
      <c r="L26" s="42"/>
    </row>
    <row r="27" spans="1:12" s="40" customFormat="1" ht="35.25" customHeight="1" thickTop="1">
      <c r="A27" s="638" t="s">
        <v>124</v>
      </c>
      <c r="B27" s="263" t="s">
        <v>125</v>
      </c>
      <c r="C27" s="680"/>
      <c r="D27" s="681"/>
      <c r="E27" s="681"/>
      <c r="F27" s="682"/>
      <c r="G27" s="590" t="s">
        <v>126</v>
      </c>
      <c r="H27" s="591"/>
      <c r="I27" s="766"/>
      <c r="J27" s="766"/>
      <c r="K27" s="767"/>
      <c r="L27" s="42"/>
    </row>
    <row r="28" spans="1:12" s="40" customFormat="1" ht="35.25" customHeight="1">
      <c r="A28" s="639"/>
      <c r="B28" s="41" t="s">
        <v>127</v>
      </c>
      <c r="C28" s="655"/>
      <c r="D28" s="656"/>
      <c r="E28" s="656"/>
      <c r="F28" s="657"/>
      <c r="G28" s="592" t="s">
        <v>128</v>
      </c>
      <c r="H28" s="593"/>
      <c r="I28" s="672"/>
      <c r="J28" s="596"/>
      <c r="K28" s="597"/>
      <c r="L28" s="42"/>
    </row>
    <row r="29" spans="1:12" s="40" customFormat="1" ht="35.25" customHeight="1" thickBot="1">
      <c r="A29" s="640"/>
      <c r="B29" s="264" t="s">
        <v>129</v>
      </c>
      <c r="C29" s="673"/>
      <c r="D29" s="674"/>
      <c r="E29" s="674"/>
      <c r="F29" s="675"/>
      <c r="G29" s="594" t="s">
        <v>149</v>
      </c>
      <c r="H29" s="595"/>
      <c r="I29" s="677"/>
      <c r="J29" s="678"/>
      <c r="K29" s="679"/>
      <c r="L29" s="42"/>
    </row>
    <row r="30" spans="1:12" ht="21.75" customHeight="1" thickTop="1">
      <c r="A30" s="567" t="s">
        <v>134</v>
      </c>
      <c r="B30" s="266" t="s">
        <v>127</v>
      </c>
      <c r="C30" s="712"/>
      <c r="D30" s="713"/>
      <c r="E30" s="713"/>
      <c r="F30" s="713"/>
      <c r="G30" s="713"/>
      <c r="H30" s="713"/>
      <c r="I30" s="713"/>
      <c r="J30" s="713"/>
      <c r="K30" s="714"/>
    </row>
    <row r="31" spans="1:12" ht="60" customHeight="1">
      <c r="A31" s="568"/>
      <c r="B31" s="265" t="s">
        <v>4</v>
      </c>
      <c r="C31" s="715"/>
      <c r="D31" s="715"/>
      <c r="E31" s="715"/>
      <c r="F31" s="715"/>
      <c r="G31" s="715"/>
      <c r="H31" s="715"/>
      <c r="I31" s="715"/>
      <c r="J31" s="715"/>
      <c r="K31" s="716"/>
      <c r="L31" s="63"/>
    </row>
    <row r="32" spans="1:12" ht="15" hidden="1" customHeight="1">
      <c r="A32" s="568"/>
      <c r="B32" s="575" t="s">
        <v>62</v>
      </c>
      <c r="C32" s="64" t="s">
        <v>7</v>
      </c>
      <c r="D32" s="65"/>
      <c r="E32" s="581" t="s">
        <v>4</v>
      </c>
      <c r="F32" s="582"/>
      <c r="G32" s="582"/>
      <c r="H32" s="582"/>
      <c r="I32" s="582"/>
      <c r="J32" s="582"/>
      <c r="K32" s="634"/>
      <c r="L32" s="67" t="s">
        <v>67</v>
      </c>
    </row>
    <row r="33" spans="1:20" ht="60" hidden="1" customHeight="1">
      <c r="A33" s="568"/>
      <c r="B33" s="575"/>
      <c r="C33" s="59" t="s">
        <v>63</v>
      </c>
      <c r="D33" s="223"/>
      <c r="E33" s="584"/>
      <c r="F33" s="585"/>
      <c r="G33" s="585"/>
      <c r="H33" s="585"/>
      <c r="I33" s="585"/>
      <c r="J33" s="585"/>
      <c r="K33" s="759"/>
      <c r="L33" s="67" t="s">
        <v>68</v>
      </c>
    </row>
    <row r="34" spans="1:20" ht="60" hidden="1" customHeight="1">
      <c r="A34" s="568"/>
      <c r="B34" s="575"/>
      <c r="C34" s="59" t="s">
        <v>64</v>
      </c>
      <c r="D34" s="223"/>
      <c r="E34" s="584"/>
      <c r="F34" s="585"/>
      <c r="G34" s="585"/>
      <c r="H34" s="585"/>
      <c r="I34" s="585"/>
      <c r="J34" s="585"/>
      <c r="K34" s="759"/>
      <c r="L34" s="67" t="s">
        <v>67</v>
      </c>
    </row>
    <row r="35" spans="1:20" ht="60" hidden="1" customHeight="1">
      <c r="A35" s="568"/>
      <c r="B35" s="575"/>
      <c r="C35" s="59" t="s">
        <v>65</v>
      </c>
      <c r="D35" s="223"/>
      <c r="E35" s="584"/>
      <c r="F35" s="585"/>
      <c r="G35" s="585"/>
      <c r="H35" s="585"/>
      <c r="I35" s="585"/>
      <c r="J35" s="585"/>
      <c r="K35" s="759"/>
      <c r="L35" s="67" t="s">
        <v>67</v>
      </c>
    </row>
    <row r="36" spans="1:20" ht="21" customHeight="1">
      <c r="A36" s="568"/>
      <c r="B36" s="650" t="s">
        <v>186</v>
      </c>
      <c r="C36" s="760" t="s">
        <v>116</v>
      </c>
      <c r="D36" s="761"/>
      <c r="E36" s="254"/>
      <c r="F36" s="762" t="s">
        <v>242</v>
      </c>
      <c r="G36" s="763"/>
      <c r="H36" s="764" t="s">
        <v>539</v>
      </c>
      <c r="I36" s="764"/>
      <c r="J36" s="764"/>
      <c r="K36" s="765"/>
      <c r="L36" s="750" t="s">
        <v>536</v>
      </c>
    </row>
    <row r="37" spans="1:20" ht="39.950000000000003" customHeight="1">
      <c r="A37" s="568"/>
      <c r="B37" s="651"/>
      <c r="C37" s="611"/>
      <c r="D37" s="612"/>
      <c r="E37" s="315" t="s">
        <v>117</v>
      </c>
      <c r="F37" s="751"/>
      <c r="G37" s="752"/>
      <c r="H37" s="507" t="str">
        <f>IF(個表1!J7="","自動入力",個表1!J7)</f>
        <v>自動入力</v>
      </c>
      <c r="I37" s="552" t="str">
        <f>IF(個表1!K7="","自動入力",個表1!K7)</f>
        <v>自動入力</v>
      </c>
      <c r="J37" s="553" t="str">
        <f>IF(個表1!H7="","自動入力",個表1!H7)</f>
        <v>自動入力</v>
      </c>
      <c r="K37" s="316">
        <f>IF(ISBLANK(個表1!H8:H19),"",COUNTA(個表1!H8:H19))</f>
        <v>0</v>
      </c>
      <c r="L37" s="750"/>
    </row>
    <row r="38" spans="1:20" ht="15" customHeight="1">
      <c r="A38" s="568"/>
      <c r="B38" s="748" t="s">
        <v>150</v>
      </c>
      <c r="C38" s="717" t="s">
        <v>422</v>
      </c>
      <c r="D38" s="724"/>
      <c r="E38" s="724"/>
      <c r="F38" s="724"/>
      <c r="G38" s="725"/>
      <c r="H38" s="717" t="s">
        <v>423</v>
      </c>
      <c r="I38" s="718"/>
      <c r="J38" s="718"/>
      <c r="K38" s="719"/>
      <c r="L38" s="750"/>
    </row>
    <row r="39" spans="1:20" ht="15" customHeight="1">
      <c r="A39" s="568"/>
      <c r="B39" s="664"/>
      <c r="C39" s="726"/>
      <c r="D39" s="727"/>
      <c r="E39" s="727"/>
      <c r="F39" s="727"/>
      <c r="G39" s="728"/>
      <c r="H39" s="720"/>
      <c r="I39" s="721"/>
      <c r="J39" s="721"/>
      <c r="K39" s="722"/>
      <c r="L39" s="750"/>
    </row>
    <row r="40" spans="1:20" ht="30" customHeight="1">
      <c r="A40" s="568"/>
      <c r="B40" s="664"/>
      <c r="C40" s="662" t="s">
        <v>214</v>
      </c>
      <c r="D40" s="662"/>
      <c r="E40" s="663"/>
      <c r="F40" s="317">
        <f>収支報告書!H33</f>
        <v>0</v>
      </c>
      <c r="G40" s="385">
        <f>交付申請書総表貼り付け欄!F38*1000</f>
        <v>0</v>
      </c>
      <c r="H40" s="757" t="s">
        <v>220</v>
      </c>
      <c r="I40" s="663"/>
      <c r="J40" s="323">
        <f>支出決算書!G10</f>
        <v>0</v>
      </c>
      <c r="K40" s="324">
        <f>交付申請書総表貼り付け欄!J38*1000</f>
        <v>0</v>
      </c>
      <c r="L40" s="300" t="s">
        <v>243</v>
      </c>
    </row>
    <row r="41" spans="1:20" ht="30" customHeight="1" thickBot="1">
      <c r="A41" s="568"/>
      <c r="B41" s="664"/>
      <c r="C41" s="658" t="s">
        <v>215</v>
      </c>
      <c r="D41" s="658"/>
      <c r="E41" s="659"/>
      <c r="F41" s="318">
        <f>収支報告書!N4</f>
        <v>0</v>
      </c>
      <c r="G41" s="325">
        <f>交付申請書総表貼り付け欄!F39*1000</f>
        <v>0</v>
      </c>
      <c r="H41" s="758" t="s">
        <v>177</v>
      </c>
      <c r="I41" s="632"/>
      <c r="J41" s="326">
        <f>支出決算書!G13</f>
        <v>0</v>
      </c>
      <c r="K41" s="327">
        <f>交付申請書総表貼り付け欄!J39*1000</f>
        <v>0</v>
      </c>
    </row>
    <row r="42" spans="1:20" ht="30" customHeight="1" thickBot="1">
      <c r="A42" s="568"/>
      <c r="B42" s="664"/>
      <c r="C42" s="658" t="s">
        <v>216</v>
      </c>
      <c r="D42" s="658"/>
      <c r="E42" s="659"/>
      <c r="F42" s="318">
        <f>収支報告書!N9</f>
        <v>0</v>
      </c>
      <c r="G42" s="513">
        <f>交付申請書総表貼り付け欄!F40*1000</f>
        <v>0</v>
      </c>
      <c r="H42" s="666" t="s">
        <v>213</v>
      </c>
      <c r="I42" s="667"/>
      <c r="J42" s="328">
        <f>J40-J41</f>
        <v>0</v>
      </c>
      <c r="K42" s="329">
        <f>交付申請書総表貼り付け欄!J40*1000</f>
        <v>0</v>
      </c>
      <c r="L42" s="68"/>
    </row>
    <row r="43" spans="1:20" ht="30" customHeight="1" thickTop="1" thickBot="1">
      <c r="A43" s="568"/>
      <c r="B43" s="664"/>
      <c r="C43" s="658" t="s">
        <v>217</v>
      </c>
      <c r="D43" s="658"/>
      <c r="E43" s="659"/>
      <c r="F43" s="318">
        <f>収支報告書!N19</f>
        <v>0</v>
      </c>
      <c r="G43" s="513">
        <f>交付申請書総表貼り付け欄!F41*1000</f>
        <v>0</v>
      </c>
      <c r="H43" s="668" t="s">
        <v>432</v>
      </c>
      <c r="I43" s="669"/>
      <c r="J43" s="503">
        <f>IF(K43&gt;J42,ROUNDDOWN(J42,-3),K43)</f>
        <v>0</v>
      </c>
      <c r="K43" s="504">
        <f>交付申請書総表貼り付け欄!J41*1000</f>
        <v>0</v>
      </c>
      <c r="L43" s="566" t="s">
        <v>564</v>
      </c>
    </row>
    <row r="44" spans="1:20" ht="30" customHeight="1" thickTop="1" thickBot="1">
      <c r="A44" s="568"/>
      <c r="B44" s="664"/>
      <c r="C44" s="660" t="s">
        <v>218</v>
      </c>
      <c r="D44" s="660"/>
      <c r="E44" s="661"/>
      <c r="F44" s="319">
        <f>収支報告書!N14+収支報告書!N26</f>
        <v>0</v>
      </c>
      <c r="G44" s="384">
        <f>交付申請書総表貼り付け欄!F42*1000</f>
        <v>0</v>
      </c>
      <c r="H44" s="749" t="s">
        <v>178</v>
      </c>
      <c r="I44" s="665"/>
      <c r="J44" s="326">
        <f>収支報告書!N58-収支報告書!N57</f>
        <v>0</v>
      </c>
      <c r="K44" s="330">
        <f>交付申請書総表貼り付け欄!J42*1000</f>
        <v>0</v>
      </c>
      <c r="L44" s="68"/>
    </row>
    <row r="45" spans="1:20" ht="30" customHeight="1" thickBot="1">
      <c r="A45" s="568"/>
      <c r="B45" s="617"/>
      <c r="C45" s="599" t="s">
        <v>219</v>
      </c>
      <c r="D45" s="619"/>
      <c r="E45" s="600"/>
      <c r="F45" s="320">
        <f>SUM(F40:F44)</f>
        <v>0</v>
      </c>
      <c r="G45" s="332">
        <f>交付申請書総表貼り付け欄!F43*1000</f>
        <v>0</v>
      </c>
      <c r="H45" s="599" t="s">
        <v>221</v>
      </c>
      <c r="I45" s="600"/>
      <c r="J45" s="331">
        <f>収支報告書!N58</f>
        <v>0</v>
      </c>
      <c r="K45" s="332">
        <f>交付申請書総表貼り付け欄!J43*1000</f>
        <v>0</v>
      </c>
      <c r="L45" s="68"/>
    </row>
    <row r="46" spans="1:20" ht="30" customHeight="1" thickBot="1">
      <c r="A46" s="598"/>
      <c r="B46" s="618"/>
      <c r="C46" s="753" t="s">
        <v>430</v>
      </c>
      <c r="D46" s="754"/>
      <c r="E46" s="755"/>
      <c r="F46" s="333">
        <f>J45-J43-F45</f>
        <v>0</v>
      </c>
      <c r="G46" s="512">
        <f>交付申請書総表貼り付け欄!F44*1000</f>
        <v>0</v>
      </c>
      <c r="H46" s="756" t="s">
        <v>431</v>
      </c>
      <c r="I46" s="624"/>
      <c r="J46" s="334" t="e">
        <f>J43/J45</f>
        <v>#DIV/0!</v>
      </c>
      <c r="K46" s="335" t="e">
        <f>交付申請書総表貼り付け欄!J44</f>
        <v>#DIV/0!</v>
      </c>
    </row>
    <row r="47" spans="1:20" ht="30" customHeight="1">
      <c r="A47" s="166"/>
      <c r="E47" s="66"/>
      <c r="F47" s="66"/>
      <c r="G47" s="66"/>
      <c r="H47" s="66"/>
      <c r="J47" s="66"/>
      <c r="K47" s="66"/>
    </row>
    <row r="48" spans="1:20" ht="30" customHeight="1">
      <c r="H48" s="336" t="s">
        <v>244</v>
      </c>
      <c r="I48" s="336"/>
      <c r="J48" s="336" t="e">
        <f>J42/K42</f>
        <v>#DIV/0!</v>
      </c>
      <c r="L48" s="55"/>
      <c r="M48" s="60"/>
      <c r="N48" s="60"/>
      <c r="O48" s="60"/>
      <c r="P48" s="60"/>
      <c r="Q48" s="60"/>
      <c r="R48" s="60"/>
      <c r="S48" s="60"/>
      <c r="T48" s="60"/>
    </row>
    <row r="49" spans="8:20" ht="30" customHeight="1">
      <c r="H49" s="336" t="s">
        <v>245</v>
      </c>
      <c r="I49" s="336"/>
      <c r="J49" s="336" t="e">
        <f>IF(AND(0.8&lt;=J48),"","要変更理由書")</f>
        <v>#DIV/0!</v>
      </c>
      <c r="L49" s="55"/>
      <c r="M49" s="60"/>
      <c r="N49" s="60"/>
      <c r="O49" s="60"/>
      <c r="P49" s="60"/>
      <c r="Q49" s="60"/>
      <c r="R49" s="60"/>
      <c r="S49" s="60"/>
      <c r="T49" s="60"/>
    </row>
    <row r="50" spans="8:20" ht="30" customHeight="1">
      <c r="L50" s="55"/>
      <c r="M50" s="60"/>
      <c r="N50" s="60"/>
      <c r="O50" s="60"/>
      <c r="P50" s="60"/>
      <c r="Q50" s="60"/>
      <c r="R50" s="60"/>
      <c r="S50" s="60"/>
      <c r="T50" s="60"/>
    </row>
    <row r="51" spans="8:20" ht="30" customHeight="1">
      <c r="L51" s="55"/>
      <c r="M51" s="60"/>
      <c r="N51" s="60"/>
      <c r="O51" s="60"/>
      <c r="P51" s="60"/>
      <c r="Q51" s="60"/>
      <c r="R51" s="60"/>
      <c r="S51" s="60"/>
      <c r="T51" s="60"/>
    </row>
    <row r="52" spans="8:20" ht="30" customHeight="1">
      <c r="L52" s="55"/>
      <c r="M52" s="60"/>
      <c r="N52" s="60"/>
      <c r="O52" s="60"/>
      <c r="P52" s="60"/>
      <c r="Q52" s="60"/>
      <c r="R52" s="60"/>
      <c r="S52" s="60"/>
      <c r="T52" s="60"/>
    </row>
    <row r="53" spans="8:20" ht="30" customHeight="1">
      <c r="L53" s="55"/>
      <c r="M53" s="60"/>
      <c r="N53" s="60"/>
      <c r="O53" s="60"/>
      <c r="P53" s="60"/>
      <c r="Q53" s="60"/>
      <c r="R53" s="60"/>
      <c r="S53" s="60"/>
      <c r="T53" s="60"/>
    </row>
    <row r="54" spans="8:20" ht="30" customHeight="1">
      <c r="L54" s="55"/>
      <c r="M54" s="60"/>
      <c r="N54" s="60"/>
      <c r="O54" s="60"/>
      <c r="P54" s="60"/>
      <c r="Q54" s="60"/>
      <c r="R54" s="60"/>
      <c r="S54" s="60"/>
      <c r="T54" s="60"/>
    </row>
  </sheetData>
  <mergeCells count="91">
    <mergeCell ref="A13:B13"/>
    <mergeCell ref="C13:F13"/>
    <mergeCell ref="G13:H13"/>
    <mergeCell ref="I13:K13"/>
    <mergeCell ref="A1:C1"/>
    <mergeCell ref="A3:K3"/>
    <mergeCell ref="J4:K4"/>
    <mergeCell ref="I5:K5"/>
    <mergeCell ref="B8:G8"/>
    <mergeCell ref="H8:K8"/>
    <mergeCell ref="B9:K10"/>
    <mergeCell ref="A12:B12"/>
    <mergeCell ref="C12:F12"/>
    <mergeCell ref="G12:H12"/>
    <mergeCell ref="I12:K12"/>
    <mergeCell ref="L16:L18"/>
    <mergeCell ref="C17:D17"/>
    <mergeCell ref="E17:K17"/>
    <mergeCell ref="C18:D18"/>
    <mergeCell ref="E18:K18"/>
    <mergeCell ref="A14:A23"/>
    <mergeCell ref="C14:K14"/>
    <mergeCell ref="C15:K15"/>
    <mergeCell ref="B16:B18"/>
    <mergeCell ref="G16:K16"/>
    <mergeCell ref="B19:B21"/>
    <mergeCell ref="G19:K19"/>
    <mergeCell ref="C22:F22"/>
    <mergeCell ref="G22:H22"/>
    <mergeCell ref="I22:K22"/>
    <mergeCell ref="C23:F23"/>
    <mergeCell ref="G23:H23"/>
    <mergeCell ref="I23:K23"/>
    <mergeCell ref="C20:D20"/>
    <mergeCell ref="E20:I20"/>
    <mergeCell ref="J20:K20"/>
    <mergeCell ref="C21:D21"/>
    <mergeCell ref="E21:I21"/>
    <mergeCell ref="J21:K21"/>
    <mergeCell ref="A30:A46"/>
    <mergeCell ref="C30:K30"/>
    <mergeCell ref="C31:K31"/>
    <mergeCell ref="B32:B35"/>
    <mergeCell ref="A24:A26"/>
    <mergeCell ref="C24:F24"/>
    <mergeCell ref="G24:H24"/>
    <mergeCell ref="I24:K24"/>
    <mergeCell ref="C25:F25"/>
    <mergeCell ref="G25:H25"/>
    <mergeCell ref="I25:K25"/>
    <mergeCell ref="C26:F26"/>
    <mergeCell ref="G26:H26"/>
    <mergeCell ref="I26:K26"/>
    <mergeCell ref="A27:A29"/>
    <mergeCell ref="C27:F27"/>
    <mergeCell ref="G27:H27"/>
    <mergeCell ref="I27:K27"/>
    <mergeCell ref="C28:F28"/>
    <mergeCell ref="G28:H28"/>
    <mergeCell ref="I28:K28"/>
    <mergeCell ref="B36:B37"/>
    <mergeCell ref="C36:D36"/>
    <mergeCell ref="F36:G36"/>
    <mergeCell ref="H36:K36"/>
    <mergeCell ref="C29:F29"/>
    <mergeCell ref="G29:H29"/>
    <mergeCell ref="I29:K29"/>
    <mergeCell ref="E32:K32"/>
    <mergeCell ref="E33:K33"/>
    <mergeCell ref="H45:I45"/>
    <mergeCell ref="H42:I42"/>
    <mergeCell ref="C43:E43"/>
    <mergeCell ref="E34:K34"/>
    <mergeCell ref="E35:K35"/>
    <mergeCell ref="H43:I43"/>
    <mergeCell ref="B38:B46"/>
    <mergeCell ref="C44:E44"/>
    <mergeCell ref="H44:I44"/>
    <mergeCell ref="L36:L39"/>
    <mergeCell ref="C37:D37"/>
    <mergeCell ref="F37:G37"/>
    <mergeCell ref="C46:E46"/>
    <mergeCell ref="H46:I46"/>
    <mergeCell ref="C38:G39"/>
    <mergeCell ref="H38:K39"/>
    <mergeCell ref="C40:E40"/>
    <mergeCell ref="H40:I40"/>
    <mergeCell ref="C41:E41"/>
    <mergeCell ref="H41:I41"/>
    <mergeCell ref="C42:E42"/>
    <mergeCell ref="C45:E45"/>
  </mergeCells>
  <phoneticPr fontId="9"/>
  <conditionalFormatting sqref="B8:B9 H8">
    <cfRule type="expression" dxfId="55" priority="4">
      <formula>_xlfn.ISFORMULA($A$1)</formula>
    </cfRule>
  </conditionalFormatting>
  <conditionalFormatting sqref="B8:G8">
    <cfRule type="beginsWith" dxfId="54" priority="3" operator="beginsWith" text="　令和　年">
      <formula>LEFT(B8,LEN("　令和　年"))="　令和　年"</formula>
    </cfRule>
  </conditionalFormatting>
  <conditionalFormatting sqref="I5">
    <cfRule type="beginsWith" dxfId="53" priority="2" operator="beginsWith" text="　令和　年">
      <formula>LEFT(I5,LEN("　令和　年"))="　令和　年"</formula>
    </cfRule>
  </conditionalFormatting>
  <conditionalFormatting sqref="J43">
    <cfRule type="cellIs" dxfId="52" priority="1" operator="lessThan">
      <formula>$K$43</formula>
    </cfRule>
  </conditionalFormatting>
  <dataValidations count="16">
    <dataValidation operator="lessThanOrEqual" allowBlank="1" showInputMessage="1" showErrorMessage="1" prompt="送付先の氏名・所属等をご記入ください。" sqref="J21:K21" xr:uid="{F00A5282-DFC2-4977-BF3A-E330B31F7553}"/>
    <dataValidation type="textLength" operator="lessThanOrEqual" allowBlank="1" showInputMessage="1" showErrorMessage="1" prompt="建物名を含め_x000a_正確にご記入ください。_x000a_同上不可。" sqref="E21" xr:uid="{2D444D91-1A26-4C37-8AC3-4265FB28C0E2}">
      <formula1>60</formula1>
    </dataValidation>
    <dataValidation imeMode="halfAlpha" allowBlank="1" showInputMessage="1" showErrorMessage="1" prompt="半角英数字でご入力ください。" sqref="F16:G16 C16:D16 F19 D19" xr:uid="{F2D9CA09-A0E2-4EE5-B179-DFB1C656B7DD}"/>
    <dataValidation allowBlank="1" showInputMessage="1" showErrorMessage="1" prompt="姓と名の間は全角1字スペースを空けてください。" sqref="C26:F26 C29:F29 C23:F23" xr:uid="{97B624A0-28EF-4B73-9E9B-2334961DB495}"/>
    <dataValidation type="list" allowBlank="1" showInputMessage="1" showErrorMessage="1" sqref="C21" xr:uid="{8C85A20A-6930-4C37-B828-0E191BE0040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InputMessage="1" showErrorMessage="1" prompt="法人格の後に全角スペースを入れてください。_x000a_ex.)一般社団法人　○○、株式会社　△△" sqref="C15:K15" xr:uid="{FF22F768-BB37-4F8B-A409-680495B45935}"/>
    <dataValidation type="textLength" operator="lessThanOrEqual" allowBlank="1" showInputMessage="1" showErrorMessage="1" error="60字を超えています。" prompt="建物名含め、正確にご記入ください。_x000a_60字以内で入力してください。" sqref="E18:K18" xr:uid="{7CB89DBC-C183-46CD-A34A-7DED8FE56D8C}">
      <formula1>60</formula1>
    </dataValidation>
    <dataValidation imeMode="fullKatakana" allowBlank="1" showInputMessage="1" showErrorMessage="1" prompt="法人格（一般社団法人等）部分のフリガナは不要（入力しないでください）です。_x000a_数字もカタカナ表記としてください。_x000a_" sqref="C14:K14" xr:uid="{EAAF236A-EAA0-4278-A891-3E5CEE0E1021}"/>
    <dataValidation imeMode="halfAlpha" allowBlank="1" showInputMessage="1" showErrorMessage="1" prompt="ハイフンを入れた形式で入力してください。_x000a_ex.) 03-3265-7411" sqref="I22:K23 I27:K28 I24:I25" xr:uid="{E3073CBB-A495-4AAA-9E76-FDC06F94EC5C}"/>
    <dataValidation imeMode="halfAlpha" allowBlank="1" showInputMessage="1" showErrorMessage="1" sqref="I29:K29 I26 C19 G19:K19" xr:uid="{48853285-8AC2-4AB0-B661-3DA4255142D6}"/>
    <dataValidation imeMode="fullKatakana" allowBlank="1" showInputMessage="1" showErrorMessage="1" sqref="C30:K30 C28 C25:D25" xr:uid="{9DC3D624-30FD-4CF2-A635-7737499F8369}"/>
    <dataValidation type="date" allowBlank="1" showInputMessage="1" showErrorMessage="1" errorTitle="出発日を入力してください。" error="2023/4/1～2024/3/31で記載してください。" sqref="E37" xr:uid="{BF90C716-034C-441C-B3DC-CC68CFA8B361}">
      <formula1>45017</formula1>
      <formula2>45382</formula2>
    </dataValidation>
    <dataValidation type="list" allowBlank="1" showInputMessage="1" sqref="C18" xr:uid="{01D3D2EC-CBBD-41EC-8E64-911D039A274D}">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7 C20" xr:uid="{2E41A4F6-C854-4075-BD18-EB2BCD56B064}"/>
    <dataValidation type="list" allowBlank="1" showInputMessage="1" showErrorMessage="1" sqref="C13" xr:uid="{9DF054E1-67FE-424E-A068-0803304BDFBA}">
      <formula1>応募分野</formula1>
    </dataValidation>
    <dataValidation type="date" allowBlank="1" showInputMessage="1" showErrorMessage="1" sqref="C37:D37 F37:G37" xr:uid="{46F3AC8A-BBFB-4839-A12D-9DC6953A6DF9}">
      <formula1>45748</formula1>
      <formula2>46112</formula2>
    </dataValidation>
  </dataValidations>
  <pageMargins left="0.70866141732283472" right="0.51181102362204722" top="0.55118110236220474" bottom="0.55118110236220474" header="0.31496062992125984" footer="0.31496062992125984"/>
  <pageSetup paperSize="9" scale="57" orientation="portrait" r:id="rId1"/>
  <headerFooter scaleWithDoc="0">
    <oddFooter>&amp;R&amp;"ＭＳ ゴシック,標準"&amp;12整理番号：（事務局記入欄）</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ECD1-5B5B-4E3A-8DC5-A816D4A3B6C5}">
  <sheetPr>
    <pageSetUpPr fitToPage="1"/>
  </sheetPr>
  <dimension ref="A1:S91"/>
  <sheetViews>
    <sheetView view="pageBreakPreview" zoomScale="60" zoomScaleNormal="70" zoomScalePageLayoutView="55" workbookViewId="0">
      <selection activeCell="M1" sqref="M1"/>
    </sheetView>
  </sheetViews>
  <sheetFormatPr defaultColWidth="9" defaultRowHeight="18.75" customHeight="1"/>
  <cols>
    <col min="1" max="2" width="3.625" style="40" customWidth="1"/>
    <col min="3" max="3" width="8.625" style="40" customWidth="1"/>
    <col min="4" max="4" width="12.625" style="40" customWidth="1"/>
    <col min="5" max="5" width="6.625" style="40" customWidth="1"/>
    <col min="6" max="6" width="20.625" style="40" customWidth="1"/>
    <col min="7" max="7" width="9.625" style="40" customWidth="1"/>
    <col min="8" max="8" width="26.625" style="40" customWidth="1"/>
    <col min="9" max="11" width="15.625" style="40" customWidth="1"/>
    <col min="12" max="12" width="13.5" style="40" customWidth="1"/>
    <col min="13" max="13" width="12.625" style="40" customWidth="1"/>
    <col min="14" max="14" width="52.625" style="43" customWidth="1"/>
    <col min="15" max="16384" width="9" style="40"/>
  </cols>
  <sheetData>
    <row r="1" spans="1:19" ht="26.25" customHeight="1">
      <c r="B1" s="226" t="s">
        <v>246</v>
      </c>
      <c r="M1" s="304"/>
    </row>
    <row r="2" spans="1:19" s="58" customFormat="1" ht="8.4499999999999993" customHeight="1" thickBot="1">
      <c r="L2" s="53"/>
      <c r="N2" s="43"/>
      <c r="S2" s="54"/>
    </row>
    <row r="3" spans="1:19" ht="39.75" customHeight="1" thickBot="1">
      <c r="B3" s="920" t="s">
        <v>164</v>
      </c>
      <c r="C3" s="921"/>
      <c r="D3" s="921"/>
      <c r="E3" s="897" t="str">
        <f>IF(ISBLANK(総表!C15),"",総表!C15)</f>
        <v/>
      </c>
      <c r="F3" s="897"/>
      <c r="G3" s="897"/>
      <c r="H3" s="897"/>
      <c r="I3" s="268" t="s">
        <v>165</v>
      </c>
      <c r="J3" s="897" t="str">
        <f>IF(ISBLANK(総表!C31),"",総表!C31)</f>
        <v/>
      </c>
      <c r="K3" s="897"/>
      <c r="L3" s="897"/>
      <c r="M3" s="898"/>
      <c r="N3" s="300" t="s">
        <v>247</v>
      </c>
    </row>
    <row r="4" spans="1:19" ht="24" customHeight="1">
      <c r="B4" s="899"/>
      <c r="C4" s="901" t="s">
        <v>248</v>
      </c>
      <c r="D4" s="902"/>
      <c r="E4" s="903" t="str">
        <f>IF(ISBLANK(総表!C37),"自動入力",総表!C37)</f>
        <v>自動入力</v>
      </c>
      <c r="F4" s="904"/>
      <c r="G4" s="253" t="s">
        <v>249</v>
      </c>
      <c r="H4" s="337" t="str">
        <f>IF(ISBLANK(総表!F37),"自動入力",総表!F37)</f>
        <v>自動入力</v>
      </c>
      <c r="I4" s="905"/>
      <c r="J4" s="906"/>
      <c r="K4" s="906"/>
      <c r="L4" s="906"/>
      <c r="M4" s="907"/>
      <c r="N4" s="554"/>
    </row>
    <row r="5" spans="1:19" ht="17.25" customHeight="1">
      <c r="B5" s="899"/>
      <c r="C5" s="908" t="s">
        <v>118</v>
      </c>
      <c r="D5" s="909"/>
      <c r="E5" s="909"/>
      <c r="F5" s="909"/>
      <c r="G5" s="910" t="s">
        <v>202</v>
      </c>
      <c r="H5" s="822" t="s">
        <v>250</v>
      </c>
      <c r="I5" s="823"/>
      <c r="J5" s="822" t="s">
        <v>120</v>
      </c>
      <c r="K5" s="823"/>
      <c r="L5" s="825" t="s">
        <v>418</v>
      </c>
      <c r="M5" s="868"/>
      <c r="N5" s="60"/>
    </row>
    <row r="6" spans="1:19" ht="17.25" customHeight="1">
      <c r="B6" s="899"/>
      <c r="C6" s="914" t="s">
        <v>66</v>
      </c>
      <c r="D6" s="915"/>
      <c r="E6" s="275" t="s">
        <v>249</v>
      </c>
      <c r="F6" s="338" t="s">
        <v>119</v>
      </c>
      <c r="G6" s="911"/>
      <c r="H6" s="912"/>
      <c r="I6" s="913"/>
      <c r="J6" s="521" t="str">
        <f>IF(総表!I12="国際共同制作（国内公演）","（都道府県・","（国名・")</f>
        <v>（国名・</v>
      </c>
      <c r="K6" s="520" t="str">
        <f>IF(総表!I12="国際共同制作（国内公演）","市区町村）","都市名）")</f>
        <v>都市名）</v>
      </c>
      <c r="L6" s="869"/>
      <c r="M6" s="870"/>
      <c r="N6" s="60"/>
    </row>
    <row r="7" spans="1:19" ht="17.25">
      <c r="A7" s="40">
        <v>1</v>
      </c>
      <c r="B7" s="899"/>
      <c r="C7" s="916"/>
      <c r="D7" s="917"/>
      <c r="E7" s="559" t="s">
        <v>249</v>
      </c>
      <c r="F7" s="560"/>
      <c r="G7" s="339"/>
      <c r="H7" s="918"/>
      <c r="I7" s="919"/>
      <c r="J7" s="508"/>
      <c r="K7" s="505"/>
      <c r="L7" s="820"/>
      <c r="M7" s="821"/>
      <c r="N7" s="891" t="s">
        <v>251</v>
      </c>
    </row>
    <row r="8" spans="1:19" ht="17.25">
      <c r="A8" s="40">
        <v>2</v>
      </c>
      <c r="B8" s="899"/>
      <c r="C8" s="866"/>
      <c r="D8" s="867"/>
      <c r="E8" s="340" t="s">
        <v>249</v>
      </c>
      <c r="F8" s="341"/>
      <c r="G8" s="342"/>
      <c r="H8" s="871"/>
      <c r="I8" s="872"/>
      <c r="J8" s="509"/>
      <c r="K8" s="506"/>
      <c r="L8" s="818"/>
      <c r="M8" s="819"/>
      <c r="N8" s="891"/>
    </row>
    <row r="9" spans="1:19" ht="17.25">
      <c r="A9" s="40">
        <v>3</v>
      </c>
      <c r="B9" s="899"/>
      <c r="C9" s="866"/>
      <c r="D9" s="867"/>
      <c r="E9" s="340" t="s">
        <v>249</v>
      </c>
      <c r="F9" s="341"/>
      <c r="G9" s="342"/>
      <c r="H9" s="871"/>
      <c r="I9" s="872"/>
      <c r="J9" s="509"/>
      <c r="K9" s="506"/>
      <c r="L9" s="818"/>
      <c r="M9" s="819"/>
      <c r="N9" s="891"/>
    </row>
    <row r="10" spans="1:19" ht="17.25">
      <c r="A10" s="40">
        <v>4</v>
      </c>
      <c r="B10" s="899"/>
      <c r="C10" s="866"/>
      <c r="D10" s="867"/>
      <c r="E10" s="340" t="s">
        <v>249</v>
      </c>
      <c r="F10" s="341"/>
      <c r="G10" s="342"/>
      <c r="H10" s="871"/>
      <c r="I10" s="872"/>
      <c r="J10" s="509"/>
      <c r="K10" s="506"/>
      <c r="L10" s="818"/>
      <c r="M10" s="819"/>
      <c r="N10" s="891"/>
    </row>
    <row r="11" spans="1:19" ht="17.25">
      <c r="A11" s="40">
        <v>5</v>
      </c>
      <c r="B11" s="899"/>
      <c r="C11" s="866"/>
      <c r="D11" s="867"/>
      <c r="E11" s="340" t="s">
        <v>249</v>
      </c>
      <c r="F11" s="341"/>
      <c r="G11" s="342"/>
      <c r="H11" s="871"/>
      <c r="I11" s="872"/>
      <c r="J11" s="509"/>
      <c r="K11" s="506"/>
      <c r="L11" s="818"/>
      <c r="M11" s="819"/>
      <c r="N11" s="891"/>
    </row>
    <row r="12" spans="1:19" ht="17.25">
      <c r="A12" s="40">
        <v>6</v>
      </c>
      <c r="B12" s="899"/>
      <c r="C12" s="866"/>
      <c r="D12" s="867"/>
      <c r="E12" s="340" t="s">
        <v>249</v>
      </c>
      <c r="F12" s="341"/>
      <c r="G12" s="342"/>
      <c r="H12" s="871"/>
      <c r="I12" s="872"/>
      <c r="J12" s="509"/>
      <c r="K12" s="506"/>
      <c r="L12" s="818"/>
      <c r="M12" s="819"/>
      <c r="N12" s="891"/>
    </row>
    <row r="13" spans="1:19" ht="17.25">
      <c r="A13" s="40">
        <v>7</v>
      </c>
      <c r="B13" s="899"/>
      <c r="C13" s="866"/>
      <c r="D13" s="867"/>
      <c r="E13" s="340" t="s">
        <v>249</v>
      </c>
      <c r="F13" s="341"/>
      <c r="G13" s="342"/>
      <c r="H13" s="871"/>
      <c r="I13" s="872"/>
      <c r="J13" s="509"/>
      <c r="K13" s="506"/>
      <c r="L13" s="818"/>
      <c r="M13" s="819"/>
      <c r="N13" s="891"/>
    </row>
    <row r="14" spans="1:19" ht="17.25">
      <c r="A14" s="40">
        <v>8</v>
      </c>
      <c r="B14" s="899"/>
      <c r="C14" s="866"/>
      <c r="D14" s="867"/>
      <c r="E14" s="340" t="s">
        <v>249</v>
      </c>
      <c r="F14" s="341"/>
      <c r="G14" s="342"/>
      <c r="H14" s="871"/>
      <c r="I14" s="872"/>
      <c r="J14" s="509"/>
      <c r="K14" s="506"/>
      <c r="L14" s="818"/>
      <c r="M14" s="819"/>
      <c r="N14" s="891"/>
    </row>
    <row r="15" spans="1:19" ht="17.25">
      <c r="A15" s="40">
        <v>9</v>
      </c>
      <c r="B15" s="899"/>
      <c r="C15" s="866"/>
      <c r="D15" s="867"/>
      <c r="E15" s="340" t="s">
        <v>249</v>
      </c>
      <c r="F15" s="341"/>
      <c r="G15" s="342"/>
      <c r="H15" s="871"/>
      <c r="I15" s="872"/>
      <c r="J15" s="509"/>
      <c r="K15" s="506"/>
      <c r="L15" s="818"/>
      <c r="M15" s="819"/>
      <c r="N15" s="891"/>
    </row>
    <row r="16" spans="1:19" ht="17.25">
      <c r="A16" s="40">
        <v>10</v>
      </c>
      <c r="B16" s="899"/>
      <c r="C16" s="866"/>
      <c r="D16" s="867"/>
      <c r="E16" s="340" t="s">
        <v>249</v>
      </c>
      <c r="F16" s="341"/>
      <c r="G16" s="342"/>
      <c r="H16" s="871"/>
      <c r="I16" s="872"/>
      <c r="J16" s="509"/>
      <c r="K16" s="506"/>
      <c r="L16" s="818"/>
      <c r="M16" s="819"/>
      <c r="N16" s="891"/>
    </row>
    <row r="17" spans="1:14" ht="17.25">
      <c r="A17" s="40">
        <v>11</v>
      </c>
      <c r="B17" s="899"/>
      <c r="C17" s="866"/>
      <c r="D17" s="867"/>
      <c r="E17" s="340" t="s">
        <v>249</v>
      </c>
      <c r="F17" s="341"/>
      <c r="G17" s="342"/>
      <c r="H17" s="871"/>
      <c r="I17" s="872"/>
      <c r="J17" s="509"/>
      <c r="K17" s="506"/>
      <c r="L17" s="818"/>
      <c r="M17" s="819"/>
      <c r="N17" s="891"/>
    </row>
    <row r="18" spans="1:14" ht="17.25">
      <c r="A18" s="40">
        <v>12</v>
      </c>
      <c r="B18" s="899"/>
      <c r="C18" s="866"/>
      <c r="D18" s="867"/>
      <c r="E18" s="340" t="s">
        <v>249</v>
      </c>
      <c r="F18" s="341"/>
      <c r="G18" s="342"/>
      <c r="H18" s="871"/>
      <c r="I18" s="872"/>
      <c r="J18" s="509"/>
      <c r="K18" s="506"/>
      <c r="L18" s="818"/>
      <c r="M18" s="819"/>
      <c r="N18" s="891"/>
    </row>
    <row r="19" spans="1:14" ht="17.25">
      <c r="A19" s="40">
        <v>13</v>
      </c>
      <c r="B19" s="899"/>
      <c r="C19" s="895"/>
      <c r="D19" s="896"/>
      <c r="E19" s="561" t="s">
        <v>249</v>
      </c>
      <c r="F19" s="562"/>
      <c r="G19" s="342"/>
      <c r="H19" s="871"/>
      <c r="I19" s="872"/>
      <c r="J19" s="509"/>
      <c r="K19" s="506"/>
      <c r="L19" s="818"/>
      <c r="M19" s="819"/>
      <c r="N19" s="891"/>
    </row>
    <row r="20" spans="1:14" ht="18.75" customHeight="1">
      <c r="B20" s="900"/>
      <c r="C20" s="343"/>
      <c r="D20" s="344"/>
      <c r="E20" s="344"/>
      <c r="F20" s="276" t="s">
        <v>252</v>
      </c>
      <c r="G20" s="345">
        <f>SUM(G7:G19)</f>
        <v>0</v>
      </c>
      <c r="H20" s="856">
        <f>COUNTA(H7:H19)</f>
        <v>0</v>
      </c>
      <c r="I20" s="857"/>
      <c r="J20" s="858"/>
      <c r="K20" s="858"/>
      <c r="L20" s="858"/>
      <c r="M20" s="859"/>
      <c r="N20" s="891"/>
    </row>
    <row r="21" spans="1:14" ht="18.75" customHeight="1">
      <c r="B21" s="346"/>
      <c r="C21" s="860" t="s">
        <v>253</v>
      </c>
      <c r="D21" s="861"/>
      <c r="E21" s="861"/>
      <c r="F21" s="861"/>
      <c r="G21" s="861"/>
      <c r="H21" s="861"/>
      <c r="I21" s="861"/>
      <c r="J21" s="861"/>
      <c r="K21" s="861"/>
      <c r="L21" s="861"/>
      <c r="M21" s="862"/>
    </row>
    <row r="22" spans="1:14" ht="27.95" customHeight="1">
      <c r="A22" s="40">
        <v>1</v>
      </c>
      <c r="B22" s="346"/>
      <c r="C22" s="863"/>
      <c r="D22" s="864"/>
      <c r="E22" s="864"/>
      <c r="F22" s="864"/>
      <c r="G22" s="864"/>
      <c r="H22" s="864"/>
      <c r="I22" s="864"/>
      <c r="J22" s="864"/>
      <c r="K22" s="864"/>
      <c r="L22" s="864"/>
      <c r="M22" s="865"/>
      <c r="N22" s="887" t="s">
        <v>254</v>
      </c>
    </row>
    <row r="23" spans="1:14" ht="27.95" customHeight="1">
      <c r="A23" s="40">
        <v>2</v>
      </c>
      <c r="B23" s="346"/>
      <c r="C23" s="863"/>
      <c r="D23" s="864"/>
      <c r="E23" s="864"/>
      <c r="F23" s="864"/>
      <c r="G23" s="864"/>
      <c r="H23" s="864"/>
      <c r="I23" s="864"/>
      <c r="J23" s="864"/>
      <c r="K23" s="864"/>
      <c r="L23" s="864"/>
      <c r="M23" s="865"/>
      <c r="N23" s="887"/>
    </row>
    <row r="24" spans="1:14" ht="27.95" customHeight="1">
      <c r="A24" s="40">
        <v>3</v>
      </c>
      <c r="B24" s="346"/>
      <c r="C24" s="863"/>
      <c r="D24" s="864"/>
      <c r="E24" s="864"/>
      <c r="F24" s="864"/>
      <c r="G24" s="864"/>
      <c r="H24" s="864"/>
      <c r="I24" s="864"/>
      <c r="J24" s="864"/>
      <c r="K24" s="864"/>
      <c r="L24" s="864"/>
      <c r="M24" s="865"/>
      <c r="N24" s="293" t="s">
        <v>208</v>
      </c>
    </row>
    <row r="25" spans="1:14" ht="27.95" customHeight="1">
      <c r="A25" s="40">
        <v>4</v>
      </c>
      <c r="B25" s="346"/>
      <c r="C25" s="863"/>
      <c r="D25" s="864"/>
      <c r="E25" s="864"/>
      <c r="F25" s="864"/>
      <c r="G25" s="864"/>
      <c r="H25" s="864"/>
      <c r="I25" s="864"/>
      <c r="J25" s="864"/>
      <c r="K25" s="864"/>
      <c r="L25" s="864"/>
      <c r="M25" s="865"/>
      <c r="N25" s="293" t="s">
        <v>209</v>
      </c>
    </row>
    <row r="26" spans="1:14" ht="27.95" customHeight="1">
      <c r="A26" s="40">
        <v>5</v>
      </c>
      <c r="B26" s="346"/>
      <c r="C26" s="863"/>
      <c r="D26" s="864"/>
      <c r="E26" s="864"/>
      <c r="F26" s="864"/>
      <c r="G26" s="864"/>
      <c r="H26" s="864"/>
      <c r="I26" s="864"/>
      <c r="J26" s="864"/>
      <c r="K26" s="864"/>
      <c r="L26" s="864"/>
      <c r="M26" s="865"/>
      <c r="N26" s="293" t="s">
        <v>210</v>
      </c>
    </row>
    <row r="27" spans="1:14" ht="27.95" customHeight="1">
      <c r="A27" s="40">
        <v>6</v>
      </c>
      <c r="B27" s="346"/>
      <c r="C27" s="863"/>
      <c r="D27" s="864"/>
      <c r="E27" s="864"/>
      <c r="F27" s="864"/>
      <c r="G27" s="864"/>
      <c r="H27" s="864"/>
      <c r="I27" s="864"/>
      <c r="J27" s="864"/>
      <c r="K27" s="864"/>
      <c r="L27" s="864"/>
      <c r="M27" s="865"/>
      <c r="N27" s="293" t="s">
        <v>211</v>
      </c>
    </row>
    <row r="28" spans="1:14" ht="27.95" customHeight="1">
      <c r="A28" s="40">
        <v>7</v>
      </c>
      <c r="B28" s="346"/>
      <c r="C28" s="863"/>
      <c r="D28" s="864"/>
      <c r="E28" s="864"/>
      <c r="F28" s="864"/>
      <c r="G28" s="864"/>
      <c r="H28" s="864"/>
      <c r="I28" s="864"/>
      <c r="J28" s="864"/>
      <c r="K28" s="864"/>
      <c r="L28" s="864"/>
      <c r="M28" s="865"/>
      <c r="N28" s="541" t="s">
        <v>535</v>
      </c>
    </row>
    <row r="29" spans="1:14" ht="27.95" customHeight="1">
      <c r="A29" s="40">
        <v>8</v>
      </c>
      <c r="B29" s="346"/>
      <c r="C29" s="863"/>
      <c r="D29" s="864"/>
      <c r="E29" s="864"/>
      <c r="F29" s="864"/>
      <c r="G29" s="864"/>
      <c r="H29" s="864"/>
      <c r="I29" s="864"/>
      <c r="J29" s="864"/>
      <c r="K29" s="864"/>
      <c r="L29" s="864"/>
      <c r="M29" s="865"/>
      <c r="N29" s="55"/>
    </row>
    <row r="30" spans="1:14" ht="27.95" customHeight="1">
      <c r="A30" s="40">
        <v>9</v>
      </c>
      <c r="B30" s="346"/>
      <c r="C30" s="863"/>
      <c r="D30" s="864"/>
      <c r="E30" s="864"/>
      <c r="F30" s="864"/>
      <c r="G30" s="864"/>
      <c r="H30" s="864"/>
      <c r="I30" s="864"/>
      <c r="J30" s="864"/>
      <c r="K30" s="864"/>
      <c r="L30" s="864"/>
      <c r="M30" s="865"/>
      <c r="N30" s="55"/>
    </row>
    <row r="31" spans="1:14" ht="27.95" customHeight="1">
      <c r="A31" s="40">
        <v>10</v>
      </c>
      <c r="B31" s="346"/>
      <c r="C31" s="863"/>
      <c r="D31" s="864"/>
      <c r="E31" s="864"/>
      <c r="F31" s="864"/>
      <c r="G31" s="864"/>
      <c r="H31" s="864"/>
      <c r="I31" s="864"/>
      <c r="J31" s="864"/>
      <c r="K31" s="864"/>
      <c r="L31" s="864"/>
      <c r="M31" s="865"/>
    </row>
    <row r="32" spans="1:14" ht="27.95" customHeight="1">
      <c r="A32" s="40">
        <v>11</v>
      </c>
      <c r="B32" s="346"/>
      <c r="C32" s="863"/>
      <c r="D32" s="864"/>
      <c r="E32" s="864"/>
      <c r="F32" s="864"/>
      <c r="G32" s="864"/>
      <c r="H32" s="864"/>
      <c r="I32" s="864"/>
      <c r="J32" s="864"/>
      <c r="K32" s="864"/>
      <c r="L32" s="864"/>
      <c r="M32" s="865"/>
      <c r="N32" s="55"/>
    </row>
    <row r="33" spans="1:14" ht="27.95" customHeight="1">
      <c r="A33" s="40">
        <v>12</v>
      </c>
      <c r="B33" s="346"/>
      <c r="C33" s="863"/>
      <c r="D33" s="864"/>
      <c r="E33" s="864"/>
      <c r="F33" s="864"/>
      <c r="G33" s="864"/>
      <c r="H33" s="864"/>
      <c r="I33" s="864"/>
      <c r="J33" s="864"/>
      <c r="K33" s="864"/>
      <c r="L33" s="864"/>
      <c r="M33" s="865"/>
      <c r="N33" s="55"/>
    </row>
    <row r="34" spans="1:14" ht="27.95" customHeight="1">
      <c r="A34" s="40">
        <v>13</v>
      </c>
      <c r="B34" s="346"/>
      <c r="C34" s="863"/>
      <c r="D34" s="864"/>
      <c r="E34" s="864"/>
      <c r="F34" s="864"/>
      <c r="G34" s="864"/>
      <c r="H34" s="864"/>
      <c r="I34" s="864"/>
      <c r="J34" s="864"/>
      <c r="K34" s="864"/>
      <c r="L34" s="864"/>
      <c r="M34" s="865"/>
      <c r="N34" s="55"/>
    </row>
    <row r="35" spans="1:14" ht="27.95" customHeight="1">
      <c r="A35" s="40">
        <v>14</v>
      </c>
      <c r="B35" s="346"/>
      <c r="C35" s="863"/>
      <c r="D35" s="864"/>
      <c r="E35" s="864"/>
      <c r="F35" s="864"/>
      <c r="G35" s="864"/>
      <c r="H35" s="864"/>
      <c r="I35" s="864"/>
      <c r="J35" s="864"/>
      <c r="K35" s="864"/>
      <c r="L35" s="864"/>
      <c r="M35" s="865"/>
    </row>
    <row r="36" spans="1:14" ht="27.95" customHeight="1">
      <c r="A36" s="40">
        <v>15</v>
      </c>
      <c r="B36" s="346"/>
      <c r="C36" s="863"/>
      <c r="D36" s="864"/>
      <c r="E36" s="864"/>
      <c r="F36" s="864"/>
      <c r="G36" s="864"/>
      <c r="H36" s="864"/>
      <c r="I36" s="864"/>
      <c r="J36" s="864"/>
      <c r="K36" s="864"/>
      <c r="L36" s="864"/>
      <c r="M36" s="865"/>
      <c r="N36" s="55"/>
    </row>
    <row r="37" spans="1:14" ht="27.95" customHeight="1">
      <c r="A37" s="40">
        <v>16</v>
      </c>
      <c r="B37" s="346"/>
      <c r="C37" s="863"/>
      <c r="D37" s="864"/>
      <c r="E37" s="864"/>
      <c r="F37" s="864"/>
      <c r="G37" s="864"/>
      <c r="H37" s="864"/>
      <c r="I37" s="864"/>
      <c r="J37" s="864"/>
      <c r="K37" s="864"/>
      <c r="L37" s="864"/>
      <c r="M37" s="865"/>
      <c r="N37" s="55"/>
    </row>
    <row r="38" spans="1:14" ht="27.95" customHeight="1">
      <c r="A38" s="40">
        <v>17</v>
      </c>
      <c r="B38" s="346"/>
      <c r="C38" s="863"/>
      <c r="D38" s="864"/>
      <c r="E38" s="864"/>
      <c r="F38" s="864"/>
      <c r="G38" s="864"/>
      <c r="H38" s="864"/>
      <c r="I38" s="864"/>
      <c r="J38" s="864"/>
      <c r="K38" s="864"/>
      <c r="L38" s="864"/>
      <c r="M38" s="865"/>
      <c r="N38" s="55"/>
    </row>
    <row r="39" spans="1:14" ht="27.95" customHeight="1">
      <c r="A39" s="40">
        <v>18</v>
      </c>
      <c r="B39" s="346"/>
      <c r="C39" s="863"/>
      <c r="D39" s="864"/>
      <c r="E39" s="864"/>
      <c r="F39" s="864"/>
      <c r="G39" s="864"/>
      <c r="H39" s="864"/>
      <c r="I39" s="864"/>
      <c r="J39" s="864"/>
      <c r="K39" s="864"/>
      <c r="L39" s="864"/>
      <c r="M39" s="865"/>
      <c r="N39" s="55"/>
    </row>
    <row r="40" spans="1:14" ht="27.95" customHeight="1">
      <c r="A40" s="40">
        <v>19</v>
      </c>
      <c r="B40" s="346"/>
      <c r="C40" s="863"/>
      <c r="D40" s="864"/>
      <c r="E40" s="864"/>
      <c r="F40" s="864"/>
      <c r="G40" s="864"/>
      <c r="H40" s="864"/>
      <c r="I40" s="864"/>
      <c r="J40" s="864"/>
      <c r="K40" s="864"/>
      <c r="L40" s="864"/>
      <c r="M40" s="865"/>
      <c r="N40" s="55"/>
    </row>
    <row r="41" spans="1:14" ht="27.95" customHeight="1">
      <c r="A41" s="40">
        <v>20</v>
      </c>
      <c r="B41" s="346"/>
      <c r="C41" s="863"/>
      <c r="D41" s="864"/>
      <c r="E41" s="864"/>
      <c r="F41" s="864"/>
      <c r="G41" s="864"/>
      <c r="H41" s="864"/>
      <c r="I41" s="864"/>
      <c r="J41" s="864"/>
      <c r="K41" s="864"/>
      <c r="L41" s="864"/>
      <c r="M41" s="865"/>
    </row>
    <row r="42" spans="1:14" ht="27.95" customHeight="1">
      <c r="A42" s="40">
        <v>21</v>
      </c>
      <c r="B42" s="346"/>
      <c r="C42" s="863"/>
      <c r="D42" s="864"/>
      <c r="E42" s="864"/>
      <c r="F42" s="864"/>
      <c r="G42" s="864"/>
      <c r="H42" s="864"/>
      <c r="I42" s="864"/>
      <c r="J42" s="864"/>
      <c r="K42" s="864"/>
      <c r="L42" s="864"/>
      <c r="M42" s="865"/>
      <c r="N42" s="55"/>
    </row>
    <row r="43" spans="1:14" ht="27.95" customHeight="1">
      <c r="A43" s="40">
        <v>22</v>
      </c>
      <c r="B43" s="346"/>
      <c r="C43" s="863"/>
      <c r="D43" s="864"/>
      <c r="E43" s="864"/>
      <c r="F43" s="864"/>
      <c r="G43" s="864"/>
      <c r="H43" s="864"/>
      <c r="I43" s="864"/>
      <c r="J43" s="864"/>
      <c r="K43" s="864"/>
      <c r="L43" s="864"/>
      <c r="M43" s="865"/>
      <c r="N43" s="55"/>
    </row>
    <row r="44" spans="1:14" ht="27.95" customHeight="1">
      <c r="A44" s="40">
        <v>23</v>
      </c>
      <c r="B44" s="346"/>
      <c r="C44" s="863"/>
      <c r="D44" s="864"/>
      <c r="E44" s="864"/>
      <c r="F44" s="864"/>
      <c r="G44" s="864"/>
      <c r="H44" s="864"/>
      <c r="I44" s="864"/>
      <c r="J44" s="864"/>
      <c r="K44" s="864"/>
      <c r="L44" s="864"/>
      <c r="M44" s="865"/>
      <c r="N44" s="55"/>
    </row>
    <row r="45" spans="1:14" ht="27.95" customHeight="1">
      <c r="A45" s="40">
        <v>24</v>
      </c>
      <c r="B45" s="346"/>
      <c r="C45" s="863"/>
      <c r="D45" s="864"/>
      <c r="E45" s="864"/>
      <c r="F45" s="864"/>
      <c r="G45" s="864"/>
      <c r="H45" s="864"/>
      <c r="I45" s="864"/>
      <c r="J45" s="864"/>
      <c r="K45" s="864"/>
      <c r="L45" s="864"/>
      <c r="M45" s="865"/>
    </row>
    <row r="46" spans="1:14" ht="27.95" customHeight="1">
      <c r="A46" s="40">
        <v>25</v>
      </c>
      <c r="B46" s="346"/>
      <c r="C46" s="863"/>
      <c r="D46" s="864"/>
      <c r="E46" s="864"/>
      <c r="F46" s="864"/>
      <c r="G46" s="864"/>
      <c r="H46" s="864"/>
      <c r="I46" s="864"/>
      <c r="J46" s="864"/>
      <c r="K46" s="864"/>
      <c r="L46" s="864"/>
      <c r="M46" s="865"/>
      <c r="N46" s="55"/>
    </row>
    <row r="47" spans="1:14" ht="18.75" hidden="1" customHeight="1">
      <c r="B47" s="346"/>
      <c r="C47" s="888" t="s">
        <v>255</v>
      </c>
      <c r="D47" s="888"/>
      <c r="E47" s="888"/>
      <c r="F47" s="888"/>
      <c r="G47" s="888"/>
      <c r="H47" s="888"/>
      <c r="I47" s="888"/>
      <c r="J47" s="888"/>
      <c r="K47" s="888"/>
      <c r="L47" s="889"/>
      <c r="M47" s="890"/>
    </row>
    <row r="48" spans="1:14" ht="33" hidden="1" customHeight="1">
      <c r="A48" s="40">
        <v>1</v>
      </c>
      <c r="B48" s="346"/>
      <c r="C48" s="836"/>
      <c r="D48" s="837"/>
      <c r="E48" s="837"/>
      <c r="F48" s="837"/>
      <c r="G48" s="837"/>
      <c r="H48" s="837"/>
      <c r="I48" s="837"/>
      <c r="J48" s="837"/>
      <c r="K48" s="837"/>
      <c r="L48" s="837"/>
      <c r="M48" s="838"/>
      <c r="N48" s="55"/>
    </row>
    <row r="49" spans="1:14" ht="33" hidden="1" customHeight="1">
      <c r="A49" s="40">
        <v>2</v>
      </c>
      <c r="B49" s="346"/>
      <c r="C49" s="839"/>
      <c r="D49" s="840"/>
      <c r="E49" s="840"/>
      <c r="F49" s="840"/>
      <c r="G49" s="840"/>
      <c r="H49" s="840"/>
      <c r="I49" s="840"/>
      <c r="J49" s="840"/>
      <c r="K49" s="840"/>
      <c r="L49" s="840"/>
      <c r="M49" s="841"/>
      <c r="N49" s="55"/>
    </row>
    <row r="50" spans="1:14" ht="33" hidden="1" customHeight="1">
      <c r="A50" s="40">
        <v>3</v>
      </c>
      <c r="B50" s="346"/>
      <c r="C50" s="839"/>
      <c r="D50" s="840"/>
      <c r="E50" s="840"/>
      <c r="F50" s="840"/>
      <c r="G50" s="840"/>
      <c r="H50" s="840"/>
      <c r="I50" s="840"/>
      <c r="J50" s="840"/>
      <c r="K50" s="840"/>
      <c r="L50" s="840"/>
      <c r="M50" s="841"/>
      <c r="N50" s="55"/>
    </row>
    <row r="51" spans="1:14" ht="33" hidden="1" customHeight="1">
      <c r="A51" s="40">
        <v>4</v>
      </c>
      <c r="B51" s="346"/>
      <c r="C51" s="839"/>
      <c r="D51" s="840"/>
      <c r="E51" s="840"/>
      <c r="F51" s="840"/>
      <c r="G51" s="840"/>
      <c r="H51" s="840"/>
      <c r="I51" s="840"/>
      <c r="J51" s="840"/>
      <c r="K51" s="840"/>
      <c r="L51" s="840"/>
      <c r="M51" s="841"/>
      <c r="N51" s="55"/>
    </row>
    <row r="52" spans="1:14" ht="17.25" customHeight="1">
      <c r="B52" s="346"/>
      <c r="C52" s="892" t="str">
        <f>IF(総表!I12="海外公演","共催者・相手方団体等（フェスティバル主催者・受入団体・招へい先等）の役割・費用分担等","共同制作の相手方団体の役割・費用分担等")</f>
        <v>共同制作の相手方団体の役割・費用分担等</v>
      </c>
      <c r="D52" s="892"/>
      <c r="E52" s="892"/>
      <c r="F52" s="892"/>
      <c r="G52" s="892"/>
      <c r="H52" s="892"/>
      <c r="I52" s="892"/>
      <c r="J52" s="892"/>
      <c r="K52" s="892"/>
      <c r="L52" s="893"/>
      <c r="M52" s="894"/>
      <c r="N52" s="55"/>
    </row>
    <row r="53" spans="1:14" ht="17.25" customHeight="1">
      <c r="A53" s="40">
        <v>1</v>
      </c>
      <c r="B53" s="346"/>
      <c r="C53" s="836"/>
      <c r="D53" s="837"/>
      <c r="E53" s="837"/>
      <c r="F53" s="837"/>
      <c r="G53" s="837"/>
      <c r="H53" s="837"/>
      <c r="I53" s="837"/>
      <c r="J53" s="837"/>
      <c r="K53" s="837"/>
      <c r="L53" s="837"/>
      <c r="M53" s="838"/>
      <c r="N53" s="55"/>
    </row>
    <row r="54" spans="1:14" ht="17.25" customHeight="1">
      <c r="A54" s="40">
        <v>2</v>
      </c>
      <c r="B54" s="346"/>
      <c r="C54" s="839"/>
      <c r="D54" s="840"/>
      <c r="E54" s="840"/>
      <c r="F54" s="840"/>
      <c r="G54" s="840"/>
      <c r="H54" s="840"/>
      <c r="I54" s="840"/>
      <c r="J54" s="840"/>
      <c r="K54" s="840"/>
      <c r="L54" s="840"/>
      <c r="M54" s="841"/>
      <c r="N54" s="55"/>
    </row>
    <row r="55" spans="1:14" ht="17.25" customHeight="1">
      <c r="A55" s="40">
        <v>3</v>
      </c>
      <c r="B55" s="346"/>
      <c r="C55" s="839"/>
      <c r="D55" s="840"/>
      <c r="E55" s="840"/>
      <c r="F55" s="840"/>
      <c r="G55" s="840"/>
      <c r="H55" s="840"/>
      <c r="I55" s="840"/>
      <c r="J55" s="840"/>
      <c r="K55" s="840"/>
      <c r="L55" s="840"/>
      <c r="M55" s="841"/>
      <c r="N55" s="55"/>
    </row>
    <row r="56" spans="1:14" ht="17.25" customHeight="1">
      <c r="A56" s="40">
        <v>4</v>
      </c>
      <c r="B56" s="346"/>
      <c r="C56" s="839"/>
      <c r="D56" s="840"/>
      <c r="E56" s="840"/>
      <c r="F56" s="840"/>
      <c r="G56" s="840"/>
      <c r="H56" s="840"/>
      <c r="I56" s="840"/>
      <c r="J56" s="840"/>
      <c r="K56" s="840"/>
      <c r="L56" s="840"/>
      <c r="M56" s="841"/>
      <c r="N56" s="55"/>
    </row>
    <row r="57" spans="1:14" ht="17.25" hidden="1" customHeight="1">
      <c r="B57" s="346"/>
      <c r="C57" s="845" t="s">
        <v>181</v>
      </c>
      <c r="D57" s="846"/>
      <c r="E57" s="846"/>
      <c r="F57" s="846"/>
      <c r="G57" s="846"/>
      <c r="H57" s="846"/>
      <c r="I57" s="846"/>
      <c r="J57" s="846"/>
      <c r="K57" s="846"/>
      <c r="L57" s="846"/>
      <c r="M57" s="847"/>
      <c r="N57" s="55"/>
    </row>
    <row r="58" spans="1:14" ht="17.25" hidden="1" customHeight="1">
      <c r="A58" s="40">
        <v>1</v>
      </c>
      <c r="B58" s="346"/>
      <c r="C58" s="836"/>
      <c r="D58" s="848"/>
      <c r="E58" s="848"/>
      <c r="F58" s="848"/>
      <c r="G58" s="848"/>
      <c r="H58" s="848"/>
      <c r="I58" s="848"/>
      <c r="J58" s="848"/>
      <c r="K58" s="848"/>
      <c r="L58" s="848"/>
      <c r="M58" s="849"/>
      <c r="N58" s="886"/>
    </row>
    <row r="59" spans="1:14" ht="17.25" hidden="1" customHeight="1">
      <c r="A59" s="40">
        <v>2</v>
      </c>
      <c r="B59" s="346"/>
      <c r="C59" s="839"/>
      <c r="D59" s="850"/>
      <c r="E59" s="850"/>
      <c r="F59" s="850"/>
      <c r="G59" s="850"/>
      <c r="H59" s="850"/>
      <c r="I59" s="850"/>
      <c r="J59" s="850"/>
      <c r="K59" s="850"/>
      <c r="L59" s="850"/>
      <c r="M59" s="851"/>
      <c r="N59" s="886"/>
    </row>
    <row r="60" spans="1:14" ht="17.25" hidden="1" customHeight="1">
      <c r="A60" s="40">
        <v>3</v>
      </c>
      <c r="B60" s="346"/>
      <c r="C60" s="852"/>
      <c r="D60" s="850"/>
      <c r="E60" s="850"/>
      <c r="F60" s="850"/>
      <c r="G60" s="850"/>
      <c r="H60" s="850"/>
      <c r="I60" s="850"/>
      <c r="J60" s="850"/>
      <c r="K60" s="850"/>
      <c r="L60" s="850"/>
      <c r="M60" s="851"/>
      <c r="N60" s="886"/>
    </row>
    <row r="61" spans="1:14" ht="17.25" hidden="1" customHeight="1">
      <c r="A61" s="40">
        <v>4</v>
      </c>
      <c r="B61" s="346"/>
      <c r="C61" s="853"/>
      <c r="D61" s="854"/>
      <c r="E61" s="854"/>
      <c r="F61" s="854"/>
      <c r="G61" s="854"/>
      <c r="H61" s="854"/>
      <c r="I61" s="854"/>
      <c r="J61" s="854"/>
      <c r="K61" s="854"/>
      <c r="L61" s="854"/>
      <c r="M61" s="855"/>
      <c r="N61" s="886"/>
    </row>
    <row r="62" spans="1:14" ht="17.25" hidden="1" customHeight="1">
      <c r="B62" s="346"/>
      <c r="C62" s="845" t="s">
        <v>256</v>
      </c>
      <c r="D62" s="846"/>
      <c r="E62" s="846"/>
      <c r="F62" s="846"/>
      <c r="G62" s="846"/>
      <c r="H62" s="846"/>
      <c r="I62" s="846"/>
      <c r="J62" s="846"/>
      <c r="K62" s="846"/>
      <c r="L62" s="846"/>
      <c r="M62" s="847"/>
      <c r="N62" s="55"/>
    </row>
    <row r="63" spans="1:14" ht="17.25" hidden="1" customHeight="1">
      <c r="A63" s="40">
        <v>1</v>
      </c>
      <c r="B63" s="346"/>
      <c r="C63" s="836"/>
      <c r="D63" s="848"/>
      <c r="E63" s="848"/>
      <c r="F63" s="848"/>
      <c r="G63" s="848"/>
      <c r="H63" s="848"/>
      <c r="I63" s="848"/>
      <c r="J63" s="848"/>
      <c r="K63" s="848"/>
      <c r="L63" s="848"/>
      <c r="M63" s="849"/>
      <c r="N63" s="886"/>
    </row>
    <row r="64" spans="1:14" ht="17.25" hidden="1" customHeight="1">
      <c r="A64" s="40">
        <v>2</v>
      </c>
      <c r="B64" s="346"/>
      <c r="C64" s="839"/>
      <c r="D64" s="850"/>
      <c r="E64" s="850"/>
      <c r="F64" s="850"/>
      <c r="G64" s="850"/>
      <c r="H64" s="850"/>
      <c r="I64" s="850"/>
      <c r="J64" s="850"/>
      <c r="K64" s="850"/>
      <c r="L64" s="850"/>
      <c r="M64" s="851"/>
      <c r="N64" s="886"/>
    </row>
    <row r="65" spans="1:14" ht="17.25" hidden="1" customHeight="1">
      <c r="A65" s="40">
        <v>3</v>
      </c>
      <c r="B65" s="346"/>
      <c r="C65" s="852"/>
      <c r="D65" s="850"/>
      <c r="E65" s="850"/>
      <c r="F65" s="850"/>
      <c r="G65" s="850"/>
      <c r="H65" s="850"/>
      <c r="I65" s="850"/>
      <c r="J65" s="850"/>
      <c r="K65" s="850"/>
      <c r="L65" s="850"/>
      <c r="M65" s="851"/>
      <c r="N65" s="886"/>
    </row>
    <row r="66" spans="1:14" ht="17.25" hidden="1" customHeight="1">
      <c r="A66" s="40">
        <v>4</v>
      </c>
      <c r="B66" s="346"/>
      <c r="C66" s="853"/>
      <c r="D66" s="854"/>
      <c r="E66" s="854"/>
      <c r="F66" s="854"/>
      <c r="G66" s="854"/>
      <c r="H66" s="854"/>
      <c r="I66" s="854"/>
      <c r="J66" s="854"/>
      <c r="K66" s="854"/>
      <c r="L66" s="854"/>
      <c r="M66" s="855"/>
      <c r="N66" s="886"/>
    </row>
    <row r="67" spans="1:14" ht="17.25" hidden="1" customHeight="1">
      <c r="B67" s="346"/>
      <c r="C67" s="845" t="s">
        <v>135</v>
      </c>
      <c r="D67" s="846"/>
      <c r="E67" s="846"/>
      <c r="F67" s="846"/>
      <c r="G67" s="846"/>
      <c r="H67" s="846"/>
      <c r="I67" s="846"/>
      <c r="J67" s="846"/>
      <c r="K67" s="846"/>
      <c r="L67" s="846"/>
      <c r="M67" s="847"/>
      <c r="N67" s="55"/>
    </row>
    <row r="68" spans="1:14" ht="17.25" hidden="1" customHeight="1">
      <c r="A68" s="40">
        <v>1</v>
      </c>
      <c r="B68" s="346"/>
      <c r="C68" s="836"/>
      <c r="D68" s="848"/>
      <c r="E68" s="848"/>
      <c r="F68" s="848"/>
      <c r="G68" s="848"/>
      <c r="H68" s="848"/>
      <c r="I68" s="848"/>
      <c r="J68" s="848"/>
      <c r="K68" s="848"/>
      <c r="L68" s="848"/>
      <c r="M68" s="849"/>
      <c r="N68" s="886"/>
    </row>
    <row r="69" spans="1:14" ht="17.25" hidden="1" customHeight="1">
      <c r="A69" s="40">
        <v>2</v>
      </c>
      <c r="B69" s="346"/>
      <c r="C69" s="839"/>
      <c r="D69" s="850"/>
      <c r="E69" s="850"/>
      <c r="F69" s="850"/>
      <c r="G69" s="850"/>
      <c r="H69" s="850"/>
      <c r="I69" s="850"/>
      <c r="J69" s="850"/>
      <c r="K69" s="850"/>
      <c r="L69" s="850"/>
      <c r="M69" s="851"/>
      <c r="N69" s="886"/>
    </row>
    <row r="70" spans="1:14" ht="17.25" hidden="1" customHeight="1">
      <c r="A70" s="40">
        <v>3</v>
      </c>
      <c r="B70" s="346"/>
      <c r="C70" s="852"/>
      <c r="D70" s="850"/>
      <c r="E70" s="850"/>
      <c r="F70" s="850"/>
      <c r="G70" s="850"/>
      <c r="H70" s="850"/>
      <c r="I70" s="850"/>
      <c r="J70" s="850"/>
      <c r="K70" s="850"/>
      <c r="L70" s="850"/>
      <c r="M70" s="851"/>
      <c r="N70" s="886"/>
    </row>
    <row r="71" spans="1:14" ht="17.25" hidden="1" customHeight="1">
      <c r="A71" s="40">
        <v>4</v>
      </c>
      <c r="B71" s="346"/>
      <c r="C71" s="853"/>
      <c r="D71" s="854"/>
      <c r="E71" s="854"/>
      <c r="F71" s="854"/>
      <c r="G71" s="854"/>
      <c r="H71" s="854"/>
      <c r="I71" s="854"/>
      <c r="J71" s="854"/>
      <c r="K71" s="854"/>
      <c r="L71" s="854"/>
      <c r="M71" s="855"/>
      <c r="N71" s="886"/>
    </row>
    <row r="72" spans="1:14" ht="17.25" customHeight="1">
      <c r="B72" s="346"/>
      <c r="C72" s="833" t="s">
        <v>553</v>
      </c>
      <c r="D72" s="834"/>
      <c r="E72" s="834"/>
      <c r="F72" s="834"/>
      <c r="G72" s="834"/>
      <c r="H72" s="834"/>
      <c r="I72" s="834"/>
      <c r="J72" s="834"/>
      <c r="K72" s="834"/>
      <c r="L72" s="834"/>
      <c r="M72" s="835"/>
      <c r="N72" s="311"/>
    </row>
    <row r="73" spans="1:14" ht="17.25" customHeight="1">
      <c r="A73" s="40">
        <v>1</v>
      </c>
      <c r="B73" s="346"/>
      <c r="C73" s="836"/>
      <c r="D73" s="837"/>
      <c r="E73" s="837"/>
      <c r="F73" s="837"/>
      <c r="G73" s="837"/>
      <c r="H73" s="837"/>
      <c r="I73" s="837"/>
      <c r="J73" s="837"/>
      <c r="K73" s="837"/>
      <c r="L73" s="837"/>
      <c r="M73" s="838"/>
      <c r="N73" s="873"/>
    </row>
    <row r="74" spans="1:14" ht="17.25" customHeight="1">
      <c r="A74" s="40">
        <v>2</v>
      </c>
      <c r="B74" s="346"/>
      <c r="C74" s="839"/>
      <c r="D74" s="840"/>
      <c r="E74" s="840"/>
      <c r="F74" s="840"/>
      <c r="G74" s="840"/>
      <c r="H74" s="840"/>
      <c r="I74" s="840"/>
      <c r="J74" s="840"/>
      <c r="K74" s="840"/>
      <c r="L74" s="840"/>
      <c r="M74" s="841"/>
      <c r="N74" s="873"/>
    </row>
    <row r="75" spans="1:14" ht="17.25" customHeight="1">
      <c r="A75" s="40">
        <v>3</v>
      </c>
      <c r="B75" s="346"/>
      <c r="C75" s="839"/>
      <c r="D75" s="840"/>
      <c r="E75" s="840"/>
      <c r="F75" s="840"/>
      <c r="G75" s="840"/>
      <c r="H75" s="840"/>
      <c r="I75" s="840"/>
      <c r="J75" s="840"/>
      <c r="K75" s="840"/>
      <c r="L75" s="840"/>
      <c r="M75" s="841"/>
      <c r="N75" s="873"/>
    </row>
    <row r="76" spans="1:14" ht="17.25" customHeight="1">
      <c r="A76" s="40">
        <v>4</v>
      </c>
      <c r="B76" s="346"/>
      <c r="C76" s="842"/>
      <c r="D76" s="843"/>
      <c r="E76" s="843"/>
      <c r="F76" s="843"/>
      <c r="G76" s="843"/>
      <c r="H76" s="843"/>
      <c r="I76" s="843"/>
      <c r="J76" s="843"/>
      <c r="K76" s="843"/>
      <c r="L76" s="843"/>
      <c r="M76" s="844"/>
      <c r="N76" s="873"/>
    </row>
    <row r="77" spans="1:14" ht="17.25" customHeight="1">
      <c r="B77" s="874" t="s">
        <v>257</v>
      </c>
      <c r="C77" s="875"/>
      <c r="D77" s="876"/>
      <c r="E77" s="880" t="s">
        <v>258</v>
      </c>
      <c r="F77" s="880"/>
      <c r="G77" s="880" t="s">
        <v>259</v>
      </c>
      <c r="H77" s="880"/>
      <c r="I77" s="880" t="s">
        <v>260</v>
      </c>
      <c r="J77" s="880"/>
      <c r="K77" s="880"/>
      <c r="L77" s="880"/>
      <c r="M77" s="881"/>
      <c r="N77" s="55"/>
    </row>
    <row r="78" spans="1:14" ht="35.25" customHeight="1">
      <c r="A78" s="40">
        <v>1</v>
      </c>
      <c r="B78" s="877"/>
      <c r="C78" s="878"/>
      <c r="D78" s="879"/>
      <c r="E78" s="882"/>
      <c r="F78" s="882"/>
      <c r="G78" s="883"/>
      <c r="H78" s="883"/>
      <c r="I78" s="884"/>
      <c r="J78" s="884"/>
      <c r="K78" s="884"/>
      <c r="L78" s="884"/>
      <c r="M78" s="885"/>
      <c r="N78" s="60" t="s">
        <v>261</v>
      </c>
    </row>
    <row r="79" spans="1:14" ht="17.25" customHeight="1">
      <c r="A79" s="40">
        <v>1</v>
      </c>
      <c r="B79" s="824" t="s">
        <v>262</v>
      </c>
      <c r="C79" s="825"/>
      <c r="D79" s="826"/>
      <c r="E79" s="804"/>
      <c r="F79" s="805"/>
      <c r="G79" s="805"/>
      <c r="H79" s="805"/>
      <c r="I79" s="805"/>
      <c r="J79" s="805"/>
      <c r="K79" s="805"/>
      <c r="L79" s="805"/>
      <c r="M79" s="806"/>
      <c r="N79" s="288" t="s">
        <v>555</v>
      </c>
    </row>
    <row r="80" spans="1:14" ht="17.25" customHeight="1">
      <c r="A80" s="40">
        <v>2</v>
      </c>
      <c r="B80" s="827"/>
      <c r="C80" s="828"/>
      <c r="D80" s="829"/>
      <c r="E80" s="807"/>
      <c r="F80" s="808"/>
      <c r="G80" s="808"/>
      <c r="H80" s="808"/>
      <c r="I80" s="808"/>
      <c r="J80" s="808"/>
      <c r="K80" s="808"/>
      <c r="L80" s="808"/>
      <c r="M80" s="809"/>
      <c r="N80" s="291" t="s">
        <v>556</v>
      </c>
    </row>
    <row r="81" spans="1:14" ht="17.25" customHeight="1">
      <c r="A81" s="40">
        <v>3</v>
      </c>
      <c r="B81" s="827"/>
      <c r="C81" s="828"/>
      <c r="D81" s="829"/>
      <c r="E81" s="810"/>
      <c r="F81" s="811"/>
      <c r="G81" s="811"/>
      <c r="H81" s="811"/>
      <c r="I81" s="811"/>
      <c r="J81" s="811"/>
      <c r="K81" s="811"/>
      <c r="L81" s="811"/>
      <c r="M81" s="812"/>
      <c r="N81" s="55"/>
    </row>
    <row r="82" spans="1:14" ht="17.25" customHeight="1" thickBot="1">
      <c r="B82" s="830"/>
      <c r="C82" s="831"/>
      <c r="D82" s="832"/>
      <c r="E82" s="813" t="s">
        <v>554</v>
      </c>
      <c r="F82" s="814"/>
      <c r="G82" s="815"/>
      <c r="H82" s="816"/>
      <c r="I82" s="816"/>
      <c r="J82" s="816"/>
      <c r="K82" s="816"/>
      <c r="L82" s="816"/>
      <c r="M82" s="817"/>
      <c r="N82" s="297" t="s">
        <v>557</v>
      </c>
    </row>
    <row r="83" spans="1:14" ht="18.75" customHeight="1">
      <c r="B83" s="43" t="s">
        <v>110</v>
      </c>
      <c r="C83" s="43"/>
      <c r="D83" s="43"/>
      <c r="E83" s="43"/>
      <c r="F83" s="43"/>
      <c r="G83" s="43"/>
      <c r="H83" s="43"/>
      <c r="I83" s="43"/>
      <c r="J83" s="43"/>
      <c r="K83" s="43"/>
      <c r="L83" s="43"/>
      <c r="M83" s="43"/>
    </row>
    <row r="85" spans="1:14" ht="18.75" hidden="1" customHeight="1">
      <c r="B85" s="69" t="s">
        <v>263</v>
      </c>
    </row>
    <row r="86" spans="1:14" ht="18.75" hidden="1" customHeight="1">
      <c r="E86" s="57" t="s">
        <v>264</v>
      </c>
      <c r="F86" s="57" t="s">
        <v>262</v>
      </c>
      <c r="G86" s="348" t="s">
        <v>265</v>
      </c>
    </row>
    <row r="87" spans="1:14" ht="18.75" hidden="1" customHeight="1">
      <c r="E87" s="40" t="s">
        <v>266</v>
      </c>
      <c r="F87" s="40" t="s">
        <v>267</v>
      </c>
      <c r="G87" s="348" t="s">
        <v>268</v>
      </c>
    </row>
    <row r="88" spans="1:14" ht="18.75" hidden="1" customHeight="1">
      <c r="E88" s="40" t="s">
        <v>269</v>
      </c>
      <c r="F88" s="40" t="s">
        <v>270</v>
      </c>
      <c r="G88" s="348" t="s">
        <v>271</v>
      </c>
    </row>
    <row r="89" spans="1:14" ht="18.75" hidden="1" customHeight="1">
      <c r="E89" s="40" t="s">
        <v>272</v>
      </c>
      <c r="F89" s="40" t="s">
        <v>273</v>
      </c>
      <c r="G89" s="348" t="s">
        <v>274</v>
      </c>
    </row>
    <row r="90" spans="1:14" ht="18.75" hidden="1" customHeight="1">
      <c r="E90" s="40" t="s">
        <v>275</v>
      </c>
      <c r="F90" s="40" t="s">
        <v>276</v>
      </c>
      <c r="G90" s="348" t="s">
        <v>277</v>
      </c>
    </row>
    <row r="91" spans="1:14" ht="18.75" hidden="1" customHeight="1">
      <c r="E91" s="40" t="s">
        <v>278</v>
      </c>
    </row>
  </sheetData>
  <mergeCells count="85">
    <mergeCell ref="J3:M3"/>
    <mergeCell ref="B4:B20"/>
    <mergeCell ref="C4:D4"/>
    <mergeCell ref="E4:F4"/>
    <mergeCell ref="I4:M4"/>
    <mergeCell ref="C5:F5"/>
    <mergeCell ref="G5:G6"/>
    <mergeCell ref="H5:I6"/>
    <mergeCell ref="C11:D11"/>
    <mergeCell ref="H11:I11"/>
    <mergeCell ref="C6:D6"/>
    <mergeCell ref="C7:D7"/>
    <mergeCell ref="H7:I7"/>
    <mergeCell ref="C8:D8"/>
    <mergeCell ref="H8:I8"/>
    <mergeCell ref="B3:D3"/>
    <mergeCell ref="E3:H3"/>
    <mergeCell ref="C9:D9"/>
    <mergeCell ref="H9:I9"/>
    <mergeCell ref="C10:D10"/>
    <mergeCell ref="H10:I10"/>
    <mergeCell ref="C15:D15"/>
    <mergeCell ref="H15:I15"/>
    <mergeCell ref="C12:D12"/>
    <mergeCell ref="H12:I12"/>
    <mergeCell ref="C13:D13"/>
    <mergeCell ref="H13:I13"/>
    <mergeCell ref="N22:N23"/>
    <mergeCell ref="C47:M47"/>
    <mergeCell ref="N7:N20"/>
    <mergeCell ref="C48:M51"/>
    <mergeCell ref="C52:M52"/>
    <mergeCell ref="C18:D18"/>
    <mergeCell ref="H18:I18"/>
    <mergeCell ref="C19:D19"/>
    <mergeCell ref="H19:I19"/>
    <mergeCell ref="C16:D16"/>
    <mergeCell ref="H16:I16"/>
    <mergeCell ref="C17:D17"/>
    <mergeCell ref="H17:I17"/>
    <mergeCell ref="L16:M16"/>
    <mergeCell ref="L17:M17"/>
    <mergeCell ref="L18:M18"/>
    <mergeCell ref="N63:N66"/>
    <mergeCell ref="C67:M67"/>
    <mergeCell ref="C68:M71"/>
    <mergeCell ref="N68:N71"/>
    <mergeCell ref="N58:N61"/>
    <mergeCell ref="C58:M61"/>
    <mergeCell ref="N73:N76"/>
    <mergeCell ref="B77:D78"/>
    <mergeCell ref="E77:F77"/>
    <mergeCell ref="G77:H77"/>
    <mergeCell ref="I77:M77"/>
    <mergeCell ref="E78:F78"/>
    <mergeCell ref="G78:H78"/>
    <mergeCell ref="I78:M78"/>
    <mergeCell ref="J5:K5"/>
    <mergeCell ref="B79:D82"/>
    <mergeCell ref="C72:M72"/>
    <mergeCell ref="C73:M76"/>
    <mergeCell ref="C62:M62"/>
    <mergeCell ref="C63:M66"/>
    <mergeCell ref="H20:I20"/>
    <mergeCell ref="J20:M20"/>
    <mergeCell ref="C21:M21"/>
    <mergeCell ref="C22:M46"/>
    <mergeCell ref="C53:M56"/>
    <mergeCell ref="C57:M57"/>
    <mergeCell ref="L19:M19"/>
    <mergeCell ref="C14:D14"/>
    <mergeCell ref="L5:M6"/>
    <mergeCell ref="H14:I14"/>
    <mergeCell ref="L7:M7"/>
    <mergeCell ref="L8:M8"/>
    <mergeCell ref="L9:M9"/>
    <mergeCell ref="L10:M10"/>
    <mergeCell ref="L11:M11"/>
    <mergeCell ref="E79:M81"/>
    <mergeCell ref="E82:F82"/>
    <mergeCell ref="G82:M82"/>
    <mergeCell ref="L12:M12"/>
    <mergeCell ref="L13:M13"/>
    <mergeCell ref="L14:M14"/>
    <mergeCell ref="L15:M15"/>
  </mergeCells>
  <phoneticPr fontId="9"/>
  <dataValidations count="8">
    <dataValidation type="list" allowBlank="1" showInputMessage="1" showErrorMessage="1" sqref="E78:F78" xr:uid="{51EF999A-D690-429F-BEC9-17C7F21A13EA}">
      <formula1>$G$87:$G$90</formula1>
    </dataValidation>
    <dataValidation imeMode="hiragana" operator="lessThanOrEqual" allowBlank="1" showInputMessage="1" showErrorMessage="1" errorTitle="字数超過" error="200字・4行以下で入力してください。" sqref="C73:M76" xr:uid="{93D1A481-6883-4692-9E63-74F52720677E}"/>
    <dataValidation type="date" allowBlank="1" showInputMessage="1" showErrorMessage="1" error="2024/4/1～2025/3/31の間で入力してください。" sqref="C7:D19 F7:F19" xr:uid="{FB192A19-0B58-4A2B-BD11-F891F4FFAF14}">
      <formula1>45748</formula1>
      <formula2>46112</formula2>
    </dataValidation>
    <dataValidation imeMode="hiragana" operator="lessThanOrEqual" allowBlank="1" showInputMessage="1" showErrorMessage="1" sqref="E4 H4" xr:uid="{A441E6DA-03C5-4189-AACF-F9C508E7494B}"/>
    <dataValidation operator="lessThanOrEqual" allowBlank="1" showInputMessage="1" showErrorMessage="1" errorTitle="字数超過" error="200字・4行以内でご記入ください。" sqref="C53:M56" xr:uid="{CB3E2EF8-EEA9-4ACF-ACBB-CDF774841901}"/>
    <dataValidation type="textLength" operator="lessThanOrEqual" allowBlank="1" showInputMessage="1" showErrorMessage="1" errorTitle="字数超過" error="200字・４行以内でご記入ください。" sqref="E79:E80 G82" xr:uid="{FA1CA7CC-C8DE-488A-A4CE-B7AA4F3FBEFE}">
      <formula1>200</formula1>
    </dataValidation>
    <dataValidation operator="lessThanOrEqual" allowBlank="1" showInputMessage="1" showErrorMessage="1" errorTitle="字数超過" error="200字・4行以下で入力してください。" sqref="C72 C67 C63:M66 C62 C58:M61 C57 C68:M71" xr:uid="{D500C57A-BB3F-4F5A-A548-539E5E2AAEBF}"/>
    <dataValidation allowBlank="1" showInputMessage="1" showErrorMessage="1" promptTitle="数字のみ入力してください" prompt="「回」は自動表示されます" sqref="G7" xr:uid="{61C757D7-A03D-45EF-8A12-B05C32A6DA0A}"/>
  </dataValidations>
  <pageMargins left="0.7" right="0.47" top="0.54" bottom="0.6" header="0.3" footer="0.3"/>
  <pageSetup paperSize="9" scale="51" fitToHeight="0" orientation="portrait" r:id="rId1"/>
  <headerFooter scaleWithDoc="0">
    <oddFooter>&amp;R&amp;"ＭＳ ゴシック,標準"&amp;12整理番号：（事務局記入欄）</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65755-0204-4586-BCC1-78B0B22D02B5}">
  <sheetPr>
    <pageSetUpPr fitToPage="1"/>
  </sheetPr>
  <dimension ref="A1:S239"/>
  <sheetViews>
    <sheetView view="pageBreakPreview" zoomScale="70" zoomScaleNormal="100" zoomScaleSheetLayoutView="70" zoomScalePageLayoutView="55" workbookViewId="0">
      <selection activeCell="M1" sqref="M1"/>
    </sheetView>
  </sheetViews>
  <sheetFormatPr defaultColWidth="9" defaultRowHeight="18.75" customHeight="1"/>
  <cols>
    <col min="1" max="1" width="3.625" style="40" customWidth="1"/>
    <col min="2" max="2" width="4.125" style="361" customWidth="1"/>
    <col min="3" max="5" width="8.625" style="40" customWidth="1"/>
    <col min="6" max="13" width="15.625" style="40" customWidth="1"/>
    <col min="14" max="14" width="52.625" style="40" customWidth="1"/>
    <col min="15" max="16384" width="9" style="40"/>
  </cols>
  <sheetData>
    <row r="1" spans="1:19" ht="26.25" customHeight="1">
      <c r="B1" s="226" t="s">
        <v>305</v>
      </c>
      <c r="M1" s="304"/>
    </row>
    <row r="2" spans="1:19" s="58" customFormat="1" ht="8.4499999999999993" customHeight="1" thickBot="1">
      <c r="L2" s="53"/>
      <c r="S2" s="54"/>
    </row>
    <row r="3" spans="1:19" ht="39.75" customHeight="1" thickBot="1">
      <c r="B3" s="920" t="s">
        <v>164</v>
      </c>
      <c r="C3" s="921"/>
      <c r="D3" s="921"/>
      <c r="E3" s="897" t="str">
        <f>IF(ISBLANK(総表!C15),"",総表!C15)</f>
        <v/>
      </c>
      <c r="F3" s="897"/>
      <c r="G3" s="897"/>
      <c r="H3" s="897"/>
      <c r="I3" s="268" t="s">
        <v>165</v>
      </c>
      <c r="J3" s="897" t="str">
        <f>IF(ISBLANK(総表!C31),"",総表!C31)</f>
        <v/>
      </c>
      <c r="K3" s="897"/>
      <c r="L3" s="897"/>
      <c r="M3" s="898"/>
      <c r="N3" s="300" t="s">
        <v>247</v>
      </c>
    </row>
    <row r="4" spans="1:19" ht="19.5" customHeight="1">
      <c r="B4" s="349"/>
      <c r="C4" s="986" t="s">
        <v>60</v>
      </c>
      <c r="D4" s="986"/>
      <c r="E4" s="986"/>
      <c r="F4" s="986"/>
      <c r="G4" s="986"/>
      <c r="H4" s="986"/>
      <c r="I4" s="986"/>
      <c r="J4" s="986"/>
      <c r="K4" s="986"/>
      <c r="L4" s="986"/>
      <c r="M4" s="987"/>
      <c r="N4" s="350"/>
    </row>
    <row r="5" spans="1:19" ht="19.5" customHeight="1">
      <c r="A5" s="351">
        <v>1</v>
      </c>
      <c r="B5" s="959" t="s">
        <v>279</v>
      </c>
      <c r="C5" s="1000" t="str">
        <f>IF(ISBLANK(交付申請書総表貼り付け欄!B50),"",交付申請書総表貼り付け欄!B50)</f>
        <v/>
      </c>
      <c r="D5" s="1000"/>
      <c r="E5" s="1000"/>
      <c r="F5" s="1000"/>
      <c r="G5" s="1000"/>
      <c r="H5" s="1000"/>
      <c r="I5" s="1000"/>
      <c r="J5" s="1000"/>
      <c r="K5" s="1000"/>
      <c r="L5" s="1000"/>
      <c r="M5" s="1001"/>
      <c r="N5" s="974" t="s">
        <v>306</v>
      </c>
    </row>
    <row r="6" spans="1:19" ht="19.5" customHeight="1">
      <c r="A6" s="351">
        <v>2</v>
      </c>
      <c r="B6" s="960"/>
      <c r="C6" s="1000"/>
      <c r="D6" s="1000"/>
      <c r="E6" s="1000"/>
      <c r="F6" s="1000"/>
      <c r="G6" s="1000"/>
      <c r="H6" s="1000"/>
      <c r="I6" s="1000"/>
      <c r="J6" s="1000"/>
      <c r="K6" s="1000"/>
      <c r="L6" s="1000"/>
      <c r="M6" s="1001"/>
      <c r="N6" s="974"/>
    </row>
    <row r="7" spans="1:19" ht="19.5" customHeight="1">
      <c r="A7" s="351">
        <v>3</v>
      </c>
      <c r="B7" s="960"/>
      <c r="C7" s="1000"/>
      <c r="D7" s="1000"/>
      <c r="E7" s="1000"/>
      <c r="F7" s="1000"/>
      <c r="G7" s="1000"/>
      <c r="H7" s="1000"/>
      <c r="I7" s="1000"/>
      <c r="J7" s="1000"/>
      <c r="K7" s="1000"/>
      <c r="L7" s="1000"/>
      <c r="M7" s="1001"/>
      <c r="N7" s="974"/>
    </row>
    <row r="8" spans="1:19" ht="19.5" customHeight="1">
      <c r="A8" s="351">
        <v>4</v>
      </c>
      <c r="B8" s="960"/>
      <c r="C8" s="1000"/>
      <c r="D8" s="1000"/>
      <c r="E8" s="1000"/>
      <c r="F8" s="1000"/>
      <c r="G8" s="1000"/>
      <c r="H8" s="1000"/>
      <c r="I8" s="1000"/>
      <c r="J8" s="1000"/>
      <c r="K8" s="1000"/>
      <c r="L8" s="1000"/>
      <c r="M8" s="1001"/>
      <c r="N8" s="974"/>
    </row>
    <row r="9" spans="1:19" ht="19.5" customHeight="1">
      <c r="A9" s="351">
        <v>5</v>
      </c>
      <c r="B9" s="960"/>
      <c r="C9" s="1000"/>
      <c r="D9" s="1000"/>
      <c r="E9" s="1000"/>
      <c r="F9" s="1000"/>
      <c r="G9" s="1000"/>
      <c r="H9" s="1000"/>
      <c r="I9" s="1000"/>
      <c r="J9" s="1000"/>
      <c r="K9" s="1000"/>
      <c r="L9" s="1000"/>
      <c r="M9" s="1001"/>
      <c r="N9" s="350"/>
    </row>
    <row r="10" spans="1:19" ht="19.5" customHeight="1">
      <c r="A10" s="351">
        <v>6</v>
      </c>
      <c r="B10" s="960"/>
      <c r="C10" s="1000"/>
      <c r="D10" s="1000"/>
      <c r="E10" s="1000"/>
      <c r="F10" s="1000"/>
      <c r="G10" s="1000"/>
      <c r="H10" s="1000"/>
      <c r="I10" s="1000"/>
      <c r="J10" s="1000"/>
      <c r="K10" s="1000"/>
      <c r="L10" s="1000"/>
      <c r="M10" s="1001"/>
      <c r="N10" s="352"/>
    </row>
    <row r="11" spans="1:19" ht="19.5" customHeight="1">
      <c r="A11" s="351">
        <v>7</v>
      </c>
      <c r="B11" s="960"/>
      <c r="C11" s="1000"/>
      <c r="D11" s="1000"/>
      <c r="E11" s="1000"/>
      <c r="F11" s="1000"/>
      <c r="G11" s="1000"/>
      <c r="H11" s="1000"/>
      <c r="I11" s="1000"/>
      <c r="J11" s="1000"/>
      <c r="K11" s="1000"/>
      <c r="L11" s="1000"/>
      <c r="M11" s="1001"/>
      <c r="N11" s="352"/>
    </row>
    <row r="12" spans="1:19" ht="19.5" customHeight="1">
      <c r="A12" s="351">
        <v>8</v>
      </c>
      <c r="B12" s="960"/>
      <c r="C12" s="1000"/>
      <c r="D12" s="1000"/>
      <c r="E12" s="1000"/>
      <c r="F12" s="1000"/>
      <c r="G12" s="1000"/>
      <c r="H12" s="1000"/>
      <c r="I12" s="1000"/>
      <c r="J12" s="1000"/>
      <c r="K12" s="1000"/>
      <c r="L12" s="1000"/>
      <c r="M12" s="1001"/>
      <c r="N12" s="352"/>
    </row>
    <row r="13" spans="1:19" ht="19.5" customHeight="1">
      <c r="A13" s="351">
        <v>9</v>
      </c>
      <c r="B13" s="960"/>
      <c r="C13" s="1000"/>
      <c r="D13" s="1000"/>
      <c r="E13" s="1000"/>
      <c r="F13" s="1000"/>
      <c r="G13" s="1000"/>
      <c r="H13" s="1000"/>
      <c r="I13" s="1000"/>
      <c r="J13" s="1000"/>
      <c r="K13" s="1000"/>
      <c r="L13" s="1000"/>
      <c r="M13" s="1001"/>
      <c r="N13" s="352"/>
    </row>
    <row r="14" spans="1:19" ht="19.5" customHeight="1">
      <c r="A14" s="351">
        <v>10</v>
      </c>
      <c r="B14" s="960"/>
      <c r="C14" s="1000"/>
      <c r="D14" s="1000"/>
      <c r="E14" s="1000"/>
      <c r="F14" s="1000"/>
      <c r="G14" s="1000"/>
      <c r="H14" s="1000"/>
      <c r="I14" s="1000"/>
      <c r="J14" s="1000"/>
      <c r="K14" s="1000"/>
      <c r="L14" s="1000"/>
      <c r="M14" s="1001"/>
      <c r="N14" s="352"/>
    </row>
    <row r="15" spans="1:19" ht="19.5" customHeight="1">
      <c r="A15" s="351">
        <v>11</v>
      </c>
      <c r="B15" s="999"/>
      <c r="C15" s="1002"/>
      <c r="D15" s="1002"/>
      <c r="E15" s="1002"/>
      <c r="F15" s="1002"/>
      <c r="G15" s="1002"/>
      <c r="H15" s="1002"/>
      <c r="I15" s="1002"/>
      <c r="J15" s="1002"/>
      <c r="K15" s="1002"/>
      <c r="L15" s="1002"/>
      <c r="M15" s="1003"/>
      <c r="N15" s="353"/>
    </row>
    <row r="16" spans="1:19" ht="19.5" customHeight="1">
      <c r="A16" s="351"/>
      <c r="B16" s="1004" t="s">
        <v>280</v>
      </c>
      <c r="C16" s="1006" t="str">
        <f>IF(ISBLANK(交付申請書総表貼り付け欄!B51),"",交付申請書総表貼り付け欄!B51)</f>
        <v/>
      </c>
      <c r="D16" s="1006"/>
      <c r="E16" s="1006"/>
      <c r="F16" s="1006"/>
      <c r="G16" s="1006"/>
      <c r="H16" s="1006"/>
      <c r="I16" s="1006"/>
      <c r="J16" s="1006"/>
      <c r="K16" s="1006"/>
      <c r="L16" s="1006"/>
      <c r="M16" s="1007"/>
      <c r="N16" s="974" t="s">
        <v>306</v>
      </c>
    </row>
    <row r="17" spans="1:14" ht="19.5" customHeight="1">
      <c r="A17" s="351"/>
      <c r="B17" s="960"/>
      <c r="C17" s="1000"/>
      <c r="D17" s="1000"/>
      <c r="E17" s="1000"/>
      <c r="F17" s="1000"/>
      <c r="G17" s="1000"/>
      <c r="H17" s="1000"/>
      <c r="I17" s="1000"/>
      <c r="J17" s="1000"/>
      <c r="K17" s="1000"/>
      <c r="L17" s="1000"/>
      <c r="M17" s="1001"/>
      <c r="N17" s="974"/>
    </row>
    <row r="18" spans="1:14" ht="19.5" customHeight="1">
      <c r="A18" s="351"/>
      <c r="B18" s="960"/>
      <c r="C18" s="1000"/>
      <c r="D18" s="1000"/>
      <c r="E18" s="1000"/>
      <c r="F18" s="1000"/>
      <c r="G18" s="1000"/>
      <c r="H18" s="1000"/>
      <c r="I18" s="1000"/>
      <c r="J18" s="1000"/>
      <c r="K18" s="1000"/>
      <c r="L18" s="1000"/>
      <c r="M18" s="1001"/>
      <c r="N18" s="974"/>
    </row>
    <row r="19" spans="1:14" ht="19.5" customHeight="1">
      <c r="A19" s="351"/>
      <c r="B19" s="960"/>
      <c r="C19" s="1000"/>
      <c r="D19" s="1000"/>
      <c r="E19" s="1000"/>
      <c r="F19" s="1000"/>
      <c r="G19" s="1000"/>
      <c r="H19" s="1000"/>
      <c r="I19" s="1000"/>
      <c r="J19" s="1000"/>
      <c r="K19" s="1000"/>
      <c r="L19" s="1000"/>
      <c r="M19" s="1001"/>
      <c r="N19" s="974"/>
    </row>
    <row r="20" spans="1:14" ht="19.5" customHeight="1">
      <c r="A20" s="351"/>
      <c r="B20" s="960"/>
      <c r="C20" s="1000"/>
      <c r="D20" s="1000"/>
      <c r="E20" s="1000"/>
      <c r="F20" s="1000"/>
      <c r="G20" s="1000"/>
      <c r="H20" s="1000"/>
      <c r="I20" s="1000"/>
      <c r="J20" s="1000"/>
      <c r="K20" s="1000"/>
      <c r="L20" s="1000"/>
      <c r="M20" s="1001"/>
      <c r="N20" s="354"/>
    </row>
    <row r="21" spans="1:14" ht="19.5" customHeight="1">
      <c r="A21" s="351"/>
      <c r="B21" s="960"/>
      <c r="C21" s="1000"/>
      <c r="D21" s="1000"/>
      <c r="E21" s="1000"/>
      <c r="F21" s="1000"/>
      <c r="G21" s="1000"/>
      <c r="H21" s="1000"/>
      <c r="I21" s="1000"/>
      <c r="J21" s="1000"/>
      <c r="K21" s="1000"/>
      <c r="L21" s="1000"/>
      <c r="M21" s="1001"/>
      <c r="N21" s="354"/>
    </row>
    <row r="22" spans="1:14" ht="19.5" customHeight="1">
      <c r="A22" s="351"/>
      <c r="B22" s="960"/>
      <c r="C22" s="1000"/>
      <c r="D22" s="1000"/>
      <c r="E22" s="1000"/>
      <c r="F22" s="1000"/>
      <c r="G22" s="1000"/>
      <c r="H22" s="1000"/>
      <c r="I22" s="1000"/>
      <c r="J22" s="1000"/>
      <c r="K22" s="1000"/>
      <c r="L22" s="1000"/>
      <c r="M22" s="1001"/>
      <c r="N22" s="354"/>
    </row>
    <row r="23" spans="1:14" ht="19.5" customHeight="1">
      <c r="A23" s="351"/>
      <c r="B23" s="960"/>
      <c r="C23" s="1000"/>
      <c r="D23" s="1000"/>
      <c r="E23" s="1000"/>
      <c r="F23" s="1000"/>
      <c r="G23" s="1000"/>
      <c r="H23" s="1000"/>
      <c r="I23" s="1000"/>
      <c r="J23" s="1000"/>
      <c r="K23" s="1000"/>
      <c r="L23" s="1000"/>
      <c r="M23" s="1001"/>
      <c r="N23" s="354"/>
    </row>
    <row r="24" spans="1:14" ht="19.5" customHeight="1">
      <c r="A24" s="351"/>
      <c r="B24" s="960"/>
      <c r="C24" s="1000"/>
      <c r="D24" s="1000"/>
      <c r="E24" s="1000"/>
      <c r="F24" s="1000"/>
      <c r="G24" s="1000"/>
      <c r="H24" s="1000"/>
      <c r="I24" s="1000"/>
      <c r="J24" s="1000"/>
      <c r="K24" s="1000"/>
      <c r="L24" s="1000"/>
      <c r="M24" s="1001"/>
      <c r="N24" s="354"/>
    </row>
    <row r="25" spans="1:14" ht="19.5" customHeight="1">
      <c r="A25" s="351"/>
      <c r="B25" s="960"/>
      <c r="C25" s="1000"/>
      <c r="D25" s="1000"/>
      <c r="E25" s="1000"/>
      <c r="F25" s="1000"/>
      <c r="G25" s="1000"/>
      <c r="H25" s="1000"/>
      <c r="I25" s="1000"/>
      <c r="J25" s="1000"/>
      <c r="K25" s="1000"/>
      <c r="L25" s="1000"/>
      <c r="M25" s="1001"/>
      <c r="N25" s="354"/>
    </row>
    <row r="26" spans="1:14" ht="19.5" customHeight="1">
      <c r="A26" s="351"/>
      <c r="B26" s="1005"/>
      <c r="C26" s="1002"/>
      <c r="D26" s="1002"/>
      <c r="E26" s="1002"/>
      <c r="F26" s="1002"/>
      <c r="G26" s="1002"/>
      <c r="H26" s="1002"/>
      <c r="I26" s="1002"/>
      <c r="J26" s="1002"/>
      <c r="K26" s="1002"/>
      <c r="L26" s="1002"/>
      <c r="M26" s="1003"/>
      <c r="N26" s="354"/>
    </row>
    <row r="27" spans="1:14" ht="19.5" customHeight="1">
      <c r="A27" s="351"/>
      <c r="B27" s="959" t="s">
        <v>281</v>
      </c>
      <c r="C27" s="962" t="s">
        <v>282</v>
      </c>
      <c r="D27" s="962"/>
      <c r="E27" s="962"/>
      <c r="F27" s="962"/>
      <c r="G27" s="962"/>
      <c r="H27" s="962"/>
      <c r="I27" s="962"/>
      <c r="J27" s="962"/>
      <c r="K27" s="962"/>
      <c r="L27" s="962"/>
      <c r="M27" s="963"/>
      <c r="N27" s="354"/>
    </row>
    <row r="28" spans="1:14" ht="19.5" customHeight="1">
      <c r="A28" s="351"/>
      <c r="B28" s="960"/>
      <c r="C28" s="931"/>
      <c r="D28" s="931"/>
      <c r="E28" s="931"/>
      <c r="F28" s="931"/>
      <c r="G28" s="931"/>
      <c r="H28" s="931"/>
      <c r="I28" s="931"/>
      <c r="J28" s="931"/>
      <c r="K28" s="931"/>
      <c r="L28" s="931"/>
      <c r="M28" s="932"/>
      <c r="N28" s="354"/>
    </row>
    <row r="29" spans="1:14" ht="19.5" customHeight="1">
      <c r="A29" s="351"/>
      <c r="B29" s="960"/>
      <c r="C29" s="886"/>
      <c r="D29" s="886"/>
      <c r="E29" s="886"/>
      <c r="F29" s="886"/>
      <c r="G29" s="886"/>
      <c r="H29" s="886"/>
      <c r="I29" s="886"/>
      <c r="J29" s="886"/>
      <c r="K29" s="886"/>
      <c r="L29" s="886"/>
      <c r="M29" s="933"/>
      <c r="N29" s="354"/>
    </row>
    <row r="30" spans="1:14" ht="19.5" customHeight="1">
      <c r="A30" s="351"/>
      <c r="B30" s="960"/>
      <c r="C30" s="886"/>
      <c r="D30" s="886"/>
      <c r="E30" s="886"/>
      <c r="F30" s="886"/>
      <c r="G30" s="886"/>
      <c r="H30" s="886"/>
      <c r="I30" s="886"/>
      <c r="J30" s="886"/>
      <c r="K30" s="886"/>
      <c r="L30" s="886"/>
      <c r="M30" s="933"/>
      <c r="N30" s="354"/>
    </row>
    <row r="31" spans="1:14" ht="19.5" customHeight="1">
      <c r="A31" s="351"/>
      <c r="B31" s="960"/>
      <c r="C31" s="886"/>
      <c r="D31" s="886"/>
      <c r="E31" s="886"/>
      <c r="F31" s="886"/>
      <c r="G31" s="886"/>
      <c r="H31" s="886"/>
      <c r="I31" s="886"/>
      <c r="J31" s="886"/>
      <c r="K31" s="886"/>
      <c r="L31" s="886"/>
      <c r="M31" s="933"/>
      <c r="N31" s="354"/>
    </row>
    <row r="32" spans="1:14" ht="19.5" customHeight="1">
      <c r="A32" s="351"/>
      <c r="B32" s="960"/>
      <c r="C32" s="886"/>
      <c r="D32" s="886"/>
      <c r="E32" s="886"/>
      <c r="F32" s="886"/>
      <c r="G32" s="886"/>
      <c r="H32" s="886"/>
      <c r="I32" s="886"/>
      <c r="J32" s="886"/>
      <c r="K32" s="886"/>
      <c r="L32" s="886"/>
      <c r="M32" s="933"/>
      <c r="N32" s="354"/>
    </row>
    <row r="33" spans="1:14" ht="19.5" customHeight="1">
      <c r="A33" s="351"/>
      <c r="B33" s="960"/>
      <c r="C33" s="886"/>
      <c r="D33" s="886"/>
      <c r="E33" s="886"/>
      <c r="F33" s="886"/>
      <c r="G33" s="886"/>
      <c r="H33" s="886"/>
      <c r="I33" s="886"/>
      <c r="J33" s="886"/>
      <c r="K33" s="886"/>
      <c r="L33" s="886"/>
      <c r="M33" s="933"/>
      <c r="N33" s="354"/>
    </row>
    <row r="34" spans="1:14" ht="19.5" customHeight="1">
      <c r="A34" s="351"/>
      <c r="B34" s="960"/>
      <c r="C34" s="886"/>
      <c r="D34" s="886"/>
      <c r="E34" s="886"/>
      <c r="F34" s="886"/>
      <c r="G34" s="886"/>
      <c r="H34" s="886"/>
      <c r="I34" s="886"/>
      <c r="J34" s="886"/>
      <c r="K34" s="886"/>
      <c r="L34" s="886"/>
      <c r="M34" s="933"/>
      <c r="N34" s="354"/>
    </row>
    <row r="35" spans="1:14" ht="19.5" customHeight="1">
      <c r="A35" s="351"/>
      <c r="B35" s="960"/>
      <c r="C35" s="957"/>
      <c r="D35" s="957"/>
      <c r="E35" s="957"/>
      <c r="F35" s="957"/>
      <c r="G35" s="957"/>
      <c r="H35" s="957"/>
      <c r="I35" s="957"/>
      <c r="J35" s="957"/>
      <c r="K35" s="957"/>
      <c r="L35" s="957"/>
      <c r="M35" s="958"/>
      <c r="N35" s="295"/>
    </row>
    <row r="36" spans="1:14" ht="19.5" customHeight="1">
      <c r="A36" s="351"/>
      <c r="B36" s="960"/>
      <c r="C36" s="962" t="s">
        <v>283</v>
      </c>
      <c r="D36" s="962"/>
      <c r="E36" s="962"/>
      <c r="F36" s="962"/>
      <c r="G36" s="962"/>
      <c r="H36" s="962"/>
      <c r="I36" s="962"/>
      <c r="J36" s="962"/>
      <c r="K36" s="962"/>
      <c r="L36" s="962"/>
      <c r="M36" s="963"/>
      <c r="N36" s="354"/>
    </row>
    <row r="37" spans="1:14" ht="19.5" customHeight="1">
      <c r="A37" s="351"/>
      <c r="B37" s="960"/>
      <c r="C37" s="931"/>
      <c r="D37" s="931"/>
      <c r="E37" s="931"/>
      <c r="F37" s="931"/>
      <c r="G37" s="931"/>
      <c r="H37" s="931"/>
      <c r="I37" s="931"/>
      <c r="J37" s="931"/>
      <c r="K37" s="931"/>
      <c r="L37" s="931"/>
      <c r="M37" s="932"/>
      <c r="N37" s="354"/>
    </row>
    <row r="38" spans="1:14" ht="19.5" customHeight="1">
      <c r="A38" s="351"/>
      <c r="B38" s="960"/>
      <c r="C38" s="886"/>
      <c r="D38" s="886"/>
      <c r="E38" s="886"/>
      <c r="F38" s="886"/>
      <c r="G38" s="886"/>
      <c r="H38" s="886"/>
      <c r="I38" s="886"/>
      <c r="J38" s="886"/>
      <c r="K38" s="886"/>
      <c r="L38" s="886"/>
      <c r="M38" s="933"/>
      <c r="N38" s="354"/>
    </row>
    <row r="39" spans="1:14" ht="19.5" customHeight="1">
      <c r="A39" s="351"/>
      <c r="B39" s="960"/>
      <c r="C39" s="886"/>
      <c r="D39" s="886"/>
      <c r="E39" s="886"/>
      <c r="F39" s="886"/>
      <c r="G39" s="886"/>
      <c r="H39" s="886"/>
      <c r="I39" s="886"/>
      <c r="J39" s="886"/>
      <c r="K39" s="886"/>
      <c r="L39" s="886"/>
      <c r="M39" s="933"/>
      <c r="N39" s="354"/>
    </row>
    <row r="40" spans="1:14" ht="19.5" customHeight="1">
      <c r="A40" s="351"/>
      <c r="B40" s="960"/>
      <c r="C40" s="886"/>
      <c r="D40" s="886"/>
      <c r="E40" s="886"/>
      <c r="F40" s="886"/>
      <c r="G40" s="886"/>
      <c r="H40" s="886"/>
      <c r="I40" s="886"/>
      <c r="J40" s="886"/>
      <c r="K40" s="886"/>
      <c r="L40" s="886"/>
      <c r="M40" s="933"/>
      <c r="N40" s="354"/>
    </row>
    <row r="41" spans="1:14" ht="19.5" customHeight="1">
      <c r="A41" s="351"/>
      <c r="B41" s="960"/>
      <c r="C41" s="886"/>
      <c r="D41" s="886"/>
      <c r="E41" s="886"/>
      <c r="F41" s="886"/>
      <c r="G41" s="886"/>
      <c r="H41" s="886"/>
      <c r="I41" s="886"/>
      <c r="J41" s="886"/>
      <c r="K41" s="886"/>
      <c r="L41" s="886"/>
      <c r="M41" s="933"/>
      <c r="N41" s="354"/>
    </row>
    <row r="42" spans="1:14" ht="19.5" customHeight="1">
      <c r="A42" s="351"/>
      <c r="B42" s="960"/>
      <c r="C42" s="886"/>
      <c r="D42" s="886"/>
      <c r="E42" s="886"/>
      <c r="F42" s="886"/>
      <c r="G42" s="886"/>
      <c r="H42" s="886"/>
      <c r="I42" s="886"/>
      <c r="J42" s="886"/>
      <c r="K42" s="886"/>
      <c r="L42" s="886"/>
      <c r="M42" s="933"/>
      <c r="N42" s="354"/>
    </row>
    <row r="43" spans="1:14" ht="19.5" customHeight="1">
      <c r="A43" s="351"/>
      <c r="B43" s="960"/>
      <c r="C43" s="886"/>
      <c r="D43" s="886"/>
      <c r="E43" s="886"/>
      <c r="F43" s="886"/>
      <c r="G43" s="886"/>
      <c r="H43" s="886"/>
      <c r="I43" s="886"/>
      <c r="J43" s="886"/>
      <c r="K43" s="886"/>
      <c r="L43" s="886"/>
      <c r="M43" s="933"/>
      <c r="N43" s="354"/>
    </row>
    <row r="44" spans="1:14" ht="19.5" customHeight="1">
      <c r="A44" s="351"/>
      <c r="B44" s="960"/>
      <c r="C44" s="957"/>
      <c r="D44" s="957"/>
      <c r="E44" s="957"/>
      <c r="F44" s="957"/>
      <c r="G44" s="957"/>
      <c r="H44" s="957"/>
      <c r="I44" s="957"/>
      <c r="J44" s="957"/>
      <c r="K44" s="957"/>
      <c r="L44" s="957"/>
      <c r="M44" s="958"/>
      <c r="N44" s="354"/>
    </row>
    <row r="45" spans="1:14" ht="19.5" customHeight="1">
      <c r="A45" s="351"/>
      <c r="B45" s="960"/>
      <c r="C45" s="962" t="s">
        <v>284</v>
      </c>
      <c r="D45" s="962"/>
      <c r="E45" s="962"/>
      <c r="F45" s="962"/>
      <c r="G45" s="962"/>
      <c r="H45" s="962"/>
      <c r="I45" s="962"/>
      <c r="J45" s="962"/>
      <c r="K45" s="962"/>
      <c r="L45" s="962"/>
      <c r="M45" s="963"/>
      <c r="N45" s="354"/>
    </row>
    <row r="46" spans="1:14" ht="19.5" customHeight="1">
      <c r="A46" s="351"/>
      <c r="B46" s="960"/>
      <c r="C46" s="931"/>
      <c r="D46" s="931"/>
      <c r="E46" s="931"/>
      <c r="F46" s="931"/>
      <c r="G46" s="931"/>
      <c r="H46" s="931"/>
      <c r="I46" s="931"/>
      <c r="J46" s="931"/>
      <c r="K46" s="931"/>
      <c r="L46" s="931"/>
      <c r="M46" s="932"/>
      <c r="N46" s="355"/>
    </row>
    <row r="47" spans="1:14" ht="19.5" customHeight="1">
      <c r="A47" s="351"/>
      <c r="B47" s="960"/>
      <c r="C47" s="886"/>
      <c r="D47" s="886"/>
      <c r="E47" s="886"/>
      <c r="F47" s="886"/>
      <c r="G47" s="886"/>
      <c r="H47" s="886"/>
      <c r="I47" s="886"/>
      <c r="J47" s="886"/>
      <c r="K47" s="886"/>
      <c r="L47" s="886"/>
      <c r="M47" s="933"/>
      <c r="N47" s="355"/>
    </row>
    <row r="48" spans="1:14" ht="19.5" customHeight="1">
      <c r="A48" s="351"/>
      <c r="B48" s="960"/>
      <c r="C48" s="886"/>
      <c r="D48" s="886"/>
      <c r="E48" s="886"/>
      <c r="F48" s="886"/>
      <c r="G48" s="886"/>
      <c r="H48" s="886"/>
      <c r="I48" s="886"/>
      <c r="J48" s="886"/>
      <c r="K48" s="886"/>
      <c r="L48" s="886"/>
      <c r="M48" s="933"/>
    </row>
    <row r="49" spans="1:14" ht="19.5" customHeight="1">
      <c r="A49" s="351"/>
      <c r="B49" s="960"/>
      <c r="C49" s="886"/>
      <c r="D49" s="886"/>
      <c r="E49" s="886"/>
      <c r="F49" s="886"/>
      <c r="G49" s="886"/>
      <c r="H49" s="886"/>
      <c r="I49" s="886"/>
      <c r="J49" s="886"/>
      <c r="K49" s="886"/>
      <c r="L49" s="886"/>
      <c r="M49" s="933"/>
    </row>
    <row r="50" spans="1:14" ht="19.5" customHeight="1">
      <c r="A50" s="351"/>
      <c r="B50" s="960"/>
      <c r="C50" s="886"/>
      <c r="D50" s="886"/>
      <c r="E50" s="886"/>
      <c r="F50" s="886"/>
      <c r="G50" s="886"/>
      <c r="H50" s="886"/>
      <c r="I50" s="886"/>
      <c r="J50" s="886"/>
      <c r="K50" s="886"/>
      <c r="L50" s="886"/>
      <c r="M50" s="933"/>
      <c r="N50" s="52"/>
    </row>
    <row r="51" spans="1:14" ht="19.5" customHeight="1">
      <c r="A51" s="351"/>
      <c r="B51" s="960"/>
      <c r="C51" s="886"/>
      <c r="D51" s="886"/>
      <c r="E51" s="886"/>
      <c r="F51" s="886"/>
      <c r="G51" s="886"/>
      <c r="H51" s="886"/>
      <c r="I51" s="886"/>
      <c r="J51" s="886"/>
      <c r="K51" s="886"/>
      <c r="L51" s="886"/>
      <c r="M51" s="933"/>
      <c r="N51" s="52"/>
    </row>
    <row r="52" spans="1:14" ht="19.5" customHeight="1">
      <c r="A52" s="351"/>
      <c r="B52" s="960"/>
      <c r="C52" s="886"/>
      <c r="D52" s="886"/>
      <c r="E52" s="886"/>
      <c r="F52" s="886"/>
      <c r="G52" s="886"/>
      <c r="H52" s="886"/>
      <c r="I52" s="886"/>
      <c r="J52" s="886"/>
      <c r="K52" s="886"/>
      <c r="L52" s="886"/>
      <c r="M52" s="933"/>
      <c r="N52" s="52"/>
    </row>
    <row r="53" spans="1:14" ht="19.5" customHeight="1" thickBot="1">
      <c r="A53" s="351"/>
      <c r="B53" s="961"/>
      <c r="C53" s="934"/>
      <c r="D53" s="934"/>
      <c r="E53" s="934"/>
      <c r="F53" s="934"/>
      <c r="G53" s="934"/>
      <c r="H53" s="934"/>
      <c r="I53" s="934"/>
      <c r="J53" s="934"/>
      <c r="K53" s="934"/>
      <c r="L53" s="934"/>
      <c r="M53" s="935"/>
      <c r="N53" s="52"/>
    </row>
    <row r="54" spans="1:14" ht="19.5" customHeight="1" thickBot="1">
      <c r="B54" s="356"/>
      <c r="C54" s="55"/>
      <c r="D54" s="55"/>
      <c r="E54" s="55"/>
      <c r="F54" s="55"/>
      <c r="G54" s="55"/>
      <c r="H54" s="55"/>
      <c r="I54" s="55"/>
      <c r="J54" s="55"/>
      <c r="K54" s="55"/>
      <c r="L54" s="55"/>
      <c r="M54" s="55"/>
      <c r="N54" s="52"/>
    </row>
    <row r="55" spans="1:14" ht="19.5" customHeight="1">
      <c r="B55" s="357"/>
      <c r="C55" s="986" t="str">
        <f>IF(総表!I12="海外公演","公演の実施国・地域や参加するフェスティバル等の概要・選定理由及び期待される効果","共同制作の相手方団体の選定理由及び期待される効果")</f>
        <v>共同制作の相手方団体の選定理由及び期待される効果</v>
      </c>
      <c r="D55" s="986"/>
      <c r="E55" s="986"/>
      <c r="F55" s="986"/>
      <c r="G55" s="986"/>
      <c r="H55" s="986"/>
      <c r="I55" s="986"/>
      <c r="J55" s="986"/>
      <c r="K55" s="986"/>
      <c r="L55" s="986"/>
      <c r="M55" s="987"/>
      <c r="N55" s="52"/>
    </row>
    <row r="56" spans="1:14" ht="19.5" customHeight="1">
      <c r="B56" s="358"/>
      <c r="C56" s="969" t="str">
        <f>IF(ISBLANK(交付申請書総表貼り付け欄!B52),"",交付申請書総表貼り付け欄!B52)</f>
        <v/>
      </c>
      <c r="D56" s="970"/>
      <c r="E56" s="970"/>
      <c r="F56" s="970"/>
      <c r="G56" s="970"/>
      <c r="H56" s="970"/>
      <c r="I56" s="970"/>
      <c r="J56" s="970"/>
      <c r="K56" s="970"/>
      <c r="L56" s="970"/>
      <c r="M56" s="971"/>
      <c r="N56" s="974" t="s">
        <v>307</v>
      </c>
    </row>
    <row r="57" spans="1:14" ht="19.5" customHeight="1">
      <c r="B57" s="358"/>
      <c r="C57" s="969"/>
      <c r="D57" s="970"/>
      <c r="E57" s="970"/>
      <c r="F57" s="970"/>
      <c r="G57" s="970"/>
      <c r="H57" s="970"/>
      <c r="I57" s="970"/>
      <c r="J57" s="970"/>
      <c r="K57" s="970"/>
      <c r="L57" s="970"/>
      <c r="M57" s="971"/>
      <c r="N57" s="974"/>
    </row>
    <row r="58" spans="1:14" ht="19.5" customHeight="1">
      <c r="B58" s="358"/>
      <c r="C58" s="969"/>
      <c r="D58" s="970"/>
      <c r="E58" s="970"/>
      <c r="F58" s="970"/>
      <c r="G58" s="970"/>
      <c r="H58" s="970"/>
      <c r="I58" s="970"/>
      <c r="J58" s="970"/>
      <c r="K58" s="970"/>
      <c r="L58" s="970"/>
      <c r="M58" s="971"/>
      <c r="N58" s="974"/>
    </row>
    <row r="59" spans="1:14" ht="19.5" customHeight="1">
      <c r="B59" s="358"/>
      <c r="C59" s="969"/>
      <c r="D59" s="970"/>
      <c r="E59" s="970"/>
      <c r="F59" s="970"/>
      <c r="G59" s="970"/>
      <c r="H59" s="970"/>
      <c r="I59" s="970"/>
      <c r="J59" s="970"/>
      <c r="K59" s="970"/>
      <c r="L59" s="970"/>
      <c r="M59" s="971"/>
      <c r="N59" s="974"/>
    </row>
    <row r="60" spans="1:14" ht="19.5" customHeight="1">
      <c r="B60" s="358"/>
      <c r="C60" s="969"/>
      <c r="D60" s="970"/>
      <c r="E60" s="970"/>
      <c r="F60" s="970"/>
      <c r="G60" s="970"/>
      <c r="H60" s="970"/>
      <c r="I60" s="970"/>
      <c r="J60" s="970"/>
      <c r="K60" s="970"/>
      <c r="L60" s="970"/>
      <c r="M60" s="971"/>
      <c r="N60" s="974"/>
    </row>
    <row r="61" spans="1:14" ht="19.5" customHeight="1">
      <c r="B61" s="358"/>
      <c r="C61" s="969"/>
      <c r="D61" s="970"/>
      <c r="E61" s="970"/>
      <c r="F61" s="970"/>
      <c r="G61" s="970"/>
      <c r="H61" s="970"/>
      <c r="I61" s="970"/>
      <c r="J61" s="970"/>
      <c r="K61" s="970"/>
      <c r="L61" s="970"/>
      <c r="M61" s="971"/>
      <c r="N61" s="52"/>
    </row>
    <row r="62" spans="1:14" ht="19.5" customHeight="1">
      <c r="B62" s="358"/>
      <c r="C62" s="969"/>
      <c r="D62" s="970"/>
      <c r="E62" s="970"/>
      <c r="F62" s="970"/>
      <c r="G62" s="970"/>
      <c r="H62" s="970"/>
      <c r="I62" s="970"/>
      <c r="J62" s="970"/>
      <c r="K62" s="970"/>
      <c r="L62" s="970"/>
      <c r="M62" s="971"/>
      <c r="N62" s="52"/>
    </row>
    <row r="63" spans="1:14" ht="19.5" customHeight="1">
      <c r="B63" s="358"/>
      <c r="C63" s="969"/>
      <c r="D63" s="970"/>
      <c r="E63" s="970"/>
      <c r="F63" s="970"/>
      <c r="G63" s="970"/>
      <c r="H63" s="970"/>
      <c r="I63" s="970"/>
      <c r="J63" s="970"/>
      <c r="K63" s="970"/>
      <c r="L63" s="970"/>
      <c r="M63" s="971"/>
      <c r="N63" s="52"/>
    </row>
    <row r="64" spans="1:14" ht="19.5" customHeight="1">
      <c r="B64" s="358"/>
      <c r="C64" s="969"/>
      <c r="D64" s="970"/>
      <c r="E64" s="970"/>
      <c r="F64" s="970"/>
      <c r="G64" s="970"/>
      <c r="H64" s="970"/>
      <c r="I64" s="970"/>
      <c r="J64" s="970"/>
      <c r="K64" s="970"/>
      <c r="L64" s="970"/>
      <c r="M64" s="971"/>
    </row>
    <row r="65" spans="1:14" ht="19.5" customHeight="1">
      <c r="B65" s="358"/>
      <c r="C65" s="988"/>
      <c r="D65" s="972"/>
      <c r="E65" s="972"/>
      <c r="F65" s="972"/>
      <c r="G65" s="972"/>
      <c r="H65" s="972"/>
      <c r="I65" s="972"/>
      <c r="J65" s="972"/>
      <c r="K65" s="972"/>
      <c r="L65" s="972"/>
      <c r="M65" s="973"/>
      <c r="N65" s="52"/>
    </row>
    <row r="66" spans="1:14" ht="19.5" customHeight="1">
      <c r="B66" s="959" t="s">
        <v>285</v>
      </c>
      <c r="C66" s="962" t="s">
        <v>308</v>
      </c>
      <c r="D66" s="962"/>
      <c r="E66" s="962"/>
      <c r="F66" s="962"/>
      <c r="G66" s="962"/>
      <c r="H66" s="962"/>
      <c r="I66" s="962"/>
      <c r="J66" s="962"/>
      <c r="K66" s="962"/>
      <c r="L66" s="962"/>
      <c r="M66" s="963"/>
      <c r="N66" s="52"/>
    </row>
    <row r="67" spans="1:14" ht="19.5" customHeight="1">
      <c r="A67" s="351"/>
      <c r="B67" s="960"/>
      <c r="C67" s="931"/>
      <c r="D67" s="931"/>
      <c r="E67" s="931"/>
      <c r="F67" s="931"/>
      <c r="G67" s="931"/>
      <c r="H67" s="931"/>
      <c r="I67" s="931"/>
      <c r="J67" s="931"/>
      <c r="K67" s="931"/>
      <c r="L67" s="931"/>
      <c r="M67" s="932"/>
      <c r="N67" s="52"/>
    </row>
    <row r="68" spans="1:14" ht="19.5" customHeight="1">
      <c r="A68" s="351"/>
      <c r="B68" s="960"/>
      <c r="C68" s="886"/>
      <c r="D68" s="886"/>
      <c r="E68" s="886"/>
      <c r="F68" s="886"/>
      <c r="G68" s="886"/>
      <c r="H68" s="886"/>
      <c r="I68" s="886"/>
      <c r="J68" s="886"/>
      <c r="K68" s="886"/>
      <c r="L68" s="886"/>
      <c r="M68" s="933"/>
      <c r="N68" s="52"/>
    </row>
    <row r="69" spans="1:14" ht="19.5" customHeight="1">
      <c r="A69" s="351"/>
      <c r="B69" s="960"/>
      <c r="C69" s="886"/>
      <c r="D69" s="886"/>
      <c r="E69" s="886"/>
      <c r="F69" s="886"/>
      <c r="G69" s="886"/>
      <c r="H69" s="886"/>
      <c r="I69" s="886"/>
      <c r="J69" s="886"/>
      <c r="K69" s="886"/>
      <c r="L69" s="886"/>
      <c r="M69" s="933"/>
      <c r="N69" s="52"/>
    </row>
    <row r="70" spans="1:14" ht="19.5" customHeight="1">
      <c r="A70" s="351"/>
      <c r="B70" s="960"/>
      <c r="C70" s="886"/>
      <c r="D70" s="886"/>
      <c r="E70" s="886"/>
      <c r="F70" s="886"/>
      <c r="G70" s="886"/>
      <c r="H70" s="886"/>
      <c r="I70" s="886"/>
      <c r="J70" s="886"/>
      <c r="K70" s="886"/>
      <c r="L70" s="886"/>
      <c r="M70" s="933"/>
      <c r="N70" s="52"/>
    </row>
    <row r="71" spans="1:14" ht="19.5" customHeight="1">
      <c r="A71" s="351"/>
      <c r="B71" s="960"/>
      <c r="C71" s="886"/>
      <c r="D71" s="886"/>
      <c r="E71" s="886"/>
      <c r="F71" s="886"/>
      <c r="G71" s="886"/>
      <c r="H71" s="886"/>
      <c r="I71" s="886"/>
      <c r="J71" s="886"/>
      <c r="K71" s="886"/>
      <c r="L71" s="886"/>
      <c r="M71" s="933"/>
      <c r="N71" s="52"/>
    </row>
    <row r="72" spans="1:14" ht="19.5" customHeight="1">
      <c r="A72" s="351"/>
      <c r="B72" s="960"/>
      <c r="C72" s="886"/>
      <c r="D72" s="886"/>
      <c r="E72" s="886"/>
      <c r="F72" s="886"/>
      <c r="G72" s="886"/>
      <c r="H72" s="886"/>
      <c r="I72" s="886"/>
      <c r="J72" s="886"/>
      <c r="K72" s="886"/>
      <c r="L72" s="886"/>
      <c r="M72" s="933"/>
      <c r="N72" s="52"/>
    </row>
    <row r="73" spans="1:14" ht="19.5" customHeight="1">
      <c r="B73" s="960"/>
      <c r="C73" s="957"/>
      <c r="D73" s="957"/>
      <c r="E73" s="957"/>
      <c r="F73" s="957"/>
      <c r="G73" s="957"/>
      <c r="H73" s="957"/>
      <c r="I73" s="957"/>
      <c r="J73" s="957"/>
      <c r="K73" s="957"/>
      <c r="L73" s="957"/>
      <c r="M73" s="958"/>
      <c r="N73" s="52"/>
    </row>
    <row r="74" spans="1:14" ht="19.5" customHeight="1">
      <c r="B74" s="960"/>
      <c r="C74" s="962" t="s">
        <v>309</v>
      </c>
      <c r="D74" s="962"/>
      <c r="E74" s="962"/>
      <c r="F74" s="962"/>
      <c r="G74" s="962"/>
      <c r="H74" s="962"/>
      <c r="I74" s="962"/>
      <c r="J74" s="962"/>
      <c r="K74" s="962"/>
      <c r="L74" s="962"/>
      <c r="M74" s="963"/>
    </row>
    <row r="75" spans="1:14" ht="19.5" customHeight="1">
      <c r="A75" s="351"/>
      <c r="B75" s="960"/>
      <c r="C75" s="964"/>
      <c r="D75" s="931"/>
      <c r="E75" s="931"/>
      <c r="F75" s="931"/>
      <c r="G75" s="931"/>
      <c r="H75" s="931"/>
      <c r="I75" s="931"/>
      <c r="J75" s="931"/>
      <c r="K75" s="931"/>
      <c r="L75" s="931"/>
      <c r="M75" s="932"/>
    </row>
    <row r="76" spans="1:14" ht="19.5" customHeight="1">
      <c r="A76" s="351"/>
      <c r="B76" s="960"/>
      <c r="C76" s="965"/>
      <c r="D76" s="886"/>
      <c r="E76" s="886"/>
      <c r="F76" s="886"/>
      <c r="G76" s="886"/>
      <c r="H76" s="886"/>
      <c r="I76" s="886"/>
      <c r="J76" s="886"/>
      <c r="K76" s="886"/>
      <c r="L76" s="886"/>
      <c r="M76" s="933"/>
    </row>
    <row r="77" spans="1:14" ht="19.5" customHeight="1">
      <c r="A77" s="351"/>
      <c r="B77" s="960"/>
      <c r="C77" s="965"/>
      <c r="D77" s="886"/>
      <c r="E77" s="886"/>
      <c r="F77" s="886"/>
      <c r="G77" s="886"/>
      <c r="H77" s="886"/>
      <c r="I77" s="886"/>
      <c r="J77" s="886"/>
      <c r="K77" s="886"/>
      <c r="L77" s="886"/>
      <c r="M77" s="933"/>
      <c r="N77" s="52"/>
    </row>
    <row r="78" spans="1:14" ht="19.5" customHeight="1">
      <c r="A78" s="351"/>
      <c r="B78" s="960"/>
      <c r="C78" s="965"/>
      <c r="D78" s="886"/>
      <c r="E78" s="886"/>
      <c r="F78" s="886"/>
      <c r="G78" s="886"/>
      <c r="H78" s="886"/>
      <c r="I78" s="886"/>
      <c r="J78" s="886"/>
      <c r="K78" s="886"/>
      <c r="L78" s="886"/>
      <c r="M78" s="933"/>
      <c r="N78" s="52"/>
    </row>
    <row r="79" spans="1:14" ht="19.5" customHeight="1">
      <c r="A79" s="351"/>
      <c r="B79" s="960"/>
      <c r="C79" s="965"/>
      <c r="D79" s="886"/>
      <c r="E79" s="886"/>
      <c r="F79" s="886"/>
      <c r="G79" s="886"/>
      <c r="H79" s="886"/>
      <c r="I79" s="886"/>
      <c r="J79" s="886"/>
      <c r="K79" s="886"/>
      <c r="L79" s="886"/>
      <c r="M79" s="933"/>
      <c r="N79" s="52"/>
    </row>
    <row r="80" spans="1:14" ht="19.5" customHeight="1">
      <c r="A80" s="351"/>
      <c r="B80" s="960"/>
      <c r="C80" s="965"/>
      <c r="D80" s="886"/>
      <c r="E80" s="886"/>
      <c r="F80" s="886"/>
      <c r="G80" s="886"/>
      <c r="H80" s="886"/>
      <c r="I80" s="886"/>
      <c r="J80" s="886"/>
      <c r="K80" s="886"/>
      <c r="L80" s="886"/>
      <c r="M80" s="933"/>
      <c r="N80" s="52"/>
    </row>
    <row r="81" spans="1:14" ht="19.5" customHeight="1">
      <c r="A81" s="351"/>
      <c r="B81" s="960"/>
      <c r="C81" s="966"/>
      <c r="D81" s="957"/>
      <c r="E81" s="957"/>
      <c r="F81" s="957"/>
      <c r="G81" s="957"/>
      <c r="H81" s="957"/>
      <c r="I81" s="957"/>
      <c r="J81" s="957"/>
      <c r="K81" s="957"/>
      <c r="L81" s="957"/>
      <c r="M81" s="958"/>
      <c r="N81" s="354"/>
    </row>
    <row r="82" spans="1:14" ht="19.5" customHeight="1">
      <c r="A82" s="351"/>
      <c r="B82" s="960"/>
      <c r="C82" s="962" t="s">
        <v>284</v>
      </c>
      <c r="D82" s="962"/>
      <c r="E82" s="962"/>
      <c r="F82" s="962"/>
      <c r="G82" s="962"/>
      <c r="H82" s="962"/>
      <c r="I82" s="962"/>
      <c r="J82" s="962"/>
      <c r="K82" s="962"/>
      <c r="L82" s="962"/>
      <c r="M82" s="963"/>
      <c r="N82" s="355"/>
    </row>
    <row r="83" spans="1:14" ht="19.5" customHeight="1">
      <c r="A83" s="351"/>
      <c r="B83" s="960"/>
      <c r="C83" s="931"/>
      <c r="D83" s="931"/>
      <c r="E83" s="931"/>
      <c r="F83" s="931"/>
      <c r="G83" s="931"/>
      <c r="H83" s="931"/>
      <c r="I83" s="931"/>
      <c r="J83" s="931"/>
      <c r="K83" s="931"/>
      <c r="L83" s="931"/>
      <c r="M83" s="932"/>
      <c r="N83" s="355"/>
    </row>
    <row r="84" spans="1:14" ht="19.5" customHeight="1">
      <c r="A84" s="351"/>
      <c r="B84" s="960"/>
      <c r="C84" s="886"/>
      <c r="D84" s="886"/>
      <c r="E84" s="886"/>
      <c r="F84" s="886"/>
      <c r="G84" s="886"/>
      <c r="H84" s="886"/>
      <c r="I84" s="886"/>
      <c r="J84" s="886"/>
      <c r="K84" s="886"/>
      <c r="L84" s="886"/>
      <c r="M84" s="933"/>
    </row>
    <row r="85" spans="1:14" ht="19.5" customHeight="1">
      <c r="A85" s="351"/>
      <c r="B85" s="960"/>
      <c r="C85" s="886"/>
      <c r="D85" s="886"/>
      <c r="E85" s="886"/>
      <c r="F85" s="886"/>
      <c r="G85" s="886"/>
      <c r="H85" s="886"/>
      <c r="I85" s="886"/>
      <c r="J85" s="886"/>
      <c r="K85" s="886"/>
      <c r="L85" s="886"/>
      <c r="M85" s="933"/>
    </row>
    <row r="86" spans="1:14" ht="19.5" customHeight="1">
      <c r="A86" s="351"/>
      <c r="B86" s="960"/>
      <c r="C86" s="886"/>
      <c r="D86" s="886"/>
      <c r="E86" s="886"/>
      <c r="F86" s="886"/>
      <c r="G86" s="886"/>
      <c r="H86" s="886"/>
      <c r="I86" s="886"/>
      <c r="J86" s="886"/>
      <c r="K86" s="886"/>
      <c r="L86" s="886"/>
      <c r="M86" s="933"/>
      <c r="N86" s="52"/>
    </row>
    <row r="87" spans="1:14" ht="19.5" customHeight="1">
      <c r="A87" s="351"/>
      <c r="B87" s="960"/>
      <c r="C87" s="886"/>
      <c r="D87" s="886"/>
      <c r="E87" s="886"/>
      <c r="F87" s="886"/>
      <c r="G87" s="886"/>
      <c r="H87" s="886"/>
      <c r="I87" s="886"/>
      <c r="J87" s="886"/>
      <c r="K87" s="886"/>
      <c r="L87" s="886"/>
      <c r="M87" s="933"/>
      <c r="N87" s="52"/>
    </row>
    <row r="88" spans="1:14" ht="19.5" customHeight="1">
      <c r="A88" s="351"/>
      <c r="B88" s="960"/>
      <c r="C88" s="886"/>
      <c r="D88" s="886"/>
      <c r="E88" s="886"/>
      <c r="F88" s="886"/>
      <c r="G88" s="886"/>
      <c r="H88" s="886"/>
      <c r="I88" s="886"/>
      <c r="J88" s="886"/>
      <c r="K88" s="886"/>
      <c r="L88" s="886"/>
      <c r="M88" s="933"/>
      <c r="N88" s="52"/>
    </row>
    <row r="89" spans="1:14" ht="19.5" customHeight="1" thickBot="1">
      <c r="B89" s="961"/>
      <c r="C89" s="934"/>
      <c r="D89" s="934"/>
      <c r="E89" s="934"/>
      <c r="F89" s="934"/>
      <c r="G89" s="934"/>
      <c r="H89" s="934"/>
      <c r="I89" s="934"/>
      <c r="J89" s="934"/>
      <c r="K89" s="934"/>
      <c r="L89" s="934"/>
      <c r="M89" s="935"/>
      <c r="N89" s="52"/>
    </row>
    <row r="90" spans="1:14" ht="19.5" customHeight="1" thickBot="1">
      <c r="B90" s="359"/>
      <c r="C90" s="55"/>
      <c r="D90" s="55"/>
      <c r="E90" s="55"/>
      <c r="F90" s="55"/>
      <c r="G90" s="55"/>
      <c r="H90" s="55"/>
      <c r="I90" s="55"/>
      <c r="J90" s="55"/>
      <c r="K90" s="55"/>
      <c r="L90" s="55"/>
      <c r="M90" s="369"/>
      <c r="N90" s="52"/>
    </row>
    <row r="91" spans="1:14" ht="19.5" customHeight="1">
      <c r="B91" s="349"/>
      <c r="C91" s="942" t="s">
        <v>181</v>
      </c>
      <c r="D91" s="943"/>
      <c r="E91" s="943"/>
      <c r="F91" s="943"/>
      <c r="G91" s="943"/>
      <c r="H91" s="943"/>
      <c r="I91" s="943"/>
      <c r="J91" s="943"/>
      <c r="K91" s="943"/>
      <c r="L91" s="943"/>
      <c r="M91" s="944"/>
      <c r="N91" s="52"/>
    </row>
    <row r="92" spans="1:14" ht="19.5" customHeight="1">
      <c r="B92" s="373"/>
      <c r="C92" s="945" t="str">
        <f>IF(ISBLANK(交付申請書総表貼り付け欄!B54),"",交付申請書総表貼り付け欄!B54)</f>
        <v/>
      </c>
      <c r="D92" s="946"/>
      <c r="E92" s="946"/>
      <c r="F92" s="946"/>
      <c r="G92" s="946"/>
      <c r="H92" s="946"/>
      <c r="I92" s="946"/>
      <c r="J92" s="946"/>
      <c r="K92" s="946"/>
      <c r="L92" s="946"/>
      <c r="M92" s="947"/>
      <c r="N92" s="1008" t="s">
        <v>310</v>
      </c>
    </row>
    <row r="93" spans="1:14" ht="19.5" customHeight="1">
      <c r="B93" s="373"/>
      <c r="C93" s="948"/>
      <c r="D93" s="949"/>
      <c r="E93" s="949"/>
      <c r="F93" s="949"/>
      <c r="G93" s="949"/>
      <c r="H93" s="949"/>
      <c r="I93" s="949"/>
      <c r="J93" s="949"/>
      <c r="K93" s="949"/>
      <c r="L93" s="949"/>
      <c r="M93" s="950"/>
      <c r="N93" s="1008"/>
    </row>
    <row r="94" spans="1:14" ht="19.5" customHeight="1">
      <c r="B94" s="373"/>
      <c r="C94" s="948"/>
      <c r="D94" s="949"/>
      <c r="E94" s="949"/>
      <c r="F94" s="949"/>
      <c r="G94" s="949"/>
      <c r="H94" s="949"/>
      <c r="I94" s="949"/>
      <c r="J94" s="949"/>
      <c r="K94" s="949"/>
      <c r="L94" s="949"/>
      <c r="M94" s="950"/>
      <c r="N94" s="1008"/>
    </row>
    <row r="95" spans="1:14" ht="19.5" customHeight="1">
      <c r="B95" s="373"/>
      <c r="C95" s="948"/>
      <c r="D95" s="949"/>
      <c r="E95" s="949"/>
      <c r="F95" s="949"/>
      <c r="G95" s="949"/>
      <c r="H95" s="949"/>
      <c r="I95" s="949"/>
      <c r="J95" s="949"/>
      <c r="K95" s="949"/>
      <c r="L95" s="949"/>
      <c r="M95" s="950"/>
      <c r="N95" s="1008"/>
    </row>
    <row r="96" spans="1:14" ht="19.5" customHeight="1">
      <c r="B96" s="373"/>
      <c r="C96" s="948"/>
      <c r="D96" s="949"/>
      <c r="E96" s="949"/>
      <c r="F96" s="949"/>
      <c r="G96" s="949"/>
      <c r="H96" s="949"/>
      <c r="I96" s="949"/>
      <c r="J96" s="949"/>
      <c r="K96" s="949"/>
      <c r="L96" s="949"/>
      <c r="M96" s="950"/>
    </row>
    <row r="97" spans="2:14" ht="19.5" customHeight="1">
      <c r="B97" s="373"/>
      <c r="C97" s="948"/>
      <c r="D97" s="949"/>
      <c r="E97" s="949"/>
      <c r="F97" s="949"/>
      <c r="G97" s="949"/>
      <c r="H97" s="949"/>
      <c r="I97" s="949"/>
      <c r="J97" s="949"/>
      <c r="K97" s="949"/>
      <c r="L97" s="949"/>
      <c r="M97" s="950"/>
      <c r="N97" s="52"/>
    </row>
    <row r="98" spans="2:14" ht="19.5" customHeight="1">
      <c r="B98" s="373"/>
      <c r="C98" s="948"/>
      <c r="D98" s="949"/>
      <c r="E98" s="949"/>
      <c r="F98" s="949"/>
      <c r="G98" s="949"/>
      <c r="H98" s="949"/>
      <c r="I98" s="949"/>
      <c r="J98" s="949"/>
      <c r="K98" s="949"/>
      <c r="L98" s="949"/>
      <c r="M98" s="950"/>
      <c r="N98" s="52"/>
    </row>
    <row r="99" spans="2:14" ht="19.5" customHeight="1">
      <c r="B99" s="373"/>
      <c r="C99" s="948"/>
      <c r="D99" s="949"/>
      <c r="E99" s="949"/>
      <c r="F99" s="949"/>
      <c r="G99" s="949"/>
      <c r="H99" s="949"/>
      <c r="I99" s="949"/>
      <c r="J99" s="949"/>
      <c r="K99" s="949"/>
      <c r="L99" s="949"/>
      <c r="M99" s="950"/>
      <c r="N99" s="52"/>
    </row>
    <row r="100" spans="2:14" ht="19.5" customHeight="1">
      <c r="B100" s="373"/>
      <c r="C100" s="948"/>
      <c r="D100" s="949"/>
      <c r="E100" s="949"/>
      <c r="F100" s="949"/>
      <c r="G100" s="949"/>
      <c r="H100" s="949"/>
      <c r="I100" s="949"/>
      <c r="J100" s="949"/>
      <c r="K100" s="949"/>
      <c r="L100" s="949"/>
      <c r="M100" s="950"/>
    </row>
    <row r="101" spans="2:14" ht="19.5" customHeight="1">
      <c r="B101" s="383"/>
      <c r="C101" s="951"/>
      <c r="D101" s="952"/>
      <c r="E101" s="952"/>
      <c r="F101" s="952"/>
      <c r="G101" s="952"/>
      <c r="H101" s="952"/>
      <c r="I101" s="952"/>
      <c r="J101" s="952"/>
      <c r="K101" s="952"/>
      <c r="L101" s="952"/>
      <c r="M101" s="953"/>
      <c r="N101" s="52"/>
    </row>
    <row r="102" spans="2:14" ht="19.5" customHeight="1">
      <c r="B102" s="975" t="s">
        <v>285</v>
      </c>
      <c r="C102" s="977" t="s">
        <v>286</v>
      </c>
      <c r="D102" s="967"/>
      <c r="E102" s="967"/>
      <c r="F102" s="967"/>
      <c r="G102" s="967"/>
      <c r="H102" s="967"/>
      <c r="I102" s="967"/>
      <c r="J102" s="967"/>
      <c r="K102" s="967"/>
      <c r="L102" s="967"/>
      <c r="M102" s="968"/>
      <c r="N102" s="52"/>
    </row>
    <row r="103" spans="2:14" ht="19.5" customHeight="1">
      <c r="B103" s="975"/>
      <c r="C103" s="936"/>
      <c r="D103" s="937"/>
      <c r="E103" s="937"/>
      <c r="F103" s="937"/>
      <c r="G103" s="937"/>
      <c r="H103" s="937"/>
      <c r="I103" s="937"/>
      <c r="J103" s="937"/>
      <c r="K103" s="937"/>
      <c r="L103" s="937"/>
      <c r="M103" s="938"/>
      <c r="N103" s="52"/>
    </row>
    <row r="104" spans="2:14" ht="19.5" customHeight="1">
      <c r="B104" s="975"/>
      <c r="C104" s="936"/>
      <c r="D104" s="937"/>
      <c r="E104" s="937"/>
      <c r="F104" s="937"/>
      <c r="G104" s="937"/>
      <c r="H104" s="937"/>
      <c r="I104" s="937"/>
      <c r="J104" s="937"/>
      <c r="K104" s="937"/>
      <c r="L104" s="937"/>
      <c r="M104" s="938"/>
      <c r="N104" s="52"/>
    </row>
    <row r="105" spans="2:14" ht="19.5" customHeight="1">
      <c r="B105" s="975"/>
      <c r="C105" s="936"/>
      <c r="D105" s="937"/>
      <c r="E105" s="937"/>
      <c r="F105" s="937"/>
      <c r="G105" s="937"/>
      <c r="H105" s="937"/>
      <c r="I105" s="937"/>
      <c r="J105" s="937"/>
      <c r="K105" s="937"/>
      <c r="L105" s="937"/>
      <c r="M105" s="938"/>
      <c r="N105" s="52"/>
    </row>
    <row r="106" spans="2:14" ht="19.5" customHeight="1">
      <c r="B106" s="975"/>
      <c r="C106" s="936"/>
      <c r="D106" s="937"/>
      <c r="E106" s="937"/>
      <c r="F106" s="937"/>
      <c r="G106" s="937"/>
      <c r="H106" s="937"/>
      <c r="I106" s="937"/>
      <c r="J106" s="937"/>
      <c r="K106" s="937"/>
      <c r="L106" s="937"/>
      <c r="M106" s="938"/>
      <c r="N106" s="52"/>
    </row>
    <row r="107" spans="2:14" ht="19.5" customHeight="1">
      <c r="B107" s="975"/>
      <c r="C107" s="936"/>
      <c r="D107" s="937"/>
      <c r="E107" s="937"/>
      <c r="F107" s="937"/>
      <c r="G107" s="937"/>
      <c r="H107" s="937"/>
      <c r="I107" s="937"/>
      <c r="J107" s="937"/>
      <c r="K107" s="937"/>
      <c r="L107" s="937"/>
      <c r="M107" s="938"/>
      <c r="N107" s="52"/>
    </row>
    <row r="108" spans="2:14" ht="19.5" customHeight="1">
      <c r="B108" s="975"/>
      <c r="C108" s="936"/>
      <c r="D108" s="937"/>
      <c r="E108" s="937"/>
      <c r="F108" s="937"/>
      <c r="G108" s="937"/>
      <c r="H108" s="937"/>
      <c r="I108" s="937"/>
      <c r="J108" s="937"/>
      <c r="K108" s="937"/>
      <c r="L108" s="937"/>
      <c r="M108" s="938"/>
      <c r="N108" s="52"/>
    </row>
    <row r="109" spans="2:14" ht="19.5" customHeight="1">
      <c r="B109" s="975"/>
      <c r="C109" s="978"/>
      <c r="D109" s="979"/>
      <c r="E109" s="979"/>
      <c r="F109" s="979"/>
      <c r="G109" s="979"/>
      <c r="H109" s="979"/>
      <c r="I109" s="979"/>
      <c r="J109" s="979"/>
      <c r="K109" s="979"/>
      <c r="L109" s="979"/>
      <c r="M109" s="980"/>
      <c r="N109" s="52"/>
    </row>
    <row r="110" spans="2:14" ht="19.5" customHeight="1">
      <c r="B110" s="975"/>
      <c r="C110" s="977" t="s">
        <v>287</v>
      </c>
      <c r="D110" s="967"/>
      <c r="E110" s="967"/>
      <c r="F110" s="967"/>
      <c r="G110" s="967"/>
      <c r="H110" s="967"/>
      <c r="I110" s="967"/>
      <c r="J110" s="967"/>
      <c r="K110" s="967"/>
      <c r="L110" s="967"/>
      <c r="M110" s="968"/>
    </row>
    <row r="111" spans="2:14" ht="19.5" customHeight="1">
      <c r="B111" s="975"/>
      <c r="C111" s="936"/>
      <c r="D111" s="937"/>
      <c r="E111" s="937"/>
      <c r="F111" s="937"/>
      <c r="G111" s="937"/>
      <c r="H111" s="937"/>
      <c r="I111" s="937"/>
      <c r="J111" s="937"/>
      <c r="K111" s="937"/>
      <c r="L111" s="937"/>
      <c r="M111" s="938"/>
    </row>
    <row r="112" spans="2:14" ht="19.5" customHeight="1">
      <c r="B112" s="975"/>
      <c r="C112" s="936"/>
      <c r="D112" s="937"/>
      <c r="E112" s="937"/>
      <c r="F112" s="937"/>
      <c r="G112" s="937"/>
      <c r="H112" s="937"/>
      <c r="I112" s="937"/>
      <c r="J112" s="937"/>
      <c r="K112" s="937"/>
      <c r="L112" s="937"/>
      <c r="M112" s="938"/>
    </row>
    <row r="113" spans="2:14" ht="19.5" customHeight="1">
      <c r="B113" s="975"/>
      <c r="C113" s="936"/>
      <c r="D113" s="937"/>
      <c r="E113" s="937"/>
      <c r="F113" s="937"/>
      <c r="G113" s="937"/>
      <c r="H113" s="937"/>
      <c r="I113" s="937"/>
      <c r="J113" s="937"/>
      <c r="K113" s="937"/>
      <c r="L113" s="937"/>
      <c r="M113" s="938"/>
    </row>
    <row r="114" spans="2:14" ht="19.5" customHeight="1">
      <c r="B114" s="975"/>
      <c r="C114" s="936"/>
      <c r="D114" s="937"/>
      <c r="E114" s="937"/>
      <c r="F114" s="937"/>
      <c r="G114" s="937"/>
      <c r="H114" s="937"/>
      <c r="I114" s="937"/>
      <c r="J114" s="937"/>
      <c r="K114" s="937"/>
      <c r="L114" s="937"/>
      <c r="M114" s="938"/>
      <c r="N114" s="52"/>
    </row>
    <row r="115" spans="2:14" ht="19.5" customHeight="1">
      <c r="B115" s="975"/>
      <c r="C115" s="936"/>
      <c r="D115" s="937"/>
      <c r="E115" s="937"/>
      <c r="F115" s="937"/>
      <c r="G115" s="937"/>
      <c r="H115" s="937"/>
      <c r="I115" s="937"/>
      <c r="J115" s="937"/>
      <c r="K115" s="937"/>
      <c r="L115" s="937"/>
      <c r="M115" s="938"/>
      <c r="N115" s="52"/>
    </row>
    <row r="116" spans="2:14" ht="19.5" customHeight="1">
      <c r="B116" s="975"/>
      <c r="C116" s="936"/>
      <c r="D116" s="937"/>
      <c r="E116" s="937"/>
      <c r="F116" s="937"/>
      <c r="G116" s="937"/>
      <c r="H116" s="937"/>
      <c r="I116" s="937"/>
      <c r="J116" s="937"/>
      <c r="K116" s="937"/>
      <c r="L116" s="937"/>
      <c r="M116" s="938"/>
      <c r="N116" s="52"/>
    </row>
    <row r="117" spans="2:14" ht="19.5" customHeight="1" thickBot="1">
      <c r="B117" s="976"/>
      <c r="C117" s="939"/>
      <c r="D117" s="940"/>
      <c r="E117" s="940"/>
      <c r="F117" s="940"/>
      <c r="G117" s="940"/>
      <c r="H117" s="940"/>
      <c r="I117" s="940"/>
      <c r="J117" s="940"/>
      <c r="K117" s="940"/>
      <c r="L117" s="940"/>
      <c r="M117" s="941"/>
      <c r="N117" s="347"/>
    </row>
    <row r="118" spans="2:14" ht="19.5" customHeight="1" thickBot="1">
      <c r="B118" s="359"/>
      <c r="C118" s="303"/>
      <c r="D118" s="303"/>
      <c r="E118" s="303"/>
      <c r="F118" s="303"/>
      <c r="G118" s="303"/>
      <c r="H118" s="303"/>
      <c r="I118" s="303"/>
      <c r="J118" s="303"/>
      <c r="K118" s="303"/>
      <c r="L118" s="303"/>
      <c r="M118" s="367"/>
      <c r="N118" s="347"/>
    </row>
    <row r="119" spans="2:14" ht="19.5" customHeight="1">
      <c r="B119" s="357"/>
      <c r="C119" s="942" t="s">
        <v>288</v>
      </c>
      <c r="D119" s="943"/>
      <c r="E119" s="943"/>
      <c r="F119" s="943"/>
      <c r="G119" s="943"/>
      <c r="H119" s="943"/>
      <c r="I119" s="943"/>
      <c r="J119" s="943"/>
      <c r="K119" s="943"/>
      <c r="L119" s="943"/>
      <c r="M119" s="944"/>
      <c r="N119" s="360"/>
    </row>
    <row r="120" spans="2:14" ht="19.5" customHeight="1">
      <c r="B120" s="358"/>
      <c r="C120" s="970" t="str">
        <f>IF(ISBLANK(交付申請書総表貼り付け欄!B55),"",交付申請書総表貼り付け欄!B55)</f>
        <v/>
      </c>
      <c r="D120" s="970"/>
      <c r="E120" s="970"/>
      <c r="F120" s="970"/>
      <c r="G120" s="970"/>
      <c r="H120" s="970"/>
      <c r="I120" s="970"/>
      <c r="J120" s="970"/>
      <c r="K120" s="970"/>
      <c r="L120" s="970"/>
      <c r="M120" s="971"/>
      <c r="N120" s="974" t="s">
        <v>310</v>
      </c>
    </row>
    <row r="121" spans="2:14" ht="19.5" customHeight="1">
      <c r="B121" s="358"/>
      <c r="C121" s="970"/>
      <c r="D121" s="970"/>
      <c r="E121" s="970"/>
      <c r="F121" s="970"/>
      <c r="G121" s="970"/>
      <c r="H121" s="970"/>
      <c r="I121" s="970"/>
      <c r="J121" s="970"/>
      <c r="K121" s="970"/>
      <c r="L121" s="970"/>
      <c r="M121" s="971"/>
      <c r="N121" s="974"/>
    </row>
    <row r="122" spans="2:14" ht="19.5" customHeight="1">
      <c r="B122" s="358"/>
      <c r="C122" s="970"/>
      <c r="D122" s="970"/>
      <c r="E122" s="970"/>
      <c r="F122" s="970"/>
      <c r="G122" s="970"/>
      <c r="H122" s="970"/>
      <c r="I122" s="970"/>
      <c r="J122" s="970"/>
      <c r="K122" s="970"/>
      <c r="L122" s="970"/>
      <c r="M122" s="971"/>
      <c r="N122" s="974"/>
    </row>
    <row r="123" spans="2:14" ht="19.5" customHeight="1">
      <c r="B123" s="358"/>
      <c r="C123" s="970"/>
      <c r="D123" s="970"/>
      <c r="E123" s="970"/>
      <c r="F123" s="970"/>
      <c r="G123" s="970"/>
      <c r="H123" s="970"/>
      <c r="I123" s="970"/>
      <c r="J123" s="970"/>
      <c r="K123" s="970"/>
      <c r="L123" s="970"/>
      <c r="M123" s="971"/>
      <c r="N123" s="974"/>
    </row>
    <row r="124" spans="2:14" ht="19.5" customHeight="1">
      <c r="B124" s="358"/>
      <c r="C124" s="970"/>
      <c r="D124" s="970"/>
      <c r="E124" s="970"/>
      <c r="F124" s="970"/>
      <c r="G124" s="970"/>
      <c r="H124" s="970"/>
      <c r="I124" s="970"/>
      <c r="J124" s="970"/>
      <c r="K124" s="970"/>
      <c r="L124" s="970"/>
      <c r="M124" s="971"/>
      <c r="N124" s="52"/>
    </row>
    <row r="125" spans="2:14" ht="19.5" customHeight="1">
      <c r="B125" s="358"/>
      <c r="C125" s="970"/>
      <c r="D125" s="970"/>
      <c r="E125" s="970"/>
      <c r="F125" s="970"/>
      <c r="G125" s="970"/>
      <c r="H125" s="970"/>
      <c r="I125" s="970"/>
      <c r="J125" s="970"/>
      <c r="K125" s="970"/>
      <c r="L125" s="970"/>
      <c r="M125" s="971"/>
      <c r="N125" s="52"/>
    </row>
    <row r="126" spans="2:14" ht="19.5" customHeight="1">
      <c r="B126" s="358"/>
      <c r="C126" s="970"/>
      <c r="D126" s="970"/>
      <c r="E126" s="970"/>
      <c r="F126" s="970"/>
      <c r="G126" s="970"/>
      <c r="H126" s="970"/>
      <c r="I126" s="970"/>
      <c r="J126" s="970"/>
      <c r="K126" s="970"/>
      <c r="L126" s="970"/>
      <c r="M126" s="971"/>
      <c r="N126" s="52"/>
    </row>
    <row r="127" spans="2:14" ht="19.5" customHeight="1">
      <c r="B127" s="358"/>
      <c r="C127" s="970"/>
      <c r="D127" s="970"/>
      <c r="E127" s="970"/>
      <c r="F127" s="970"/>
      <c r="G127" s="970"/>
      <c r="H127" s="970"/>
      <c r="I127" s="970"/>
      <c r="J127" s="970"/>
      <c r="K127" s="970"/>
      <c r="L127" s="970"/>
      <c r="M127" s="971"/>
      <c r="N127" s="52"/>
    </row>
    <row r="128" spans="2:14" ht="19.5" customHeight="1">
      <c r="B128" s="358"/>
      <c r="C128" s="970"/>
      <c r="D128" s="970"/>
      <c r="E128" s="970"/>
      <c r="F128" s="970"/>
      <c r="G128" s="970"/>
      <c r="H128" s="970"/>
      <c r="I128" s="970"/>
      <c r="J128" s="970"/>
      <c r="K128" s="970"/>
      <c r="L128" s="970"/>
      <c r="M128" s="971"/>
    </row>
    <row r="129" spans="2:14" ht="19.5" customHeight="1">
      <c r="B129" s="358"/>
      <c r="C129" s="972"/>
      <c r="D129" s="972"/>
      <c r="E129" s="972"/>
      <c r="F129" s="972"/>
      <c r="G129" s="972"/>
      <c r="H129" s="972"/>
      <c r="I129" s="972"/>
      <c r="J129" s="972"/>
      <c r="K129" s="972"/>
      <c r="L129" s="972"/>
      <c r="M129" s="973"/>
      <c r="N129" s="52"/>
    </row>
    <row r="130" spans="2:14" ht="19.5" customHeight="1">
      <c r="B130" s="959" t="s">
        <v>285</v>
      </c>
      <c r="C130" s="962" t="s">
        <v>286</v>
      </c>
      <c r="D130" s="962"/>
      <c r="E130" s="962"/>
      <c r="F130" s="962"/>
      <c r="G130" s="962"/>
      <c r="H130" s="962"/>
      <c r="I130" s="962"/>
      <c r="J130" s="962"/>
      <c r="K130" s="962"/>
      <c r="L130" s="962"/>
      <c r="M130" s="963"/>
      <c r="N130" s="52"/>
    </row>
    <row r="131" spans="2:14" ht="19.5" customHeight="1">
      <c r="B131" s="960"/>
      <c r="C131" s="931"/>
      <c r="D131" s="931"/>
      <c r="E131" s="931"/>
      <c r="F131" s="931"/>
      <c r="G131" s="931"/>
      <c r="H131" s="931"/>
      <c r="I131" s="931"/>
      <c r="J131" s="931"/>
      <c r="K131" s="931"/>
      <c r="L131" s="931"/>
      <c r="M131" s="932"/>
      <c r="N131" s="52"/>
    </row>
    <row r="132" spans="2:14" ht="19.5" customHeight="1">
      <c r="B132" s="960"/>
      <c r="C132" s="886"/>
      <c r="D132" s="886"/>
      <c r="E132" s="886"/>
      <c r="F132" s="886"/>
      <c r="G132" s="886"/>
      <c r="H132" s="886"/>
      <c r="I132" s="886"/>
      <c r="J132" s="886"/>
      <c r="K132" s="886"/>
      <c r="L132" s="886"/>
      <c r="M132" s="933"/>
      <c r="N132" s="52"/>
    </row>
    <row r="133" spans="2:14" ht="19.5" customHeight="1">
      <c r="B133" s="960"/>
      <c r="C133" s="886"/>
      <c r="D133" s="886"/>
      <c r="E133" s="886"/>
      <c r="F133" s="886"/>
      <c r="G133" s="886"/>
      <c r="H133" s="886"/>
      <c r="I133" s="886"/>
      <c r="J133" s="886"/>
      <c r="K133" s="886"/>
      <c r="L133" s="886"/>
      <c r="M133" s="933"/>
      <c r="N133" s="52"/>
    </row>
    <row r="134" spans="2:14" ht="19.5" customHeight="1">
      <c r="B134" s="960"/>
      <c r="C134" s="886"/>
      <c r="D134" s="886"/>
      <c r="E134" s="886"/>
      <c r="F134" s="886"/>
      <c r="G134" s="886"/>
      <c r="H134" s="886"/>
      <c r="I134" s="886"/>
      <c r="J134" s="886"/>
      <c r="K134" s="886"/>
      <c r="L134" s="886"/>
      <c r="M134" s="933"/>
      <c r="N134" s="52"/>
    </row>
    <row r="135" spans="2:14" ht="19.5" customHeight="1">
      <c r="B135" s="960"/>
      <c r="C135" s="886"/>
      <c r="D135" s="886"/>
      <c r="E135" s="886"/>
      <c r="F135" s="886"/>
      <c r="G135" s="886"/>
      <c r="H135" s="886"/>
      <c r="I135" s="886"/>
      <c r="J135" s="886"/>
      <c r="K135" s="886"/>
      <c r="L135" s="886"/>
      <c r="M135" s="933"/>
      <c r="N135" s="52"/>
    </row>
    <row r="136" spans="2:14" ht="19.5" customHeight="1">
      <c r="B136" s="960"/>
      <c r="C136" s="886"/>
      <c r="D136" s="886"/>
      <c r="E136" s="886"/>
      <c r="F136" s="886"/>
      <c r="G136" s="886"/>
      <c r="H136" s="886"/>
      <c r="I136" s="886"/>
      <c r="J136" s="886"/>
      <c r="K136" s="886"/>
      <c r="L136" s="886"/>
      <c r="M136" s="933"/>
      <c r="N136" s="52"/>
    </row>
    <row r="137" spans="2:14" ht="19.5" customHeight="1">
      <c r="B137" s="960"/>
      <c r="C137" s="957"/>
      <c r="D137" s="957"/>
      <c r="E137" s="957"/>
      <c r="F137" s="957"/>
      <c r="G137" s="957"/>
      <c r="H137" s="957"/>
      <c r="I137" s="957"/>
      <c r="J137" s="957"/>
      <c r="K137" s="957"/>
      <c r="L137" s="957"/>
      <c r="M137" s="958"/>
      <c r="N137" s="52"/>
    </row>
    <row r="138" spans="2:14" ht="19.5" customHeight="1">
      <c r="B138" s="960"/>
      <c r="C138" s="981" t="s">
        <v>292</v>
      </c>
      <c r="D138" s="982"/>
      <c r="E138" s="982"/>
      <c r="F138" s="982"/>
      <c r="G138" s="982"/>
      <c r="H138" s="982"/>
      <c r="I138" s="982"/>
      <c r="J138" s="982"/>
      <c r="K138" s="982"/>
      <c r="L138" s="982"/>
      <c r="M138" s="983"/>
    </row>
    <row r="139" spans="2:14" ht="19.5" customHeight="1">
      <c r="B139" s="960"/>
      <c r="C139" s="965"/>
      <c r="D139" s="886"/>
      <c r="E139" s="886"/>
      <c r="F139" s="886"/>
      <c r="G139" s="886"/>
      <c r="H139" s="886"/>
      <c r="I139" s="886"/>
      <c r="J139" s="886"/>
      <c r="K139" s="886"/>
      <c r="L139" s="886"/>
      <c r="M139" s="984"/>
    </row>
    <row r="140" spans="2:14" ht="19.5" customHeight="1">
      <c r="B140" s="960"/>
      <c r="C140" s="965"/>
      <c r="D140" s="886"/>
      <c r="E140" s="886"/>
      <c r="F140" s="886"/>
      <c r="G140" s="886"/>
      <c r="H140" s="886"/>
      <c r="I140" s="886"/>
      <c r="J140" s="886"/>
      <c r="K140" s="886"/>
      <c r="L140" s="886"/>
      <c r="M140" s="984"/>
    </row>
    <row r="141" spans="2:14" ht="19.5" customHeight="1">
      <c r="B141" s="960"/>
      <c r="C141" s="965"/>
      <c r="D141" s="886"/>
      <c r="E141" s="886"/>
      <c r="F141" s="886"/>
      <c r="G141" s="886"/>
      <c r="H141" s="886"/>
      <c r="I141" s="886"/>
      <c r="J141" s="886"/>
      <c r="K141" s="886"/>
      <c r="L141" s="886"/>
      <c r="M141" s="984"/>
    </row>
    <row r="142" spans="2:14" ht="19.5" customHeight="1">
      <c r="B142" s="960"/>
      <c r="C142" s="965"/>
      <c r="D142" s="886"/>
      <c r="E142" s="886"/>
      <c r="F142" s="886"/>
      <c r="G142" s="886"/>
      <c r="H142" s="886"/>
      <c r="I142" s="886"/>
      <c r="J142" s="886"/>
      <c r="K142" s="886"/>
      <c r="L142" s="886"/>
      <c r="M142" s="984"/>
    </row>
    <row r="143" spans="2:14" ht="19.5" customHeight="1">
      <c r="B143" s="960"/>
      <c r="C143" s="965"/>
      <c r="D143" s="886"/>
      <c r="E143" s="886"/>
      <c r="F143" s="886"/>
      <c r="G143" s="886"/>
      <c r="H143" s="886"/>
      <c r="I143" s="886"/>
      <c r="J143" s="886"/>
      <c r="K143" s="886"/>
      <c r="L143" s="886"/>
      <c r="M143" s="984"/>
    </row>
    <row r="144" spans="2:14" ht="19.5" customHeight="1">
      <c r="B144" s="960"/>
      <c r="C144" s="965"/>
      <c r="D144" s="886"/>
      <c r="E144" s="886"/>
      <c r="F144" s="886"/>
      <c r="G144" s="886"/>
      <c r="H144" s="886"/>
      <c r="I144" s="886"/>
      <c r="J144" s="886"/>
      <c r="K144" s="886"/>
      <c r="L144" s="886"/>
      <c r="M144" s="984"/>
    </row>
    <row r="145" spans="2:14" ht="19.5" customHeight="1">
      <c r="B145" s="960"/>
      <c r="C145" s="966"/>
      <c r="D145" s="957"/>
      <c r="E145" s="957"/>
      <c r="F145" s="957"/>
      <c r="G145" s="957"/>
      <c r="H145" s="957"/>
      <c r="I145" s="957"/>
      <c r="J145" s="957"/>
      <c r="K145" s="957"/>
      <c r="L145" s="957"/>
      <c r="M145" s="985"/>
    </row>
    <row r="146" spans="2:14" ht="19.5" customHeight="1">
      <c r="B146" s="960"/>
      <c r="C146" s="962" t="s">
        <v>311</v>
      </c>
      <c r="D146" s="962"/>
      <c r="E146" s="962"/>
      <c r="F146" s="962"/>
      <c r="G146" s="962"/>
      <c r="H146" s="962"/>
      <c r="I146" s="962"/>
      <c r="J146" s="962"/>
      <c r="K146" s="962"/>
      <c r="L146" s="962"/>
      <c r="M146" s="963"/>
      <c r="N146" s="52"/>
    </row>
    <row r="147" spans="2:14" ht="19.149999999999999" customHeight="1">
      <c r="B147" s="960"/>
      <c r="C147" s="931"/>
      <c r="D147" s="931"/>
      <c r="E147" s="931"/>
      <c r="F147" s="931"/>
      <c r="G147" s="931"/>
      <c r="H147" s="931"/>
      <c r="I147" s="931"/>
      <c r="J147" s="931"/>
      <c r="K147" s="931"/>
      <c r="L147" s="931"/>
      <c r="M147" s="932"/>
      <c r="N147" s="52"/>
    </row>
    <row r="148" spans="2:14" ht="19.149999999999999" customHeight="1">
      <c r="B148" s="960"/>
      <c r="C148" s="886"/>
      <c r="D148" s="886"/>
      <c r="E148" s="886"/>
      <c r="F148" s="886"/>
      <c r="G148" s="886"/>
      <c r="H148" s="886"/>
      <c r="I148" s="886"/>
      <c r="J148" s="886"/>
      <c r="K148" s="886"/>
      <c r="L148" s="886"/>
      <c r="M148" s="933"/>
      <c r="N148" s="52"/>
    </row>
    <row r="149" spans="2:14" ht="19.149999999999999" customHeight="1">
      <c r="B149" s="960"/>
      <c r="C149" s="886"/>
      <c r="D149" s="886"/>
      <c r="E149" s="886"/>
      <c r="F149" s="886"/>
      <c r="G149" s="886"/>
      <c r="H149" s="886"/>
      <c r="I149" s="886"/>
      <c r="J149" s="886"/>
      <c r="K149" s="886"/>
      <c r="L149" s="886"/>
      <c r="M149" s="933"/>
      <c r="N149" s="52"/>
    </row>
    <row r="150" spans="2:14" ht="19.149999999999999" customHeight="1">
      <c r="B150" s="960"/>
      <c r="C150" s="886"/>
      <c r="D150" s="886"/>
      <c r="E150" s="886"/>
      <c r="F150" s="886"/>
      <c r="G150" s="886"/>
      <c r="H150" s="886"/>
      <c r="I150" s="886"/>
      <c r="J150" s="886"/>
      <c r="K150" s="886"/>
      <c r="L150" s="886"/>
      <c r="M150" s="933"/>
      <c r="N150" s="52"/>
    </row>
    <row r="151" spans="2:14" ht="19.5" customHeight="1">
      <c r="B151" s="960"/>
      <c r="C151" s="886"/>
      <c r="D151" s="886"/>
      <c r="E151" s="886"/>
      <c r="F151" s="886"/>
      <c r="G151" s="886"/>
      <c r="H151" s="886"/>
      <c r="I151" s="886"/>
      <c r="J151" s="886"/>
      <c r="K151" s="886"/>
      <c r="L151" s="886"/>
      <c r="M151" s="933"/>
      <c r="N151" s="52"/>
    </row>
    <row r="152" spans="2:14" ht="19.5" customHeight="1">
      <c r="B152" s="960"/>
      <c r="C152" s="886"/>
      <c r="D152" s="886"/>
      <c r="E152" s="886"/>
      <c r="F152" s="886"/>
      <c r="G152" s="886"/>
      <c r="H152" s="886"/>
      <c r="I152" s="886"/>
      <c r="J152" s="886"/>
      <c r="K152" s="886"/>
      <c r="L152" s="886"/>
      <c r="M152" s="933"/>
      <c r="N152" s="52"/>
    </row>
    <row r="153" spans="2:14" ht="19.5" customHeight="1" thickBot="1">
      <c r="B153" s="961"/>
      <c r="C153" s="934"/>
      <c r="D153" s="934"/>
      <c r="E153" s="934"/>
      <c r="F153" s="934"/>
      <c r="G153" s="934"/>
      <c r="H153" s="934"/>
      <c r="I153" s="934"/>
      <c r="J153" s="934"/>
      <c r="K153" s="934"/>
      <c r="L153" s="934"/>
      <c r="M153" s="935"/>
      <c r="N153" s="52"/>
    </row>
    <row r="154" spans="2:14" ht="19.5" customHeight="1" thickBot="1">
      <c r="B154" s="359"/>
      <c r="C154" s="303"/>
      <c r="D154" s="303"/>
      <c r="E154" s="303"/>
      <c r="F154" s="303"/>
      <c r="G154" s="303"/>
      <c r="H154" s="303"/>
      <c r="I154" s="303"/>
      <c r="J154" s="303"/>
      <c r="K154" s="303"/>
      <c r="L154" s="303"/>
      <c r="M154" s="303"/>
      <c r="N154" s="52"/>
    </row>
    <row r="155" spans="2:14" ht="19.5" customHeight="1">
      <c r="B155" s="349"/>
      <c r="C155" s="942" t="s">
        <v>289</v>
      </c>
      <c r="D155" s="943"/>
      <c r="E155" s="943"/>
      <c r="F155" s="943"/>
      <c r="G155" s="943"/>
      <c r="H155" s="943"/>
      <c r="I155" s="943"/>
      <c r="J155" s="943"/>
      <c r="K155" s="943"/>
      <c r="L155" s="943"/>
      <c r="M155" s="944"/>
      <c r="N155" s="52"/>
    </row>
    <row r="156" spans="2:14" ht="19.5" customHeight="1">
      <c r="B156" s="358"/>
      <c r="C156" s="969" t="str">
        <f>IF(ISBLANK(交付申請書総表貼り付け欄!B56),"",交付申請書総表貼り付け欄!B56)</f>
        <v/>
      </c>
      <c r="D156" s="970"/>
      <c r="E156" s="970"/>
      <c r="F156" s="970"/>
      <c r="G156" s="970"/>
      <c r="H156" s="970"/>
      <c r="I156" s="970"/>
      <c r="J156" s="970"/>
      <c r="K156" s="970"/>
      <c r="L156" s="970"/>
      <c r="M156" s="971"/>
      <c r="N156" s="974" t="s">
        <v>310</v>
      </c>
    </row>
    <row r="157" spans="2:14" ht="19.5" customHeight="1">
      <c r="B157" s="358"/>
      <c r="C157" s="969"/>
      <c r="D157" s="970"/>
      <c r="E157" s="970"/>
      <c r="F157" s="970"/>
      <c r="G157" s="970"/>
      <c r="H157" s="970"/>
      <c r="I157" s="970"/>
      <c r="J157" s="970"/>
      <c r="K157" s="970"/>
      <c r="L157" s="970"/>
      <c r="M157" s="971"/>
      <c r="N157" s="974"/>
    </row>
    <row r="158" spans="2:14" ht="19.5" customHeight="1">
      <c r="B158" s="358"/>
      <c r="C158" s="969"/>
      <c r="D158" s="970"/>
      <c r="E158" s="970"/>
      <c r="F158" s="970"/>
      <c r="G158" s="970"/>
      <c r="H158" s="970"/>
      <c r="I158" s="970"/>
      <c r="J158" s="970"/>
      <c r="K158" s="970"/>
      <c r="L158" s="970"/>
      <c r="M158" s="971"/>
      <c r="N158" s="974"/>
    </row>
    <row r="159" spans="2:14" ht="19.5" customHeight="1">
      <c r="B159" s="358"/>
      <c r="C159" s="969"/>
      <c r="D159" s="970"/>
      <c r="E159" s="970"/>
      <c r="F159" s="970"/>
      <c r="G159" s="970"/>
      <c r="H159" s="970"/>
      <c r="I159" s="970"/>
      <c r="J159" s="970"/>
      <c r="K159" s="970"/>
      <c r="L159" s="970"/>
      <c r="M159" s="971"/>
      <c r="N159" s="974"/>
    </row>
    <row r="160" spans="2:14" ht="19.5" customHeight="1">
      <c r="B160" s="358"/>
      <c r="C160" s="969"/>
      <c r="D160" s="970"/>
      <c r="E160" s="970"/>
      <c r="F160" s="970"/>
      <c r="G160" s="970"/>
      <c r="H160" s="970"/>
      <c r="I160" s="970"/>
      <c r="J160" s="970"/>
      <c r="K160" s="970"/>
      <c r="L160" s="970"/>
      <c r="M160" s="971"/>
      <c r="N160" s="299"/>
    </row>
    <row r="161" spans="2:14" ht="19.5" customHeight="1">
      <c r="B161" s="358"/>
      <c r="C161" s="969"/>
      <c r="D161" s="970"/>
      <c r="E161" s="970"/>
      <c r="F161" s="970"/>
      <c r="G161" s="970"/>
      <c r="H161" s="970"/>
      <c r="I161" s="970"/>
      <c r="J161" s="970"/>
      <c r="K161" s="970"/>
      <c r="L161" s="970"/>
      <c r="M161" s="971"/>
      <c r="N161" s="299"/>
    </row>
    <row r="162" spans="2:14" ht="19.5" customHeight="1">
      <c r="B162" s="358"/>
      <c r="C162" s="969"/>
      <c r="D162" s="970"/>
      <c r="E162" s="970"/>
      <c r="F162" s="970"/>
      <c r="G162" s="970"/>
      <c r="H162" s="970"/>
      <c r="I162" s="970"/>
      <c r="J162" s="970"/>
      <c r="K162" s="970"/>
      <c r="L162" s="970"/>
      <c r="M162" s="971"/>
      <c r="N162" s="299"/>
    </row>
    <row r="163" spans="2:14" ht="19.5" customHeight="1">
      <c r="B163" s="358"/>
      <c r="C163" s="969"/>
      <c r="D163" s="970"/>
      <c r="E163" s="970"/>
      <c r="F163" s="970"/>
      <c r="G163" s="970"/>
      <c r="H163" s="970"/>
      <c r="I163" s="970"/>
      <c r="J163" s="970"/>
      <c r="K163" s="970"/>
      <c r="L163" s="970"/>
      <c r="M163" s="971"/>
      <c r="N163" s="52"/>
    </row>
    <row r="164" spans="2:14" ht="19.5" customHeight="1">
      <c r="B164" s="358"/>
      <c r="C164" s="969"/>
      <c r="D164" s="970"/>
      <c r="E164" s="970"/>
      <c r="F164" s="970"/>
      <c r="G164" s="970"/>
      <c r="H164" s="970"/>
      <c r="I164" s="970"/>
      <c r="J164" s="970"/>
      <c r="K164" s="970"/>
      <c r="L164" s="970"/>
      <c r="M164" s="971"/>
    </row>
    <row r="165" spans="2:14" ht="19.5" customHeight="1">
      <c r="B165" s="358"/>
      <c r="C165" s="972"/>
      <c r="D165" s="972"/>
      <c r="E165" s="972"/>
      <c r="F165" s="972"/>
      <c r="G165" s="972"/>
      <c r="H165" s="972"/>
      <c r="I165" s="972"/>
      <c r="J165" s="972"/>
      <c r="K165" s="972"/>
      <c r="L165" s="972"/>
      <c r="M165" s="973"/>
      <c r="N165" s="52"/>
    </row>
    <row r="166" spans="2:14" ht="19.5" customHeight="1">
      <c r="B166" s="959" t="s">
        <v>417</v>
      </c>
      <c r="C166" s="962" t="s">
        <v>308</v>
      </c>
      <c r="D166" s="962"/>
      <c r="E166" s="962"/>
      <c r="F166" s="962"/>
      <c r="G166" s="962"/>
      <c r="H166" s="962"/>
      <c r="I166" s="962"/>
      <c r="J166" s="962"/>
      <c r="K166" s="962"/>
      <c r="L166" s="962"/>
      <c r="M166" s="963"/>
      <c r="N166" s="52"/>
    </row>
    <row r="167" spans="2:14" ht="19.5" customHeight="1">
      <c r="B167" s="960"/>
      <c r="C167" s="931"/>
      <c r="D167" s="931"/>
      <c r="E167" s="931"/>
      <c r="F167" s="931"/>
      <c r="G167" s="931"/>
      <c r="H167" s="931"/>
      <c r="I167" s="931"/>
      <c r="J167" s="931"/>
      <c r="K167" s="931"/>
      <c r="L167" s="931"/>
      <c r="M167" s="932"/>
      <c r="N167" s="52"/>
    </row>
    <row r="168" spans="2:14" ht="19.5" customHeight="1">
      <c r="B168" s="960"/>
      <c r="C168" s="886"/>
      <c r="D168" s="886"/>
      <c r="E168" s="886"/>
      <c r="F168" s="886"/>
      <c r="G168" s="886"/>
      <c r="H168" s="886"/>
      <c r="I168" s="886"/>
      <c r="J168" s="886"/>
      <c r="K168" s="886"/>
      <c r="L168" s="886"/>
      <c r="M168" s="933"/>
      <c r="N168" s="52"/>
    </row>
    <row r="169" spans="2:14" ht="19.5" customHeight="1">
      <c r="B169" s="960"/>
      <c r="C169" s="886"/>
      <c r="D169" s="886"/>
      <c r="E169" s="886"/>
      <c r="F169" s="886"/>
      <c r="G169" s="886"/>
      <c r="H169" s="886"/>
      <c r="I169" s="886"/>
      <c r="J169" s="886"/>
      <c r="K169" s="886"/>
      <c r="L169" s="886"/>
      <c r="M169" s="933"/>
      <c r="N169" s="52"/>
    </row>
    <row r="170" spans="2:14" ht="19.5" customHeight="1">
      <c r="B170" s="960"/>
      <c r="C170" s="886"/>
      <c r="D170" s="886"/>
      <c r="E170" s="886"/>
      <c r="F170" s="886"/>
      <c r="G170" s="886"/>
      <c r="H170" s="886"/>
      <c r="I170" s="886"/>
      <c r="J170" s="886"/>
      <c r="K170" s="886"/>
      <c r="L170" s="886"/>
      <c r="M170" s="933"/>
      <c r="N170" s="52"/>
    </row>
    <row r="171" spans="2:14" ht="19.5" customHeight="1">
      <c r="B171" s="960"/>
      <c r="C171" s="886"/>
      <c r="D171" s="886"/>
      <c r="E171" s="886"/>
      <c r="F171" s="886"/>
      <c r="G171" s="886"/>
      <c r="H171" s="886"/>
      <c r="I171" s="886"/>
      <c r="J171" s="886"/>
      <c r="K171" s="886"/>
      <c r="L171" s="886"/>
      <c r="M171" s="933"/>
      <c r="N171" s="52"/>
    </row>
    <row r="172" spans="2:14" ht="19.5" customHeight="1">
      <c r="B172" s="960"/>
      <c r="C172" s="886"/>
      <c r="D172" s="886"/>
      <c r="E172" s="886"/>
      <c r="F172" s="886"/>
      <c r="G172" s="886"/>
      <c r="H172" s="886"/>
      <c r="I172" s="886"/>
      <c r="J172" s="886"/>
      <c r="K172" s="886"/>
      <c r="L172" s="886"/>
      <c r="M172" s="933"/>
      <c r="N172" s="52"/>
    </row>
    <row r="173" spans="2:14" ht="19.5" customHeight="1">
      <c r="B173" s="960"/>
      <c r="C173" s="957"/>
      <c r="D173" s="957"/>
      <c r="E173" s="957"/>
      <c r="F173" s="957"/>
      <c r="G173" s="957"/>
      <c r="H173" s="957"/>
      <c r="I173" s="957"/>
      <c r="J173" s="957"/>
      <c r="K173" s="957"/>
      <c r="L173" s="957"/>
      <c r="M173" s="958"/>
      <c r="N173" s="52"/>
    </row>
    <row r="174" spans="2:14" ht="19.5" customHeight="1">
      <c r="B174" s="960"/>
      <c r="C174" s="962" t="s">
        <v>283</v>
      </c>
      <c r="D174" s="962"/>
      <c r="E174" s="962"/>
      <c r="F174" s="962"/>
      <c r="G174" s="962"/>
      <c r="H174" s="962"/>
      <c r="I174" s="962"/>
      <c r="J174" s="962"/>
      <c r="K174" s="962"/>
      <c r="L174" s="962"/>
      <c r="M174" s="963"/>
    </row>
    <row r="175" spans="2:14" ht="19.5" customHeight="1">
      <c r="B175" s="960"/>
      <c r="C175" s="964"/>
      <c r="D175" s="931"/>
      <c r="E175" s="931"/>
      <c r="F175" s="931"/>
      <c r="G175" s="931"/>
      <c r="H175" s="931"/>
      <c r="I175" s="931"/>
      <c r="J175" s="931"/>
      <c r="K175" s="931"/>
      <c r="L175" s="931"/>
      <c r="M175" s="932"/>
    </row>
    <row r="176" spans="2:14" ht="19.5" customHeight="1">
      <c r="B176" s="960"/>
      <c r="C176" s="965"/>
      <c r="D176" s="886"/>
      <c r="E176" s="886"/>
      <c r="F176" s="886"/>
      <c r="G176" s="886"/>
      <c r="H176" s="886"/>
      <c r="I176" s="886"/>
      <c r="J176" s="886"/>
      <c r="K176" s="886"/>
      <c r="L176" s="886"/>
      <c r="M176" s="933"/>
    </row>
    <row r="177" spans="2:14" ht="19.5" customHeight="1">
      <c r="B177" s="960"/>
      <c r="C177" s="965"/>
      <c r="D177" s="886"/>
      <c r="E177" s="886"/>
      <c r="F177" s="886"/>
      <c r="G177" s="886"/>
      <c r="H177" s="886"/>
      <c r="I177" s="886"/>
      <c r="J177" s="886"/>
      <c r="K177" s="886"/>
      <c r="L177" s="886"/>
      <c r="M177" s="933"/>
    </row>
    <row r="178" spans="2:14" ht="19.5" customHeight="1">
      <c r="B178" s="960"/>
      <c r="C178" s="965"/>
      <c r="D178" s="886"/>
      <c r="E178" s="886"/>
      <c r="F178" s="886"/>
      <c r="G178" s="886"/>
      <c r="H178" s="886"/>
      <c r="I178" s="886"/>
      <c r="J178" s="886"/>
      <c r="K178" s="886"/>
      <c r="L178" s="886"/>
      <c r="M178" s="933"/>
      <c r="N178" s="52"/>
    </row>
    <row r="179" spans="2:14" ht="19.5" customHeight="1">
      <c r="B179" s="960"/>
      <c r="C179" s="965"/>
      <c r="D179" s="886"/>
      <c r="E179" s="886"/>
      <c r="F179" s="886"/>
      <c r="G179" s="886"/>
      <c r="H179" s="886"/>
      <c r="I179" s="886"/>
      <c r="J179" s="886"/>
      <c r="K179" s="886"/>
      <c r="L179" s="886"/>
      <c r="M179" s="933"/>
      <c r="N179" s="52"/>
    </row>
    <row r="180" spans="2:14" ht="19.5" customHeight="1">
      <c r="B180" s="960"/>
      <c r="C180" s="965"/>
      <c r="D180" s="886"/>
      <c r="E180" s="886"/>
      <c r="F180" s="886"/>
      <c r="G180" s="886"/>
      <c r="H180" s="886"/>
      <c r="I180" s="886"/>
      <c r="J180" s="886"/>
      <c r="K180" s="886"/>
      <c r="L180" s="886"/>
      <c r="M180" s="933"/>
      <c r="N180" s="52"/>
    </row>
    <row r="181" spans="2:14" ht="19.5" customHeight="1">
      <c r="B181" s="960"/>
      <c r="C181" s="966"/>
      <c r="D181" s="957"/>
      <c r="E181" s="957"/>
      <c r="F181" s="957"/>
      <c r="G181" s="957"/>
      <c r="H181" s="957"/>
      <c r="I181" s="957"/>
      <c r="J181" s="957"/>
      <c r="K181" s="957"/>
      <c r="L181" s="957"/>
      <c r="M181" s="958"/>
    </row>
    <row r="182" spans="2:14" ht="19.5" customHeight="1">
      <c r="B182" s="960"/>
      <c r="C182" s="967" t="s">
        <v>284</v>
      </c>
      <c r="D182" s="967"/>
      <c r="E182" s="967"/>
      <c r="F182" s="967"/>
      <c r="G182" s="967"/>
      <c r="H182" s="967"/>
      <c r="I182" s="967"/>
      <c r="J182" s="967"/>
      <c r="K182" s="967"/>
      <c r="L182" s="967"/>
      <c r="M182" s="968"/>
      <c r="N182" s="355"/>
    </row>
    <row r="183" spans="2:14" ht="19.5" customHeight="1">
      <c r="B183" s="960"/>
      <c r="C183" s="931"/>
      <c r="D183" s="931"/>
      <c r="E183" s="931"/>
      <c r="F183" s="931"/>
      <c r="G183" s="931"/>
      <c r="H183" s="931"/>
      <c r="I183" s="931"/>
      <c r="J183" s="931"/>
      <c r="K183" s="931"/>
      <c r="L183" s="931"/>
      <c r="M183" s="932"/>
      <c r="N183" s="355"/>
    </row>
    <row r="184" spans="2:14" ht="19.5" customHeight="1">
      <c r="B184" s="960"/>
      <c r="C184" s="886"/>
      <c r="D184" s="886"/>
      <c r="E184" s="886"/>
      <c r="F184" s="886"/>
      <c r="G184" s="886"/>
      <c r="H184" s="886"/>
      <c r="I184" s="886"/>
      <c r="J184" s="886"/>
      <c r="K184" s="886"/>
      <c r="L184" s="886"/>
      <c r="M184" s="933"/>
      <c r="N184" s="355"/>
    </row>
    <row r="185" spans="2:14" ht="19.5" customHeight="1">
      <c r="B185" s="960"/>
      <c r="C185" s="886"/>
      <c r="D185" s="886"/>
      <c r="E185" s="886"/>
      <c r="F185" s="886"/>
      <c r="G185" s="886"/>
      <c r="H185" s="886"/>
      <c r="I185" s="886"/>
      <c r="J185" s="886"/>
      <c r="K185" s="886"/>
      <c r="L185" s="886"/>
      <c r="M185" s="933"/>
      <c r="N185" s="355"/>
    </row>
    <row r="186" spans="2:14" ht="19.5" customHeight="1">
      <c r="B186" s="960"/>
      <c r="C186" s="886"/>
      <c r="D186" s="886"/>
      <c r="E186" s="886"/>
      <c r="F186" s="886"/>
      <c r="G186" s="886"/>
      <c r="H186" s="886"/>
      <c r="I186" s="886"/>
      <c r="J186" s="886"/>
      <c r="K186" s="886"/>
      <c r="L186" s="886"/>
      <c r="M186" s="933"/>
    </row>
    <row r="187" spans="2:14" ht="19.5" customHeight="1">
      <c r="B187" s="960"/>
      <c r="C187" s="886"/>
      <c r="D187" s="886"/>
      <c r="E187" s="886"/>
      <c r="F187" s="886"/>
      <c r="G187" s="886"/>
      <c r="H187" s="886"/>
      <c r="I187" s="886"/>
      <c r="J187" s="886"/>
      <c r="K187" s="886"/>
      <c r="L187" s="886"/>
      <c r="M187" s="933"/>
      <c r="N187" s="52"/>
    </row>
    <row r="188" spans="2:14" ht="19.5" customHeight="1">
      <c r="B188" s="960"/>
      <c r="C188" s="886"/>
      <c r="D188" s="886"/>
      <c r="E188" s="886"/>
      <c r="F188" s="886"/>
      <c r="G188" s="886"/>
      <c r="H188" s="886"/>
      <c r="I188" s="886"/>
      <c r="J188" s="886"/>
      <c r="K188" s="886"/>
      <c r="L188" s="886"/>
      <c r="M188" s="933"/>
      <c r="N188" s="52"/>
    </row>
    <row r="189" spans="2:14" ht="19.5" customHeight="1" thickBot="1">
      <c r="B189" s="961"/>
      <c r="C189" s="934"/>
      <c r="D189" s="934"/>
      <c r="E189" s="934"/>
      <c r="F189" s="934"/>
      <c r="G189" s="934"/>
      <c r="H189" s="934"/>
      <c r="I189" s="934"/>
      <c r="J189" s="934"/>
      <c r="K189" s="934"/>
      <c r="L189" s="934"/>
      <c r="M189" s="935"/>
      <c r="N189" s="52"/>
    </row>
    <row r="190" spans="2:14" ht="19.5" customHeight="1" thickBot="1"/>
    <row r="191" spans="2:14" ht="19.5" customHeight="1">
      <c r="B191" s="374" t="s">
        <v>290</v>
      </c>
      <c r="C191" s="375"/>
      <c r="D191" s="375"/>
      <c r="E191" s="375"/>
      <c r="F191" s="375"/>
      <c r="G191" s="375"/>
      <c r="H191" s="375"/>
      <c r="I191" s="375"/>
      <c r="J191" s="375"/>
      <c r="K191" s="375"/>
      <c r="L191" s="375"/>
      <c r="M191" s="376"/>
      <c r="N191" s="52"/>
    </row>
    <row r="192" spans="2:14" ht="19.5" customHeight="1">
      <c r="B192" s="377" t="s">
        <v>291</v>
      </c>
      <c r="C192" s="378"/>
      <c r="D192" s="378"/>
      <c r="E192" s="378"/>
      <c r="F192" s="378"/>
      <c r="G192" s="378"/>
      <c r="H192" s="378"/>
      <c r="I192" s="378"/>
      <c r="J192" s="378"/>
      <c r="K192" s="378"/>
      <c r="L192" s="378"/>
      <c r="M192" s="379"/>
      <c r="N192" s="52"/>
    </row>
    <row r="193" spans="2:14" ht="19.5" customHeight="1">
      <c r="B193" s="954"/>
      <c r="C193" s="886"/>
      <c r="D193" s="886"/>
      <c r="E193" s="886"/>
      <c r="F193" s="886"/>
      <c r="G193" s="886"/>
      <c r="H193" s="886"/>
      <c r="I193" s="886"/>
      <c r="J193" s="886"/>
      <c r="K193" s="886"/>
      <c r="L193" s="886"/>
      <c r="M193" s="933"/>
      <c r="N193" s="52"/>
    </row>
    <row r="194" spans="2:14" ht="19.5" customHeight="1">
      <c r="B194" s="954"/>
      <c r="C194" s="886"/>
      <c r="D194" s="886"/>
      <c r="E194" s="886"/>
      <c r="F194" s="886"/>
      <c r="G194" s="886"/>
      <c r="H194" s="886"/>
      <c r="I194" s="886"/>
      <c r="J194" s="886"/>
      <c r="K194" s="886"/>
      <c r="L194" s="886"/>
      <c r="M194" s="933"/>
      <c r="N194" s="52"/>
    </row>
    <row r="195" spans="2:14" ht="19.5" customHeight="1">
      <c r="B195" s="954"/>
      <c r="C195" s="886"/>
      <c r="D195" s="886"/>
      <c r="E195" s="886"/>
      <c r="F195" s="886"/>
      <c r="G195" s="886"/>
      <c r="H195" s="886"/>
      <c r="I195" s="886"/>
      <c r="J195" s="886"/>
      <c r="K195" s="886"/>
      <c r="L195" s="886"/>
      <c r="M195" s="933"/>
      <c r="N195" s="52"/>
    </row>
    <row r="196" spans="2:14" ht="19.5" customHeight="1">
      <c r="B196" s="954"/>
      <c r="C196" s="886"/>
      <c r="D196" s="886"/>
      <c r="E196" s="886"/>
      <c r="F196" s="886"/>
      <c r="G196" s="886"/>
      <c r="H196" s="886"/>
      <c r="I196" s="886"/>
      <c r="J196" s="886"/>
      <c r="K196" s="886"/>
      <c r="L196" s="886"/>
      <c r="M196" s="933"/>
      <c r="N196" s="52"/>
    </row>
    <row r="197" spans="2:14" ht="19.5" customHeight="1">
      <c r="B197" s="956"/>
      <c r="C197" s="957"/>
      <c r="D197" s="957"/>
      <c r="E197" s="957"/>
      <c r="F197" s="957"/>
      <c r="G197" s="957"/>
      <c r="H197" s="957"/>
      <c r="I197" s="957"/>
      <c r="J197" s="957"/>
      <c r="K197" s="957"/>
      <c r="L197" s="957"/>
      <c r="M197" s="958"/>
      <c r="N197" s="52"/>
    </row>
    <row r="198" spans="2:14" ht="19.5" customHeight="1">
      <c r="B198" s="380" t="s">
        <v>292</v>
      </c>
      <c r="C198" s="60"/>
      <c r="D198" s="60"/>
      <c r="E198" s="60"/>
      <c r="F198" s="60"/>
      <c r="G198" s="60"/>
      <c r="H198" s="60"/>
      <c r="I198" s="60"/>
      <c r="J198" s="60"/>
      <c r="K198" s="60"/>
      <c r="L198" s="60"/>
      <c r="M198" s="381"/>
    </row>
    <row r="199" spans="2:14" ht="19.5" customHeight="1">
      <c r="B199" s="954"/>
      <c r="C199" s="886"/>
      <c r="D199" s="886"/>
      <c r="E199" s="886"/>
      <c r="F199" s="886"/>
      <c r="G199" s="886"/>
      <c r="H199" s="886"/>
      <c r="I199" s="886"/>
      <c r="J199" s="886"/>
      <c r="K199" s="886"/>
      <c r="L199" s="886"/>
      <c r="M199" s="933"/>
    </row>
    <row r="200" spans="2:14" ht="19.5" customHeight="1">
      <c r="B200" s="954"/>
      <c r="C200" s="886"/>
      <c r="D200" s="886"/>
      <c r="E200" s="886"/>
      <c r="F200" s="886"/>
      <c r="G200" s="886"/>
      <c r="H200" s="886"/>
      <c r="I200" s="886"/>
      <c r="J200" s="886"/>
      <c r="K200" s="886"/>
      <c r="L200" s="886"/>
      <c r="M200" s="933"/>
      <c r="N200" s="52"/>
    </row>
    <row r="201" spans="2:14" ht="19.5" customHeight="1">
      <c r="B201" s="954"/>
      <c r="C201" s="886"/>
      <c r="D201" s="886"/>
      <c r="E201" s="886"/>
      <c r="F201" s="886"/>
      <c r="G201" s="886"/>
      <c r="H201" s="886"/>
      <c r="I201" s="886"/>
      <c r="J201" s="886"/>
      <c r="K201" s="886"/>
      <c r="L201" s="886"/>
      <c r="M201" s="933"/>
      <c r="N201" s="52"/>
    </row>
    <row r="202" spans="2:14" ht="19.5" customHeight="1">
      <c r="B202" s="954"/>
      <c r="C202" s="886"/>
      <c r="D202" s="886"/>
      <c r="E202" s="886"/>
      <c r="F202" s="886"/>
      <c r="G202" s="886"/>
      <c r="H202" s="886"/>
      <c r="I202" s="886"/>
      <c r="J202" s="886"/>
      <c r="K202" s="886"/>
      <c r="L202" s="886"/>
      <c r="M202" s="933"/>
      <c r="N202" s="52"/>
    </row>
    <row r="203" spans="2:14" ht="19.5" customHeight="1" thickBot="1">
      <c r="B203" s="955"/>
      <c r="C203" s="934"/>
      <c r="D203" s="934"/>
      <c r="E203" s="934"/>
      <c r="F203" s="934"/>
      <c r="G203" s="934"/>
      <c r="H203" s="934"/>
      <c r="I203" s="934"/>
      <c r="J203" s="934"/>
      <c r="K203" s="934"/>
      <c r="L203" s="934"/>
      <c r="M203" s="935"/>
    </row>
    <row r="204" spans="2:14" ht="19.5" customHeight="1" thickBot="1"/>
    <row r="205" spans="2:14" ht="19.5" customHeight="1">
      <c r="B205" s="374" t="s">
        <v>293</v>
      </c>
      <c r="C205" s="368"/>
      <c r="D205" s="368"/>
      <c r="E205" s="368"/>
      <c r="F205" s="368"/>
      <c r="G205" s="368"/>
      <c r="H205" s="368"/>
      <c r="I205" s="368"/>
      <c r="J205" s="368"/>
      <c r="K205" s="368"/>
      <c r="L205" s="368"/>
      <c r="M205" s="382"/>
      <c r="N205" s="52"/>
    </row>
    <row r="206" spans="2:14" ht="19.5" customHeight="1">
      <c r="B206" s="377" t="s">
        <v>294</v>
      </c>
      <c r="C206" s="378"/>
      <c r="D206" s="378"/>
      <c r="E206" s="378"/>
      <c r="F206" s="378"/>
      <c r="G206" s="378"/>
      <c r="H206" s="378"/>
      <c r="I206" s="378"/>
      <c r="J206" s="378"/>
      <c r="K206" s="378"/>
      <c r="L206" s="378"/>
      <c r="M206" s="379"/>
      <c r="N206" s="52"/>
    </row>
    <row r="207" spans="2:14" ht="19.5" customHeight="1">
      <c r="B207" s="954"/>
      <c r="C207" s="886"/>
      <c r="D207" s="886"/>
      <c r="E207" s="886"/>
      <c r="F207" s="886"/>
      <c r="G207" s="886"/>
      <c r="H207" s="886"/>
      <c r="I207" s="886"/>
      <c r="J207" s="886"/>
      <c r="K207" s="886"/>
      <c r="L207" s="886"/>
      <c r="M207" s="933"/>
      <c r="N207" s="52"/>
    </row>
    <row r="208" spans="2:14" ht="19.5" customHeight="1">
      <c r="B208" s="954"/>
      <c r="C208" s="886"/>
      <c r="D208" s="886"/>
      <c r="E208" s="886"/>
      <c r="F208" s="886"/>
      <c r="G208" s="886"/>
      <c r="H208" s="886"/>
      <c r="I208" s="886"/>
      <c r="J208" s="886"/>
      <c r="K208" s="886"/>
      <c r="L208" s="886"/>
      <c r="M208" s="933"/>
      <c r="N208" s="52"/>
    </row>
    <row r="209" spans="2:14" ht="19.5" customHeight="1">
      <c r="B209" s="954"/>
      <c r="C209" s="886"/>
      <c r="D209" s="886"/>
      <c r="E209" s="886"/>
      <c r="F209" s="886"/>
      <c r="G209" s="886"/>
      <c r="H209" s="886"/>
      <c r="I209" s="886"/>
      <c r="J209" s="886"/>
      <c r="K209" s="886"/>
      <c r="L209" s="886"/>
      <c r="M209" s="933"/>
      <c r="N209" s="52"/>
    </row>
    <row r="210" spans="2:14" ht="19.5" customHeight="1">
      <c r="B210" s="954"/>
      <c r="C210" s="886"/>
      <c r="D210" s="886"/>
      <c r="E210" s="886"/>
      <c r="F210" s="886"/>
      <c r="G210" s="886"/>
      <c r="H210" s="886"/>
      <c r="I210" s="886"/>
      <c r="J210" s="886"/>
      <c r="K210" s="886"/>
      <c r="L210" s="886"/>
      <c r="M210" s="933"/>
      <c r="N210" s="52"/>
    </row>
    <row r="211" spans="2:14" ht="19.5" customHeight="1">
      <c r="B211" s="956"/>
      <c r="C211" s="957"/>
      <c r="D211" s="957"/>
      <c r="E211" s="957"/>
      <c r="F211" s="957"/>
      <c r="G211" s="957"/>
      <c r="H211" s="957"/>
      <c r="I211" s="957"/>
      <c r="J211" s="957"/>
      <c r="K211" s="957"/>
      <c r="L211" s="957"/>
      <c r="M211" s="958"/>
      <c r="N211" s="52"/>
    </row>
    <row r="212" spans="2:14" ht="19.5" customHeight="1">
      <c r="B212" s="380" t="s">
        <v>292</v>
      </c>
      <c r="C212" s="60"/>
      <c r="D212" s="60"/>
      <c r="E212" s="60"/>
      <c r="F212" s="60"/>
      <c r="G212" s="60"/>
      <c r="H212" s="60"/>
      <c r="I212" s="60"/>
      <c r="J212" s="60"/>
      <c r="K212" s="60"/>
      <c r="L212" s="60"/>
      <c r="M212" s="381"/>
    </row>
    <row r="213" spans="2:14" ht="19.5" customHeight="1">
      <c r="B213" s="954"/>
      <c r="C213" s="886"/>
      <c r="D213" s="886"/>
      <c r="E213" s="886"/>
      <c r="F213" s="886"/>
      <c r="G213" s="886"/>
      <c r="H213" s="886"/>
      <c r="I213" s="886"/>
      <c r="J213" s="886"/>
      <c r="K213" s="886"/>
      <c r="L213" s="886"/>
      <c r="M213" s="933"/>
    </row>
    <row r="214" spans="2:14" ht="19.149999999999999" customHeight="1">
      <c r="B214" s="954"/>
      <c r="C214" s="886"/>
      <c r="D214" s="886"/>
      <c r="E214" s="886"/>
      <c r="F214" s="886"/>
      <c r="G214" s="886"/>
      <c r="H214" s="886"/>
      <c r="I214" s="886"/>
      <c r="J214" s="886"/>
      <c r="K214" s="886"/>
      <c r="L214" s="886"/>
      <c r="M214" s="933"/>
      <c r="N214" s="52"/>
    </row>
    <row r="215" spans="2:14" ht="19.5" customHeight="1">
      <c r="B215" s="954"/>
      <c r="C215" s="886"/>
      <c r="D215" s="886"/>
      <c r="E215" s="886"/>
      <c r="F215" s="886"/>
      <c r="G215" s="886"/>
      <c r="H215" s="886"/>
      <c r="I215" s="886"/>
      <c r="J215" s="886"/>
      <c r="K215" s="886"/>
      <c r="L215" s="886"/>
      <c r="M215" s="933"/>
      <c r="N215" s="52"/>
    </row>
    <row r="216" spans="2:14" ht="19.5" customHeight="1">
      <c r="B216" s="954"/>
      <c r="C216" s="886"/>
      <c r="D216" s="886"/>
      <c r="E216" s="886"/>
      <c r="F216" s="886"/>
      <c r="G216" s="886"/>
      <c r="H216" s="886"/>
      <c r="I216" s="886"/>
      <c r="J216" s="886"/>
      <c r="K216" s="886"/>
      <c r="L216" s="886"/>
      <c r="M216" s="933"/>
      <c r="N216" s="52"/>
    </row>
    <row r="217" spans="2:14" ht="19.5" customHeight="1" thickBot="1">
      <c r="B217" s="955"/>
      <c r="C217" s="934"/>
      <c r="D217" s="934"/>
      <c r="E217" s="934"/>
      <c r="F217" s="934"/>
      <c r="G217" s="934"/>
      <c r="H217" s="934"/>
      <c r="I217" s="934"/>
      <c r="J217" s="934"/>
      <c r="K217" s="934"/>
      <c r="L217" s="934"/>
      <c r="M217" s="935"/>
    </row>
    <row r="218" spans="2:14" customFormat="1" ht="19.5" customHeight="1" thickBot="1">
      <c r="B218" s="362"/>
    </row>
    <row r="219" spans="2:14" customFormat="1" ht="19.5" customHeight="1">
      <c r="B219" s="922" t="s">
        <v>548</v>
      </c>
      <c r="C219" s="923"/>
      <c r="D219" s="923"/>
      <c r="E219" s="923"/>
      <c r="F219" s="923"/>
      <c r="G219" s="923"/>
      <c r="H219" s="923"/>
      <c r="I219" s="923"/>
      <c r="J219" s="923"/>
      <c r="K219" s="923"/>
      <c r="L219" s="923"/>
      <c r="M219" s="924"/>
    </row>
    <row r="220" spans="2:14" s="43" customFormat="1" ht="16.899999999999999" customHeight="1">
      <c r="B220" s="925" t="str">
        <f>IF(ISBLANK(交付申請書総表貼り付け欄!B57),"",交付申請書総表貼り付け欄!B57)</f>
        <v/>
      </c>
      <c r="C220" s="926"/>
      <c r="D220" s="926"/>
      <c r="E220" s="926"/>
      <c r="F220" s="926"/>
      <c r="G220" s="926"/>
      <c r="H220" s="926"/>
      <c r="I220" s="926"/>
      <c r="J220" s="926"/>
      <c r="K220" s="926"/>
      <c r="L220" s="926"/>
      <c r="M220" s="927"/>
      <c r="N220" s="989" t="s">
        <v>549</v>
      </c>
    </row>
    <row r="221" spans="2:14" s="43" customFormat="1" ht="17.25" customHeight="1">
      <c r="B221" s="925"/>
      <c r="C221" s="926"/>
      <c r="D221" s="926"/>
      <c r="E221" s="926"/>
      <c r="F221" s="926"/>
      <c r="G221" s="926"/>
      <c r="H221" s="926"/>
      <c r="I221" s="926"/>
      <c r="J221" s="926"/>
      <c r="K221" s="926"/>
      <c r="L221" s="926"/>
      <c r="M221" s="927"/>
      <c r="N221" s="989"/>
    </row>
    <row r="222" spans="2:14" s="43" customFormat="1" ht="17.25" customHeight="1">
      <c r="B222" s="925"/>
      <c r="C222" s="926"/>
      <c r="D222" s="926"/>
      <c r="E222" s="926"/>
      <c r="F222" s="926"/>
      <c r="G222" s="926"/>
      <c r="H222" s="926"/>
      <c r="I222" s="926"/>
      <c r="J222" s="926"/>
      <c r="K222" s="926"/>
      <c r="L222" s="926"/>
      <c r="M222" s="927"/>
      <c r="N222" s="989"/>
    </row>
    <row r="223" spans="2:14" s="43" customFormat="1" ht="17.25" customHeight="1">
      <c r="B223" s="925"/>
      <c r="C223" s="926"/>
      <c r="D223" s="926"/>
      <c r="E223" s="926"/>
      <c r="F223" s="926"/>
      <c r="G223" s="926"/>
      <c r="H223" s="926"/>
      <c r="I223" s="926"/>
      <c r="J223" s="926"/>
      <c r="K223" s="926"/>
      <c r="L223" s="926"/>
      <c r="M223" s="927"/>
      <c r="N223" s="989"/>
    </row>
    <row r="224" spans="2:14" s="43" customFormat="1" ht="17.25" customHeight="1">
      <c r="B224" s="928"/>
      <c r="C224" s="929"/>
      <c r="D224" s="929"/>
      <c r="E224" s="929"/>
      <c r="F224" s="929"/>
      <c r="G224" s="929"/>
      <c r="H224" s="929"/>
      <c r="I224" s="929"/>
      <c r="J224" s="929"/>
      <c r="K224" s="929"/>
      <c r="L224" s="929"/>
      <c r="M224" s="930"/>
      <c r="N224" s="989"/>
    </row>
    <row r="225" spans="1:14" s="43" customFormat="1" ht="17.45" customHeight="1">
      <c r="B225" s="990" t="s">
        <v>550</v>
      </c>
      <c r="C225" s="991"/>
      <c r="D225" s="991"/>
      <c r="E225" s="991"/>
      <c r="F225" s="991"/>
      <c r="G225" s="991"/>
      <c r="H225" s="991"/>
      <c r="I225" s="991"/>
      <c r="J225" s="991"/>
      <c r="K225" s="991"/>
      <c r="L225" s="991"/>
      <c r="M225" s="992"/>
      <c r="N225" s="548"/>
    </row>
    <row r="226" spans="1:14" s="43" customFormat="1" ht="17.45" customHeight="1">
      <c r="B226" s="993"/>
      <c r="C226" s="994"/>
      <c r="D226" s="994"/>
      <c r="E226" s="994"/>
      <c r="F226" s="994"/>
      <c r="G226" s="994"/>
      <c r="H226" s="994"/>
      <c r="I226" s="994"/>
      <c r="J226" s="994"/>
      <c r="K226" s="994"/>
      <c r="L226" s="994"/>
      <c r="M226" s="995"/>
      <c r="N226" s="548"/>
    </row>
    <row r="227" spans="1:14" s="43" customFormat="1" ht="17.45" customHeight="1">
      <c r="B227" s="993"/>
      <c r="C227" s="994"/>
      <c r="D227" s="994"/>
      <c r="E227" s="994"/>
      <c r="F227" s="994"/>
      <c r="G227" s="994"/>
      <c r="H227" s="994"/>
      <c r="I227" s="994"/>
      <c r="J227" s="994"/>
      <c r="K227" s="994"/>
      <c r="L227" s="994"/>
      <c r="M227" s="995"/>
      <c r="N227" s="548"/>
    </row>
    <row r="228" spans="1:14" s="43" customFormat="1" ht="17.45" customHeight="1">
      <c r="B228" s="993"/>
      <c r="C228" s="994"/>
      <c r="D228" s="994"/>
      <c r="E228" s="994"/>
      <c r="F228" s="994"/>
      <c r="G228" s="994"/>
      <c r="H228" s="994"/>
      <c r="I228" s="994"/>
      <c r="J228" s="994"/>
      <c r="K228" s="994"/>
      <c r="L228" s="994"/>
      <c r="M228" s="995"/>
      <c r="N228" s="548"/>
    </row>
    <row r="229" spans="1:14" s="550" customFormat="1" ht="17.45" customHeight="1" thickBot="1">
      <c r="A229" s="109"/>
      <c r="B229" s="996"/>
      <c r="C229" s="997"/>
      <c r="D229" s="997"/>
      <c r="E229" s="997"/>
      <c r="F229" s="997"/>
      <c r="G229" s="997"/>
      <c r="H229" s="997"/>
      <c r="I229" s="997"/>
      <c r="J229" s="997"/>
      <c r="K229" s="997"/>
      <c r="L229" s="997"/>
      <c r="M229" s="998"/>
      <c r="N229" s="549"/>
    </row>
    <row r="230" spans="1:14" customFormat="1" ht="19.5">
      <c r="B230" s="363"/>
      <c r="C230" s="364"/>
      <c r="D230" s="364"/>
      <c r="E230" s="364"/>
      <c r="F230" s="364"/>
      <c r="G230" s="364"/>
      <c r="H230" s="364"/>
      <c r="I230" s="364"/>
      <c r="J230" s="364"/>
      <c r="K230" s="364"/>
    </row>
    <row r="231" spans="1:14" customFormat="1" ht="19.5">
      <c r="B231" s="363"/>
      <c r="C231" s="364"/>
      <c r="D231" s="364"/>
      <c r="E231" s="364"/>
      <c r="F231" s="364"/>
      <c r="G231" s="364"/>
      <c r="H231" s="364"/>
      <c r="I231" s="364"/>
      <c r="J231" s="364"/>
      <c r="K231" s="364"/>
    </row>
    <row r="232" spans="1:14" customFormat="1" ht="19.5">
      <c r="B232" s="362"/>
    </row>
    <row r="233" spans="1:14" customFormat="1" ht="19.5">
      <c r="B233" s="362"/>
    </row>
    <row r="234" spans="1:14" customFormat="1" ht="19.5">
      <c r="B234" s="362"/>
    </row>
    <row r="235" spans="1:14" customFormat="1" ht="19.5">
      <c r="B235" s="363"/>
      <c r="C235" s="364"/>
      <c r="D235" s="364"/>
      <c r="E235" s="364"/>
      <c r="F235" s="364"/>
      <c r="G235" s="364"/>
      <c r="H235" s="364"/>
      <c r="I235" s="364"/>
      <c r="J235" s="364"/>
      <c r="K235" s="364"/>
    </row>
    <row r="236" spans="1:14" customFormat="1" ht="19.5">
      <c r="B236" s="363"/>
      <c r="C236" s="364"/>
      <c r="D236" s="364"/>
      <c r="E236" s="364"/>
      <c r="F236" s="364"/>
      <c r="G236" s="364"/>
      <c r="H236" s="364"/>
      <c r="I236" s="364"/>
      <c r="J236" s="364"/>
      <c r="K236" s="364"/>
    </row>
    <row r="237" spans="1:14" customFormat="1" ht="19.5">
      <c r="B237" s="363"/>
      <c r="C237" s="364"/>
      <c r="D237" s="364"/>
      <c r="E237" s="364"/>
      <c r="F237" s="364"/>
      <c r="G237" s="364"/>
      <c r="H237" s="364"/>
      <c r="I237" s="364"/>
      <c r="J237" s="364"/>
      <c r="K237" s="364"/>
    </row>
    <row r="238" spans="1:14" customFormat="1" ht="19.5">
      <c r="B238" s="363"/>
      <c r="C238" s="364"/>
      <c r="D238" s="364"/>
      <c r="E238" s="364"/>
      <c r="F238" s="364"/>
      <c r="G238" s="364"/>
      <c r="H238" s="364"/>
      <c r="I238" s="364"/>
      <c r="J238" s="364"/>
      <c r="K238" s="364"/>
    </row>
    <row r="239" spans="1:14" customFormat="1" ht="19.5">
      <c r="B239" s="363"/>
      <c r="C239" s="364"/>
      <c r="D239" s="364"/>
      <c r="E239" s="364"/>
      <c r="F239" s="364"/>
      <c r="G239" s="364"/>
      <c r="H239" s="364"/>
      <c r="I239" s="364"/>
      <c r="J239" s="364"/>
      <c r="K239" s="364"/>
    </row>
  </sheetData>
  <mergeCells count="64">
    <mergeCell ref="N220:N224"/>
    <mergeCell ref="B225:M225"/>
    <mergeCell ref="B226:M229"/>
    <mergeCell ref="B3:D3"/>
    <mergeCell ref="E3:H3"/>
    <mergeCell ref="J3:M3"/>
    <mergeCell ref="C4:M4"/>
    <mergeCell ref="B5:B15"/>
    <mergeCell ref="C5:M15"/>
    <mergeCell ref="N5:N8"/>
    <mergeCell ref="B16:B26"/>
    <mergeCell ref="C16:M26"/>
    <mergeCell ref="N16:N19"/>
    <mergeCell ref="C27:M27"/>
    <mergeCell ref="N92:N95"/>
    <mergeCell ref="B27:B53"/>
    <mergeCell ref="C28:M35"/>
    <mergeCell ref="C36:M36"/>
    <mergeCell ref="C37:M44"/>
    <mergeCell ref="C45:M45"/>
    <mergeCell ref="C46:M53"/>
    <mergeCell ref="C55:M55"/>
    <mergeCell ref="C56:M65"/>
    <mergeCell ref="N56:N60"/>
    <mergeCell ref="B66:B89"/>
    <mergeCell ref="C66:M66"/>
    <mergeCell ref="C67:M73"/>
    <mergeCell ref="C74:M74"/>
    <mergeCell ref="C75:M81"/>
    <mergeCell ref="C82:M82"/>
    <mergeCell ref="N120:N123"/>
    <mergeCell ref="B130:B153"/>
    <mergeCell ref="C130:M130"/>
    <mergeCell ref="C131:M137"/>
    <mergeCell ref="C146:M146"/>
    <mergeCell ref="C147:M153"/>
    <mergeCell ref="C138:M138"/>
    <mergeCell ref="C139:M145"/>
    <mergeCell ref="B102:B117"/>
    <mergeCell ref="C102:M102"/>
    <mergeCell ref="C103:M109"/>
    <mergeCell ref="C110:M110"/>
    <mergeCell ref="C120:M129"/>
    <mergeCell ref="C183:M189"/>
    <mergeCell ref="B193:M197"/>
    <mergeCell ref="C155:M155"/>
    <mergeCell ref="C156:M165"/>
    <mergeCell ref="N156:N159"/>
    <mergeCell ref="B219:M219"/>
    <mergeCell ref="B220:M224"/>
    <mergeCell ref="C83:M89"/>
    <mergeCell ref="C111:M117"/>
    <mergeCell ref="C119:M119"/>
    <mergeCell ref="C91:M91"/>
    <mergeCell ref="C92:M101"/>
    <mergeCell ref="B199:M203"/>
    <mergeCell ref="B207:M211"/>
    <mergeCell ref="B213:M217"/>
    <mergeCell ref="B166:B189"/>
    <mergeCell ref="C166:M166"/>
    <mergeCell ref="C167:M173"/>
    <mergeCell ref="C174:M174"/>
    <mergeCell ref="C175:M181"/>
    <mergeCell ref="C182:M182"/>
  </mergeCells>
  <phoneticPr fontId="9"/>
  <dataValidations count="4">
    <dataValidation operator="lessThanOrEqual" allowBlank="1" showInputMessage="1" showErrorMessage="1" sqref="C5:M26 C56:M65 C92:M101 C120:M129 C156:M165" xr:uid="{FAE6F30A-DFCB-4627-A1C4-E989409AEEE1}"/>
    <dataValidation type="textLength" operator="lessThanOrEqual" allowBlank="1" showInputMessage="1" showErrorMessage="1" errorTitle="字数超過" error="300字・6行以内でご記入ください。" sqref="B16:B20 B5:B6 B27:C29 C36:C38 C45:C47 B66 C110:C113 C174:C177 C146 B198 B192:B193 B206:B207 B212 B138:C138 C82:C85 B130:C130 C182:C186 B102:C103 C66:C67 C74:C75 C166:C169 B166" xr:uid="{4A1B28EE-7C3F-4A20-B139-F9210AA2872C}">
      <formula1>300</formula1>
    </dataValidation>
    <dataValidation operator="lessThanOrEqual" allowBlank="1" showInputMessage="1" showErrorMessage="1" errorTitle="字数超過" error="200字・4行以下で入力してください。" sqref="C91 C119 C155 B191 B205" xr:uid="{F6B1FB3D-15A7-4908-9492-EBF51CD178BF}"/>
    <dataValidation type="textLength" operator="lessThanOrEqual" allowBlank="1" showInputMessage="1" showErrorMessage="1" sqref="B225" xr:uid="{1B2D79BB-2F50-4121-B99A-FA6BD16E14F2}">
      <formula1>350</formula1>
    </dataValidation>
  </dataValidations>
  <pageMargins left="0.7" right="0.44" top="0.51" bottom="0.54" header="0.3" footer="0.22"/>
  <pageSetup paperSize="9" scale="54" fitToHeight="0" orientation="portrait" r:id="rId1"/>
  <headerFooter scaleWithDoc="0">
    <oddFooter>&amp;R&amp;"ＭＳ ゴシック,標準"&amp;12整理番号：（事務局記入欄）</oddFooter>
  </headerFooter>
  <rowBreaks count="4" manualBreakCount="4">
    <brk id="53" min="1" max="12" man="1"/>
    <brk id="118" min="1" max="12" man="1"/>
    <brk id="190" min="1" max="12" man="1"/>
    <brk id="2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22"/>
  <sheetViews>
    <sheetView view="pageBreakPreview" zoomScale="70" zoomScaleNormal="90" zoomScaleSheetLayoutView="70" workbookViewId="0">
      <selection activeCell="J5" sqref="J5"/>
    </sheetView>
  </sheetViews>
  <sheetFormatPr defaultColWidth="9" defaultRowHeight="20.100000000000001" customHeight="1"/>
  <cols>
    <col min="1" max="1" width="4.875" style="40" bestFit="1" customWidth="1"/>
    <col min="2" max="2" width="4.625" style="40" customWidth="1"/>
    <col min="3" max="3" width="10.5" style="40" customWidth="1"/>
    <col min="4" max="4" width="4.625" style="40" hidden="1" customWidth="1"/>
    <col min="5" max="5" width="20.625" style="71" customWidth="1"/>
    <col min="6" max="6" width="28.375" style="71" customWidth="1"/>
    <col min="7" max="7" width="28.375" style="40" customWidth="1"/>
    <col min="8" max="8" width="16.625" style="173" customWidth="1"/>
    <col min="9" max="9" width="6.625" style="73" customWidth="1"/>
    <col min="10" max="10" width="4.625" style="73" customWidth="1"/>
    <col min="11" max="11" width="6.625" style="73" customWidth="1"/>
    <col min="12" max="12" width="4.625" style="73" customWidth="1"/>
    <col min="13" max="13" width="6.625" style="74" hidden="1" customWidth="1"/>
    <col min="14" max="14" width="18.625" style="73" customWidth="1"/>
    <col min="15" max="15" width="15.625" style="76" customWidth="1"/>
    <col min="16" max="16" width="9" style="40"/>
    <col min="17" max="17" width="4.625" style="40" customWidth="1"/>
    <col min="18" max="18" width="16.125" style="40" bestFit="1" customWidth="1"/>
    <col min="19" max="16384" width="9" style="40"/>
  </cols>
  <sheetData>
    <row r="1" spans="1:18" ht="26.25" customHeight="1">
      <c r="B1" s="235" t="s">
        <v>295</v>
      </c>
      <c r="H1" s="72"/>
      <c r="O1" s="1015"/>
      <c r="P1" s="1015"/>
    </row>
    <row r="2" spans="1:18" ht="9.6" customHeight="1">
      <c r="B2" s="70"/>
      <c r="H2" s="72"/>
      <c r="P2" s="50"/>
    </row>
    <row r="3" spans="1:18" s="43" customFormat="1" ht="34.5" customHeight="1">
      <c r="E3" s="44" t="s">
        <v>130</v>
      </c>
      <c r="F3" s="1018" t="str">
        <f>IF(ISBLANK(総表!C15),"",総表!C15)</f>
        <v/>
      </c>
      <c r="G3" s="1018"/>
      <c r="H3" s="46" t="s">
        <v>131</v>
      </c>
      <c r="I3" s="1017" t="str">
        <f>IF(ISBLANK(総表!C31),"",総表!C31)</f>
        <v/>
      </c>
      <c r="J3" s="1018"/>
      <c r="K3" s="1018"/>
      <c r="L3" s="1018"/>
      <c r="M3" s="1018"/>
      <c r="N3" s="1018"/>
      <c r="O3" s="1018"/>
      <c r="P3" s="1018"/>
      <c r="Q3" s="300" t="s">
        <v>196</v>
      </c>
    </row>
    <row r="4" spans="1:18" s="43" customFormat="1" ht="30.6" customHeight="1">
      <c r="E4" s="45"/>
      <c r="F4" s="45"/>
      <c r="H4" s="47"/>
      <c r="I4" s="48"/>
      <c r="J4" s="48"/>
      <c r="K4" s="48"/>
      <c r="L4" s="48"/>
      <c r="M4" s="49"/>
      <c r="N4" s="48"/>
      <c r="O4" s="75"/>
      <c r="P4" s="50"/>
    </row>
    <row r="5" spans="1:18" s="43" customFormat="1" ht="30.6" customHeight="1">
      <c r="B5" s="1025" t="s">
        <v>108</v>
      </c>
      <c r="C5" s="1026"/>
      <c r="D5" s="1026"/>
      <c r="E5" s="1026"/>
      <c r="F5" s="1012" t="s">
        <v>547</v>
      </c>
      <c r="G5" s="1013"/>
      <c r="H5" s="1013"/>
      <c r="I5" s="1014"/>
      <c r="J5" s="48"/>
      <c r="K5" s="48"/>
      <c r="L5" s="48"/>
      <c r="M5" s="49"/>
      <c r="N5" s="48"/>
      <c r="O5" s="75"/>
      <c r="P5" s="50"/>
    </row>
    <row r="6" spans="1:18" ht="20.100000000000001" customHeight="1">
      <c r="B6" s="58"/>
      <c r="H6" s="72"/>
      <c r="I6" s="46" t="s">
        <v>296</v>
      </c>
      <c r="P6" s="50"/>
    </row>
    <row r="7" spans="1:18" ht="20.100000000000001" customHeight="1">
      <c r="A7" s="77"/>
      <c r="B7" s="78" t="s">
        <v>77</v>
      </c>
      <c r="C7" s="79"/>
      <c r="D7" s="79"/>
      <c r="E7" s="80"/>
      <c r="F7" s="81"/>
      <c r="G7" s="1011" t="s">
        <v>360</v>
      </c>
      <c r="H7" s="1011"/>
      <c r="I7" s="1011"/>
      <c r="J7" s="83"/>
      <c r="K7" s="83"/>
      <c r="L7" s="83"/>
      <c r="M7" s="84"/>
      <c r="N7" s="83"/>
    </row>
    <row r="8" spans="1:18" ht="20.100000000000001" customHeight="1">
      <c r="A8" s="77"/>
      <c r="B8" s="85"/>
      <c r="C8" s="387" t="str">
        <f>IF(総表!I12="海外公演","舞台費","文芸費")</f>
        <v>文芸費</v>
      </c>
      <c r="D8" s="388"/>
      <c r="E8" s="388"/>
      <c r="F8" s="388"/>
      <c r="G8" s="391">
        <f>O20</f>
        <v>0</v>
      </c>
      <c r="H8" s="1027"/>
      <c r="I8" s="1028"/>
      <c r="J8" s="86"/>
      <c r="K8" s="86"/>
      <c r="L8" s="86"/>
      <c r="M8" s="87"/>
      <c r="N8" s="86"/>
    </row>
    <row r="9" spans="1:18" ht="20.100000000000001" customHeight="1">
      <c r="A9" s="77"/>
      <c r="B9" s="85"/>
      <c r="C9" s="389" t="s">
        <v>112</v>
      </c>
      <c r="D9" s="390"/>
      <c r="E9" s="390"/>
      <c r="F9" s="390"/>
      <c r="G9" s="392">
        <f>O71</f>
        <v>0</v>
      </c>
      <c r="H9" s="1029"/>
      <c r="I9" s="1030"/>
      <c r="J9" s="86"/>
      <c r="K9" s="86"/>
      <c r="L9" s="86"/>
      <c r="M9" s="87"/>
      <c r="N9" s="86"/>
    </row>
    <row r="10" spans="1:18" ht="20.100000000000001" customHeight="1">
      <c r="A10" s="77"/>
      <c r="B10" s="85"/>
      <c r="C10" s="88" t="s">
        <v>82</v>
      </c>
      <c r="D10" s="89"/>
      <c r="E10" s="90"/>
      <c r="F10" s="91"/>
      <c r="G10" s="393">
        <f>SUM(G8:G9)</f>
        <v>0</v>
      </c>
      <c r="H10" s="1023">
        <f>交付申請書総表貼り付け欄!J38*1000</f>
        <v>0</v>
      </c>
      <c r="I10" s="1024"/>
      <c r="J10" s="86"/>
      <c r="K10" s="86"/>
      <c r="L10" s="86"/>
      <c r="M10" s="87"/>
      <c r="N10" s="86"/>
    </row>
    <row r="11" spans="1:18" ht="20.100000000000001" customHeight="1">
      <c r="A11" s="77"/>
      <c r="B11" s="85"/>
      <c r="C11" s="92"/>
      <c r="D11" s="93"/>
      <c r="E11" s="94" t="s">
        <v>80</v>
      </c>
      <c r="F11" s="95"/>
      <c r="G11" s="394">
        <f>SUM(R20,R71)</f>
        <v>0</v>
      </c>
      <c r="H11" s="1019"/>
      <c r="I11" s="1020"/>
      <c r="J11" s="96"/>
      <c r="K11" s="96"/>
      <c r="L11" s="96"/>
      <c r="M11" s="96"/>
      <c r="N11" s="96"/>
      <c r="O11" s="96"/>
      <c r="R11" s="97" t="s">
        <v>109</v>
      </c>
    </row>
    <row r="12" spans="1:18" ht="20.100000000000001" customHeight="1">
      <c r="A12" s="77"/>
      <c r="B12" s="85"/>
      <c r="C12" s="98"/>
      <c r="D12" s="99"/>
      <c r="E12" s="100" t="s">
        <v>81</v>
      </c>
      <c r="F12" s="101"/>
      <c r="G12" s="392">
        <f>IF(R12="2",0,G10-G11)</f>
        <v>0</v>
      </c>
      <c r="H12" s="1021"/>
      <c r="I12" s="1022"/>
      <c r="J12" s="96"/>
      <c r="K12" s="96"/>
      <c r="L12" s="96"/>
      <c r="M12" s="96"/>
      <c r="N12" s="96"/>
      <c r="O12" s="96"/>
      <c r="R12" s="102" t="str">
        <f>LEFT(F5,1)</f>
        <v>要</v>
      </c>
    </row>
    <row r="13" spans="1:18" ht="20.100000000000001" customHeight="1">
      <c r="A13" s="77"/>
      <c r="B13" s="85"/>
      <c r="C13" s="103" t="s">
        <v>83</v>
      </c>
      <c r="D13" s="104"/>
      <c r="E13" s="105"/>
      <c r="F13" s="386"/>
      <c r="G13" s="393">
        <f>IF(R12="1",ROUNDDOWN(G12*10/110,0),0)</f>
        <v>0</v>
      </c>
      <c r="H13" s="1023">
        <f>交付申請書総表貼り付け欄!J39*1000</f>
        <v>0</v>
      </c>
      <c r="I13" s="1024"/>
      <c r="J13" s="86"/>
      <c r="K13" s="86"/>
      <c r="L13" s="86"/>
      <c r="M13" s="87"/>
      <c r="N13" s="86"/>
    </row>
    <row r="14" spans="1:18" ht="20.100000000000001" customHeight="1">
      <c r="A14" s="77"/>
      <c r="B14" s="107"/>
      <c r="C14" s="103" t="s">
        <v>159</v>
      </c>
      <c r="D14" s="104"/>
      <c r="E14" s="105"/>
      <c r="F14" s="106"/>
      <c r="G14" s="395">
        <f>G10-G13</f>
        <v>0</v>
      </c>
      <c r="H14" s="1009">
        <f>交付申請書総表貼り付け欄!J40*1000</f>
        <v>0</v>
      </c>
      <c r="I14" s="1010"/>
      <c r="J14" s="86"/>
      <c r="K14" s="86"/>
      <c r="L14" s="86"/>
      <c r="M14" s="87"/>
      <c r="N14" s="86"/>
    </row>
    <row r="15" spans="1:18" ht="9.9499999999999993" customHeight="1">
      <c r="A15" s="77"/>
      <c r="B15" s="108"/>
      <c r="C15" s="109"/>
      <c r="D15" s="108"/>
      <c r="E15" s="110"/>
      <c r="F15" s="108"/>
      <c r="G15" s="111"/>
      <c r="H15" s="112"/>
      <c r="I15" s="113"/>
      <c r="J15" s="113"/>
      <c r="K15" s="113"/>
      <c r="L15" s="113"/>
      <c r="M15" s="114"/>
      <c r="N15" s="113"/>
      <c r="O15" s="115"/>
    </row>
    <row r="16" spans="1:18" ht="20.100000000000001" customHeight="1">
      <c r="A16" s="77"/>
      <c r="B16" s="120" t="s">
        <v>493</v>
      </c>
      <c r="C16" s="111"/>
      <c r="D16" s="111"/>
      <c r="E16" s="116"/>
      <c r="F16" s="517"/>
      <c r="G16" s="117"/>
      <c r="H16" s="118"/>
      <c r="I16" s="119"/>
      <c r="J16" s="119"/>
      <c r="L16" s="119"/>
      <c r="O16" s="115"/>
    </row>
    <row r="17" spans="1:18" ht="20.100000000000001" customHeight="1">
      <c r="B17" s="121" t="s">
        <v>1</v>
      </c>
      <c r="C17" s="121" t="s">
        <v>85</v>
      </c>
      <c r="D17" s="121" t="s">
        <v>84</v>
      </c>
      <c r="E17" s="121" t="s">
        <v>3</v>
      </c>
      <c r="F17" s="121" t="s">
        <v>151</v>
      </c>
      <c r="G17" s="121" t="s">
        <v>152</v>
      </c>
      <c r="H17" s="122" t="s">
        <v>179</v>
      </c>
      <c r="I17" s="1016" t="s">
        <v>106</v>
      </c>
      <c r="J17" s="1016"/>
      <c r="K17" s="1016" t="s">
        <v>107</v>
      </c>
      <c r="L17" s="1016"/>
      <c r="M17" s="123" t="s">
        <v>76</v>
      </c>
      <c r="N17" s="122" t="s">
        <v>180</v>
      </c>
      <c r="O17" s="82" t="s">
        <v>297</v>
      </c>
      <c r="P17" s="121" t="s">
        <v>103</v>
      </c>
    </row>
    <row r="18" spans="1:18" ht="20.100000000000001" customHeight="1">
      <c r="B18" s="124" t="s">
        <v>77</v>
      </c>
      <c r="C18" s="125"/>
      <c r="D18" s="125"/>
      <c r="E18" s="125"/>
      <c r="F18" s="125"/>
      <c r="G18" s="125"/>
      <c r="H18" s="126"/>
      <c r="I18" s="126"/>
      <c r="J18" s="126"/>
      <c r="K18" s="126"/>
      <c r="L18" s="126"/>
      <c r="M18" s="127"/>
      <c r="N18" s="128"/>
      <c r="O18" s="129"/>
      <c r="P18" s="130"/>
    </row>
    <row r="19" spans="1:18" ht="20.100000000000001" customHeight="1">
      <c r="B19" s="518" t="s">
        <v>494</v>
      </c>
      <c r="C19" s="131" t="str">
        <f>IF(総表!I12="海外公演","舞台費","文芸費")</f>
        <v>文芸費</v>
      </c>
      <c r="D19" s="132"/>
      <c r="E19" s="133"/>
      <c r="F19" s="132"/>
      <c r="G19" s="132"/>
      <c r="H19" s="134"/>
      <c r="I19" s="135"/>
      <c r="J19" s="135"/>
      <c r="K19" s="135"/>
      <c r="L19" s="135"/>
      <c r="M19" s="136"/>
      <c r="N19" s="137"/>
      <c r="O19" s="138"/>
      <c r="P19" s="139"/>
      <c r="R19" s="57" t="s">
        <v>104</v>
      </c>
    </row>
    <row r="20" spans="1:18" s="43" customFormat="1" ht="17.25">
      <c r="A20" s="43">
        <v>1</v>
      </c>
      <c r="B20" s="519" t="str">
        <f>IF(H20="","",".")</f>
        <v/>
      </c>
      <c r="C20" s="140"/>
      <c r="D20" s="141"/>
      <c r="E20" s="172"/>
      <c r="F20" s="240"/>
      <c r="G20" s="241"/>
      <c r="H20" s="142"/>
      <c r="I20" s="142"/>
      <c r="J20" s="143"/>
      <c r="K20" s="142"/>
      <c r="L20" s="143"/>
      <c r="M20" s="144"/>
      <c r="N20" s="145" t="str">
        <f>IF(ISNUMBER(H20),(PRODUCT(H20,I20,K20)),"")</f>
        <v/>
      </c>
      <c r="O20" s="146">
        <f>SUM(N20:N69)</f>
        <v>0</v>
      </c>
      <c r="P20" s="174" t="s">
        <v>35</v>
      </c>
      <c r="R20" s="175">
        <f>SUMIF(P20:P69,"課税対象外",N20:N69)</f>
        <v>0</v>
      </c>
    </row>
    <row r="21" spans="1:18" s="43" customFormat="1" ht="17.25">
      <c r="A21" s="43">
        <v>2</v>
      </c>
      <c r="B21" s="519" t="str">
        <f t="shared" ref="B21:B84" si="0">IF(H21="","",".")</f>
        <v/>
      </c>
      <c r="C21" s="140"/>
      <c r="D21" s="141"/>
      <c r="E21" s="153"/>
      <c r="F21" s="242"/>
      <c r="G21" s="243"/>
      <c r="H21" s="147"/>
      <c r="I21" s="147"/>
      <c r="J21" s="148"/>
      <c r="K21" s="147"/>
      <c r="L21" s="148"/>
      <c r="M21" s="149"/>
      <c r="N21" s="150" t="str">
        <f>IF(ISNUMBER(H21),(PRODUCT(H21,I21,K21)),"")</f>
        <v/>
      </c>
      <c r="O21" s="151"/>
      <c r="P21" s="176" t="s">
        <v>35</v>
      </c>
      <c r="R21" s="48"/>
    </row>
    <row r="22" spans="1:18" s="43" customFormat="1" ht="17.25">
      <c r="A22" s="43">
        <v>3</v>
      </c>
      <c r="B22" s="519" t="str">
        <f t="shared" si="0"/>
        <v/>
      </c>
      <c r="C22" s="140"/>
      <c r="D22" s="141"/>
      <c r="E22" s="153"/>
      <c r="F22" s="242"/>
      <c r="G22" s="243"/>
      <c r="H22" s="147"/>
      <c r="I22" s="147"/>
      <c r="J22" s="148"/>
      <c r="K22" s="147"/>
      <c r="L22" s="148"/>
      <c r="M22" s="149"/>
      <c r="N22" s="150" t="str">
        <f t="shared" ref="N22:N68" si="1">IF(ISNUMBER(H22),(PRODUCT(H22,I22,K22)),"")</f>
        <v/>
      </c>
      <c r="O22" s="151"/>
      <c r="P22" s="176" t="s">
        <v>35</v>
      </c>
      <c r="R22" s="48"/>
    </row>
    <row r="23" spans="1:18" s="43" customFormat="1" ht="17.25">
      <c r="A23" s="43">
        <v>4</v>
      </c>
      <c r="B23" s="519" t="str">
        <f t="shared" si="0"/>
        <v/>
      </c>
      <c r="C23" s="140"/>
      <c r="D23" s="141"/>
      <c r="E23" s="153"/>
      <c r="F23" s="242"/>
      <c r="G23" s="243"/>
      <c r="H23" s="147"/>
      <c r="I23" s="147"/>
      <c r="J23" s="148"/>
      <c r="K23" s="147"/>
      <c r="L23" s="148"/>
      <c r="M23" s="149"/>
      <c r="N23" s="150" t="str">
        <f t="shared" si="1"/>
        <v/>
      </c>
      <c r="O23" s="151"/>
      <c r="P23" s="176" t="s">
        <v>35</v>
      </c>
      <c r="R23" s="48"/>
    </row>
    <row r="24" spans="1:18" s="43" customFormat="1" ht="17.25">
      <c r="A24" s="43">
        <v>5</v>
      </c>
      <c r="B24" s="519" t="str">
        <f t="shared" si="0"/>
        <v/>
      </c>
      <c r="C24" s="140"/>
      <c r="D24" s="141"/>
      <c r="E24" s="153"/>
      <c r="F24" s="242"/>
      <c r="G24" s="243"/>
      <c r="H24" s="147"/>
      <c r="I24" s="147"/>
      <c r="J24" s="148"/>
      <c r="K24" s="147"/>
      <c r="L24" s="148"/>
      <c r="M24" s="149"/>
      <c r="N24" s="150" t="str">
        <f t="shared" si="1"/>
        <v/>
      </c>
      <c r="O24" s="151"/>
      <c r="P24" s="176" t="s">
        <v>35</v>
      </c>
      <c r="R24" s="48"/>
    </row>
    <row r="25" spans="1:18" s="43" customFormat="1" ht="17.25">
      <c r="A25" s="43">
        <v>6</v>
      </c>
      <c r="B25" s="519" t="str">
        <f t="shared" si="0"/>
        <v/>
      </c>
      <c r="C25" s="140"/>
      <c r="D25" s="141"/>
      <c r="E25" s="153"/>
      <c r="F25" s="242"/>
      <c r="G25" s="243"/>
      <c r="H25" s="147"/>
      <c r="I25" s="147"/>
      <c r="J25" s="148"/>
      <c r="K25" s="147"/>
      <c r="L25" s="148"/>
      <c r="M25" s="149"/>
      <c r="N25" s="150" t="str">
        <f t="shared" si="1"/>
        <v/>
      </c>
      <c r="O25" s="151"/>
      <c r="P25" s="176" t="s">
        <v>35</v>
      </c>
      <c r="R25" s="48"/>
    </row>
    <row r="26" spans="1:18" s="43" customFormat="1" ht="17.25">
      <c r="A26" s="43">
        <v>7</v>
      </c>
      <c r="B26" s="519" t="str">
        <f t="shared" si="0"/>
        <v/>
      </c>
      <c r="C26" s="140"/>
      <c r="D26" s="141"/>
      <c r="E26" s="153"/>
      <c r="F26" s="242"/>
      <c r="G26" s="243"/>
      <c r="H26" s="147"/>
      <c r="I26" s="147"/>
      <c r="J26" s="148"/>
      <c r="K26" s="147"/>
      <c r="L26" s="148"/>
      <c r="M26" s="149"/>
      <c r="N26" s="150" t="str">
        <f t="shared" si="1"/>
        <v/>
      </c>
      <c r="O26" s="151"/>
      <c r="P26" s="176" t="s">
        <v>35</v>
      </c>
      <c r="R26" s="48"/>
    </row>
    <row r="27" spans="1:18" s="43" customFormat="1" ht="17.25">
      <c r="A27" s="43">
        <v>8</v>
      </c>
      <c r="B27" s="519" t="str">
        <f t="shared" si="0"/>
        <v/>
      </c>
      <c r="C27" s="140"/>
      <c r="D27" s="141"/>
      <c r="E27" s="153"/>
      <c r="F27" s="242"/>
      <c r="G27" s="243"/>
      <c r="H27" s="147"/>
      <c r="I27" s="147"/>
      <c r="J27" s="148"/>
      <c r="K27" s="147"/>
      <c r="L27" s="148"/>
      <c r="M27" s="149"/>
      <c r="N27" s="150" t="str">
        <f t="shared" si="1"/>
        <v/>
      </c>
      <c r="O27" s="151"/>
      <c r="P27" s="176" t="s">
        <v>35</v>
      </c>
      <c r="R27" s="48"/>
    </row>
    <row r="28" spans="1:18" s="43" customFormat="1" ht="17.25">
      <c r="A28" s="43">
        <v>9</v>
      </c>
      <c r="B28" s="519" t="str">
        <f t="shared" si="0"/>
        <v/>
      </c>
      <c r="C28" s="140"/>
      <c r="D28" s="141"/>
      <c r="E28" s="153"/>
      <c r="F28" s="242"/>
      <c r="G28" s="243"/>
      <c r="H28" s="147"/>
      <c r="I28" s="147"/>
      <c r="J28" s="148"/>
      <c r="K28" s="147"/>
      <c r="L28" s="148"/>
      <c r="M28" s="149"/>
      <c r="N28" s="150" t="str">
        <f t="shared" si="1"/>
        <v/>
      </c>
      <c r="O28" s="151"/>
      <c r="P28" s="176" t="s">
        <v>35</v>
      </c>
      <c r="R28" s="48"/>
    </row>
    <row r="29" spans="1:18" s="43" customFormat="1" ht="17.25">
      <c r="A29" s="43">
        <v>10</v>
      </c>
      <c r="B29" s="519" t="str">
        <f t="shared" si="0"/>
        <v/>
      </c>
      <c r="C29" s="140"/>
      <c r="D29" s="141"/>
      <c r="E29" s="153"/>
      <c r="F29" s="242"/>
      <c r="G29" s="243"/>
      <c r="H29" s="147"/>
      <c r="I29" s="147"/>
      <c r="J29" s="148"/>
      <c r="K29" s="147"/>
      <c r="L29" s="148"/>
      <c r="M29" s="149"/>
      <c r="N29" s="150" t="str">
        <f t="shared" si="1"/>
        <v/>
      </c>
      <c r="O29" s="151"/>
      <c r="P29" s="176" t="s">
        <v>35</v>
      </c>
      <c r="R29" s="48"/>
    </row>
    <row r="30" spans="1:18" s="43" customFormat="1" ht="17.25">
      <c r="A30" s="43">
        <v>11</v>
      </c>
      <c r="B30" s="519" t="str">
        <f t="shared" si="0"/>
        <v/>
      </c>
      <c r="C30" s="140"/>
      <c r="D30" s="141"/>
      <c r="E30" s="153"/>
      <c r="F30" s="242"/>
      <c r="G30" s="243"/>
      <c r="H30" s="147"/>
      <c r="I30" s="147"/>
      <c r="J30" s="148"/>
      <c r="K30" s="147"/>
      <c r="L30" s="148"/>
      <c r="M30" s="149"/>
      <c r="N30" s="150" t="str">
        <f t="shared" si="1"/>
        <v/>
      </c>
      <c r="O30" s="151"/>
      <c r="P30" s="176" t="s">
        <v>35</v>
      </c>
      <c r="R30" s="48"/>
    </row>
    <row r="31" spans="1:18" s="43" customFormat="1" ht="17.25">
      <c r="A31" s="43">
        <v>12</v>
      </c>
      <c r="B31" s="519" t="str">
        <f t="shared" si="0"/>
        <v/>
      </c>
      <c r="C31" s="140"/>
      <c r="D31" s="141"/>
      <c r="E31" s="153"/>
      <c r="F31" s="242"/>
      <c r="G31" s="243"/>
      <c r="H31" s="147"/>
      <c r="I31" s="147"/>
      <c r="J31" s="148"/>
      <c r="K31" s="147"/>
      <c r="L31" s="148"/>
      <c r="M31" s="149"/>
      <c r="N31" s="150" t="str">
        <f t="shared" si="1"/>
        <v/>
      </c>
      <c r="O31" s="151"/>
      <c r="P31" s="176" t="s">
        <v>35</v>
      </c>
      <c r="R31" s="48"/>
    </row>
    <row r="32" spans="1:18" s="43" customFormat="1" ht="17.25">
      <c r="A32" s="43">
        <v>13</v>
      </c>
      <c r="B32" s="519" t="str">
        <f t="shared" si="0"/>
        <v/>
      </c>
      <c r="C32" s="140"/>
      <c r="D32" s="141"/>
      <c r="E32" s="153"/>
      <c r="F32" s="242"/>
      <c r="G32" s="243"/>
      <c r="H32" s="147"/>
      <c r="I32" s="147"/>
      <c r="J32" s="148"/>
      <c r="K32" s="147"/>
      <c r="L32" s="148"/>
      <c r="M32" s="149"/>
      <c r="N32" s="150" t="str">
        <f t="shared" si="1"/>
        <v/>
      </c>
      <c r="O32" s="151"/>
      <c r="P32" s="176" t="s">
        <v>35</v>
      </c>
      <c r="R32" s="48"/>
    </row>
    <row r="33" spans="1:18" s="43" customFormat="1" ht="17.25">
      <c r="A33" s="43">
        <v>14</v>
      </c>
      <c r="B33" s="519" t="str">
        <f t="shared" si="0"/>
        <v/>
      </c>
      <c r="C33" s="140"/>
      <c r="D33" s="141"/>
      <c r="E33" s="153"/>
      <c r="F33" s="242"/>
      <c r="G33" s="243"/>
      <c r="H33" s="147"/>
      <c r="I33" s="147"/>
      <c r="J33" s="148"/>
      <c r="K33" s="147"/>
      <c r="L33" s="148"/>
      <c r="M33" s="149"/>
      <c r="N33" s="150" t="str">
        <f t="shared" si="1"/>
        <v/>
      </c>
      <c r="O33" s="151"/>
      <c r="P33" s="176" t="s">
        <v>35</v>
      </c>
      <c r="R33" s="48"/>
    </row>
    <row r="34" spans="1:18" s="43" customFormat="1" ht="17.25">
      <c r="A34" s="43">
        <v>15</v>
      </c>
      <c r="B34" s="519" t="str">
        <f t="shared" si="0"/>
        <v/>
      </c>
      <c r="C34" s="140"/>
      <c r="D34" s="141"/>
      <c r="E34" s="153"/>
      <c r="F34" s="242"/>
      <c r="G34" s="243"/>
      <c r="H34" s="147"/>
      <c r="I34" s="147"/>
      <c r="J34" s="148"/>
      <c r="K34" s="147"/>
      <c r="L34" s="148"/>
      <c r="M34" s="149"/>
      <c r="N34" s="150" t="str">
        <f t="shared" si="1"/>
        <v/>
      </c>
      <c r="O34" s="151"/>
      <c r="P34" s="176" t="s">
        <v>35</v>
      </c>
      <c r="R34" s="48"/>
    </row>
    <row r="35" spans="1:18" s="43" customFormat="1" ht="17.25">
      <c r="A35" s="43">
        <v>16</v>
      </c>
      <c r="B35" s="519" t="str">
        <f t="shared" si="0"/>
        <v/>
      </c>
      <c r="C35" s="140"/>
      <c r="D35" s="141"/>
      <c r="E35" s="153"/>
      <c r="F35" s="242"/>
      <c r="G35" s="243"/>
      <c r="H35" s="147"/>
      <c r="I35" s="147"/>
      <c r="J35" s="148"/>
      <c r="K35" s="147"/>
      <c r="L35" s="148"/>
      <c r="M35" s="149"/>
      <c r="N35" s="150" t="str">
        <f t="shared" si="1"/>
        <v/>
      </c>
      <c r="O35" s="151"/>
      <c r="P35" s="176" t="s">
        <v>35</v>
      </c>
      <c r="R35" s="48"/>
    </row>
    <row r="36" spans="1:18" s="43" customFormat="1" ht="17.25">
      <c r="A36" s="43">
        <v>17</v>
      </c>
      <c r="B36" s="519" t="str">
        <f t="shared" si="0"/>
        <v/>
      </c>
      <c r="C36" s="140"/>
      <c r="D36" s="141"/>
      <c r="E36" s="153"/>
      <c r="F36" s="242"/>
      <c r="G36" s="243"/>
      <c r="H36" s="147"/>
      <c r="I36" s="147"/>
      <c r="J36" s="148"/>
      <c r="K36" s="147"/>
      <c r="L36" s="148"/>
      <c r="M36" s="149"/>
      <c r="N36" s="150" t="str">
        <f t="shared" si="1"/>
        <v/>
      </c>
      <c r="O36" s="151"/>
      <c r="P36" s="176" t="s">
        <v>35</v>
      </c>
      <c r="R36" s="48"/>
    </row>
    <row r="37" spans="1:18" s="43" customFormat="1" ht="17.25">
      <c r="A37" s="43">
        <v>18</v>
      </c>
      <c r="B37" s="519" t="str">
        <f t="shared" si="0"/>
        <v/>
      </c>
      <c r="C37" s="140"/>
      <c r="D37" s="141"/>
      <c r="E37" s="153"/>
      <c r="F37" s="242"/>
      <c r="G37" s="243"/>
      <c r="H37" s="147"/>
      <c r="I37" s="147"/>
      <c r="J37" s="148"/>
      <c r="K37" s="147"/>
      <c r="L37" s="148"/>
      <c r="M37" s="149"/>
      <c r="N37" s="150" t="str">
        <f t="shared" si="1"/>
        <v/>
      </c>
      <c r="O37" s="151"/>
      <c r="P37" s="176" t="s">
        <v>35</v>
      </c>
      <c r="R37" s="48"/>
    </row>
    <row r="38" spans="1:18" s="43" customFormat="1" ht="17.25">
      <c r="A38" s="43">
        <v>19</v>
      </c>
      <c r="B38" s="519" t="str">
        <f t="shared" si="0"/>
        <v/>
      </c>
      <c r="C38" s="140"/>
      <c r="D38" s="141"/>
      <c r="E38" s="153"/>
      <c r="F38" s="242"/>
      <c r="G38" s="243"/>
      <c r="H38" s="147"/>
      <c r="I38" s="147"/>
      <c r="J38" s="148"/>
      <c r="K38" s="147"/>
      <c r="L38" s="148"/>
      <c r="M38" s="149"/>
      <c r="N38" s="150" t="str">
        <f t="shared" si="1"/>
        <v/>
      </c>
      <c r="O38" s="151"/>
      <c r="P38" s="176" t="s">
        <v>35</v>
      </c>
      <c r="R38" s="48"/>
    </row>
    <row r="39" spans="1:18" s="43" customFormat="1" ht="17.25">
      <c r="A39" s="43">
        <v>20</v>
      </c>
      <c r="B39" s="519" t="str">
        <f t="shared" si="0"/>
        <v/>
      </c>
      <c r="C39" s="140"/>
      <c r="D39" s="141"/>
      <c r="E39" s="153"/>
      <c r="F39" s="242"/>
      <c r="G39" s="243"/>
      <c r="H39" s="147"/>
      <c r="I39" s="147"/>
      <c r="J39" s="148"/>
      <c r="K39" s="147"/>
      <c r="L39" s="148"/>
      <c r="M39" s="149"/>
      <c r="N39" s="150" t="str">
        <f t="shared" si="1"/>
        <v/>
      </c>
      <c r="O39" s="151"/>
      <c r="P39" s="176" t="s">
        <v>35</v>
      </c>
      <c r="R39" s="48"/>
    </row>
    <row r="40" spans="1:18" s="43" customFormat="1" ht="17.25">
      <c r="A40" s="43">
        <v>21</v>
      </c>
      <c r="B40" s="519" t="str">
        <f t="shared" si="0"/>
        <v/>
      </c>
      <c r="C40" s="140"/>
      <c r="D40" s="141"/>
      <c r="E40" s="153"/>
      <c r="F40" s="242"/>
      <c r="G40" s="243"/>
      <c r="H40" s="147"/>
      <c r="I40" s="147"/>
      <c r="J40" s="148"/>
      <c r="K40" s="147"/>
      <c r="L40" s="148"/>
      <c r="M40" s="149"/>
      <c r="N40" s="150" t="str">
        <f t="shared" si="1"/>
        <v/>
      </c>
      <c r="O40" s="151"/>
      <c r="P40" s="176" t="s">
        <v>35</v>
      </c>
      <c r="R40" s="48"/>
    </row>
    <row r="41" spans="1:18" s="43" customFormat="1" ht="17.25">
      <c r="A41" s="43">
        <v>22</v>
      </c>
      <c r="B41" s="519" t="str">
        <f t="shared" si="0"/>
        <v/>
      </c>
      <c r="C41" s="140"/>
      <c r="D41" s="141"/>
      <c r="E41" s="153"/>
      <c r="F41" s="242"/>
      <c r="G41" s="243"/>
      <c r="H41" s="147"/>
      <c r="I41" s="147"/>
      <c r="J41" s="148"/>
      <c r="K41" s="147"/>
      <c r="L41" s="148"/>
      <c r="M41" s="149"/>
      <c r="N41" s="150" t="str">
        <f t="shared" si="1"/>
        <v/>
      </c>
      <c r="O41" s="151"/>
      <c r="P41" s="176" t="s">
        <v>35</v>
      </c>
      <c r="R41" s="48"/>
    </row>
    <row r="42" spans="1:18" s="43" customFormat="1" ht="17.25">
      <c r="A42" s="43">
        <v>23</v>
      </c>
      <c r="B42" s="519" t="str">
        <f t="shared" si="0"/>
        <v/>
      </c>
      <c r="C42" s="140"/>
      <c r="D42" s="141"/>
      <c r="E42" s="153"/>
      <c r="F42" s="242"/>
      <c r="G42" s="243"/>
      <c r="H42" s="147"/>
      <c r="I42" s="147"/>
      <c r="J42" s="148"/>
      <c r="K42" s="147"/>
      <c r="L42" s="148"/>
      <c r="M42" s="149"/>
      <c r="N42" s="150" t="str">
        <f t="shared" si="1"/>
        <v/>
      </c>
      <c r="O42" s="151"/>
      <c r="P42" s="176" t="s">
        <v>35</v>
      </c>
      <c r="R42" s="48"/>
    </row>
    <row r="43" spans="1:18" s="43" customFormat="1" ht="17.25">
      <c r="A43" s="43">
        <v>24</v>
      </c>
      <c r="B43" s="519" t="str">
        <f t="shared" si="0"/>
        <v/>
      </c>
      <c r="C43" s="140"/>
      <c r="D43" s="141"/>
      <c r="E43" s="153"/>
      <c r="F43" s="242"/>
      <c r="G43" s="243"/>
      <c r="H43" s="147"/>
      <c r="I43" s="147"/>
      <c r="J43" s="148"/>
      <c r="K43" s="147"/>
      <c r="L43" s="148"/>
      <c r="M43" s="149"/>
      <c r="N43" s="150" t="str">
        <f t="shared" si="1"/>
        <v/>
      </c>
      <c r="O43" s="151"/>
      <c r="P43" s="176" t="s">
        <v>35</v>
      </c>
      <c r="R43" s="48"/>
    </row>
    <row r="44" spans="1:18" ht="17.25">
      <c r="A44" s="43">
        <v>25</v>
      </c>
      <c r="B44" s="519" t="str">
        <f t="shared" si="0"/>
        <v/>
      </c>
      <c r="C44" s="140"/>
      <c r="D44" s="141"/>
      <c r="E44" s="153"/>
      <c r="F44" s="242"/>
      <c r="G44" s="243"/>
      <c r="H44" s="147"/>
      <c r="I44" s="147"/>
      <c r="J44" s="148"/>
      <c r="K44" s="147"/>
      <c r="L44" s="148"/>
      <c r="M44" s="149"/>
      <c r="N44" s="150" t="str">
        <f t="shared" si="1"/>
        <v/>
      </c>
      <c r="O44" s="151"/>
      <c r="P44" s="152" t="s">
        <v>35</v>
      </c>
      <c r="R44" s="73"/>
    </row>
    <row r="45" spans="1:18" ht="17.25">
      <c r="A45" s="43">
        <v>26</v>
      </c>
      <c r="B45" s="519" t="str">
        <f t="shared" si="0"/>
        <v/>
      </c>
      <c r="C45" s="140"/>
      <c r="D45" s="141"/>
      <c r="E45" s="153"/>
      <c r="F45" s="242"/>
      <c r="G45" s="243"/>
      <c r="H45" s="147"/>
      <c r="I45" s="147"/>
      <c r="J45" s="148"/>
      <c r="K45" s="147"/>
      <c r="L45" s="148"/>
      <c r="M45" s="149"/>
      <c r="N45" s="150" t="str">
        <f t="shared" si="1"/>
        <v/>
      </c>
      <c r="O45" s="151"/>
      <c r="P45" s="152" t="s">
        <v>35</v>
      </c>
      <c r="R45" s="73"/>
    </row>
    <row r="46" spans="1:18" ht="17.25">
      <c r="A46" s="43">
        <v>27</v>
      </c>
      <c r="B46" s="519" t="str">
        <f t="shared" si="0"/>
        <v/>
      </c>
      <c r="C46" s="140"/>
      <c r="D46" s="141"/>
      <c r="E46" s="153"/>
      <c r="F46" s="242"/>
      <c r="G46" s="243"/>
      <c r="H46" s="147"/>
      <c r="I46" s="147"/>
      <c r="J46" s="148"/>
      <c r="K46" s="147"/>
      <c r="L46" s="148"/>
      <c r="M46" s="149"/>
      <c r="N46" s="150" t="str">
        <f t="shared" si="1"/>
        <v/>
      </c>
      <c r="O46" s="151"/>
      <c r="P46" s="152" t="s">
        <v>35</v>
      </c>
      <c r="R46" s="73"/>
    </row>
    <row r="47" spans="1:18" ht="17.25">
      <c r="A47" s="43">
        <v>28</v>
      </c>
      <c r="B47" s="519" t="str">
        <f t="shared" si="0"/>
        <v/>
      </c>
      <c r="C47" s="140"/>
      <c r="D47" s="141"/>
      <c r="E47" s="153"/>
      <c r="F47" s="242"/>
      <c r="G47" s="243"/>
      <c r="H47" s="147"/>
      <c r="I47" s="147"/>
      <c r="J47" s="148"/>
      <c r="K47" s="147"/>
      <c r="L47" s="148"/>
      <c r="M47" s="149"/>
      <c r="N47" s="150" t="str">
        <f t="shared" si="1"/>
        <v/>
      </c>
      <c r="O47" s="151"/>
      <c r="P47" s="152" t="s">
        <v>35</v>
      </c>
      <c r="R47" s="73"/>
    </row>
    <row r="48" spans="1:18" ht="17.25">
      <c r="A48" s="43">
        <v>29</v>
      </c>
      <c r="B48" s="519" t="str">
        <f t="shared" si="0"/>
        <v/>
      </c>
      <c r="C48" s="140"/>
      <c r="D48" s="141"/>
      <c r="E48" s="153"/>
      <c r="F48" s="242"/>
      <c r="G48" s="243"/>
      <c r="H48" s="147"/>
      <c r="I48" s="147"/>
      <c r="J48" s="148"/>
      <c r="K48" s="147"/>
      <c r="L48" s="148"/>
      <c r="M48" s="149"/>
      <c r="N48" s="150" t="str">
        <f t="shared" si="1"/>
        <v/>
      </c>
      <c r="O48" s="151"/>
      <c r="P48" s="152" t="s">
        <v>35</v>
      </c>
      <c r="R48" s="73"/>
    </row>
    <row r="49" spans="1:18" ht="17.25">
      <c r="A49" s="43">
        <v>30</v>
      </c>
      <c r="B49" s="519" t="str">
        <f t="shared" si="0"/>
        <v/>
      </c>
      <c r="C49" s="140"/>
      <c r="D49" s="141"/>
      <c r="E49" s="153"/>
      <c r="F49" s="242"/>
      <c r="G49" s="243"/>
      <c r="H49" s="147"/>
      <c r="I49" s="147"/>
      <c r="J49" s="148"/>
      <c r="K49" s="147"/>
      <c r="L49" s="148"/>
      <c r="M49" s="149"/>
      <c r="N49" s="150" t="str">
        <f t="shared" si="1"/>
        <v/>
      </c>
      <c r="O49" s="151"/>
      <c r="P49" s="152" t="s">
        <v>35</v>
      </c>
      <c r="R49" s="73"/>
    </row>
    <row r="50" spans="1:18" ht="17.25">
      <c r="A50" s="43">
        <v>31</v>
      </c>
      <c r="B50" s="519" t="str">
        <f t="shared" si="0"/>
        <v/>
      </c>
      <c r="C50" s="140"/>
      <c r="D50" s="141"/>
      <c r="E50" s="153"/>
      <c r="F50" s="242"/>
      <c r="G50" s="243"/>
      <c r="H50" s="147"/>
      <c r="I50" s="147"/>
      <c r="J50" s="148"/>
      <c r="K50" s="147"/>
      <c r="L50" s="148"/>
      <c r="M50" s="149"/>
      <c r="N50" s="150" t="str">
        <f t="shared" si="1"/>
        <v/>
      </c>
      <c r="O50" s="151"/>
      <c r="P50" s="152" t="s">
        <v>35</v>
      </c>
      <c r="R50" s="73"/>
    </row>
    <row r="51" spans="1:18" ht="17.25">
      <c r="A51" s="43">
        <v>32</v>
      </c>
      <c r="B51" s="519" t="str">
        <f t="shared" si="0"/>
        <v/>
      </c>
      <c r="C51" s="140"/>
      <c r="D51" s="141"/>
      <c r="E51" s="153"/>
      <c r="F51" s="242"/>
      <c r="G51" s="243"/>
      <c r="H51" s="147"/>
      <c r="I51" s="147"/>
      <c r="J51" s="148"/>
      <c r="K51" s="147"/>
      <c r="L51" s="148"/>
      <c r="M51" s="149"/>
      <c r="N51" s="150" t="str">
        <f t="shared" si="1"/>
        <v/>
      </c>
      <c r="O51" s="151"/>
      <c r="P51" s="152" t="s">
        <v>35</v>
      </c>
      <c r="R51" s="73"/>
    </row>
    <row r="52" spans="1:18" ht="17.25">
      <c r="A52" s="43">
        <v>33</v>
      </c>
      <c r="B52" s="519" t="str">
        <f t="shared" si="0"/>
        <v/>
      </c>
      <c r="C52" s="140"/>
      <c r="D52" s="141"/>
      <c r="E52" s="153"/>
      <c r="F52" s="242"/>
      <c r="G52" s="243"/>
      <c r="H52" s="147"/>
      <c r="I52" s="147"/>
      <c r="J52" s="148"/>
      <c r="K52" s="147"/>
      <c r="L52" s="148"/>
      <c r="M52" s="149"/>
      <c r="N52" s="150" t="str">
        <f t="shared" si="1"/>
        <v/>
      </c>
      <c r="O52" s="151"/>
      <c r="P52" s="152" t="s">
        <v>35</v>
      </c>
      <c r="R52" s="73"/>
    </row>
    <row r="53" spans="1:18" ht="17.25">
      <c r="A53" s="43">
        <v>34</v>
      </c>
      <c r="B53" s="519" t="str">
        <f t="shared" si="0"/>
        <v/>
      </c>
      <c r="C53" s="140"/>
      <c r="D53" s="141"/>
      <c r="E53" s="153"/>
      <c r="F53" s="242"/>
      <c r="G53" s="243"/>
      <c r="H53" s="147"/>
      <c r="I53" s="147"/>
      <c r="J53" s="148"/>
      <c r="K53" s="147"/>
      <c r="L53" s="148"/>
      <c r="M53" s="149"/>
      <c r="N53" s="150" t="str">
        <f t="shared" si="1"/>
        <v/>
      </c>
      <c r="O53" s="151"/>
      <c r="P53" s="152" t="s">
        <v>35</v>
      </c>
      <c r="R53" s="73"/>
    </row>
    <row r="54" spans="1:18" ht="17.25">
      <c r="A54" s="43">
        <v>35</v>
      </c>
      <c r="B54" s="519" t="str">
        <f t="shared" si="0"/>
        <v/>
      </c>
      <c r="C54" s="140"/>
      <c r="D54" s="141"/>
      <c r="E54" s="153"/>
      <c r="F54" s="242"/>
      <c r="G54" s="243"/>
      <c r="H54" s="147"/>
      <c r="I54" s="147"/>
      <c r="J54" s="148"/>
      <c r="K54" s="147"/>
      <c r="L54" s="148"/>
      <c r="M54" s="149"/>
      <c r="N54" s="150" t="str">
        <f t="shared" si="1"/>
        <v/>
      </c>
      <c r="O54" s="151"/>
      <c r="P54" s="152" t="s">
        <v>35</v>
      </c>
      <c r="R54" s="73"/>
    </row>
    <row r="55" spans="1:18" ht="17.25">
      <c r="A55" s="43">
        <v>36</v>
      </c>
      <c r="B55" s="519" t="str">
        <f t="shared" si="0"/>
        <v/>
      </c>
      <c r="C55" s="140"/>
      <c r="D55" s="141"/>
      <c r="E55" s="153"/>
      <c r="F55" s="242"/>
      <c r="G55" s="243"/>
      <c r="H55" s="147"/>
      <c r="I55" s="147"/>
      <c r="J55" s="148"/>
      <c r="K55" s="147"/>
      <c r="L55" s="148"/>
      <c r="M55" s="149"/>
      <c r="N55" s="150" t="str">
        <f t="shared" si="1"/>
        <v/>
      </c>
      <c r="O55" s="151"/>
      <c r="P55" s="152" t="s">
        <v>35</v>
      </c>
      <c r="R55" s="73"/>
    </row>
    <row r="56" spans="1:18" ht="17.25">
      <c r="A56" s="43">
        <v>37</v>
      </c>
      <c r="B56" s="519" t="str">
        <f t="shared" si="0"/>
        <v/>
      </c>
      <c r="C56" s="140"/>
      <c r="D56" s="141"/>
      <c r="E56" s="153"/>
      <c r="F56" s="242"/>
      <c r="G56" s="243"/>
      <c r="H56" s="147"/>
      <c r="I56" s="147"/>
      <c r="J56" s="148"/>
      <c r="K56" s="147"/>
      <c r="L56" s="148"/>
      <c r="M56" s="149"/>
      <c r="N56" s="150" t="str">
        <f t="shared" si="1"/>
        <v/>
      </c>
      <c r="O56" s="151"/>
      <c r="P56" s="152" t="s">
        <v>35</v>
      </c>
      <c r="R56" s="73"/>
    </row>
    <row r="57" spans="1:18" ht="17.25">
      <c r="A57" s="43">
        <v>38</v>
      </c>
      <c r="B57" s="519" t="str">
        <f t="shared" si="0"/>
        <v/>
      </c>
      <c r="C57" s="140"/>
      <c r="D57" s="141"/>
      <c r="E57" s="153"/>
      <c r="F57" s="242"/>
      <c r="G57" s="243"/>
      <c r="H57" s="147"/>
      <c r="I57" s="147"/>
      <c r="J57" s="148"/>
      <c r="K57" s="147"/>
      <c r="L57" s="148"/>
      <c r="M57" s="149"/>
      <c r="N57" s="150" t="str">
        <f t="shared" si="1"/>
        <v/>
      </c>
      <c r="O57" s="151"/>
      <c r="P57" s="152" t="s">
        <v>35</v>
      </c>
      <c r="R57" s="73"/>
    </row>
    <row r="58" spans="1:18" ht="17.25">
      <c r="A58" s="43">
        <v>39</v>
      </c>
      <c r="B58" s="519" t="str">
        <f t="shared" si="0"/>
        <v/>
      </c>
      <c r="C58" s="140"/>
      <c r="D58" s="141"/>
      <c r="E58" s="153"/>
      <c r="F58" s="242"/>
      <c r="G58" s="243"/>
      <c r="H58" s="147"/>
      <c r="I58" s="147"/>
      <c r="J58" s="148"/>
      <c r="K58" s="147"/>
      <c r="L58" s="148"/>
      <c r="M58" s="149"/>
      <c r="N58" s="150" t="str">
        <f t="shared" si="1"/>
        <v/>
      </c>
      <c r="O58" s="151"/>
      <c r="P58" s="152" t="s">
        <v>35</v>
      </c>
      <c r="R58" s="73"/>
    </row>
    <row r="59" spans="1:18" ht="17.25">
      <c r="A59" s="43">
        <v>40</v>
      </c>
      <c r="B59" s="519" t="str">
        <f t="shared" si="0"/>
        <v/>
      </c>
      <c r="C59" s="140"/>
      <c r="D59" s="141"/>
      <c r="E59" s="153"/>
      <c r="F59" s="242"/>
      <c r="G59" s="243"/>
      <c r="H59" s="147"/>
      <c r="I59" s="147"/>
      <c r="J59" s="148"/>
      <c r="K59" s="147"/>
      <c r="L59" s="148"/>
      <c r="M59" s="149"/>
      <c r="N59" s="150" t="str">
        <f t="shared" si="1"/>
        <v/>
      </c>
      <c r="O59" s="151"/>
      <c r="P59" s="152" t="s">
        <v>35</v>
      </c>
      <c r="R59" s="73"/>
    </row>
    <row r="60" spans="1:18" ht="17.25">
      <c r="A60" s="43">
        <v>41</v>
      </c>
      <c r="B60" s="519" t="str">
        <f t="shared" si="0"/>
        <v/>
      </c>
      <c r="C60" s="140"/>
      <c r="D60" s="141"/>
      <c r="E60" s="153"/>
      <c r="F60" s="242"/>
      <c r="G60" s="243"/>
      <c r="H60" s="147"/>
      <c r="I60" s="147"/>
      <c r="J60" s="148"/>
      <c r="K60" s="147"/>
      <c r="L60" s="148"/>
      <c r="M60" s="149"/>
      <c r="N60" s="150" t="str">
        <f t="shared" si="1"/>
        <v/>
      </c>
      <c r="O60" s="151"/>
      <c r="P60" s="152" t="s">
        <v>35</v>
      </c>
      <c r="R60" s="73"/>
    </row>
    <row r="61" spans="1:18" ht="17.25">
      <c r="A61" s="43">
        <v>42</v>
      </c>
      <c r="B61" s="519" t="str">
        <f t="shared" si="0"/>
        <v/>
      </c>
      <c r="C61" s="140"/>
      <c r="D61" s="141"/>
      <c r="E61" s="153"/>
      <c r="F61" s="242"/>
      <c r="G61" s="243"/>
      <c r="H61" s="147"/>
      <c r="I61" s="147"/>
      <c r="J61" s="148"/>
      <c r="K61" s="147"/>
      <c r="L61" s="148"/>
      <c r="M61" s="149"/>
      <c r="N61" s="150" t="str">
        <f t="shared" si="1"/>
        <v/>
      </c>
      <c r="O61" s="151"/>
      <c r="P61" s="152" t="s">
        <v>35</v>
      </c>
      <c r="R61" s="73"/>
    </row>
    <row r="62" spans="1:18" ht="17.25">
      <c r="A62" s="43">
        <v>43</v>
      </c>
      <c r="B62" s="519" t="str">
        <f t="shared" si="0"/>
        <v/>
      </c>
      <c r="C62" s="140"/>
      <c r="D62" s="141"/>
      <c r="E62" s="153"/>
      <c r="F62" s="242"/>
      <c r="G62" s="243"/>
      <c r="H62" s="147"/>
      <c r="I62" s="147"/>
      <c r="J62" s="148"/>
      <c r="K62" s="147"/>
      <c r="L62" s="148"/>
      <c r="M62" s="149"/>
      <c r="N62" s="150" t="str">
        <f t="shared" si="1"/>
        <v/>
      </c>
      <c r="O62" s="151"/>
      <c r="P62" s="152" t="s">
        <v>35</v>
      </c>
      <c r="R62" s="73"/>
    </row>
    <row r="63" spans="1:18" ht="17.25">
      <c r="A63" s="43">
        <v>44</v>
      </c>
      <c r="B63" s="519" t="str">
        <f t="shared" si="0"/>
        <v/>
      </c>
      <c r="C63" s="140"/>
      <c r="D63" s="141"/>
      <c r="E63" s="153"/>
      <c r="F63" s="242"/>
      <c r="G63" s="243"/>
      <c r="H63" s="147"/>
      <c r="I63" s="147"/>
      <c r="J63" s="148"/>
      <c r="K63" s="147"/>
      <c r="L63" s="148"/>
      <c r="M63" s="149"/>
      <c r="N63" s="150" t="str">
        <f t="shared" si="1"/>
        <v/>
      </c>
      <c r="O63" s="151"/>
      <c r="P63" s="152" t="s">
        <v>35</v>
      </c>
      <c r="R63" s="73"/>
    </row>
    <row r="64" spans="1:18" ht="17.25">
      <c r="A64" s="43">
        <v>45</v>
      </c>
      <c r="B64" s="519" t="str">
        <f t="shared" si="0"/>
        <v/>
      </c>
      <c r="C64" s="140"/>
      <c r="D64" s="141"/>
      <c r="E64" s="153"/>
      <c r="F64" s="242"/>
      <c r="G64" s="243"/>
      <c r="H64" s="147"/>
      <c r="I64" s="147"/>
      <c r="J64" s="148"/>
      <c r="K64" s="147"/>
      <c r="L64" s="148"/>
      <c r="M64" s="149"/>
      <c r="N64" s="150" t="str">
        <f t="shared" si="1"/>
        <v/>
      </c>
      <c r="O64" s="151"/>
      <c r="P64" s="152" t="s">
        <v>35</v>
      </c>
      <c r="R64" s="73"/>
    </row>
    <row r="65" spans="1:18" ht="17.25">
      <c r="A65" s="43">
        <v>46</v>
      </c>
      <c r="B65" s="519" t="str">
        <f t="shared" si="0"/>
        <v/>
      </c>
      <c r="C65" s="140"/>
      <c r="D65" s="141"/>
      <c r="E65" s="153"/>
      <c r="F65" s="242"/>
      <c r="G65" s="243"/>
      <c r="H65" s="147"/>
      <c r="I65" s="147"/>
      <c r="J65" s="148"/>
      <c r="K65" s="147"/>
      <c r="L65" s="148"/>
      <c r="M65" s="149"/>
      <c r="N65" s="150" t="str">
        <f t="shared" si="1"/>
        <v/>
      </c>
      <c r="O65" s="151"/>
      <c r="P65" s="152" t="s">
        <v>35</v>
      </c>
      <c r="R65" s="73"/>
    </row>
    <row r="66" spans="1:18" ht="17.25">
      <c r="A66" s="43">
        <v>47</v>
      </c>
      <c r="B66" s="519" t="str">
        <f t="shared" si="0"/>
        <v/>
      </c>
      <c r="C66" s="140"/>
      <c r="D66" s="141"/>
      <c r="E66" s="153"/>
      <c r="F66" s="242"/>
      <c r="G66" s="243"/>
      <c r="H66" s="147"/>
      <c r="I66" s="147"/>
      <c r="J66" s="148"/>
      <c r="K66" s="147"/>
      <c r="L66" s="148"/>
      <c r="M66" s="149"/>
      <c r="N66" s="150" t="str">
        <f t="shared" si="1"/>
        <v/>
      </c>
      <c r="O66" s="151"/>
      <c r="P66" s="152" t="s">
        <v>35</v>
      </c>
      <c r="R66" s="73"/>
    </row>
    <row r="67" spans="1:18" ht="17.25">
      <c r="A67" s="43">
        <v>48</v>
      </c>
      <c r="B67" s="519" t="str">
        <f t="shared" si="0"/>
        <v/>
      </c>
      <c r="C67" s="140"/>
      <c r="D67" s="141"/>
      <c r="E67" s="153"/>
      <c r="F67" s="242"/>
      <c r="G67" s="243"/>
      <c r="H67" s="147"/>
      <c r="I67" s="147"/>
      <c r="J67" s="148"/>
      <c r="K67" s="147"/>
      <c r="L67" s="148"/>
      <c r="M67" s="149"/>
      <c r="N67" s="150" t="str">
        <f t="shared" si="1"/>
        <v/>
      </c>
      <c r="O67" s="151"/>
      <c r="P67" s="152" t="s">
        <v>35</v>
      </c>
      <c r="R67" s="73"/>
    </row>
    <row r="68" spans="1:18" ht="17.25">
      <c r="A68" s="43">
        <v>49</v>
      </c>
      <c r="B68" s="519" t="str">
        <f t="shared" si="0"/>
        <v/>
      </c>
      <c r="C68" s="140"/>
      <c r="D68" s="141"/>
      <c r="E68" s="153"/>
      <c r="F68" s="242"/>
      <c r="G68" s="243"/>
      <c r="H68" s="147"/>
      <c r="I68" s="147"/>
      <c r="J68" s="148"/>
      <c r="K68" s="147"/>
      <c r="L68" s="148"/>
      <c r="M68" s="149"/>
      <c r="N68" s="150" t="str">
        <f t="shared" si="1"/>
        <v/>
      </c>
      <c r="O68" s="151"/>
      <c r="P68" s="152" t="s">
        <v>35</v>
      </c>
      <c r="R68" s="73"/>
    </row>
    <row r="69" spans="1:18" ht="17.25">
      <c r="A69" s="43">
        <v>50</v>
      </c>
      <c r="B69" s="519" t="str">
        <f t="shared" si="0"/>
        <v/>
      </c>
      <c r="C69" s="140"/>
      <c r="D69" s="141"/>
      <c r="E69" s="159"/>
      <c r="F69" s="242"/>
      <c r="G69" s="243"/>
      <c r="H69" s="147"/>
      <c r="I69" s="147"/>
      <c r="J69" s="148"/>
      <c r="K69" s="147"/>
      <c r="L69" s="148"/>
      <c r="M69" s="149"/>
      <c r="N69" s="150" t="str">
        <f>IF(ISNUMBER(H69),(PRODUCT(H69,I69,K69)),"")</f>
        <v/>
      </c>
      <c r="O69" s="151"/>
      <c r="P69" s="152" t="s">
        <v>35</v>
      </c>
      <c r="R69" s="73"/>
    </row>
    <row r="70" spans="1:18" ht="20.100000000000001" customHeight="1">
      <c r="B70" s="519" t="s">
        <v>494</v>
      </c>
      <c r="C70" s="131" t="s">
        <v>112</v>
      </c>
      <c r="D70" s="132"/>
      <c r="E70" s="133"/>
      <c r="F70" s="133"/>
      <c r="G70" s="133"/>
      <c r="H70" s="154"/>
      <c r="I70" s="154"/>
      <c r="J70" s="134"/>
      <c r="K70" s="154"/>
      <c r="L70" s="134"/>
      <c r="M70" s="136"/>
      <c r="N70" s="154"/>
      <c r="O70" s="138"/>
      <c r="P70" s="155"/>
      <c r="R70" s="156" t="s">
        <v>104</v>
      </c>
    </row>
    <row r="71" spans="1:18" s="43" customFormat="1" ht="17.25">
      <c r="A71" s="43">
        <v>1</v>
      </c>
      <c r="B71" s="519" t="str">
        <f t="shared" si="0"/>
        <v/>
      </c>
      <c r="C71" s="140"/>
      <c r="D71" s="141"/>
      <c r="E71" s="172"/>
      <c r="F71" s="240"/>
      <c r="G71" s="241"/>
      <c r="H71" s="142"/>
      <c r="I71" s="177"/>
      <c r="J71" s="178"/>
      <c r="K71" s="177"/>
      <c r="L71" s="178"/>
      <c r="M71" s="144"/>
      <c r="N71" s="145" t="str">
        <f>IF(ISNUMBER(H71),(PRODUCT(H71,I71,K71)),"")</f>
        <v/>
      </c>
      <c r="O71" s="146">
        <f>SUM(N71:N120)</f>
        <v>0</v>
      </c>
      <c r="P71" s="174" t="s">
        <v>35</v>
      </c>
      <c r="R71" s="175">
        <f>SUMIF(P71:P120,"課税対象外",N71:N120)</f>
        <v>0</v>
      </c>
    </row>
    <row r="72" spans="1:18" s="43" customFormat="1" ht="17.25">
      <c r="A72" s="43">
        <v>2</v>
      </c>
      <c r="B72" s="519" t="str">
        <f t="shared" si="0"/>
        <v/>
      </c>
      <c r="C72" s="140"/>
      <c r="D72" s="141"/>
      <c r="E72" s="153"/>
      <c r="F72" s="242"/>
      <c r="G72" s="243"/>
      <c r="H72" s="147"/>
      <c r="I72" s="179"/>
      <c r="J72" s="180"/>
      <c r="K72" s="179"/>
      <c r="L72" s="180"/>
      <c r="M72" s="149"/>
      <c r="N72" s="150" t="str">
        <f>IF(ISNUMBER(H72),(PRODUCT(H72,I72,K72)),"")</f>
        <v/>
      </c>
      <c r="O72" s="151"/>
      <c r="P72" s="176" t="s">
        <v>35</v>
      </c>
      <c r="R72" s="48"/>
    </row>
    <row r="73" spans="1:18" s="43" customFormat="1" ht="17.25">
      <c r="A73" s="43">
        <v>3</v>
      </c>
      <c r="B73" s="519" t="str">
        <f t="shared" si="0"/>
        <v/>
      </c>
      <c r="C73" s="140"/>
      <c r="D73" s="141"/>
      <c r="E73" s="153"/>
      <c r="F73" s="242"/>
      <c r="G73" s="243"/>
      <c r="H73" s="147"/>
      <c r="I73" s="179"/>
      <c r="J73" s="180"/>
      <c r="K73" s="179"/>
      <c r="L73" s="180"/>
      <c r="M73" s="149"/>
      <c r="N73" s="150" t="str">
        <f t="shared" ref="N73:N119" si="2">IF(ISNUMBER(H73),(PRODUCT(H73,I73,K73)),"")</f>
        <v/>
      </c>
      <c r="O73" s="151"/>
      <c r="P73" s="176" t="s">
        <v>35</v>
      </c>
      <c r="R73" s="48"/>
    </row>
    <row r="74" spans="1:18" s="43" customFormat="1" ht="17.25">
      <c r="A74" s="43">
        <v>4</v>
      </c>
      <c r="B74" s="519" t="str">
        <f t="shared" si="0"/>
        <v/>
      </c>
      <c r="C74" s="140"/>
      <c r="D74" s="141"/>
      <c r="E74" s="153"/>
      <c r="F74" s="242"/>
      <c r="G74" s="243"/>
      <c r="H74" s="147"/>
      <c r="I74" s="179"/>
      <c r="J74" s="180"/>
      <c r="K74" s="179"/>
      <c r="L74" s="180"/>
      <c r="M74" s="149"/>
      <c r="N74" s="150" t="str">
        <f t="shared" si="2"/>
        <v/>
      </c>
      <c r="O74" s="151"/>
      <c r="P74" s="176" t="s">
        <v>35</v>
      </c>
      <c r="R74" s="48"/>
    </row>
    <row r="75" spans="1:18" s="43" customFormat="1" ht="17.25">
      <c r="A75" s="43">
        <v>5</v>
      </c>
      <c r="B75" s="519" t="str">
        <f t="shared" si="0"/>
        <v/>
      </c>
      <c r="C75" s="140"/>
      <c r="D75" s="141"/>
      <c r="E75" s="153"/>
      <c r="F75" s="242"/>
      <c r="G75" s="243"/>
      <c r="H75" s="147"/>
      <c r="I75" s="179"/>
      <c r="J75" s="180"/>
      <c r="K75" s="179"/>
      <c r="L75" s="180"/>
      <c r="M75" s="149"/>
      <c r="N75" s="150" t="str">
        <f t="shared" si="2"/>
        <v/>
      </c>
      <c r="O75" s="151"/>
      <c r="P75" s="176" t="s">
        <v>35</v>
      </c>
      <c r="R75" s="48"/>
    </row>
    <row r="76" spans="1:18" s="43" customFormat="1" ht="17.25">
      <c r="A76" s="43">
        <v>6</v>
      </c>
      <c r="B76" s="519" t="str">
        <f t="shared" si="0"/>
        <v/>
      </c>
      <c r="C76" s="140"/>
      <c r="D76" s="141"/>
      <c r="E76" s="153"/>
      <c r="F76" s="242"/>
      <c r="G76" s="243"/>
      <c r="H76" s="147"/>
      <c r="I76" s="147"/>
      <c r="J76" s="148"/>
      <c r="K76" s="147"/>
      <c r="L76" s="148"/>
      <c r="M76" s="149"/>
      <c r="N76" s="150" t="str">
        <f t="shared" si="2"/>
        <v/>
      </c>
      <c r="O76" s="151"/>
      <c r="P76" s="176" t="s">
        <v>35</v>
      </c>
      <c r="R76" s="48"/>
    </row>
    <row r="77" spans="1:18" s="43" customFormat="1" ht="17.25">
      <c r="A77" s="43">
        <v>7</v>
      </c>
      <c r="B77" s="519" t="str">
        <f t="shared" si="0"/>
        <v/>
      </c>
      <c r="C77" s="140"/>
      <c r="D77" s="141"/>
      <c r="E77" s="153"/>
      <c r="F77" s="242"/>
      <c r="G77" s="243"/>
      <c r="H77" s="147"/>
      <c r="I77" s="147"/>
      <c r="J77" s="148"/>
      <c r="K77" s="147"/>
      <c r="L77" s="148"/>
      <c r="M77" s="149"/>
      <c r="N77" s="150" t="str">
        <f t="shared" si="2"/>
        <v/>
      </c>
      <c r="O77" s="151"/>
      <c r="P77" s="176" t="s">
        <v>35</v>
      </c>
      <c r="R77" s="48"/>
    </row>
    <row r="78" spans="1:18" s="43" customFormat="1" ht="17.25">
      <c r="A78" s="43">
        <v>8</v>
      </c>
      <c r="B78" s="519" t="str">
        <f t="shared" si="0"/>
        <v/>
      </c>
      <c r="C78" s="140"/>
      <c r="D78" s="141"/>
      <c r="E78" s="153"/>
      <c r="F78" s="242"/>
      <c r="G78" s="243"/>
      <c r="H78" s="147"/>
      <c r="I78" s="147"/>
      <c r="J78" s="148"/>
      <c r="K78" s="147"/>
      <c r="L78" s="148"/>
      <c r="M78" s="149"/>
      <c r="N78" s="150" t="str">
        <f t="shared" si="2"/>
        <v/>
      </c>
      <c r="O78" s="151"/>
      <c r="P78" s="176" t="s">
        <v>35</v>
      </c>
      <c r="R78" s="48"/>
    </row>
    <row r="79" spans="1:18" s="43" customFormat="1" ht="17.25">
      <c r="A79" s="43">
        <v>9</v>
      </c>
      <c r="B79" s="519" t="str">
        <f t="shared" si="0"/>
        <v/>
      </c>
      <c r="C79" s="140"/>
      <c r="D79" s="141"/>
      <c r="E79" s="153"/>
      <c r="F79" s="242"/>
      <c r="G79" s="243"/>
      <c r="H79" s="147"/>
      <c r="I79" s="147"/>
      <c r="J79" s="148"/>
      <c r="K79" s="147"/>
      <c r="L79" s="148"/>
      <c r="M79" s="149"/>
      <c r="N79" s="150" t="str">
        <f t="shared" si="2"/>
        <v/>
      </c>
      <c r="O79" s="151"/>
      <c r="P79" s="176" t="s">
        <v>35</v>
      </c>
      <c r="R79" s="48"/>
    </row>
    <row r="80" spans="1:18" s="43" customFormat="1" ht="17.25">
      <c r="A80" s="43">
        <v>10</v>
      </c>
      <c r="B80" s="519" t="str">
        <f t="shared" si="0"/>
        <v/>
      </c>
      <c r="C80" s="140"/>
      <c r="D80" s="141"/>
      <c r="E80" s="153"/>
      <c r="F80" s="242"/>
      <c r="G80" s="243"/>
      <c r="H80" s="147"/>
      <c r="I80" s="147"/>
      <c r="J80" s="148"/>
      <c r="K80" s="147"/>
      <c r="L80" s="148"/>
      <c r="M80" s="149"/>
      <c r="N80" s="150" t="str">
        <f t="shared" si="2"/>
        <v/>
      </c>
      <c r="O80" s="151"/>
      <c r="P80" s="176" t="s">
        <v>35</v>
      </c>
      <c r="R80" s="48"/>
    </row>
    <row r="81" spans="1:18" s="43" customFormat="1" ht="17.25">
      <c r="A81" s="43">
        <v>11</v>
      </c>
      <c r="B81" s="519" t="str">
        <f t="shared" si="0"/>
        <v/>
      </c>
      <c r="C81" s="140"/>
      <c r="D81" s="141"/>
      <c r="E81" s="153"/>
      <c r="F81" s="242"/>
      <c r="G81" s="243"/>
      <c r="H81" s="147"/>
      <c r="I81" s="147"/>
      <c r="J81" s="148"/>
      <c r="K81" s="147"/>
      <c r="L81" s="148"/>
      <c r="M81" s="149"/>
      <c r="N81" s="150" t="str">
        <f t="shared" si="2"/>
        <v/>
      </c>
      <c r="O81" s="151"/>
      <c r="P81" s="176" t="s">
        <v>35</v>
      </c>
      <c r="R81" s="48"/>
    </row>
    <row r="82" spans="1:18" s="43" customFormat="1" ht="17.25">
      <c r="A82" s="43">
        <v>12</v>
      </c>
      <c r="B82" s="519" t="str">
        <f t="shared" si="0"/>
        <v/>
      </c>
      <c r="C82" s="140"/>
      <c r="D82" s="141"/>
      <c r="E82" s="153"/>
      <c r="F82" s="242"/>
      <c r="G82" s="243"/>
      <c r="H82" s="147"/>
      <c r="I82" s="147"/>
      <c r="J82" s="148"/>
      <c r="K82" s="147"/>
      <c r="L82" s="148"/>
      <c r="M82" s="149"/>
      <c r="N82" s="150" t="str">
        <f t="shared" si="2"/>
        <v/>
      </c>
      <c r="O82" s="151"/>
      <c r="P82" s="176" t="s">
        <v>35</v>
      </c>
      <c r="R82" s="48"/>
    </row>
    <row r="83" spans="1:18" s="43" customFormat="1" ht="17.25">
      <c r="A83" s="43">
        <v>13</v>
      </c>
      <c r="B83" s="519" t="str">
        <f t="shared" si="0"/>
        <v/>
      </c>
      <c r="C83" s="140"/>
      <c r="D83" s="141"/>
      <c r="E83" s="153"/>
      <c r="F83" s="242"/>
      <c r="G83" s="243"/>
      <c r="H83" s="147"/>
      <c r="I83" s="147"/>
      <c r="J83" s="148"/>
      <c r="K83" s="147"/>
      <c r="L83" s="148"/>
      <c r="M83" s="149"/>
      <c r="N83" s="150" t="str">
        <f t="shared" si="2"/>
        <v/>
      </c>
      <c r="O83" s="151"/>
      <c r="P83" s="176" t="s">
        <v>35</v>
      </c>
      <c r="R83" s="48"/>
    </row>
    <row r="84" spans="1:18" s="43" customFormat="1" ht="17.25">
      <c r="A84" s="43">
        <v>14</v>
      </c>
      <c r="B84" s="519" t="str">
        <f t="shared" si="0"/>
        <v/>
      </c>
      <c r="C84" s="140"/>
      <c r="D84" s="141"/>
      <c r="E84" s="153"/>
      <c r="F84" s="242"/>
      <c r="G84" s="243"/>
      <c r="H84" s="147"/>
      <c r="I84" s="147"/>
      <c r="J84" s="148"/>
      <c r="K84" s="147"/>
      <c r="L84" s="148"/>
      <c r="M84" s="149"/>
      <c r="N84" s="150" t="str">
        <f t="shared" si="2"/>
        <v/>
      </c>
      <c r="O84" s="151"/>
      <c r="P84" s="176" t="s">
        <v>35</v>
      </c>
      <c r="R84" s="48"/>
    </row>
    <row r="85" spans="1:18" s="43" customFormat="1" ht="17.25">
      <c r="A85" s="43">
        <v>15</v>
      </c>
      <c r="B85" s="519" t="str">
        <f t="shared" ref="B85:B120" si="3">IF(H85="","",".")</f>
        <v/>
      </c>
      <c r="C85" s="140"/>
      <c r="D85" s="141"/>
      <c r="E85" s="153"/>
      <c r="F85" s="242"/>
      <c r="G85" s="243"/>
      <c r="H85" s="147"/>
      <c r="I85" s="147"/>
      <c r="J85" s="148"/>
      <c r="K85" s="147"/>
      <c r="L85" s="148"/>
      <c r="M85" s="149"/>
      <c r="N85" s="150" t="str">
        <f t="shared" si="2"/>
        <v/>
      </c>
      <c r="O85" s="151"/>
      <c r="P85" s="176" t="s">
        <v>35</v>
      </c>
      <c r="R85" s="48"/>
    </row>
    <row r="86" spans="1:18" s="43" customFormat="1" ht="17.25">
      <c r="A86" s="43">
        <v>16</v>
      </c>
      <c r="B86" s="519" t="str">
        <f t="shared" si="3"/>
        <v/>
      </c>
      <c r="C86" s="140"/>
      <c r="D86" s="141"/>
      <c r="E86" s="153"/>
      <c r="F86" s="242"/>
      <c r="G86" s="243"/>
      <c r="H86" s="147"/>
      <c r="I86" s="147"/>
      <c r="J86" s="148"/>
      <c r="K86" s="147"/>
      <c r="L86" s="148"/>
      <c r="M86" s="149"/>
      <c r="N86" s="150" t="str">
        <f t="shared" si="2"/>
        <v/>
      </c>
      <c r="O86" s="151"/>
      <c r="P86" s="176" t="s">
        <v>35</v>
      </c>
      <c r="R86" s="48"/>
    </row>
    <row r="87" spans="1:18" s="43" customFormat="1" ht="17.25">
      <c r="A87" s="43">
        <v>17</v>
      </c>
      <c r="B87" s="519" t="str">
        <f t="shared" si="3"/>
        <v/>
      </c>
      <c r="C87" s="140"/>
      <c r="D87" s="141"/>
      <c r="E87" s="153"/>
      <c r="F87" s="242"/>
      <c r="G87" s="243"/>
      <c r="H87" s="147"/>
      <c r="I87" s="147"/>
      <c r="J87" s="148"/>
      <c r="K87" s="147"/>
      <c r="L87" s="148"/>
      <c r="M87" s="149"/>
      <c r="N87" s="150" t="str">
        <f t="shared" si="2"/>
        <v/>
      </c>
      <c r="O87" s="151"/>
      <c r="P87" s="176" t="s">
        <v>35</v>
      </c>
      <c r="R87" s="48"/>
    </row>
    <row r="88" spans="1:18" s="43" customFormat="1" ht="17.25">
      <c r="A88" s="43">
        <v>18</v>
      </c>
      <c r="B88" s="519" t="str">
        <f t="shared" si="3"/>
        <v/>
      </c>
      <c r="C88" s="140"/>
      <c r="D88" s="141"/>
      <c r="E88" s="153"/>
      <c r="F88" s="242"/>
      <c r="G88" s="243"/>
      <c r="H88" s="147"/>
      <c r="I88" s="147"/>
      <c r="J88" s="148"/>
      <c r="K88" s="147"/>
      <c r="L88" s="148"/>
      <c r="M88" s="149"/>
      <c r="N88" s="150" t="str">
        <f t="shared" si="2"/>
        <v/>
      </c>
      <c r="O88" s="151"/>
      <c r="P88" s="176" t="s">
        <v>35</v>
      </c>
      <c r="R88" s="48"/>
    </row>
    <row r="89" spans="1:18" ht="17.25">
      <c r="A89" s="43">
        <v>19</v>
      </c>
      <c r="B89" s="519" t="str">
        <f t="shared" si="3"/>
        <v/>
      </c>
      <c r="C89" s="140"/>
      <c r="D89" s="141"/>
      <c r="E89" s="153"/>
      <c r="F89" s="242"/>
      <c r="G89" s="243"/>
      <c r="H89" s="147"/>
      <c r="I89" s="147"/>
      <c r="J89" s="148"/>
      <c r="K89" s="147"/>
      <c r="L89" s="148"/>
      <c r="M89" s="149"/>
      <c r="N89" s="150" t="str">
        <f t="shared" si="2"/>
        <v/>
      </c>
      <c r="O89" s="151"/>
      <c r="P89" s="152" t="s">
        <v>35</v>
      </c>
      <c r="R89" s="73"/>
    </row>
    <row r="90" spans="1:18" ht="17.25">
      <c r="A90" s="43">
        <v>20</v>
      </c>
      <c r="B90" s="519" t="str">
        <f t="shared" si="3"/>
        <v/>
      </c>
      <c r="C90" s="140"/>
      <c r="D90" s="141"/>
      <c r="E90" s="153"/>
      <c r="F90" s="242"/>
      <c r="G90" s="243"/>
      <c r="H90" s="147"/>
      <c r="I90" s="147"/>
      <c r="J90" s="148"/>
      <c r="K90" s="147"/>
      <c r="L90" s="148"/>
      <c r="M90" s="149"/>
      <c r="N90" s="150" t="str">
        <f t="shared" si="2"/>
        <v/>
      </c>
      <c r="O90" s="151"/>
      <c r="P90" s="152" t="s">
        <v>35</v>
      </c>
      <c r="R90" s="73"/>
    </row>
    <row r="91" spans="1:18" ht="17.25">
      <c r="A91" s="43">
        <v>21</v>
      </c>
      <c r="B91" s="519" t="str">
        <f t="shared" si="3"/>
        <v/>
      </c>
      <c r="C91" s="140"/>
      <c r="D91" s="141"/>
      <c r="E91" s="153"/>
      <c r="F91" s="242"/>
      <c r="G91" s="243"/>
      <c r="H91" s="147"/>
      <c r="I91" s="147"/>
      <c r="J91" s="148"/>
      <c r="K91" s="147"/>
      <c r="L91" s="148"/>
      <c r="M91" s="149"/>
      <c r="N91" s="150" t="str">
        <f t="shared" si="2"/>
        <v/>
      </c>
      <c r="O91" s="151"/>
      <c r="P91" s="152" t="s">
        <v>35</v>
      </c>
      <c r="R91" s="73"/>
    </row>
    <row r="92" spans="1:18" ht="17.25">
      <c r="A92" s="43">
        <v>22</v>
      </c>
      <c r="B92" s="519" t="str">
        <f t="shared" si="3"/>
        <v/>
      </c>
      <c r="C92" s="140"/>
      <c r="D92" s="141"/>
      <c r="E92" s="153"/>
      <c r="F92" s="242"/>
      <c r="G92" s="243"/>
      <c r="H92" s="147"/>
      <c r="I92" s="147"/>
      <c r="J92" s="148"/>
      <c r="K92" s="147"/>
      <c r="L92" s="148"/>
      <c r="M92" s="149"/>
      <c r="N92" s="150" t="str">
        <f t="shared" si="2"/>
        <v/>
      </c>
      <c r="O92" s="151"/>
      <c r="P92" s="152" t="s">
        <v>35</v>
      </c>
      <c r="R92" s="73"/>
    </row>
    <row r="93" spans="1:18" ht="17.25">
      <c r="A93" s="43">
        <v>23</v>
      </c>
      <c r="B93" s="519" t="str">
        <f t="shared" si="3"/>
        <v/>
      </c>
      <c r="C93" s="140"/>
      <c r="D93" s="141"/>
      <c r="E93" s="153"/>
      <c r="F93" s="242"/>
      <c r="G93" s="243"/>
      <c r="H93" s="147"/>
      <c r="I93" s="147"/>
      <c r="J93" s="148"/>
      <c r="K93" s="147"/>
      <c r="L93" s="148"/>
      <c r="M93" s="149"/>
      <c r="N93" s="150" t="str">
        <f t="shared" si="2"/>
        <v/>
      </c>
      <c r="O93" s="151"/>
      <c r="P93" s="152" t="s">
        <v>35</v>
      </c>
      <c r="R93" s="73"/>
    </row>
    <row r="94" spans="1:18" ht="17.25">
      <c r="A94" s="43">
        <v>24</v>
      </c>
      <c r="B94" s="519" t="str">
        <f t="shared" si="3"/>
        <v/>
      </c>
      <c r="C94" s="140"/>
      <c r="D94" s="141"/>
      <c r="E94" s="153"/>
      <c r="F94" s="242"/>
      <c r="G94" s="243"/>
      <c r="H94" s="147"/>
      <c r="I94" s="147"/>
      <c r="J94" s="148"/>
      <c r="K94" s="147"/>
      <c r="L94" s="148"/>
      <c r="M94" s="149"/>
      <c r="N94" s="150" t="str">
        <f t="shared" si="2"/>
        <v/>
      </c>
      <c r="O94" s="151"/>
      <c r="P94" s="152" t="s">
        <v>35</v>
      </c>
      <c r="R94" s="73"/>
    </row>
    <row r="95" spans="1:18" ht="17.25">
      <c r="A95" s="43">
        <v>25</v>
      </c>
      <c r="B95" s="519" t="str">
        <f t="shared" si="3"/>
        <v/>
      </c>
      <c r="C95" s="140"/>
      <c r="D95" s="141"/>
      <c r="E95" s="153"/>
      <c r="F95" s="242"/>
      <c r="G95" s="243"/>
      <c r="H95" s="147"/>
      <c r="I95" s="147"/>
      <c r="J95" s="148"/>
      <c r="K95" s="147"/>
      <c r="L95" s="148"/>
      <c r="M95" s="149"/>
      <c r="N95" s="150" t="str">
        <f t="shared" si="2"/>
        <v/>
      </c>
      <c r="O95" s="151"/>
      <c r="P95" s="152" t="s">
        <v>35</v>
      </c>
      <c r="R95" s="73"/>
    </row>
    <row r="96" spans="1:18" ht="17.25">
      <c r="A96" s="43">
        <v>26</v>
      </c>
      <c r="B96" s="519" t="str">
        <f t="shared" si="3"/>
        <v/>
      </c>
      <c r="C96" s="140"/>
      <c r="D96" s="141"/>
      <c r="E96" s="153"/>
      <c r="F96" s="242"/>
      <c r="G96" s="243"/>
      <c r="H96" s="147"/>
      <c r="I96" s="147"/>
      <c r="J96" s="148"/>
      <c r="K96" s="147"/>
      <c r="L96" s="148"/>
      <c r="M96" s="149"/>
      <c r="N96" s="150" t="str">
        <f t="shared" si="2"/>
        <v/>
      </c>
      <c r="O96" s="151"/>
      <c r="P96" s="152" t="s">
        <v>35</v>
      </c>
      <c r="R96" s="73"/>
    </row>
    <row r="97" spans="1:18" ht="17.25">
      <c r="A97" s="43">
        <v>27</v>
      </c>
      <c r="B97" s="519" t="str">
        <f t="shared" si="3"/>
        <v/>
      </c>
      <c r="C97" s="140"/>
      <c r="D97" s="141"/>
      <c r="E97" s="153"/>
      <c r="F97" s="242"/>
      <c r="G97" s="243"/>
      <c r="H97" s="147"/>
      <c r="I97" s="147"/>
      <c r="J97" s="148"/>
      <c r="K97" s="147"/>
      <c r="L97" s="148"/>
      <c r="M97" s="149"/>
      <c r="N97" s="150" t="str">
        <f t="shared" si="2"/>
        <v/>
      </c>
      <c r="O97" s="151"/>
      <c r="P97" s="152" t="s">
        <v>35</v>
      </c>
      <c r="R97" s="73"/>
    </row>
    <row r="98" spans="1:18" ht="17.25">
      <c r="A98" s="43">
        <v>28</v>
      </c>
      <c r="B98" s="519" t="str">
        <f t="shared" si="3"/>
        <v/>
      </c>
      <c r="C98" s="140"/>
      <c r="D98" s="141"/>
      <c r="E98" s="153"/>
      <c r="F98" s="242"/>
      <c r="G98" s="243"/>
      <c r="H98" s="147"/>
      <c r="I98" s="147"/>
      <c r="J98" s="148"/>
      <c r="K98" s="147"/>
      <c r="L98" s="148"/>
      <c r="M98" s="149"/>
      <c r="N98" s="150" t="str">
        <f t="shared" si="2"/>
        <v/>
      </c>
      <c r="O98" s="151"/>
      <c r="P98" s="152" t="s">
        <v>35</v>
      </c>
      <c r="R98" s="73"/>
    </row>
    <row r="99" spans="1:18" ht="17.25">
      <c r="A99" s="43">
        <v>29</v>
      </c>
      <c r="B99" s="519" t="str">
        <f t="shared" si="3"/>
        <v/>
      </c>
      <c r="C99" s="140"/>
      <c r="D99" s="141"/>
      <c r="E99" s="153"/>
      <c r="F99" s="242"/>
      <c r="G99" s="243"/>
      <c r="H99" s="147"/>
      <c r="I99" s="147"/>
      <c r="J99" s="148"/>
      <c r="K99" s="147"/>
      <c r="L99" s="148"/>
      <c r="M99" s="149"/>
      <c r="N99" s="150" t="str">
        <f t="shared" si="2"/>
        <v/>
      </c>
      <c r="O99" s="151"/>
      <c r="P99" s="152" t="s">
        <v>35</v>
      </c>
      <c r="R99" s="73"/>
    </row>
    <row r="100" spans="1:18" ht="17.25">
      <c r="A100" s="43">
        <v>30</v>
      </c>
      <c r="B100" s="519" t="str">
        <f t="shared" si="3"/>
        <v/>
      </c>
      <c r="C100" s="140"/>
      <c r="D100" s="141"/>
      <c r="E100" s="153"/>
      <c r="F100" s="242"/>
      <c r="G100" s="243"/>
      <c r="H100" s="147"/>
      <c r="I100" s="147"/>
      <c r="J100" s="148"/>
      <c r="K100" s="147"/>
      <c r="L100" s="148"/>
      <c r="M100" s="149"/>
      <c r="N100" s="150" t="str">
        <f t="shared" si="2"/>
        <v/>
      </c>
      <c r="O100" s="151"/>
      <c r="P100" s="152" t="s">
        <v>35</v>
      </c>
      <c r="R100" s="73"/>
    </row>
    <row r="101" spans="1:18" ht="17.25">
      <c r="A101" s="43">
        <v>31</v>
      </c>
      <c r="B101" s="519" t="str">
        <f t="shared" si="3"/>
        <v/>
      </c>
      <c r="C101" s="140"/>
      <c r="D101" s="141"/>
      <c r="E101" s="153"/>
      <c r="F101" s="242"/>
      <c r="G101" s="243"/>
      <c r="H101" s="147"/>
      <c r="I101" s="147"/>
      <c r="J101" s="148"/>
      <c r="K101" s="147"/>
      <c r="L101" s="148"/>
      <c r="M101" s="149"/>
      <c r="N101" s="150" t="str">
        <f t="shared" si="2"/>
        <v/>
      </c>
      <c r="O101" s="151"/>
      <c r="P101" s="152" t="s">
        <v>35</v>
      </c>
      <c r="R101" s="73"/>
    </row>
    <row r="102" spans="1:18" ht="17.25">
      <c r="A102" s="43">
        <v>32</v>
      </c>
      <c r="B102" s="519" t="str">
        <f t="shared" si="3"/>
        <v/>
      </c>
      <c r="C102" s="140"/>
      <c r="D102" s="141"/>
      <c r="E102" s="153"/>
      <c r="F102" s="242"/>
      <c r="G102" s="243"/>
      <c r="H102" s="147"/>
      <c r="I102" s="147"/>
      <c r="J102" s="148"/>
      <c r="K102" s="147"/>
      <c r="L102" s="148"/>
      <c r="M102" s="149"/>
      <c r="N102" s="150" t="str">
        <f t="shared" si="2"/>
        <v/>
      </c>
      <c r="O102" s="151"/>
      <c r="P102" s="152" t="s">
        <v>35</v>
      </c>
      <c r="R102" s="73"/>
    </row>
    <row r="103" spans="1:18" ht="17.25">
      <c r="A103" s="43">
        <v>33</v>
      </c>
      <c r="B103" s="519" t="str">
        <f t="shared" si="3"/>
        <v/>
      </c>
      <c r="C103" s="140"/>
      <c r="D103" s="141"/>
      <c r="E103" s="153"/>
      <c r="F103" s="242"/>
      <c r="G103" s="243"/>
      <c r="H103" s="147"/>
      <c r="I103" s="147"/>
      <c r="J103" s="148"/>
      <c r="K103" s="147"/>
      <c r="L103" s="148"/>
      <c r="M103" s="149"/>
      <c r="N103" s="150" t="str">
        <f t="shared" si="2"/>
        <v/>
      </c>
      <c r="O103" s="151"/>
      <c r="P103" s="152" t="s">
        <v>35</v>
      </c>
      <c r="R103" s="73"/>
    </row>
    <row r="104" spans="1:18" ht="17.25">
      <c r="A104" s="43">
        <v>34</v>
      </c>
      <c r="B104" s="519" t="str">
        <f t="shared" si="3"/>
        <v/>
      </c>
      <c r="C104" s="140"/>
      <c r="D104" s="141"/>
      <c r="E104" s="153"/>
      <c r="F104" s="242"/>
      <c r="G104" s="243"/>
      <c r="H104" s="147"/>
      <c r="I104" s="147"/>
      <c r="J104" s="148"/>
      <c r="K104" s="147"/>
      <c r="L104" s="148"/>
      <c r="M104" s="149"/>
      <c r="N104" s="150" t="str">
        <f t="shared" si="2"/>
        <v/>
      </c>
      <c r="O104" s="151"/>
      <c r="P104" s="152" t="s">
        <v>35</v>
      </c>
      <c r="R104" s="73"/>
    </row>
    <row r="105" spans="1:18" ht="17.25">
      <c r="A105" s="43">
        <v>35</v>
      </c>
      <c r="B105" s="519" t="str">
        <f t="shared" si="3"/>
        <v/>
      </c>
      <c r="C105" s="140"/>
      <c r="D105" s="141"/>
      <c r="E105" s="153"/>
      <c r="F105" s="242"/>
      <c r="G105" s="243"/>
      <c r="H105" s="147"/>
      <c r="I105" s="147"/>
      <c r="J105" s="148"/>
      <c r="K105" s="147"/>
      <c r="L105" s="148"/>
      <c r="M105" s="149"/>
      <c r="N105" s="150" t="str">
        <f t="shared" si="2"/>
        <v/>
      </c>
      <c r="O105" s="151"/>
      <c r="P105" s="152" t="s">
        <v>35</v>
      </c>
      <c r="R105" s="73"/>
    </row>
    <row r="106" spans="1:18" ht="17.25">
      <c r="A106" s="43">
        <v>36</v>
      </c>
      <c r="B106" s="519" t="str">
        <f t="shared" si="3"/>
        <v/>
      </c>
      <c r="C106" s="140"/>
      <c r="D106" s="141"/>
      <c r="E106" s="153"/>
      <c r="F106" s="242"/>
      <c r="G106" s="243"/>
      <c r="H106" s="147"/>
      <c r="I106" s="147"/>
      <c r="J106" s="148"/>
      <c r="K106" s="147"/>
      <c r="L106" s="148"/>
      <c r="M106" s="149"/>
      <c r="N106" s="150" t="str">
        <f t="shared" si="2"/>
        <v/>
      </c>
      <c r="O106" s="151"/>
      <c r="P106" s="152" t="s">
        <v>35</v>
      </c>
      <c r="R106" s="73"/>
    </row>
    <row r="107" spans="1:18" ht="17.25">
      <c r="A107" s="43">
        <v>37</v>
      </c>
      <c r="B107" s="519" t="str">
        <f t="shared" si="3"/>
        <v/>
      </c>
      <c r="C107" s="140"/>
      <c r="D107" s="141"/>
      <c r="E107" s="153"/>
      <c r="F107" s="242"/>
      <c r="G107" s="243"/>
      <c r="H107" s="147"/>
      <c r="I107" s="147"/>
      <c r="J107" s="148"/>
      <c r="K107" s="147"/>
      <c r="L107" s="148"/>
      <c r="M107" s="149"/>
      <c r="N107" s="150" t="str">
        <f t="shared" si="2"/>
        <v/>
      </c>
      <c r="O107" s="151"/>
      <c r="P107" s="152" t="s">
        <v>35</v>
      </c>
      <c r="R107" s="73"/>
    </row>
    <row r="108" spans="1:18" ht="17.25">
      <c r="A108" s="43">
        <v>38</v>
      </c>
      <c r="B108" s="519" t="str">
        <f t="shared" si="3"/>
        <v/>
      </c>
      <c r="C108" s="140"/>
      <c r="D108" s="141"/>
      <c r="E108" s="153"/>
      <c r="F108" s="242"/>
      <c r="G108" s="243"/>
      <c r="H108" s="147"/>
      <c r="I108" s="147"/>
      <c r="J108" s="148"/>
      <c r="K108" s="147"/>
      <c r="L108" s="148"/>
      <c r="M108" s="149"/>
      <c r="N108" s="150" t="str">
        <f t="shared" si="2"/>
        <v/>
      </c>
      <c r="O108" s="151"/>
      <c r="P108" s="152" t="s">
        <v>35</v>
      </c>
      <c r="R108" s="73"/>
    </row>
    <row r="109" spans="1:18" ht="17.25">
      <c r="A109" s="43">
        <v>39</v>
      </c>
      <c r="B109" s="519" t="str">
        <f t="shared" si="3"/>
        <v/>
      </c>
      <c r="C109" s="140"/>
      <c r="D109" s="141"/>
      <c r="E109" s="153"/>
      <c r="F109" s="242"/>
      <c r="G109" s="243"/>
      <c r="H109" s="147"/>
      <c r="I109" s="147"/>
      <c r="J109" s="148"/>
      <c r="K109" s="147"/>
      <c r="L109" s="148"/>
      <c r="M109" s="149"/>
      <c r="N109" s="150" t="str">
        <f t="shared" si="2"/>
        <v/>
      </c>
      <c r="O109" s="151"/>
      <c r="P109" s="152" t="s">
        <v>35</v>
      </c>
      <c r="R109" s="73"/>
    </row>
    <row r="110" spans="1:18" ht="17.25">
      <c r="A110" s="43">
        <v>40</v>
      </c>
      <c r="B110" s="519" t="str">
        <f t="shared" si="3"/>
        <v/>
      </c>
      <c r="C110" s="140"/>
      <c r="D110" s="141"/>
      <c r="E110" s="153"/>
      <c r="F110" s="242"/>
      <c r="G110" s="243"/>
      <c r="H110" s="147"/>
      <c r="I110" s="147"/>
      <c r="J110" s="148"/>
      <c r="K110" s="147"/>
      <c r="L110" s="148"/>
      <c r="M110" s="149"/>
      <c r="N110" s="150" t="str">
        <f t="shared" si="2"/>
        <v/>
      </c>
      <c r="O110" s="151"/>
      <c r="P110" s="152" t="s">
        <v>35</v>
      </c>
      <c r="R110" s="73"/>
    </row>
    <row r="111" spans="1:18" ht="17.25">
      <c r="A111" s="43">
        <v>41</v>
      </c>
      <c r="B111" s="519" t="str">
        <f t="shared" si="3"/>
        <v/>
      </c>
      <c r="C111" s="140"/>
      <c r="D111" s="141"/>
      <c r="E111" s="153"/>
      <c r="F111" s="242"/>
      <c r="G111" s="243"/>
      <c r="H111" s="147"/>
      <c r="I111" s="147"/>
      <c r="J111" s="148"/>
      <c r="K111" s="147"/>
      <c r="L111" s="148"/>
      <c r="M111" s="149"/>
      <c r="N111" s="150" t="str">
        <f t="shared" si="2"/>
        <v/>
      </c>
      <c r="O111" s="151"/>
      <c r="P111" s="152" t="s">
        <v>35</v>
      </c>
      <c r="R111" s="73"/>
    </row>
    <row r="112" spans="1:18" ht="17.25">
      <c r="A112" s="43">
        <v>42</v>
      </c>
      <c r="B112" s="519" t="str">
        <f t="shared" si="3"/>
        <v/>
      </c>
      <c r="C112" s="140"/>
      <c r="D112" s="141"/>
      <c r="E112" s="153"/>
      <c r="F112" s="242"/>
      <c r="G112" s="243"/>
      <c r="H112" s="147"/>
      <c r="I112" s="147"/>
      <c r="J112" s="148"/>
      <c r="K112" s="147"/>
      <c r="L112" s="148"/>
      <c r="M112" s="149"/>
      <c r="N112" s="150" t="str">
        <f t="shared" si="2"/>
        <v/>
      </c>
      <c r="O112" s="151"/>
      <c r="P112" s="152" t="s">
        <v>35</v>
      </c>
      <c r="R112" s="73"/>
    </row>
    <row r="113" spans="1:18" ht="17.25">
      <c r="A113" s="43">
        <v>43</v>
      </c>
      <c r="B113" s="519" t="str">
        <f t="shared" si="3"/>
        <v/>
      </c>
      <c r="C113" s="140"/>
      <c r="D113" s="141"/>
      <c r="E113" s="153"/>
      <c r="F113" s="242"/>
      <c r="G113" s="243"/>
      <c r="H113" s="147"/>
      <c r="I113" s="147"/>
      <c r="J113" s="148"/>
      <c r="K113" s="147"/>
      <c r="L113" s="148"/>
      <c r="M113" s="149"/>
      <c r="N113" s="150" t="str">
        <f t="shared" si="2"/>
        <v/>
      </c>
      <c r="O113" s="151"/>
      <c r="P113" s="152" t="s">
        <v>35</v>
      </c>
      <c r="R113" s="73"/>
    </row>
    <row r="114" spans="1:18" ht="17.25">
      <c r="A114" s="43">
        <v>44</v>
      </c>
      <c r="B114" s="519" t="str">
        <f t="shared" si="3"/>
        <v/>
      </c>
      <c r="C114" s="140"/>
      <c r="D114" s="141"/>
      <c r="E114" s="153"/>
      <c r="F114" s="242"/>
      <c r="G114" s="243"/>
      <c r="H114" s="147"/>
      <c r="I114" s="147"/>
      <c r="J114" s="148"/>
      <c r="K114" s="147"/>
      <c r="L114" s="148"/>
      <c r="M114" s="149"/>
      <c r="N114" s="150" t="str">
        <f t="shared" si="2"/>
        <v/>
      </c>
      <c r="O114" s="151"/>
      <c r="P114" s="152" t="s">
        <v>35</v>
      </c>
      <c r="R114" s="73"/>
    </row>
    <row r="115" spans="1:18" ht="17.25">
      <c r="A115" s="43">
        <v>45</v>
      </c>
      <c r="B115" s="519" t="str">
        <f t="shared" si="3"/>
        <v/>
      </c>
      <c r="C115" s="140"/>
      <c r="D115" s="141"/>
      <c r="E115" s="153"/>
      <c r="F115" s="242"/>
      <c r="G115" s="243"/>
      <c r="H115" s="147"/>
      <c r="I115" s="147"/>
      <c r="J115" s="148"/>
      <c r="K115" s="147"/>
      <c r="L115" s="148"/>
      <c r="M115" s="149"/>
      <c r="N115" s="150" t="str">
        <f t="shared" si="2"/>
        <v/>
      </c>
      <c r="O115" s="151"/>
      <c r="P115" s="152" t="s">
        <v>35</v>
      </c>
      <c r="R115" s="73"/>
    </row>
    <row r="116" spans="1:18" ht="17.25">
      <c r="A116" s="43">
        <v>46</v>
      </c>
      <c r="B116" s="519" t="str">
        <f t="shared" si="3"/>
        <v/>
      </c>
      <c r="C116" s="140"/>
      <c r="D116" s="141"/>
      <c r="E116" s="153"/>
      <c r="F116" s="242"/>
      <c r="G116" s="243"/>
      <c r="H116" s="147"/>
      <c r="I116" s="147"/>
      <c r="J116" s="148"/>
      <c r="K116" s="147"/>
      <c r="L116" s="148"/>
      <c r="M116" s="149"/>
      <c r="N116" s="150" t="str">
        <f t="shared" si="2"/>
        <v/>
      </c>
      <c r="O116" s="151"/>
      <c r="P116" s="152" t="s">
        <v>35</v>
      </c>
      <c r="R116" s="73"/>
    </row>
    <row r="117" spans="1:18" ht="17.25">
      <c r="A117" s="43">
        <v>47</v>
      </c>
      <c r="B117" s="519" t="str">
        <f t="shared" si="3"/>
        <v/>
      </c>
      <c r="C117" s="140"/>
      <c r="D117" s="141"/>
      <c r="E117" s="153"/>
      <c r="F117" s="242"/>
      <c r="G117" s="243"/>
      <c r="H117" s="147"/>
      <c r="I117" s="147"/>
      <c r="J117" s="148"/>
      <c r="K117" s="147"/>
      <c r="L117" s="148"/>
      <c r="M117" s="149"/>
      <c r="N117" s="150" t="str">
        <f t="shared" si="2"/>
        <v/>
      </c>
      <c r="O117" s="151"/>
      <c r="P117" s="152" t="s">
        <v>35</v>
      </c>
      <c r="R117" s="73"/>
    </row>
    <row r="118" spans="1:18" ht="17.25">
      <c r="A118" s="43">
        <v>48</v>
      </c>
      <c r="B118" s="519" t="str">
        <f t="shared" si="3"/>
        <v/>
      </c>
      <c r="C118" s="140"/>
      <c r="D118" s="141"/>
      <c r="E118" s="153"/>
      <c r="F118" s="242"/>
      <c r="G118" s="243"/>
      <c r="H118" s="147"/>
      <c r="I118" s="147"/>
      <c r="J118" s="148"/>
      <c r="K118" s="147"/>
      <c r="L118" s="148"/>
      <c r="M118" s="149"/>
      <c r="N118" s="150" t="str">
        <f t="shared" si="2"/>
        <v/>
      </c>
      <c r="O118" s="151"/>
      <c r="P118" s="152" t="s">
        <v>35</v>
      </c>
      <c r="R118" s="73"/>
    </row>
    <row r="119" spans="1:18" ht="17.25">
      <c r="A119" s="43">
        <v>49</v>
      </c>
      <c r="B119" s="519" t="str">
        <f t="shared" si="3"/>
        <v/>
      </c>
      <c r="C119" s="140"/>
      <c r="D119" s="141"/>
      <c r="E119" s="153"/>
      <c r="F119" s="242"/>
      <c r="G119" s="243"/>
      <c r="H119" s="147"/>
      <c r="I119" s="147"/>
      <c r="J119" s="148"/>
      <c r="K119" s="147"/>
      <c r="L119" s="148"/>
      <c r="M119" s="149"/>
      <c r="N119" s="150" t="str">
        <f t="shared" si="2"/>
        <v/>
      </c>
      <c r="O119" s="151"/>
      <c r="P119" s="152" t="s">
        <v>35</v>
      </c>
      <c r="R119" s="73"/>
    </row>
    <row r="120" spans="1:18" ht="17.25">
      <c r="A120" s="43">
        <v>50</v>
      </c>
      <c r="B120" s="547" t="str">
        <f t="shared" si="3"/>
        <v/>
      </c>
      <c r="C120" s="157"/>
      <c r="D120" s="158"/>
      <c r="E120" s="159"/>
      <c r="F120" s="244"/>
      <c r="G120" s="245"/>
      <c r="H120" s="160"/>
      <c r="I120" s="160"/>
      <c r="J120" s="161"/>
      <c r="K120" s="160"/>
      <c r="L120" s="161"/>
      <c r="M120" s="162"/>
      <c r="N120" s="163" t="str">
        <f>IF(ISNUMBER(H120),(PRODUCT(H120,I120,K120)),"")</f>
        <v/>
      </c>
      <c r="O120" s="164"/>
      <c r="P120" s="165" t="s">
        <v>35</v>
      </c>
      <c r="R120" s="73"/>
    </row>
    <row r="121" spans="1:18" ht="20.100000000000001" customHeight="1">
      <c r="B121" s="546"/>
      <c r="C121" s="166"/>
      <c r="D121" s="43"/>
      <c r="E121" s="45"/>
      <c r="F121" s="141"/>
      <c r="G121" s="141"/>
      <c r="H121" s="167"/>
      <c r="I121" s="167"/>
      <c r="J121" s="168"/>
      <c r="K121" s="167"/>
      <c r="L121" s="168"/>
      <c r="M121" s="169"/>
      <c r="N121" s="46"/>
      <c r="O121" s="170"/>
      <c r="P121" s="171"/>
    </row>
    <row r="122" spans="1:18" ht="20.100000000000001" customHeight="1">
      <c r="B122" s="546"/>
    </row>
  </sheetData>
  <autoFilter ref="B16:B122" xr:uid="{00000000-0001-0000-0500-000000000000}"/>
  <mergeCells count="15">
    <mergeCell ref="B5:E5"/>
    <mergeCell ref="F3:G3"/>
    <mergeCell ref="H8:I8"/>
    <mergeCell ref="H9:I9"/>
    <mergeCell ref="H10:I10"/>
    <mergeCell ref="H14:I14"/>
    <mergeCell ref="G7:I7"/>
    <mergeCell ref="F5:I5"/>
    <mergeCell ref="O1:P1"/>
    <mergeCell ref="I17:J17"/>
    <mergeCell ref="K17:L17"/>
    <mergeCell ref="I3:P3"/>
    <mergeCell ref="H11:I11"/>
    <mergeCell ref="H12:I12"/>
    <mergeCell ref="H13:I13"/>
  </mergeCells>
  <phoneticPr fontId="9"/>
  <conditionalFormatting sqref="F5">
    <cfRule type="containsText" dxfId="51" priority="1" operator="containsText" text="要選択">
      <formula>NOT(ISERROR(SEARCH("要選択",F5)))</formula>
    </cfRule>
    <cfRule type="containsText" dxfId="50" priority="2" operator="containsText" text="要入力">
      <formula>NOT(ISERROR(SEARCH("要入力",F5)))</formula>
    </cfRule>
  </conditionalFormatting>
  <conditionalFormatting sqref="P20:P120">
    <cfRule type="expression" dxfId="49" priority="9">
      <formula>$R$12="2"</formula>
    </cfRule>
  </conditionalFormatting>
  <dataValidations xWindow="183" yWindow="405" count="16">
    <dataValidation type="decimal" allowBlank="1" showInputMessage="1" showErrorMessage="1" sqref="M122:M1048576 M70 M7:M10 M13:M19" xr:uid="{00000000-0002-0000-0500-000000000000}">
      <formula1>0</formula1>
      <formula2>99999999999999</formula2>
    </dataValidation>
    <dataValidation imeMode="hiragana" allowBlank="1" showInputMessage="1" showErrorMessage="1" prompt="人、枚、件等を単位を入力" sqref="J20:J69 J71:J121" xr:uid="{00000000-0002-0000-0500-000001000000}"/>
    <dataValidation imeMode="hiragana" allowBlank="1" showInputMessage="1" showErrorMessage="1" prompt="回、日、泊等の単位を入力。" sqref="L20:L69 L71:L121" xr:uid="{00000000-0002-0000-0500-000002000000}"/>
    <dataValidation type="decimal" imeMode="off" allowBlank="1" showInputMessage="1" showErrorMessage="1" prompt="消費税、為替レート等を入力" sqref="M20:M69 M71:M121" xr:uid="{00000000-0002-0000-0500-000003000000}">
      <formula1>0</formula1>
      <formula2>99999999999999</formula2>
    </dataValidation>
    <dataValidation imeMode="halfAlpha" allowBlank="1" showInputMessage="1" showErrorMessage="1" sqref="H122:I65543" xr:uid="{00000000-0002-0000-0500-000004000000}"/>
    <dataValidation type="whole" imeMode="halfAlpha" operator="greaterThanOrEqual" allowBlank="1" showInputMessage="1" showErrorMessage="1" sqref="H18:I19" xr:uid="{00000000-0002-0000-0500-000005000000}">
      <formula1>0</formula1>
    </dataValidation>
    <dataValidation imeMode="hiragana" allowBlank="1" showInputMessage="1" showErrorMessage="1" sqref="E11:F12 P17:P19 E19:F19 P70 C19:D120 E70:F70 D121:F1048576 D10:F10 D1:F4 D6:F7 D13:F18" xr:uid="{00000000-0002-0000-0500-000006000000}"/>
    <dataValidation type="list" allowBlank="1" showInputMessage="1" showErrorMessage="1" sqref="P71:P120 P20:P69" xr:uid="{00000000-0002-0000-0500-000009000000}">
      <formula1>"―,課税対象外"</formula1>
    </dataValidation>
    <dataValidation type="textLength" operator="lessThanOrEqual" allowBlank="1" showInputMessage="1" showErrorMessage="1" errorTitle="文字数超過" error="30字以下で入力してください。" sqref="G18:G19 G122:G65543" xr:uid="{00000000-0002-0000-0500-00000A000000}">
      <formula1>30</formula1>
    </dataValidation>
    <dataValidation imeMode="off" allowBlank="1" showInputMessage="1" showErrorMessage="1" sqref="K1:K2 K70 K121:K1048576 K4:K10 K13:K19" xr:uid="{00000000-0002-0000-0500-00000C000000}"/>
    <dataValidation imeMode="halfAlpha" operator="greaterThanOrEqual" allowBlank="1" showInputMessage="1" showErrorMessage="1" sqref="I70 I121" xr:uid="{00000000-0002-0000-0500-00000D000000}"/>
    <dataValidation type="list" allowBlank="1" showInputMessage="1" showErrorMessage="1" sqref="F5" xr:uid="{00000000-0002-0000-0500-00000F000000}">
      <formula1>"1 課税事業者,2 免税事業者及び簡易課税事業者,3 課税事業者ではあるが、その他条件により消費税等仕入控除調整を行わない事業者"</formula1>
    </dataValidation>
    <dataValidation type="whole" imeMode="off" operator="greaterThanOrEqual" allowBlank="1" showInputMessage="1" showErrorMessage="1" error="整数で入力してください。" sqref="H121 H70" xr:uid="{5D9D0382-65E7-4AEE-A0C6-FFE00F448808}">
      <formula1>1</formula1>
    </dataValidation>
    <dataValidation type="whole" imeMode="halfAlpha" operator="greaterThanOrEqual" allowBlank="1" showInputMessage="1" showErrorMessage="1" error="整数のみ入力できます。_x000a_小数点以下が発生する場合は、一式で計上してください。" sqref="I20:I69 I71:I120" xr:uid="{33A16AA8-4A73-4B1D-BDC0-93228DDBD063}">
      <formula1>0</formula1>
    </dataValidation>
    <dataValidation type="whole" imeMode="off" operator="greaterThanOrEqual" allowBlank="1" showInputMessage="1" showErrorMessage="1" error="整数のみ入力できます。_x000a_小数点以下が発生する場合は、一式で計上してください。" sqref="K20:K69 K71:K120" xr:uid="{BC077760-ED56-49F8-9F3D-3FF3EFF541C2}">
      <formula1>0</formula1>
    </dataValidation>
    <dataValidation type="whole" imeMode="off" operator="greaterThanOrEqual" allowBlank="1" showInputMessage="1" showErrorMessage="1" error="整数で入力してください。" sqref="H20:H69 H71:H120" xr:uid="{B6AA346B-11B5-4372-91AD-CDFD97EB0695}">
      <formula1>0</formula1>
    </dataValidation>
  </dataValidations>
  <pageMargins left="0.70866141732283472" right="0.70866141732283472" top="0.51181102362204722" bottom="0.51181102362204722" header="0.31496062992125984" footer="0.27559055118110237"/>
  <pageSetup paperSize="9" scale="45" fitToHeight="0" orientation="portrait" cellComments="asDisplayed" r:id="rId1"/>
  <headerFooter scaleWithDoc="0">
    <oddFooter>&amp;R&amp;"ＭＳ ゴシック,標準"&amp;12整理番号：（事務局記入欄）</oddFooter>
  </headerFooter>
  <extLst>
    <ext xmlns:x14="http://schemas.microsoft.com/office/spreadsheetml/2009/9/main" uri="{CCE6A557-97BC-4b89-ADB6-D9C93CAAB3DF}">
      <x14:dataValidations xmlns:xm="http://schemas.microsoft.com/office/excel/2006/main" xWindow="183" yWindow="405" count="2">
        <x14:dataValidation type="list" imeMode="hiragana" allowBlank="1" showInputMessage="1" showErrorMessage="1" prompt="該当する細目を選択" xr:uid="{78C62848-26E0-4560-ACED-2AA990BE771D}">
          <x14:formula1>
            <xm:f>IF(総表!$I$12="国際共同制作（国内公演）",【非表示】経費一覧!$C$55:$C$57,【非表示】経費一覧!$C$52:$C$54)</xm:f>
          </x14:formula1>
          <xm:sqref>E71:E120</xm:sqref>
        </x14:dataValidation>
        <x14:dataValidation type="list" imeMode="hiragana" allowBlank="1" showInputMessage="1" showErrorMessage="1" prompt="該当する細目を選択" xr:uid="{7DE22DA6-438F-4167-9D61-4B6B07EF92C8}">
          <x14:formula1>
            <xm:f>IF($C$19="文芸費",【非表示】経費一覧!$C$2:$C$29,【非表示】経費一覧!$C$32:$C$51)</xm:f>
          </x14:formula1>
          <xm:sqref>E20:E69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D62"/>
  <sheetViews>
    <sheetView view="pageBreakPreview" zoomScale="70" zoomScaleNormal="90" zoomScaleSheetLayoutView="70" workbookViewId="0">
      <pane ySplit="1" topLeftCell="A2" activePane="bottomLeft" state="frozen"/>
      <selection activeCell="F50" sqref="F50"/>
      <selection pane="bottomLeft" activeCell="F18" sqref="F18"/>
    </sheetView>
  </sheetViews>
  <sheetFormatPr defaultColWidth="9" defaultRowHeight="18.75"/>
  <cols>
    <col min="1" max="2" width="15.625" style="2" customWidth="1"/>
    <col min="3" max="3" width="20.625" style="11" customWidth="1"/>
    <col min="4" max="4" width="47" style="2" customWidth="1"/>
    <col min="5" max="16384" width="9" style="2"/>
  </cols>
  <sheetData>
    <row r="1" spans="1:4">
      <c r="A1" s="4" t="s">
        <v>1</v>
      </c>
      <c r="B1" s="4" t="s">
        <v>2</v>
      </c>
      <c r="C1" s="7" t="s">
        <v>102</v>
      </c>
      <c r="D1" s="6" t="s">
        <v>0</v>
      </c>
    </row>
    <row r="2" spans="1:4">
      <c r="A2" s="1" t="s">
        <v>86</v>
      </c>
      <c r="B2" s="5" t="s">
        <v>78</v>
      </c>
      <c r="C2" s="8" t="s">
        <v>462</v>
      </c>
      <c r="D2" s="3"/>
    </row>
    <row r="3" spans="1:4">
      <c r="A3" s="1" t="s">
        <v>86</v>
      </c>
      <c r="B3" s="1" t="s">
        <v>78</v>
      </c>
      <c r="C3" s="8" t="s">
        <v>463</v>
      </c>
      <c r="D3" s="3"/>
    </row>
    <row r="4" spans="1:4">
      <c r="A4" s="1" t="s">
        <v>86</v>
      </c>
      <c r="B4" s="1" t="s">
        <v>78</v>
      </c>
      <c r="C4" s="8" t="s">
        <v>464</v>
      </c>
      <c r="D4" s="3"/>
    </row>
    <row r="5" spans="1:4">
      <c r="A5" s="1" t="s">
        <v>86</v>
      </c>
      <c r="B5" s="1" t="s">
        <v>78</v>
      </c>
      <c r="C5" s="8" t="s">
        <v>465</v>
      </c>
      <c r="D5" s="3"/>
    </row>
    <row r="6" spans="1:4">
      <c r="A6" s="1" t="s">
        <v>86</v>
      </c>
      <c r="B6" s="1" t="s">
        <v>78</v>
      </c>
      <c r="C6" s="8" t="s">
        <v>466</v>
      </c>
      <c r="D6" s="3"/>
    </row>
    <row r="7" spans="1:4">
      <c r="A7" s="1" t="s">
        <v>86</v>
      </c>
      <c r="B7" s="1" t="s">
        <v>78</v>
      </c>
      <c r="C7" s="8" t="s">
        <v>467</v>
      </c>
      <c r="D7" s="3"/>
    </row>
    <row r="8" spans="1:4">
      <c r="A8" s="1" t="s">
        <v>86</v>
      </c>
      <c r="B8" s="1" t="s">
        <v>78</v>
      </c>
      <c r="C8" s="10" t="s">
        <v>468</v>
      </c>
      <c r="D8" s="3"/>
    </row>
    <row r="9" spans="1:4">
      <c r="A9" s="1" t="s">
        <v>86</v>
      </c>
      <c r="B9" s="1" t="s">
        <v>78</v>
      </c>
      <c r="C9" s="10" t="s">
        <v>469</v>
      </c>
      <c r="D9" s="3"/>
    </row>
    <row r="10" spans="1:4">
      <c r="A10" s="1" t="s">
        <v>86</v>
      </c>
      <c r="B10" s="1" t="s">
        <v>78</v>
      </c>
      <c r="C10" s="8" t="s">
        <v>470</v>
      </c>
      <c r="D10" s="3"/>
    </row>
    <row r="11" spans="1:4">
      <c r="A11" s="1" t="s">
        <v>86</v>
      </c>
      <c r="B11" s="1" t="s">
        <v>78</v>
      </c>
      <c r="C11" s="8" t="s">
        <v>471</v>
      </c>
      <c r="D11" s="3"/>
    </row>
    <row r="12" spans="1:4">
      <c r="A12" s="1" t="s">
        <v>86</v>
      </c>
      <c r="B12" s="1" t="s">
        <v>78</v>
      </c>
      <c r="C12" s="8" t="s">
        <v>472</v>
      </c>
      <c r="D12" s="3"/>
    </row>
    <row r="13" spans="1:4">
      <c r="A13" s="1" t="s">
        <v>86</v>
      </c>
      <c r="B13" s="1" t="s">
        <v>78</v>
      </c>
      <c r="C13" s="8" t="s">
        <v>473</v>
      </c>
      <c r="D13" s="3"/>
    </row>
    <row r="14" spans="1:4">
      <c r="A14" s="1" t="s">
        <v>86</v>
      </c>
      <c r="B14" s="1" t="s">
        <v>78</v>
      </c>
      <c r="C14" s="8" t="s">
        <v>474</v>
      </c>
      <c r="D14" s="3"/>
    </row>
    <row r="15" spans="1:4">
      <c r="A15" s="1" t="s">
        <v>86</v>
      </c>
      <c r="B15" s="1" t="s">
        <v>78</v>
      </c>
      <c r="C15" s="8" t="s">
        <v>475</v>
      </c>
      <c r="D15" s="3"/>
    </row>
    <row r="16" spans="1:4">
      <c r="A16" s="1" t="s">
        <v>86</v>
      </c>
      <c r="B16" s="1" t="s">
        <v>78</v>
      </c>
      <c r="C16" s="8" t="s">
        <v>476</v>
      </c>
      <c r="D16" s="3"/>
    </row>
    <row r="17" spans="1:4">
      <c r="A17" s="1" t="s">
        <v>86</v>
      </c>
      <c r="B17" s="1" t="s">
        <v>78</v>
      </c>
      <c r="C17" s="8" t="s">
        <v>477</v>
      </c>
      <c r="D17" s="3"/>
    </row>
    <row r="18" spans="1:4">
      <c r="A18" s="1" t="s">
        <v>86</v>
      </c>
      <c r="B18" s="1" t="s">
        <v>78</v>
      </c>
      <c r="C18" s="8" t="s">
        <v>478</v>
      </c>
      <c r="D18" s="3"/>
    </row>
    <row r="19" spans="1:4">
      <c r="A19" s="1" t="s">
        <v>86</v>
      </c>
      <c r="B19" s="1" t="s">
        <v>78</v>
      </c>
      <c r="C19" s="8" t="s">
        <v>479</v>
      </c>
      <c r="D19" s="3"/>
    </row>
    <row r="20" spans="1:4">
      <c r="A20" s="1" t="s">
        <v>86</v>
      </c>
      <c r="B20" s="1" t="s">
        <v>78</v>
      </c>
      <c r="C20" s="8" t="s">
        <v>480</v>
      </c>
      <c r="D20" s="3"/>
    </row>
    <row r="21" spans="1:4">
      <c r="A21" s="1" t="s">
        <v>86</v>
      </c>
      <c r="B21" s="1" t="s">
        <v>78</v>
      </c>
      <c r="C21" s="8" t="s">
        <v>481</v>
      </c>
      <c r="D21" s="3"/>
    </row>
    <row r="22" spans="1:4">
      <c r="A22" s="1" t="s">
        <v>86</v>
      </c>
      <c r="B22" s="1" t="s">
        <v>78</v>
      </c>
      <c r="C22" s="8" t="s">
        <v>482</v>
      </c>
      <c r="D22" s="3"/>
    </row>
    <row r="23" spans="1:4">
      <c r="A23" s="1" t="s">
        <v>86</v>
      </c>
      <c r="B23" s="1" t="s">
        <v>78</v>
      </c>
      <c r="C23" s="8" t="s">
        <v>483</v>
      </c>
      <c r="D23" s="3"/>
    </row>
    <row r="24" spans="1:4">
      <c r="A24" s="1" t="s">
        <v>86</v>
      </c>
      <c r="B24" s="1" t="s">
        <v>78</v>
      </c>
      <c r="C24" s="8" t="s">
        <v>484</v>
      </c>
      <c r="D24" s="3"/>
    </row>
    <row r="25" spans="1:4">
      <c r="A25" s="1" t="s">
        <v>86</v>
      </c>
      <c r="B25" s="1" t="s">
        <v>78</v>
      </c>
      <c r="C25" s="8" t="s">
        <v>485</v>
      </c>
      <c r="D25" s="3"/>
    </row>
    <row r="26" spans="1:4">
      <c r="A26" s="1" t="s">
        <v>86</v>
      </c>
      <c r="B26" s="1" t="s">
        <v>78</v>
      </c>
      <c r="C26" s="8" t="s">
        <v>486</v>
      </c>
      <c r="D26" s="3"/>
    </row>
    <row r="27" spans="1:4">
      <c r="A27" s="1" t="s">
        <v>86</v>
      </c>
      <c r="B27" s="1" t="s">
        <v>78</v>
      </c>
      <c r="C27" s="8" t="s">
        <v>487</v>
      </c>
      <c r="D27" s="3"/>
    </row>
    <row r="28" spans="1:4">
      <c r="A28" s="1" t="s">
        <v>86</v>
      </c>
      <c r="B28" s="1" t="s">
        <v>78</v>
      </c>
      <c r="C28" s="8" t="s">
        <v>488</v>
      </c>
      <c r="D28" s="3"/>
    </row>
    <row r="29" spans="1:4">
      <c r="A29" s="1" t="s">
        <v>86</v>
      </c>
      <c r="B29" s="1" t="s">
        <v>78</v>
      </c>
      <c r="C29" s="8" t="s">
        <v>489</v>
      </c>
      <c r="D29" s="3"/>
    </row>
    <row r="30" spans="1:4">
      <c r="A30" s="1" t="s">
        <v>86</v>
      </c>
      <c r="B30" s="5" t="s">
        <v>87</v>
      </c>
      <c r="C30" s="8" t="s">
        <v>88</v>
      </c>
      <c r="D30" s="3"/>
    </row>
    <row r="31" spans="1:4">
      <c r="A31" s="1" t="s">
        <v>86</v>
      </c>
      <c r="B31" s="5" t="s">
        <v>87</v>
      </c>
      <c r="C31" s="8" t="s">
        <v>89</v>
      </c>
      <c r="D31" s="3"/>
    </row>
    <row r="32" spans="1:4">
      <c r="A32" s="1" t="s">
        <v>86</v>
      </c>
      <c r="B32" s="5" t="s">
        <v>79</v>
      </c>
      <c r="C32" s="8" t="s">
        <v>90</v>
      </c>
      <c r="D32" s="3"/>
    </row>
    <row r="33" spans="1:4">
      <c r="A33" s="1" t="s">
        <v>86</v>
      </c>
      <c r="B33" s="1" t="s">
        <v>79</v>
      </c>
      <c r="C33" s="8" t="s">
        <v>91</v>
      </c>
      <c r="D33" s="3"/>
    </row>
    <row r="34" spans="1:4">
      <c r="A34" s="1" t="s">
        <v>86</v>
      </c>
      <c r="B34" s="1" t="s">
        <v>79</v>
      </c>
      <c r="C34" s="8" t="s">
        <v>203</v>
      </c>
      <c r="D34" s="3"/>
    </row>
    <row r="35" spans="1:4">
      <c r="A35" s="1" t="s">
        <v>86</v>
      </c>
      <c r="B35" s="1" t="s">
        <v>79</v>
      </c>
      <c r="C35" s="8" t="s">
        <v>140</v>
      </c>
      <c r="D35" s="3"/>
    </row>
    <row r="36" spans="1:4">
      <c r="A36" s="1" t="s">
        <v>86</v>
      </c>
      <c r="B36" s="1" t="s">
        <v>79</v>
      </c>
      <c r="C36" s="8" t="s">
        <v>139</v>
      </c>
      <c r="D36" s="3"/>
    </row>
    <row r="37" spans="1:4">
      <c r="A37" s="1" t="s">
        <v>86</v>
      </c>
      <c r="B37" s="1" t="s">
        <v>79</v>
      </c>
      <c r="C37" s="8" t="s">
        <v>92</v>
      </c>
      <c r="D37" s="3"/>
    </row>
    <row r="38" spans="1:4">
      <c r="A38" s="1" t="s">
        <v>86</v>
      </c>
      <c r="B38" s="1" t="s">
        <v>79</v>
      </c>
      <c r="C38" s="8" t="s">
        <v>93</v>
      </c>
      <c r="D38" s="3"/>
    </row>
    <row r="39" spans="1:4">
      <c r="A39" s="1" t="s">
        <v>86</v>
      </c>
      <c r="B39" s="1" t="s">
        <v>79</v>
      </c>
      <c r="C39" s="8" t="s">
        <v>94</v>
      </c>
      <c r="D39" s="3"/>
    </row>
    <row r="40" spans="1:4">
      <c r="A40" s="1" t="s">
        <v>86</v>
      </c>
      <c r="B40" s="1" t="s">
        <v>79</v>
      </c>
      <c r="C40" s="8" t="s">
        <v>490</v>
      </c>
      <c r="D40" s="3"/>
    </row>
    <row r="41" spans="1:4">
      <c r="A41" s="1" t="s">
        <v>86</v>
      </c>
      <c r="B41" s="1" t="s">
        <v>79</v>
      </c>
      <c r="C41" s="8" t="s">
        <v>95</v>
      </c>
      <c r="D41" s="3"/>
    </row>
    <row r="42" spans="1:4">
      <c r="A42" s="1" t="s">
        <v>86</v>
      </c>
      <c r="B42" s="1" t="s">
        <v>79</v>
      </c>
      <c r="C42" s="8" t="s">
        <v>96</v>
      </c>
      <c r="D42" s="3"/>
    </row>
    <row r="43" spans="1:4">
      <c r="A43" s="1" t="s">
        <v>86</v>
      </c>
      <c r="B43" s="1" t="s">
        <v>79</v>
      </c>
      <c r="C43" s="9" t="s">
        <v>97</v>
      </c>
      <c r="D43" s="3"/>
    </row>
    <row r="44" spans="1:4">
      <c r="A44" s="1" t="s">
        <v>86</v>
      </c>
      <c r="B44" s="1" t="s">
        <v>79</v>
      </c>
      <c r="C44" s="8" t="s">
        <v>98</v>
      </c>
      <c r="D44" s="3"/>
    </row>
    <row r="45" spans="1:4">
      <c r="A45" s="1" t="s">
        <v>86</v>
      </c>
      <c r="B45" s="1" t="s">
        <v>79</v>
      </c>
      <c r="C45" s="8" t="s">
        <v>99</v>
      </c>
      <c r="D45" s="3"/>
    </row>
    <row r="46" spans="1:4">
      <c r="A46" s="1" t="s">
        <v>86</v>
      </c>
      <c r="B46" s="1" t="s">
        <v>79</v>
      </c>
      <c r="C46" s="8" t="s">
        <v>100</v>
      </c>
      <c r="D46" s="3"/>
    </row>
    <row r="47" spans="1:4">
      <c r="A47" s="1" t="s">
        <v>86</v>
      </c>
      <c r="B47" s="1" t="s">
        <v>79</v>
      </c>
      <c r="C47" s="8" t="s">
        <v>101</v>
      </c>
      <c r="D47" s="3"/>
    </row>
    <row r="48" spans="1:4">
      <c r="A48" s="1" t="s">
        <v>86</v>
      </c>
      <c r="B48" s="1" t="s">
        <v>79</v>
      </c>
      <c r="C48" s="8" t="s">
        <v>204</v>
      </c>
      <c r="D48" s="3"/>
    </row>
    <row r="49" spans="1:4">
      <c r="A49" s="1" t="s">
        <v>86</v>
      </c>
      <c r="B49" s="1" t="s">
        <v>79</v>
      </c>
      <c r="C49" s="8" t="s">
        <v>206</v>
      </c>
      <c r="D49" s="3"/>
    </row>
    <row r="50" spans="1:4">
      <c r="A50" s="1" t="s">
        <v>86</v>
      </c>
      <c r="B50" s="1" t="s">
        <v>79</v>
      </c>
      <c r="C50" s="8" t="s">
        <v>205</v>
      </c>
      <c r="D50" s="3"/>
    </row>
    <row r="51" spans="1:4">
      <c r="A51" s="1" t="s">
        <v>86</v>
      </c>
      <c r="B51" s="1" t="s">
        <v>79</v>
      </c>
      <c r="C51" s="8" t="s">
        <v>138</v>
      </c>
      <c r="D51" s="3"/>
    </row>
    <row r="52" spans="1:4">
      <c r="A52" s="1" t="s">
        <v>86</v>
      </c>
      <c r="B52" s="5" t="s">
        <v>112</v>
      </c>
      <c r="C52" s="8" t="s">
        <v>113</v>
      </c>
      <c r="D52" s="3"/>
    </row>
    <row r="53" spans="1:4">
      <c r="A53" s="1" t="s">
        <v>86</v>
      </c>
      <c r="B53" s="5" t="s">
        <v>112</v>
      </c>
      <c r="C53" s="8" t="s">
        <v>114</v>
      </c>
      <c r="D53" s="3"/>
    </row>
    <row r="54" spans="1:4">
      <c r="A54" s="1" t="s">
        <v>86</v>
      </c>
      <c r="B54" s="5" t="s">
        <v>112</v>
      </c>
      <c r="C54" s="8" t="s">
        <v>115</v>
      </c>
      <c r="D54" s="3"/>
    </row>
    <row r="55" spans="1:4">
      <c r="A55" s="1" t="s">
        <v>86</v>
      </c>
      <c r="B55" s="5" t="s">
        <v>112</v>
      </c>
      <c r="C55" s="8" t="s">
        <v>113</v>
      </c>
      <c r="D55" s="3"/>
    </row>
    <row r="56" spans="1:4">
      <c r="A56" s="1" t="s">
        <v>86</v>
      </c>
      <c r="B56" s="5" t="s">
        <v>112</v>
      </c>
      <c r="C56" s="8" t="s">
        <v>491</v>
      </c>
      <c r="D56" s="3"/>
    </row>
    <row r="57" spans="1:4">
      <c r="A57" s="1" t="s">
        <v>86</v>
      </c>
      <c r="B57" s="5" t="s">
        <v>112</v>
      </c>
      <c r="C57" s="8" t="s">
        <v>492</v>
      </c>
      <c r="D57" s="3"/>
    </row>
    <row r="59" spans="1:4">
      <c r="A59"/>
      <c r="B59"/>
      <c r="C59"/>
    </row>
    <row r="60" spans="1:4">
      <c r="A60"/>
      <c r="B60"/>
      <c r="C60"/>
    </row>
    <row r="61" spans="1:4">
      <c r="A61"/>
      <c r="B61"/>
      <c r="C61"/>
    </row>
    <row r="62" spans="1:4">
      <c r="A62"/>
      <c r="B62"/>
      <c r="C62"/>
    </row>
  </sheetData>
  <phoneticPr fontId="9"/>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0"/>
  <sheetViews>
    <sheetView view="pageBreakPreview" zoomScale="80" zoomScaleNormal="80" zoomScaleSheetLayoutView="80" workbookViewId="0">
      <selection activeCell="M1" sqref="M1"/>
    </sheetView>
  </sheetViews>
  <sheetFormatPr defaultColWidth="9" defaultRowHeight="18.95" customHeight="1"/>
  <cols>
    <col min="1" max="2" width="3.5" style="181" customWidth="1"/>
    <col min="3" max="3" width="16.125" style="181" customWidth="1"/>
    <col min="4" max="4" width="12.625" style="181" customWidth="1"/>
    <col min="5" max="5" width="3" style="181" bestFit="1" customWidth="1"/>
    <col min="6" max="6" width="8.5" style="181" customWidth="1"/>
    <col min="7" max="7" width="12.625" style="181" customWidth="1"/>
    <col min="8" max="8" width="12.625" style="182" customWidth="1"/>
    <col min="9" max="10" width="3.5" style="181" customWidth="1"/>
    <col min="11" max="12" width="16.875" style="181" customWidth="1"/>
    <col min="13" max="13" width="14.375" style="181" customWidth="1"/>
    <col min="14" max="14" width="12.625" style="182" customWidth="1"/>
    <col min="15" max="15" width="84.625" style="181" customWidth="1"/>
    <col min="16" max="16384" width="9" style="181"/>
  </cols>
  <sheetData>
    <row r="1" spans="1:15" ht="18.95" customHeight="1">
      <c r="A1" s="277" t="s">
        <v>298</v>
      </c>
      <c r="M1" s="183"/>
      <c r="N1" s="295"/>
      <c r="O1" s="495"/>
    </row>
    <row r="2" spans="1:15" ht="18.95" customHeight="1">
      <c r="A2" s="1111" t="s">
        <v>36</v>
      </c>
      <c r="B2" s="1111"/>
      <c r="C2" s="185"/>
      <c r="D2" s="184"/>
      <c r="E2" s="184"/>
      <c r="F2" s="184"/>
      <c r="G2" s="184"/>
      <c r="H2" s="186"/>
      <c r="I2" s="184"/>
      <c r="J2" s="184"/>
      <c r="K2" s="184"/>
      <c r="L2" s="184"/>
      <c r="M2" s="187"/>
      <c r="N2" s="188"/>
      <c r="O2" s="298" t="s">
        <v>196</v>
      </c>
    </row>
    <row r="3" spans="1:15" ht="18.95" customHeight="1">
      <c r="A3" s="1112" t="s">
        <v>37</v>
      </c>
      <c r="B3" s="1113"/>
      <c r="C3" s="1064" t="s">
        <v>38</v>
      </c>
      <c r="D3" s="1065"/>
      <c r="E3" s="1065"/>
      <c r="F3" s="1065"/>
      <c r="G3" s="1066"/>
      <c r="H3" s="189" t="s">
        <v>299</v>
      </c>
      <c r="I3" s="1064" t="s">
        <v>37</v>
      </c>
      <c r="J3" s="1114"/>
      <c r="K3" s="1064" t="s">
        <v>39</v>
      </c>
      <c r="L3" s="1115"/>
      <c r="M3" s="1114"/>
      <c r="N3" s="189" t="s">
        <v>301</v>
      </c>
      <c r="O3" s="1031" t="s">
        <v>424</v>
      </c>
    </row>
    <row r="4" spans="1:15" ht="18.95" customHeight="1">
      <c r="A4" s="1039" t="s">
        <v>166</v>
      </c>
      <c r="B4" s="1040"/>
      <c r="C4" s="1078" t="s">
        <v>197</v>
      </c>
      <c r="D4" s="1078"/>
      <c r="E4" s="1078"/>
      <c r="F4" s="1079"/>
      <c r="G4" s="190" t="b">
        <v>0</v>
      </c>
      <c r="H4" s="191">
        <f>IF(G4=TRUE,別紙入場料詳細!E3,G27)</f>
        <v>0</v>
      </c>
      <c r="I4" s="1039" t="s">
        <v>155</v>
      </c>
      <c r="J4" s="1040"/>
      <c r="K4" s="1067"/>
      <c r="L4" s="1068"/>
      <c r="M4" s="192"/>
      <c r="N4" s="191">
        <f>SUM(M4:M8)</f>
        <v>0</v>
      </c>
      <c r="O4" s="1031"/>
    </row>
    <row r="5" spans="1:15" ht="18.95" customHeight="1">
      <c r="A5" s="1041"/>
      <c r="B5" s="1042"/>
      <c r="C5" s="216" t="s">
        <v>41</v>
      </c>
      <c r="D5" s="1080">
        <f>個表1!H7</f>
        <v>0</v>
      </c>
      <c r="E5" s="1080"/>
      <c r="F5" s="1080"/>
      <c r="G5" s="1081"/>
      <c r="H5" s="193"/>
      <c r="I5" s="1041"/>
      <c r="J5" s="1042"/>
      <c r="K5" s="1036"/>
      <c r="L5" s="1038"/>
      <c r="M5" s="194"/>
      <c r="N5" s="193"/>
      <c r="O5" s="1031"/>
    </row>
    <row r="6" spans="1:15" ht="18.95" customHeight="1">
      <c r="A6" s="1041"/>
      <c r="B6" s="1042"/>
      <c r="C6" s="217" t="s">
        <v>70</v>
      </c>
      <c r="D6" s="271"/>
      <c r="E6" s="1116" t="s">
        <v>153</v>
      </c>
      <c r="F6" s="1117"/>
      <c r="G6" s="279"/>
      <c r="H6" s="193"/>
      <c r="I6" s="1041"/>
      <c r="J6" s="1042"/>
      <c r="K6" s="1036"/>
      <c r="L6" s="1038"/>
      <c r="M6" s="194"/>
      <c r="N6" s="193"/>
      <c r="O6" s="1031"/>
    </row>
    <row r="7" spans="1:15" ht="18.95" customHeight="1">
      <c r="A7" s="1041"/>
      <c r="B7" s="1042"/>
      <c r="C7" s="216" t="s">
        <v>42</v>
      </c>
      <c r="D7" s="280">
        <f>D6-G6</f>
        <v>0</v>
      </c>
      <c r="E7" s="1065" t="s">
        <v>154</v>
      </c>
      <c r="F7" s="1088"/>
      <c r="G7" s="281">
        <f>個表1!G7</f>
        <v>0</v>
      </c>
      <c r="H7" s="193"/>
      <c r="I7" s="1041"/>
      <c r="J7" s="1042"/>
      <c r="K7" s="1036"/>
      <c r="L7" s="1038"/>
      <c r="M7" s="194"/>
      <c r="N7" s="193"/>
      <c r="O7" s="1031"/>
    </row>
    <row r="8" spans="1:15" ht="18.95" customHeight="1">
      <c r="A8" s="1041"/>
      <c r="B8" s="1042"/>
      <c r="C8" s="1065" t="s">
        <v>43</v>
      </c>
      <c r="D8" s="1065"/>
      <c r="E8" s="1065"/>
      <c r="F8" s="1088"/>
      <c r="G8" s="278">
        <f>D7*G7</f>
        <v>0</v>
      </c>
      <c r="H8" s="193"/>
      <c r="I8" s="1043"/>
      <c r="J8" s="1044"/>
      <c r="K8" s="1069"/>
      <c r="L8" s="1070"/>
      <c r="M8" s="220"/>
      <c r="N8" s="193"/>
      <c r="O8" s="1031"/>
    </row>
    <row r="9" spans="1:15" ht="18.95" customHeight="1">
      <c r="A9" s="1041"/>
      <c r="B9" s="1042"/>
      <c r="C9" s="213" t="s">
        <v>44</v>
      </c>
      <c r="D9" s="1082">
        <f>F25-F24</f>
        <v>0</v>
      </c>
      <c r="E9" s="1082"/>
      <c r="F9" s="198" t="s">
        <v>45</v>
      </c>
      <c r="G9" s="201">
        <f>IF(ISERROR((F25-F24)/(D7*G7))=TRUE,0,(F25-F24)/(D7*G7))</f>
        <v>0</v>
      </c>
      <c r="H9" s="196"/>
      <c r="I9" s="1039" t="s">
        <v>157</v>
      </c>
      <c r="J9" s="1040"/>
      <c r="K9" s="1036"/>
      <c r="L9" s="1038"/>
      <c r="M9" s="197"/>
      <c r="N9" s="191">
        <f>SUM(M9:M13)</f>
        <v>0</v>
      </c>
      <c r="O9" s="1031"/>
    </row>
    <row r="10" spans="1:15" ht="18.95" customHeight="1">
      <c r="A10" s="1041"/>
      <c r="B10" s="1042"/>
      <c r="C10" s="214" t="s">
        <v>46</v>
      </c>
      <c r="D10" s="1083">
        <f>SUM(F13:F24)</f>
        <v>0</v>
      </c>
      <c r="E10" s="1083"/>
      <c r="F10" s="195" t="s">
        <v>47</v>
      </c>
      <c r="G10" s="203">
        <f>IF(ISERROR(F25/(D7*G7))=TRUE,0,(F25/(D7*G7)))</f>
        <v>0</v>
      </c>
      <c r="H10" s="196"/>
      <c r="I10" s="1041"/>
      <c r="J10" s="1042"/>
      <c r="K10" s="1036"/>
      <c r="L10" s="1038"/>
      <c r="M10" s="197"/>
      <c r="N10" s="193"/>
      <c r="O10" s="1031"/>
    </row>
    <row r="11" spans="1:15" ht="18.95" customHeight="1">
      <c r="A11" s="1041"/>
      <c r="B11" s="1042"/>
      <c r="C11" s="1084" t="s">
        <v>133</v>
      </c>
      <c r="D11" s="1084"/>
      <c r="E11" s="1084"/>
      <c r="F11" s="1084"/>
      <c r="G11" s="1085"/>
      <c r="H11" s="196"/>
      <c r="I11" s="1041"/>
      <c r="J11" s="1042"/>
      <c r="K11" s="1086"/>
      <c r="L11" s="1087"/>
      <c r="M11" s="197"/>
      <c r="N11" s="193"/>
      <c r="O11" s="1031"/>
    </row>
    <row r="12" spans="1:15" ht="18.95" customHeight="1">
      <c r="A12" s="1041"/>
      <c r="B12" s="1042"/>
      <c r="C12" s="213" t="s">
        <v>136</v>
      </c>
      <c r="D12" s="198" t="s">
        <v>137</v>
      </c>
      <c r="E12" s="198" t="s">
        <v>48</v>
      </c>
      <c r="F12" s="198" t="s">
        <v>49</v>
      </c>
      <c r="G12" s="204" t="s">
        <v>50</v>
      </c>
      <c r="H12" s="196"/>
      <c r="I12" s="1041"/>
      <c r="J12" s="1042"/>
      <c r="K12" s="1086"/>
      <c r="L12" s="1087"/>
      <c r="M12" s="197"/>
      <c r="N12" s="193"/>
      <c r="O12" s="1031"/>
    </row>
    <row r="13" spans="1:15" ht="18.95" customHeight="1">
      <c r="A13" s="1041"/>
      <c r="B13" s="1042"/>
      <c r="C13" s="218"/>
      <c r="D13" s="234"/>
      <c r="E13" s="205" t="s">
        <v>48</v>
      </c>
      <c r="F13" s="234"/>
      <c r="G13" s="206">
        <f>D13*F13</f>
        <v>0</v>
      </c>
      <c r="H13" s="193"/>
      <c r="I13" s="1041"/>
      <c r="J13" s="1042"/>
      <c r="K13" s="1086"/>
      <c r="L13" s="1087"/>
      <c r="M13" s="197"/>
      <c r="N13" s="200"/>
      <c r="O13" s="1031"/>
    </row>
    <row r="14" spans="1:15" ht="18.95" customHeight="1">
      <c r="A14" s="1041"/>
      <c r="B14" s="1042"/>
      <c r="C14" s="218"/>
      <c r="D14" s="234"/>
      <c r="E14" s="205" t="s">
        <v>48</v>
      </c>
      <c r="F14" s="234"/>
      <c r="G14" s="206">
        <f t="shared" ref="G14:G18" si="0">D14*F14</f>
        <v>0</v>
      </c>
      <c r="H14" s="193"/>
      <c r="I14" s="1039" t="s">
        <v>156</v>
      </c>
      <c r="J14" s="1040"/>
      <c r="K14" s="1091"/>
      <c r="L14" s="1092"/>
      <c r="M14" s="202"/>
      <c r="N14" s="191">
        <f>SUM(M14:M18)</f>
        <v>0</v>
      </c>
      <c r="O14" s="1031"/>
    </row>
    <row r="15" spans="1:15" ht="18.95" customHeight="1">
      <c r="A15" s="1041"/>
      <c r="B15" s="1042"/>
      <c r="C15" s="218"/>
      <c r="D15" s="234"/>
      <c r="E15" s="205" t="s">
        <v>48</v>
      </c>
      <c r="F15" s="234"/>
      <c r="G15" s="206">
        <f t="shared" si="0"/>
        <v>0</v>
      </c>
      <c r="H15" s="193"/>
      <c r="I15" s="1041"/>
      <c r="J15" s="1042"/>
      <c r="K15" s="1086"/>
      <c r="L15" s="1087"/>
      <c r="M15" s="197"/>
      <c r="N15" s="221"/>
      <c r="O15" s="1031"/>
    </row>
    <row r="16" spans="1:15" ht="18.95" customHeight="1">
      <c r="A16" s="1041"/>
      <c r="B16" s="1042"/>
      <c r="C16" s="218"/>
      <c r="D16" s="234"/>
      <c r="E16" s="205" t="s">
        <v>48</v>
      </c>
      <c r="F16" s="234"/>
      <c r="G16" s="206">
        <f t="shared" si="0"/>
        <v>0</v>
      </c>
      <c r="H16" s="193"/>
      <c r="I16" s="1041"/>
      <c r="J16" s="1042"/>
      <c r="K16" s="1086"/>
      <c r="L16" s="1087"/>
      <c r="M16" s="197"/>
      <c r="N16" s="207"/>
      <c r="O16" s="1031"/>
    </row>
    <row r="17" spans="1:15" ht="18.95" customHeight="1">
      <c r="A17" s="1041"/>
      <c r="B17" s="1042"/>
      <c r="C17" s="218"/>
      <c r="D17" s="234"/>
      <c r="E17" s="205" t="s">
        <v>48</v>
      </c>
      <c r="F17" s="234"/>
      <c r="G17" s="206">
        <f t="shared" si="0"/>
        <v>0</v>
      </c>
      <c r="H17" s="193"/>
      <c r="I17" s="1041"/>
      <c r="J17" s="1042"/>
      <c r="K17" s="1086"/>
      <c r="L17" s="1087"/>
      <c r="M17" s="197"/>
      <c r="N17" s="193"/>
      <c r="O17" s="1031"/>
    </row>
    <row r="18" spans="1:15" ht="18.95" customHeight="1">
      <c r="A18" s="1041"/>
      <c r="B18" s="1042"/>
      <c r="C18" s="218"/>
      <c r="D18" s="234"/>
      <c r="E18" s="205" t="s">
        <v>48</v>
      </c>
      <c r="F18" s="234"/>
      <c r="G18" s="206">
        <f t="shared" si="0"/>
        <v>0</v>
      </c>
      <c r="H18" s="193"/>
      <c r="I18" s="1043"/>
      <c r="J18" s="1044"/>
      <c r="K18" s="1089"/>
      <c r="L18" s="1090"/>
      <c r="M18" s="199"/>
      <c r="N18" s="207"/>
      <c r="O18" s="1031"/>
    </row>
    <row r="19" spans="1:15" ht="18.95" customHeight="1">
      <c r="A19" s="1041"/>
      <c r="B19" s="1042"/>
      <c r="C19" s="219"/>
      <c r="D19" s="234"/>
      <c r="E19" s="205" t="s">
        <v>48</v>
      </c>
      <c r="F19" s="234"/>
      <c r="G19" s="206">
        <f t="shared" ref="G19" si="1">D19*F19</f>
        <v>0</v>
      </c>
      <c r="H19" s="193"/>
      <c r="I19" s="1039" t="s">
        <v>40</v>
      </c>
      <c r="J19" s="1040"/>
      <c r="K19" s="1091"/>
      <c r="L19" s="1092"/>
      <c r="M19" s="202"/>
      <c r="N19" s="191">
        <f>SUM(M19:M25)</f>
        <v>0</v>
      </c>
      <c r="O19" s="494"/>
    </row>
    <row r="20" spans="1:15" ht="18.95" customHeight="1">
      <c r="A20" s="1041"/>
      <c r="B20" s="1042"/>
      <c r="C20" s="219"/>
      <c r="D20" s="234"/>
      <c r="E20" s="205" t="s">
        <v>48</v>
      </c>
      <c r="F20" s="234"/>
      <c r="G20" s="206">
        <f>D20*F20</f>
        <v>0</v>
      </c>
      <c r="H20" s="193"/>
      <c r="I20" s="1041"/>
      <c r="J20" s="1042"/>
      <c r="K20" s="1036"/>
      <c r="L20" s="1038"/>
      <c r="M20" s="197"/>
      <c r="N20" s="193"/>
      <c r="O20" s="494"/>
    </row>
    <row r="21" spans="1:15" ht="18.95" customHeight="1">
      <c r="A21" s="1041"/>
      <c r="B21" s="1042"/>
      <c r="C21" s="219"/>
      <c r="D21" s="234"/>
      <c r="E21" s="205" t="s">
        <v>48</v>
      </c>
      <c r="F21" s="234"/>
      <c r="G21" s="206">
        <f>D21*F21</f>
        <v>0</v>
      </c>
      <c r="H21" s="193"/>
      <c r="I21" s="1041"/>
      <c r="J21" s="1042"/>
      <c r="K21" s="1036"/>
      <c r="L21" s="1038"/>
      <c r="M21" s="197"/>
      <c r="N21" s="193"/>
      <c r="O21" s="494" t="s">
        <v>425</v>
      </c>
    </row>
    <row r="22" spans="1:15" ht="22.5">
      <c r="A22" s="1041"/>
      <c r="B22" s="1042"/>
      <c r="C22" s="542" t="s">
        <v>540</v>
      </c>
      <c r="D22" s="396" t="s">
        <v>361</v>
      </c>
      <c r="E22" s="1104" t="s">
        <v>362</v>
      </c>
      <c r="F22" s="1105"/>
      <c r="G22" s="397" t="s">
        <v>363</v>
      </c>
      <c r="H22" s="365"/>
      <c r="I22" s="1041"/>
      <c r="J22" s="1042"/>
      <c r="K22" s="1036"/>
      <c r="L22" s="1038"/>
      <c r="M22" s="197"/>
      <c r="N22" s="193"/>
      <c r="O22" s="494" t="s">
        <v>537</v>
      </c>
    </row>
    <row r="23" spans="1:15" ht="20.25" customHeight="1">
      <c r="A23" s="1041"/>
      <c r="B23" s="1042"/>
      <c r="C23" s="543" t="s">
        <v>541</v>
      </c>
      <c r="D23" s="398"/>
      <c r="E23" s="1106"/>
      <c r="F23" s="1107"/>
      <c r="G23" s="399"/>
      <c r="H23" s="365"/>
      <c r="I23" s="1041"/>
      <c r="J23" s="1042"/>
      <c r="K23" s="1036"/>
      <c r="L23" s="1038"/>
      <c r="M23" s="197"/>
      <c r="N23" s="193"/>
      <c r="O23" s="494" t="s">
        <v>426</v>
      </c>
    </row>
    <row r="24" spans="1:15" ht="18.95" customHeight="1">
      <c r="A24" s="1041"/>
      <c r="B24" s="1042"/>
      <c r="C24" s="1093" t="s">
        <v>52</v>
      </c>
      <c r="D24" s="1094"/>
      <c r="E24" s="1094"/>
      <c r="F24" s="1108"/>
      <c r="G24" s="1109"/>
      <c r="H24" s="196"/>
      <c r="I24" s="1041"/>
      <c r="J24" s="1042"/>
      <c r="K24" s="1036"/>
      <c r="L24" s="1038"/>
      <c r="M24" s="197"/>
      <c r="N24" s="193"/>
      <c r="O24" s="1031" t="s">
        <v>415</v>
      </c>
    </row>
    <row r="25" spans="1:15" ht="18.95" customHeight="1">
      <c r="A25" s="1041"/>
      <c r="B25" s="1042"/>
      <c r="C25" s="1095" t="s">
        <v>53</v>
      </c>
      <c r="D25" s="1095"/>
      <c r="E25" s="1093"/>
      <c r="F25" s="208">
        <f>SUM(F13:F24)</f>
        <v>0</v>
      </c>
      <c r="G25" s="206">
        <f>SUM(G13:G21)</f>
        <v>0</v>
      </c>
      <c r="H25" s="196"/>
      <c r="I25" s="1043"/>
      <c r="J25" s="1044"/>
      <c r="K25" s="1069"/>
      <c r="L25" s="1070"/>
      <c r="M25" s="199"/>
      <c r="N25" s="200"/>
      <c r="O25" s="1031"/>
    </row>
    <row r="26" spans="1:15" ht="18.95" customHeight="1">
      <c r="A26" s="1041"/>
      <c r="B26" s="1042"/>
      <c r="C26" s="1096" t="s">
        <v>71</v>
      </c>
      <c r="D26" s="1096"/>
      <c r="E26" s="1096"/>
      <c r="F26" s="1097"/>
      <c r="G26" s="209"/>
      <c r="H26" s="193"/>
      <c r="I26" s="1039" t="s">
        <v>51</v>
      </c>
      <c r="J26" s="1040"/>
      <c r="K26" s="1067"/>
      <c r="L26" s="1068"/>
      <c r="M26" s="202"/>
      <c r="N26" s="193">
        <f>SUM(M26:M30)</f>
        <v>0</v>
      </c>
      <c r="O26" s="1110" t="s">
        <v>416</v>
      </c>
    </row>
    <row r="27" spans="1:15" ht="18.95" customHeight="1">
      <c r="A27" s="1043"/>
      <c r="B27" s="1044"/>
      <c r="C27" s="1118" t="s">
        <v>55</v>
      </c>
      <c r="D27" s="1118"/>
      <c r="E27" s="1119"/>
      <c r="F27" s="211">
        <f>F25</f>
        <v>0</v>
      </c>
      <c r="G27" s="212">
        <f>G25+G26</f>
        <v>0</v>
      </c>
      <c r="H27" s="200"/>
      <c r="I27" s="1041"/>
      <c r="J27" s="1042"/>
      <c r="K27" s="1036"/>
      <c r="L27" s="1038"/>
      <c r="M27" s="197"/>
      <c r="N27" s="221"/>
      <c r="O27" s="1110"/>
    </row>
    <row r="28" spans="1:15" ht="18.95" customHeight="1">
      <c r="A28" s="1039" t="s">
        <v>207</v>
      </c>
      <c r="B28" s="1040"/>
      <c r="C28" s="1099"/>
      <c r="D28" s="1099"/>
      <c r="E28" s="1099"/>
      <c r="F28" s="1100"/>
      <c r="G28" s="500"/>
      <c r="H28" s="191">
        <f>SUM(G28:G32)</f>
        <v>0</v>
      </c>
      <c r="I28" s="1041"/>
      <c r="J28" s="1042"/>
      <c r="K28" s="1036"/>
      <c r="L28" s="1038"/>
      <c r="M28" s="197"/>
      <c r="N28" s="221"/>
      <c r="O28" s="493"/>
    </row>
    <row r="29" spans="1:15" ht="18.95" customHeight="1">
      <c r="A29" s="1041"/>
      <c r="B29" s="1042"/>
      <c r="C29" s="1101"/>
      <c r="D29" s="1062"/>
      <c r="E29" s="1062"/>
      <c r="F29" s="1102"/>
      <c r="G29" s="269"/>
      <c r="H29" s="193"/>
      <c r="I29" s="1041"/>
      <c r="J29" s="1042"/>
      <c r="K29" s="1036"/>
      <c r="L29" s="1038"/>
      <c r="M29" s="197"/>
      <c r="N29" s="221"/>
      <c r="O29" s="496"/>
    </row>
    <row r="30" spans="1:15" ht="18.95" customHeight="1">
      <c r="A30" s="1041"/>
      <c r="B30" s="1042"/>
      <c r="C30" s="1101"/>
      <c r="D30" s="1062"/>
      <c r="E30" s="1062"/>
      <c r="F30" s="1102"/>
      <c r="G30" s="501"/>
      <c r="H30" s="193"/>
      <c r="I30" s="1041"/>
      <c r="J30" s="1042"/>
      <c r="K30" s="1036"/>
      <c r="L30" s="1038"/>
      <c r="M30" s="197"/>
      <c r="N30" s="221"/>
      <c r="O30" s="496"/>
    </row>
    <row r="31" spans="1:15" ht="18.95" customHeight="1">
      <c r="A31" s="1041"/>
      <c r="B31" s="1042"/>
      <c r="C31" s="1062"/>
      <c r="D31" s="1062"/>
      <c r="E31" s="1062"/>
      <c r="F31" s="1102"/>
      <c r="G31" s="269"/>
      <c r="H31" s="193"/>
      <c r="I31" s="1045" t="s">
        <v>212</v>
      </c>
      <c r="J31" s="1046"/>
      <c r="K31" s="1046"/>
      <c r="L31" s="1046"/>
      <c r="M31" s="1047"/>
      <c r="N31" s="294">
        <f>総表!J43</f>
        <v>0</v>
      </c>
    </row>
    <row r="32" spans="1:15" ht="18.95" customHeight="1">
      <c r="A32" s="1043"/>
      <c r="B32" s="1044"/>
      <c r="C32" s="1103"/>
      <c r="D32" s="1103"/>
      <c r="E32" s="1103"/>
      <c r="F32" s="1103"/>
      <c r="G32" s="270"/>
      <c r="H32" s="200"/>
      <c r="I32" s="1098" t="s">
        <v>54</v>
      </c>
      <c r="J32" s="1098"/>
      <c r="K32" s="1098"/>
      <c r="L32" s="1098"/>
      <c r="M32" s="1098"/>
      <c r="N32" s="283">
        <f>N33-H4-H28-N4-N9-N14-N19-N26-N31</f>
        <v>0</v>
      </c>
      <c r="O32" s="502"/>
    </row>
    <row r="33" spans="1:14" ht="18.95" customHeight="1">
      <c r="A33" s="1045" t="s">
        <v>167</v>
      </c>
      <c r="B33" s="1046"/>
      <c r="C33" s="1046"/>
      <c r="D33" s="1046"/>
      <c r="E33" s="1046"/>
      <c r="F33" s="1046"/>
      <c r="G33" s="1047"/>
      <c r="H33" s="210">
        <f>H4+H28</f>
        <v>0</v>
      </c>
      <c r="I33" s="1060" t="s">
        <v>56</v>
      </c>
      <c r="J33" s="1061"/>
      <c r="K33" s="1061"/>
      <c r="L33" s="1061"/>
      <c r="M33" s="1061"/>
      <c r="N33" s="200">
        <f>N58</f>
        <v>0</v>
      </c>
    </row>
    <row r="34" spans="1:14" ht="18.95" customHeight="1">
      <c r="A34" s="1062" t="s">
        <v>57</v>
      </c>
      <c r="B34" s="1062"/>
      <c r="C34" s="1074"/>
      <c r="D34" s="1074"/>
      <c r="E34" s="1074"/>
      <c r="F34" s="1074"/>
      <c r="G34" s="1074"/>
      <c r="I34" s="1073"/>
      <c r="J34" s="1073"/>
      <c r="K34" s="1073"/>
      <c r="L34" s="1073"/>
      <c r="M34" s="1073"/>
      <c r="N34" s="1073"/>
    </row>
    <row r="35" spans="1:14" ht="18.95" customHeight="1">
      <c r="A35" s="1048" t="s">
        <v>58</v>
      </c>
      <c r="B35" s="1048"/>
      <c r="C35" s="1048" t="s">
        <v>39</v>
      </c>
      <c r="D35" s="1048"/>
      <c r="E35" s="1048"/>
      <c r="F35" s="1048"/>
      <c r="G35" s="1048"/>
      <c r="H35" s="189" t="s">
        <v>301</v>
      </c>
      <c r="I35" s="1048" t="s">
        <v>58</v>
      </c>
      <c r="J35" s="1048"/>
      <c r="K35" s="1048" t="s">
        <v>38</v>
      </c>
      <c r="L35" s="1048"/>
      <c r="M35" s="1048"/>
      <c r="N35" s="189" t="s">
        <v>301</v>
      </c>
    </row>
    <row r="36" spans="1:14" ht="18.95" customHeight="1">
      <c r="A36" s="1054" t="s">
        <v>158</v>
      </c>
      <c r="B36" s="1057" t="s">
        <v>558</v>
      </c>
      <c r="C36" s="1067"/>
      <c r="D36" s="1071"/>
      <c r="E36" s="1071"/>
      <c r="F36" s="1068"/>
      <c r="G36" s="202"/>
      <c r="H36" s="191">
        <f>SUM(G36:G48)</f>
        <v>0</v>
      </c>
      <c r="I36" s="1075" t="s">
        <v>158</v>
      </c>
      <c r="J36" s="1051" t="s">
        <v>123</v>
      </c>
      <c r="K36" s="1067"/>
      <c r="L36" s="1068"/>
      <c r="M36" s="202"/>
      <c r="N36" s="191">
        <f>SUM(M36:M48)</f>
        <v>0</v>
      </c>
    </row>
    <row r="37" spans="1:14" ht="18.95" customHeight="1">
      <c r="A37" s="1054"/>
      <c r="B37" s="1058"/>
      <c r="C37" s="1036"/>
      <c r="D37" s="1037"/>
      <c r="E37" s="1037"/>
      <c r="F37" s="1038"/>
      <c r="G37" s="197"/>
      <c r="H37" s="193"/>
      <c r="I37" s="1076"/>
      <c r="J37" s="1052"/>
      <c r="K37" s="1036"/>
      <c r="L37" s="1038"/>
      <c r="M37" s="197"/>
      <c r="N37" s="193"/>
    </row>
    <row r="38" spans="1:14" ht="18.95" customHeight="1">
      <c r="A38" s="1054"/>
      <c r="B38" s="1058"/>
      <c r="C38" s="1036"/>
      <c r="D38" s="1037"/>
      <c r="E38" s="1037"/>
      <c r="F38" s="1038"/>
      <c r="G38" s="197"/>
      <c r="H38" s="193"/>
      <c r="I38" s="1076"/>
      <c r="J38" s="1052"/>
      <c r="K38" s="1036"/>
      <c r="L38" s="1038"/>
      <c r="M38" s="197"/>
      <c r="N38" s="193"/>
    </row>
    <row r="39" spans="1:14" ht="18.95" customHeight="1">
      <c r="A39" s="1054"/>
      <c r="B39" s="1058"/>
      <c r="C39" s="1036"/>
      <c r="D39" s="1037"/>
      <c r="E39" s="1037"/>
      <c r="F39" s="1038"/>
      <c r="G39" s="197"/>
      <c r="H39" s="193"/>
      <c r="I39" s="1076"/>
      <c r="J39" s="1052"/>
      <c r="K39" s="1036"/>
      <c r="L39" s="1038"/>
      <c r="M39" s="197"/>
      <c r="N39" s="193"/>
    </row>
    <row r="40" spans="1:14" ht="18.95" customHeight="1">
      <c r="A40" s="1054"/>
      <c r="B40" s="1058"/>
      <c r="C40" s="1036"/>
      <c r="D40" s="1037"/>
      <c r="E40" s="1037"/>
      <c r="F40" s="1038"/>
      <c r="G40" s="197"/>
      <c r="H40" s="193"/>
      <c r="I40" s="1076"/>
      <c r="J40" s="1052"/>
      <c r="K40" s="1036"/>
      <c r="L40" s="1038"/>
      <c r="M40" s="197"/>
      <c r="N40" s="193"/>
    </row>
    <row r="41" spans="1:14" ht="18.95" customHeight="1">
      <c r="A41" s="1054"/>
      <c r="B41" s="1058"/>
      <c r="C41" s="1036"/>
      <c r="D41" s="1037"/>
      <c r="E41" s="1037"/>
      <c r="F41" s="1038"/>
      <c r="G41" s="197"/>
      <c r="H41" s="193"/>
      <c r="I41" s="1076"/>
      <c r="J41" s="1052"/>
      <c r="K41" s="1036"/>
      <c r="L41" s="1038"/>
      <c r="M41" s="197"/>
      <c r="N41" s="193"/>
    </row>
    <row r="42" spans="1:14" ht="18.95" customHeight="1">
      <c r="A42" s="1054"/>
      <c r="B42" s="1058"/>
      <c r="C42" s="1036"/>
      <c r="D42" s="1037"/>
      <c r="E42" s="1037"/>
      <c r="F42" s="1038"/>
      <c r="G42" s="197"/>
      <c r="H42" s="193"/>
      <c r="I42" s="1076"/>
      <c r="J42" s="1052"/>
      <c r="K42" s="1036"/>
      <c r="L42" s="1038"/>
      <c r="M42" s="197"/>
      <c r="N42" s="193"/>
    </row>
    <row r="43" spans="1:14" ht="18.95" customHeight="1">
      <c r="A43" s="1054"/>
      <c r="B43" s="1058"/>
      <c r="C43" s="1036"/>
      <c r="D43" s="1037"/>
      <c r="E43" s="1037"/>
      <c r="F43" s="1038"/>
      <c r="G43" s="197"/>
      <c r="H43" s="193"/>
      <c r="I43" s="1076"/>
      <c r="J43" s="1052"/>
      <c r="K43" s="1036"/>
      <c r="L43" s="1038"/>
      <c r="M43" s="197"/>
      <c r="N43" s="193"/>
    </row>
    <row r="44" spans="1:14" ht="18.95" customHeight="1">
      <c r="A44" s="1054"/>
      <c r="B44" s="1058"/>
      <c r="C44" s="1036"/>
      <c r="D44" s="1037"/>
      <c r="E44" s="1037"/>
      <c r="F44" s="1038"/>
      <c r="G44" s="197"/>
      <c r="H44" s="193"/>
      <c r="I44" s="1076"/>
      <c r="J44" s="1052"/>
      <c r="K44" s="1036"/>
      <c r="L44" s="1038"/>
      <c r="M44" s="197"/>
      <c r="N44" s="193"/>
    </row>
    <row r="45" spans="1:14" ht="18.95" customHeight="1">
      <c r="A45" s="1054"/>
      <c r="B45" s="1058"/>
      <c r="C45" s="1036"/>
      <c r="D45" s="1037"/>
      <c r="E45" s="1037"/>
      <c r="F45" s="1038"/>
      <c r="G45" s="197"/>
      <c r="H45" s="193"/>
      <c r="I45" s="1076"/>
      <c r="J45" s="1052"/>
      <c r="K45" s="1036"/>
      <c r="L45" s="1038"/>
      <c r="M45" s="197"/>
      <c r="N45" s="193"/>
    </row>
    <row r="46" spans="1:14" ht="18.95" customHeight="1">
      <c r="A46" s="1054"/>
      <c r="B46" s="1058"/>
      <c r="C46" s="1036"/>
      <c r="D46" s="1037"/>
      <c r="E46" s="1037"/>
      <c r="F46" s="1038"/>
      <c r="G46" s="197"/>
      <c r="H46" s="193"/>
      <c r="I46" s="1076"/>
      <c r="J46" s="1052"/>
      <c r="K46" s="1036"/>
      <c r="L46" s="1038"/>
      <c r="M46" s="197"/>
      <c r="N46" s="193"/>
    </row>
    <row r="47" spans="1:14" ht="18.95" customHeight="1">
      <c r="A47" s="1054"/>
      <c r="B47" s="1058"/>
      <c r="C47" s="1036"/>
      <c r="D47" s="1037"/>
      <c r="E47" s="1037"/>
      <c r="F47" s="1038"/>
      <c r="G47" s="197"/>
      <c r="H47" s="193"/>
      <c r="I47" s="1076"/>
      <c r="J47" s="1052"/>
      <c r="K47" s="1036"/>
      <c r="L47" s="1038"/>
      <c r="M47" s="197"/>
      <c r="N47" s="193"/>
    </row>
    <row r="48" spans="1:14" ht="18.95" customHeight="1">
      <c r="A48" s="1054"/>
      <c r="B48" s="1059"/>
      <c r="C48" s="1069"/>
      <c r="D48" s="1072"/>
      <c r="E48" s="1072"/>
      <c r="F48" s="1070"/>
      <c r="G48" s="199"/>
      <c r="H48" s="200"/>
      <c r="I48" s="1076"/>
      <c r="J48" s="1053"/>
      <c r="K48" s="1069"/>
      <c r="L48" s="1070"/>
      <c r="M48" s="199"/>
      <c r="N48" s="200"/>
    </row>
    <row r="49" spans="1:14" ht="18.95" customHeight="1">
      <c r="A49" s="1055"/>
      <c r="B49" s="1033" t="s">
        <v>122</v>
      </c>
      <c r="C49" s="1067"/>
      <c r="D49" s="1071"/>
      <c r="E49" s="1071"/>
      <c r="F49" s="1068"/>
      <c r="G49" s="202"/>
      <c r="H49" s="191">
        <f>SUM(G49:G58)</f>
        <v>0</v>
      </c>
      <c r="I49" s="1076"/>
      <c r="J49" s="1049" t="s">
        <v>59</v>
      </c>
      <c r="K49" s="1067"/>
      <c r="L49" s="1068"/>
      <c r="M49" s="202"/>
      <c r="N49" s="191">
        <f>SUM(M49:M56)</f>
        <v>0</v>
      </c>
    </row>
    <row r="50" spans="1:14" ht="18.95" customHeight="1">
      <c r="A50" s="1055"/>
      <c r="B50" s="1034"/>
      <c r="C50" s="1036"/>
      <c r="D50" s="1037"/>
      <c r="E50" s="1037"/>
      <c r="F50" s="1038"/>
      <c r="G50" s="197"/>
      <c r="H50" s="193"/>
      <c r="I50" s="1076"/>
      <c r="J50" s="1050"/>
      <c r="K50" s="1036"/>
      <c r="L50" s="1038"/>
      <c r="M50" s="197"/>
      <c r="N50" s="193"/>
    </row>
    <row r="51" spans="1:14" ht="18.95" customHeight="1">
      <c r="A51" s="1055"/>
      <c r="B51" s="1034"/>
      <c r="C51" s="1036"/>
      <c r="D51" s="1037"/>
      <c r="E51" s="1037"/>
      <c r="F51" s="1038"/>
      <c r="G51" s="197"/>
      <c r="H51" s="193"/>
      <c r="I51" s="1076"/>
      <c r="J51" s="1050"/>
      <c r="K51" s="1036"/>
      <c r="L51" s="1038"/>
      <c r="M51" s="197"/>
      <c r="N51" s="193"/>
    </row>
    <row r="52" spans="1:14" ht="18.95" customHeight="1">
      <c r="A52" s="1055"/>
      <c r="B52" s="1034"/>
      <c r="C52" s="1036"/>
      <c r="D52" s="1037"/>
      <c r="E52" s="1037"/>
      <c r="F52" s="1038"/>
      <c r="G52" s="197"/>
      <c r="H52" s="193"/>
      <c r="I52" s="1076"/>
      <c r="J52" s="1050"/>
      <c r="K52" s="1036"/>
      <c r="L52" s="1038"/>
      <c r="M52" s="197"/>
      <c r="N52" s="193"/>
    </row>
    <row r="53" spans="1:14" ht="18.95" customHeight="1">
      <c r="A53" s="1055"/>
      <c r="B53" s="1034"/>
      <c r="C53" s="1036"/>
      <c r="D53" s="1037"/>
      <c r="E53" s="1037"/>
      <c r="F53" s="1038"/>
      <c r="G53" s="197"/>
      <c r="H53" s="193"/>
      <c r="I53" s="1076"/>
      <c r="J53" s="1050"/>
      <c r="K53" s="1036"/>
      <c r="L53" s="1038"/>
      <c r="M53" s="197"/>
      <c r="N53" s="193"/>
    </row>
    <row r="54" spans="1:14" ht="18.95" customHeight="1">
      <c r="A54" s="1055"/>
      <c r="B54" s="1034"/>
      <c r="C54" s="1036"/>
      <c r="D54" s="1037"/>
      <c r="E54" s="1037"/>
      <c r="F54" s="1038"/>
      <c r="G54" s="197"/>
      <c r="H54" s="193"/>
      <c r="I54" s="1076"/>
      <c r="J54" s="1050"/>
      <c r="K54" s="1036"/>
      <c r="L54" s="1038"/>
      <c r="M54" s="197"/>
      <c r="N54" s="193"/>
    </row>
    <row r="55" spans="1:14" ht="18.95" customHeight="1">
      <c r="A55" s="1055"/>
      <c r="B55" s="1034"/>
      <c r="C55" s="1036"/>
      <c r="D55" s="1037"/>
      <c r="E55" s="1037"/>
      <c r="F55" s="1038"/>
      <c r="G55" s="197"/>
      <c r="H55" s="193"/>
      <c r="I55" s="1076"/>
      <c r="J55" s="1050"/>
      <c r="K55" s="1036"/>
      <c r="L55" s="1038"/>
      <c r="M55" s="197"/>
      <c r="N55" s="193"/>
    </row>
    <row r="56" spans="1:14" ht="18.95" customHeight="1">
      <c r="A56" s="1055"/>
      <c r="B56" s="1034"/>
      <c r="C56" s="1036"/>
      <c r="D56" s="1037"/>
      <c r="E56" s="1037"/>
      <c r="F56" s="1038"/>
      <c r="G56" s="197"/>
      <c r="H56" s="193"/>
      <c r="I56" s="1077"/>
      <c r="J56" s="1050"/>
      <c r="K56" s="1036"/>
      <c r="L56" s="1038"/>
      <c r="M56" s="199"/>
      <c r="N56" s="193"/>
    </row>
    <row r="57" spans="1:14" ht="18.95" customHeight="1">
      <c r="A57" s="1055"/>
      <c r="B57" s="1034"/>
      <c r="C57" s="1036"/>
      <c r="D57" s="1037"/>
      <c r="E57" s="1037"/>
      <c r="F57" s="1038"/>
      <c r="G57" s="197"/>
      <c r="H57" s="193"/>
      <c r="I57" s="1064" t="s">
        <v>300</v>
      </c>
      <c r="J57" s="1065"/>
      <c r="K57" s="1065"/>
      <c r="L57" s="1065"/>
      <c r="M57" s="1066"/>
      <c r="N57" s="210">
        <f>支出決算書!G10</f>
        <v>0</v>
      </c>
    </row>
    <row r="58" spans="1:14" ht="18.95" customHeight="1">
      <c r="A58" s="1056"/>
      <c r="B58" s="1035"/>
      <c r="C58" s="1069"/>
      <c r="D58" s="1072"/>
      <c r="E58" s="1072"/>
      <c r="F58" s="1070"/>
      <c r="G58" s="199"/>
      <c r="H58" s="200"/>
      <c r="I58" s="1064" t="s">
        <v>168</v>
      </c>
      <c r="J58" s="1065"/>
      <c r="K58" s="1065"/>
      <c r="L58" s="1065"/>
      <c r="M58" s="1066"/>
      <c r="N58" s="210">
        <f>SUM(H36,H49,N36,N49,N57)</f>
        <v>0</v>
      </c>
    </row>
    <row r="59" spans="1:14" ht="18.95" customHeight="1">
      <c r="A59" s="1032" t="s">
        <v>495</v>
      </c>
      <c r="B59" s="1032"/>
      <c r="C59" s="1032"/>
      <c r="D59" s="1032"/>
      <c r="E59" s="1032"/>
      <c r="F59" s="1032"/>
      <c r="G59" s="1032"/>
      <c r="H59" s="1032"/>
      <c r="I59" s="1032"/>
      <c r="J59" s="1032"/>
      <c r="K59" s="273"/>
      <c r="L59" s="273"/>
      <c r="M59" s="273"/>
      <c r="N59" s="274"/>
    </row>
    <row r="60" spans="1:14" ht="18.95" customHeight="1">
      <c r="A60" s="1063" t="s">
        <v>121</v>
      </c>
      <c r="B60" s="1063"/>
      <c r="C60" s="1063"/>
      <c r="D60" s="1063"/>
      <c r="E60" s="1063"/>
      <c r="F60" s="1063"/>
      <c r="G60" s="1063"/>
      <c r="H60" s="1063"/>
      <c r="I60" s="1063"/>
      <c r="J60" s="1063"/>
      <c r="K60" s="272"/>
      <c r="L60" s="272"/>
      <c r="M60" s="272"/>
      <c r="N60" s="188"/>
    </row>
  </sheetData>
  <mergeCells count="129">
    <mergeCell ref="F24:G24"/>
    <mergeCell ref="O26:O27"/>
    <mergeCell ref="O24:O25"/>
    <mergeCell ref="A2:B2"/>
    <mergeCell ref="A3:B3"/>
    <mergeCell ref="C3:G3"/>
    <mergeCell ref="I3:J3"/>
    <mergeCell ref="K3:M3"/>
    <mergeCell ref="K4:L4"/>
    <mergeCell ref="K5:L5"/>
    <mergeCell ref="K6:L6"/>
    <mergeCell ref="K7:L7"/>
    <mergeCell ref="E6:F6"/>
    <mergeCell ref="E7:F7"/>
    <mergeCell ref="A4:B27"/>
    <mergeCell ref="C27:E27"/>
    <mergeCell ref="K20:L20"/>
    <mergeCell ref="K25:L25"/>
    <mergeCell ref="K26:L26"/>
    <mergeCell ref="K27:L27"/>
    <mergeCell ref="K24:L24"/>
    <mergeCell ref="K14:L14"/>
    <mergeCell ref="K15:L15"/>
    <mergeCell ref="K17:L17"/>
    <mergeCell ref="K18:L18"/>
    <mergeCell ref="K19:L19"/>
    <mergeCell ref="I4:J8"/>
    <mergeCell ref="I19:J25"/>
    <mergeCell ref="C24:E24"/>
    <mergeCell ref="C25:E25"/>
    <mergeCell ref="C26:F26"/>
    <mergeCell ref="I32:M32"/>
    <mergeCell ref="K16:L16"/>
    <mergeCell ref="K21:L21"/>
    <mergeCell ref="K28:L28"/>
    <mergeCell ref="K30:L30"/>
    <mergeCell ref="I14:J18"/>
    <mergeCell ref="C28:F28"/>
    <mergeCell ref="C29:F29"/>
    <mergeCell ref="C30:F30"/>
    <mergeCell ref="C31:F31"/>
    <mergeCell ref="C32:F32"/>
    <mergeCell ref="I31:M31"/>
    <mergeCell ref="I26:J30"/>
    <mergeCell ref="E22:F22"/>
    <mergeCell ref="K22:L22"/>
    <mergeCell ref="E23:F23"/>
    <mergeCell ref="K23:L23"/>
    <mergeCell ref="C4:F4"/>
    <mergeCell ref="D5:G5"/>
    <mergeCell ref="D9:E9"/>
    <mergeCell ref="D10:E10"/>
    <mergeCell ref="C11:G11"/>
    <mergeCell ref="K8:L8"/>
    <mergeCell ref="K9:L9"/>
    <mergeCell ref="K10:L10"/>
    <mergeCell ref="K11:L11"/>
    <mergeCell ref="I9:J13"/>
    <mergeCell ref="K12:L12"/>
    <mergeCell ref="K13:L13"/>
    <mergeCell ref="C8:F8"/>
    <mergeCell ref="C50:F50"/>
    <mergeCell ref="C51:F51"/>
    <mergeCell ref="C52:F52"/>
    <mergeCell ref="C55:F55"/>
    <mergeCell ref="I36:I56"/>
    <mergeCell ref="C37:F37"/>
    <mergeCell ref="C39:F39"/>
    <mergeCell ref="I58:M58"/>
    <mergeCell ref="K49:L49"/>
    <mergeCell ref="C49:F49"/>
    <mergeCell ref="I34:J34"/>
    <mergeCell ref="K34:L34"/>
    <mergeCell ref="M34:N34"/>
    <mergeCell ref="C45:F45"/>
    <mergeCell ref="C46:F46"/>
    <mergeCell ref="C44:F44"/>
    <mergeCell ref="C42:F42"/>
    <mergeCell ref="C48:F48"/>
    <mergeCell ref="K47:L47"/>
    <mergeCell ref="C34:G34"/>
    <mergeCell ref="A60:J60"/>
    <mergeCell ref="I57:M57"/>
    <mergeCell ref="C56:F56"/>
    <mergeCell ref="C57:F57"/>
    <mergeCell ref="C53:F53"/>
    <mergeCell ref="C54:F54"/>
    <mergeCell ref="K36:L36"/>
    <mergeCell ref="K48:L48"/>
    <mergeCell ref="K37:L37"/>
    <mergeCell ref="K38:L38"/>
    <mergeCell ref="K39:L39"/>
    <mergeCell ref="K40:L40"/>
    <mergeCell ref="K41:L41"/>
    <mergeCell ref="K42:L42"/>
    <mergeCell ref="K43:L43"/>
    <mergeCell ref="K45:L45"/>
    <mergeCell ref="C40:F40"/>
    <mergeCell ref="C41:F41"/>
    <mergeCell ref="C36:F36"/>
    <mergeCell ref="K50:L50"/>
    <mergeCell ref="K51:L51"/>
    <mergeCell ref="K52:L52"/>
    <mergeCell ref="K53:L53"/>
    <mergeCell ref="C58:F58"/>
    <mergeCell ref="O3:O18"/>
    <mergeCell ref="A59:J59"/>
    <mergeCell ref="B49:B58"/>
    <mergeCell ref="C43:F43"/>
    <mergeCell ref="A28:B32"/>
    <mergeCell ref="A33:G33"/>
    <mergeCell ref="A35:B35"/>
    <mergeCell ref="K56:L56"/>
    <mergeCell ref="K54:L54"/>
    <mergeCell ref="K55:L55"/>
    <mergeCell ref="K35:M35"/>
    <mergeCell ref="K46:L46"/>
    <mergeCell ref="K29:L29"/>
    <mergeCell ref="J49:J56"/>
    <mergeCell ref="C35:G35"/>
    <mergeCell ref="I35:J35"/>
    <mergeCell ref="K44:L44"/>
    <mergeCell ref="C38:F38"/>
    <mergeCell ref="J36:J48"/>
    <mergeCell ref="A36:A58"/>
    <mergeCell ref="B36:B48"/>
    <mergeCell ref="C47:F47"/>
    <mergeCell ref="I33:M33"/>
    <mergeCell ref="A34:B34"/>
  </mergeCells>
  <phoneticPr fontId="9"/>
  <conditionalFormatting sqref="C4:G4">
    <cfRule type="expression" dxfId="48" priority="5" stopIfTrue="1">
      <formula>$G$4=TRUE</formula>
    </cfRule>
  </conditionalFormatting>
  <conditionalFormatting sqref="C5:G23 C24:F24 C25:G27">
    <cfRule type="expression" dxfId="47" priority="1" stopIfTrue="1">
      <formula>$G$4=TRUE</formula>
    </cfRule>
  </conditionalFormatting>
  <dataValidations count="6">
    <dataValidation imeMode="off" allowBlank="1" showInputMessage="1" showErrorMessage="1" sqref="E6 D7 D9:E10 G7:G10 E22 N22:N33 G36:H58 M36:N56 F27 N14 M4:N13 M14:M15 G27:G32 N57:N58 M22:M30 M16:N21 F13:G21 D13:D23 G22:G23 F24:F25 G25" xr:uid="{00000000-0002-0000-0700-000000000000}"/>
    <dataValidation imeMode="hiragana" allowBlank="1" showInputMessage="1" showErrorMessage="1" sqref="R3:XFD4 N60:N1048576 N2:O3 N34:N35 D1:F5 L1:M3 L32:M35 V24:XFD24 A61:J1048576 D7 F9:F10 D34:G35 B34:C60 D24:F27 Q9:XFD9 A33:A60 B1:B3 A1:A4 A28:A29 I19 I9 J1:J3 I1:I4 I26 P53:XFD1048576 V10:XFD21 P24 Q45:XFD52 I32:J36 D59:J60 J49:J56 K59:M1048576 I57:I58 H1:H35 P25:XFD44 P22:XFD23 C1:C29 G1:G5 D22:E23 K32:K56 K1:K30 P11:P21 D11:G21 O29:O1048576 P1:XFD2 P5:XFD8 P3:P4 G27:G32 G22:G23 G25" xr:uid="{00000000-0002-0000-0700-000001000000}"/>
    <dataValidation imeMode="off" allowBlank="1" showInputMessage="1" showErrorMessage="1" prompt="マイナスで入力" sqref="G26" xr:uid="{00000000-0002-0000-0700-000002000000}"/>
    <dataValidation allowBlank="1" showInputMessage="1" showErrorMessage="1" prompt="数字のみ入力" sqref="D6" xr:uid="{50BA551D-5611-435D-83FB-7B138A5BF664}"/>
    <dataValidation imeMode="hiragana" allowBlank="1" showInputMessage="1" showErrorMessage="1" prompt="数字のみ入力" sqref="G6" xr:uid="{964AC1AE-205F-48BB-AB35-7824A30C9C83}"/>
    <dataValidation imeMode="hiragana" allowBlank="1" showInputMessage="1" showErrorMessage="1" promptTitle="マイナスで入力" sqref="G26" xr:uid="{EC8E64A8-ECA1-4184-84F0-FAA871C5F275}"/>
  </dataValidations>
  <pageMargins left="0.7" right="0.41" top="0.75" bottom="0.75" header="0.3" footer="0.3"/>
  <pageSetup paperSize="9" scale="59" orientation="portrait" cellComments="asDisplayed" r:id="rId1"/>
  <headerFooter scaleWithDoc="0">
    <oddFooter>&amp;R&amp;"ＭＳ ゴシック,標準"&amp;12整理番号：（事務局記入欄）</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276225</xdr:colOff>
                    <xdr:row>2</xdr:row>
                    <xdr:rowOff>228600</xdr:rowOff>
                  </from>
                  <to>
                    <xdr:col>6</xdr:col>
                    <xdr:colOff>561975</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88"/>
  <sheetViews>
    <sheetView view="pageBreakPreview" zoomScale="80" zoomScaleNormal="80" zoomScaleSheetLayoutView="80" workbookViewId="0">
      <selection activeCell="O1" sqref="O1"/>
    </sheetView>
  </sheetViews>
  <sheetFormatPr defaultColWidth="9" defaultRowHeight="20.100000000000001" customHeight="1"/>
  <cols>
    <col min="1" max="1" width="10.625" style="14" customWidth="1"/>
    <col min="2" max="2" width="8.625" style="14" customWidth="1"/>
    <col min="3" max="3" width="6.625" style="14" customWidth="1"/>
    <col min="4" max="4" width="12.125" style="14" bestFit="1" customWidth="1"/>
    <col min="5" max="5" width="4.625" style="14" customWidth="1"/>
    <col min="6" max="6" width="10.625" style="14" customWidth="1"/>
    <col min="7" max="7" width="12.625" style="14" customWidth="1"/>
    <col min="8" max="8" width="3.625" style="14" customWidth="1"/>
    <col min="9" max="9" width="10.625" style="14" customWidth="1"/>
    <col min="10" max="10" width="8.625" style="14" customWidth="1"/>
    <col min="11" max="11" width="6.625" style="14" customWidth="1"/>
    <col min="12" max="12" width="12.125" style="14" bestFit="1" customWidth="1"/>
    <col min="13" max="13" width="4.625" style="14" customWidth="1"/>
    <col min="14" max="14" width="10.625" style="14" customWidth="1"/>
    <col min="15" max="15" width="12.625" style="14" customWidth="1"/>
    <col min="16" max="16" width="51.875" style="14" customWidth="1"/>
    <col min="17" max="16384" width="9" style="15"/>
  </cols>
  <sheetData>
    <row r="1" spans="1:16" ht="25.5">
      <c r="A1" s="498" t="s">
        <v>427</v>
      </c>
      <c r="B1" s="13"/>
      <c r="C1" s="13"/>
      <c r="D1" s="13"/>
      <c r="E1" s="13"/>
      <c r="F1" s="13"/>
      <c r="G1" s="13"/>
      <c r="O1" s="296"/>
    </row>
    <row r="2" spans="1:16" s="17" customFormat="1" ht="14.25">
      <c r="A2" s="16"/>
      <c r="B2" s="16"/>
      <c r="C2" s="16"/>
      <c r="D2" s="16"/>
      <c r="E2" s="16"/>
      <c r="F2" s="16"/>
      <c r="G2" s="16"/>
      <c r="H2" s="16"/>
      <c r="I2" s="16"/>
      <c r="J2" s="16"/>
      <c r="K2" s="16"/>
      <c r="L2" s="16"/>
      <c r="M2" s="16"/>
      <c r="N2" s="16"/>
      <c r="O2" s="16"/>
      <c r="P2" s="301"/>
    </row>
    <row r="3" spans="1:16" ht="20.100000000000001" customHeight="1">
      <c r="A3" s="1181" t="s">
        <v>302</v>
      </c>
      <c r="B3" s="1182"/>
      <c r="C3" s="1182"/>
      <c r="D3" s="1183"/>
      <c r="E3" s="1184">
        <f ca="1">SUMIF($A$8:$O$189,"合計",OFFSET($A$8:$O$189,0,6))</f>
        <v>0</v>
      </c>
      <c r="F3" s="1185"/>
      <c r="G3" s="1186"/>
      <c r="H3" s="18"/>
      <c r="I3" s="25"/>
      <c r="J3" s="25"/>
      <c r="K3" s="25"/>
      <c r="L3" s="25"/>
      <c r="M3" s="25"/>
      <c r="N3" s="19"/>
      <c r="O3" s="20"/>
      <c r="P3" s="499" t="s">
        <v>195</v>
      </c>
    </row>
    <row r="4" spans="1:16" ht="20.100000000000001" customHeight="1">
      <c r="A4" s="1181" t="s">
        <v>303</v>
      </c>
      <c r="B4" s="1183"/>
      <c r="C4" s="1187">
        <f ca="1">SUMIF($A$8:$O$189,"公演回数",OFFSET($A$8:$O$189,0,2))</f>
        <v>0</v>
      </c>
      <c r="D4" s="1188"/>
      <c r="E4" s="1181" t="s">
        <v>560</v>
      </c>
      <c r="F4" s="1183"/>
      <c r="G4" s="21">
        <f ca="1">SUMIF($A$8:$O$189,"使用席数×公演回数(a)",OFFSET($A$8:$O$189,0,4))</f>
        <v>0</v>
      </c>
      <c r="H4" s="366"/>
      <c r="I4" s="16"/>
      <c r="J4" s="16"/>
      <c r="K4" s="16"/>
      <c r="L4" s="16"/>
      <c r="M4" s="16"/>
      <c r="N4" s="19"/>
      <c r="O4" s="20"/>
    </row>
    <row r="5" spans="1:16" ht="20.100000000000001" customHeight="1">
      <c r="A5" s="1189" t="s">
        <v>304</v>
      </c>
      <c r="B5" s="1190"/>
      <c r="C5" s="1187">
        <f ca="1">SUMIF($A$8:$O$189,"販売枚数(b)",OFFSET($A$8:$O$189,0,2))</f>
        <v>0</v>
      </c>
      <c r="D5" s="1188"/>
      <c r="E5" s="1181" t="s">
        <v>175</v>
      </c>
      <c r="F5" s="1183"/>
      <c r="G5" s="22" t="str">
        <f ca="1">IFERROR(C5/G4,"")</f>
        <v/>
      </c>
      <c r="H5" s="23"/>
      <c r="I5" s="16"/>
      <c r="J5" s="16"/>
      <c r="K5" s="16"/>
      <c r="L5" s="16"/>
      <c r="M5" s="16"/>
      <c r="N5" s="19"/>
      <c r="O5" s="20"/>
    </row>
    <row r="6" spans="1:16" ht="20.100000000000001" customHeight="1">
      <c r="A6" s="1189" t="s">
        <v>562</v>
      </c>
      <c r="B6" s="1190"/>
      <c r="C6" s="1187">
        <f ca="1">SUMIF($A$8:$O$189,"入場者数(c)",OFFSET($A$8:$O$189,0,2))</f>
        <v>0</v>
      </c>
      <c r="D6" s="1188"/>
      <c r="E6" s="1181" t="s">
        <v>561</v>
      </c>
      <c r="F6" s="1183"/>
      <c r="G6" s="24" t="str">
        <f ca="1">IFERROR(C6/G4,"")</f>
        <v/>
      </c>
      <c r="H6" s="23"/>
      <c r="I6" s="25"/>
      <c r="J6" s="25"/>
      <c r="K6" s="25"/>
      <c r="L6" s="25"/>
      <c r="M6" s="25"/>
      <c r="N6" s="25"/>
      <c r="O6" s="25"/>
    </row>
    <row r="7" spans="1:16" ht="20.100000000000001" customHeight="1">
      <c r="G7" s="260">
        <v>1</v>
      </c>
      <c r="H7" s="25"/>
      <c r="I7" s="16"/>
      <c r="J7" s="16"/>
      <c r="K7" s="16"/>
      <c r="L7" s="16"/>
      <c r="M7" s="16"/>
      <c r="N7" s="19"/>
      <c r="O7" s="20">
        <v>2</v>
      </c>
    </row>
    <row r="8" spans="1:16" ht="20.100000000000001" customHeight="1">
      <c r="A8" s="1127" t="s">
        <v>188</v>
      </c>
      <c r="B8" s="1128"/>
      <c r="C8" s="1166" t="str">
        <f>IF(個表1!$C7="","",TEXT(個表1!$C7,"yyyy/mm/dd")&amp;個表1!$E7&amp;TEXT(個表1!$F7,"yyyy/mm/dd"))</f>
        <v/>
      </c>
      <c r="D8" s="1167"/>
      <c r="E8" s="1167"/>
      <c r="F8" s="1167"/>
      <c r="G8" s="1168"/>
      <c r="H8" s="25"/>
      <c r="I8" s="1127" t="s">
        <v>188</v>
      </c>
      <c r="J8" s="1128"/>
      <c r="K8" s="1166" t="str">
        <f>IF(個表1!C8="","",TEXT(個表1!C8,"yyyy/mm/dd")&amp;個表1!$E$8&amp;TEXT(個表1!F8,"yyyy/mm/dd"))</f>
        <v/>
      </c>
      <c r="L8" s="1167"/>
      <c r="M8" s="1167"/>
      <c r="N8" s="1167"/>
      <c r="O8" s="1168"/>
    </row>
    <row r="9" spans="1:16" ht="20.100000000000001" customHeight="1">
      <c r="A9" s="1141" t="s">
        <v>72</v>
      </c>
      <c r="B9" s="1142"/>
      <c r="C9" s="1143" t="str">
        <f>IF(個表1!$H7="","",個表1!$H7)</f>
        <v/>
      </c>
      <c r="D9" s="1144"/>
      <c r="E9" s="1144"/>
      <c r="F9" s="1144"/>
      <c r="G9" s="1145"/>
      <c r="H9" s="25"/>
      <c r="I9" s="1141" t="s">
        <v>72</v>
      </c>
      <c r="J9" s="1142"/>
      <c r="K9" s="1143" t="str">
        <f>IF(個表1!H8="","",個表1!H8)</f>
        <v/>
      </c>
      <c r="L9" s="1144"/>
      <c r="M9" s="1144"/>
      <c r="N9" s="1144"/>
      <c r="O9" s="1145"/>
      <c r="P9" s="1191" t="s">
        <v>559</v>
      </c>
    </row>
    <row r="10" spans="1:16" ht="20.100000000000001" customHeight="1">
      <c r="A10" s="1153" t="s">
        <v>169</v>
      </c>
      <c r="B10" s="1154"/>
      <c r="C10" s="1179"/>
      <c r="D10" s="1180"/>
      <c r="E10" s="1125" t="s">
        <v>170</v>
      </c>
      <c r="F10" s="1126"/>
      <c r="G10" s="564"/>
      <c r="H10" s="25"/>
      <c r="I10" s="1153" t="s">
        <v>169</v>
      </c>
      <c r="J10" s="1154"/>
      <c r="K10" s="1179"/>
      <c r="L10" s="1180"/>
      <c r="M10" s="1125" t="s">
        <v>170</v>
      </c>
      <c r="N10" s="1126"/>
      <c r="O10" s="564"/>
      <c r="P10" s="1191"/>
    </row>
    <row r="11" spans="1:16" ht="20.100000000000001" customHeight="1">
      <c r="A11" s="1127" t="s">
        <v>171</v>
      </c>
      <c r="B11" s="1128"/>
      <c r="C11" s="1135">
        <f>C10-G10</f>
        <v>0</v>
      </c>
      <c r="D11" s="1136"/>
      <c r="E11" s="1127" t="s">
        <v>173</v>
      </c>
      <c r="F11" s="1128"/>
      <c r="G11" s="563">
        <f>個表1!$G7</f>
        <v>0</v>
      </c>
      <c r="H11" s="557"/>
      <c r="I11" s="1127" t="s">
        <v>171</v>
      </c>
      <c r="J11" s="1128"/>
      <c r="K11" s="1135">
        <f>K10-O10</f>
        <v>0</v>
      </c>
      <c r="L11" s="1136"/>
      <c r="M11" s="1127" t="s">
        <v>173</v>
      </c>
      <c r="N11" s="1128"/>
      <c r="O11" s="563">
        <f>個表1!$G8</f>
        <v>0</v>
      </c>
      <c r="P11" s="1191"/>
    </row>
    <row r="12" spans="1:16" ht="20.100000000000001" customHeight="1">
      <c r="A12" s="1129" t="s">
        <v>172</v>
      </c>
      <c r="B12" s="1130"/>
      <c r="C12" s="1130"/>
      <c r="D12" s="1131"/>
      <c r="E12" s="1120" t="str">
        <f>IF(C11*G11=0,"",C11*G11)</f>
        <v/>
      </c>
      <c r="F12" s="1121"/>
      <c r="G12" s="1122"/>
      <c r="H12" s="557"/>
      <c r="I12" s="1129" t="s">
        <v>172</v>
      </c>
      <c r="J12" s="1130"/>
      <c r="K12" s="1130"/>
      <c r="L12" s="1131"/>
      <c r="M12" s="1120" t="str">
        <f>IF(K11*O11=0,"",K11*O11)</f>
        <v/>
      </c>
      <c r="N12" s="1121"/>
      <c r="O12" s="1122"/>
      <c r="P12" s="1191"/>
    </row>
    <row r="13" spans="1:16" ht="20.100000000000001" customHeight="1">
      <c r="A13" s="1137" t="s">
        <v>174</v>
      </c>
      <c r="B13" s="1138"/>
      <c r="C13" s="1139">
        <f>IF(G11="","",SUM(F17:F26))</f>
        <v>0</v>
      </c>
      <c r="D13" s="1140"/>
      <c r="E13" s="1174" t="s">
        <v>175</v>
      </c>
      <c r="F13" s="1175"/>
      <c r="G13" s="556" t="str">
        <f>IF(E12="","",C13/E12)</f>
        <v/>
      </c>
      <c r="H13" s="558"/>
      <c r="I13" s="1137" t="s">
        <v>174</v>
      </c>
      <c r="J13" s="1138"/>
      <c r="K13" s="1139">
        <f>IF(O11="","",SUM(N17:N26))</f>
        <v>0</v>
      </c>
      <c r="L13" s="1140"/>
      <c r="M13" s="1174" t="s">
        <v>175</v>
      </c>
      <c r="N13" s="1175"/>
      <c r="O13" s="26" t="str">
        <f>IF(M12="","",K13/M12)</f>
        <v/>
      </c>
      <c r="P13" s="1191"/>
    </row>
    <row r="14" spans="1:16" ht="20.100000000000001" customHeight="1">
      <c r="A14" s="1137" t="s">
        <v>563</v>
      </c>
      <c r="B14" s="1138"/>
      <c r="C14" s="1139">
        <f>IF(G11="","",SUM(F17:F26)+F29)</f>
        <v>0</v>
      </c>
      <c r="D14" s="1140"/>
      <c r="E14" s="1174" t="s">
        <v>561</v>
      </c>
      <c r="F14" s="1175"/>
      <c r="G14" s="27" t="str">
        <f>IF(E12="","",C14/E12)</f>
        <v/>
      </c>
      <c r="H14" s="25"/>
      <c r="I14" s="1137" t="s">
        <v>567</v>
      </c>
      <c r="J14" s="1138"/>
      <c r="K14" s="1139">
        <f>IF(O11="","",SUM(N17:N29))</f>
        <v>0</v>
      </c>
      <c r="L14" s="1140"/>
      <c r="M14" s="1174" t="s">
        <v>176</v>
      </c>
      <c r="N14" s="1175"/>
      <c r="O14" s="27" t="str">
        <f>IF(M12="","",K14/M12)</f>
        <v/>
      </c>
      <c r="P14" s="1191"/>
    </row>
    <row r="15" spans="1:16" ht="20.100000000000001" customHeight="1">
      <c r="A15" s="1137" t="s">
        <v>189</v>
      </c>
      <c r="B15" s="1149"/>
      <c r="C15" s="1149"/>
      <c r="D15" s="1149"/>
      <c r="E15" s="1149"/>
      <c r="F15" s="1149"/>
      <c r="G15" s="1178"/>
      <c r="H15" s="25"/>
      <c r="I15" s="1137" t="s">
        <v>189</v>
      </c>
      <c r="J15" s="1149"/>
      <c r="K15" s="1149"/>
      <c r="L15" s="1149"/>
      <c r="M15" s="1149"/>
      <c r="N15" s="1149"/>
      <c r="O15" s="1178"/>
      <c r="P15" s="1191"/>
    </row>
    <row r="16" spans="1:16" ht="20.100000000000001" customHeight="1">
      <c r="A16" s="1137" t="s">
        <v>73</v>
      </c>
      <c r="B16" s="1149"/>
      <c r="C16" s="1138"/>
      <c r="D16" s="28" t="s">
        <v>190</v>
      </c>
      <c r="E16" s="227" t="s">
        <v>69</v>
      </c>
      <c r="F16" s="227" t="s">
        <v>74</v>
      </c>
      <c r="G16" s="228" t="s">
        <v>75</v>
      </c>
      <c r="H16" s="25"/>
      <c r="I16" s="1137" t="s">
        <v>73</v>
      </c>
      <c r="J16" s="1149"/>
      <c r="K16" s="1138"/>
      <c r="L16" s="28" t="s">
        <v>190</v>
      </c>
      <c r="M16" s="227" t="s">
        <v>69</v>
      </c>
      <c r="N16" s="227" t="s">
        <v>74</v>
      </c>
      <c r="O16" s="228" t="s">
        <v>75</v>
      </c>
      <c r="P16" s="1191"/>
    </row>
    <row r="17" spans="1:16" ht="20.100000000000001" customHeight="1">
      <c r="A17" s="1150"/>
      <c r="B17" s="1151"/>
      <c r="C17" s="1152"/>
      <c r="D17" s="29"/>
      <c r="E17" s="30" t="s">
        <v>69</v>
      </c>
      <c r="F17" s="31"/>
      <c r="G17" s="32">
        <f>D17*F17</f>
        <v>0</v>
      </c>
      <c r="H17" s="25"/>
      <c r="I17" s="1150"/>
      <c r="J17" s="1151"/>
      <c r="K17" s="1152"/>
      <c r="L17" s="29"/>
      <c r="M17" s="30" t="s">
        <v>69</v>
      </c>
      <c r="N17" s="31"/>
      <c r="O17" s="32">
        <f>L17*N17</f>
        <v>0</v>
      </c>
      <c r="P17" s="1191"/>
    </row>
    <row r="18" spans="1:16" ht="20.100000000000001" customHeight="1">
      <c r="A18" s="1146"/>
      <c r="B18" s="1147"/>
      <c r="C18" s="1148"/>
      <c r="D18" s="33"/>
      <c r="E18" s="34" t="s">
        <v>69</v>
      </c>
      <c r="F18" s="33"/>
      <c r="G18" s="35">
        <f t="shared" ref="G18:G26" si="0">D18*F18</f>
        <v>0</v>
      </c>
      <c r="H18" s="25"/>
      <c r="I18" s="1146"/>
      <c r="J18" s="1147"/>
      <c r="K18" s="1148"/>
      <c r="L18" s="33"/>
      <c r="M18" s="34" t="s">
        <v>69</v>
      </c>
      <c r="N18" s="33"/>
      <c r="O18" s="35">
        <f t="shared" ref="O18:O26" si="1">L18*N18</f>
        <v>0</v>
      </c>
      <c r="P18" s="371"/>
    </row>
    <row r="19" spans="1:16" ht="20.100000000000001" customHeight="1">
      <c r="A19" s="1146"/>
      <c r="B19" s="1147"/>
      <c r="C19" s="1148"/>
      <c r="D19" s="33"/>
      <c r="E19" s="34" t="s">
        <v>69</v>
      </c>
      <c r="F19" s="33"/>
      <c r="G19" s="35">
        <f t="shared" si="0"/>
        <v>0</v>
      </c>
      <c r="H19" s="25"/>
      <c r="I19" s="1146"/>
      <c r="J19" s="1147"/>
      <c r="K19" s="1148"/>
      <c r="L19" s="33"/>
      <c r="M19" s="34" t="s">
        <v>69</v>
      </c>
      <c r="N19" s="33"/>
      <c r="O19" s="35">
        <f t="shared" si="1"/>
        <v>0</v>
      </c>
      <c r="P19" s="371"/>
    </row>
    <row r="20" spans="1:16" ht="20.100000000000001" customHeight="1">
      <c r="A20" s="1146"/>
      <c r="B20" s="1147"/>
      <c r="C20" s="1148"/>
      <c r="D20" s="33"/>
      <c r="E20" s="34" t="s">
        <v>69</v>
      </c>
      <c r="F20" s="33"/>
      <c r="G20" s="35">
        <f t="shared" si="0"/>
        <v>0</v>
      </c>
      <c r="H20" s="25"/>
      <c r="I20" s="1146"/>
      <c r="J20" s="1147"/>
      <c r="K20" s="1148"/>
      <c r="L20" s="33"/>
      <c r="M20" s="34" t="s">
        <v>69</v>
      </c>
      <c r="N20" s="33"/>
      <c r="O20" s="35">
        <f t="shared" si="1"/>
        <v>0</v>
      </c>
      <c r="P20" s="371"/>
    </row>
    <row r="21" spans="1:16" ht="20.100000000000001" customHeight="1">
      <c r="A21" s="1146"/>
      <c r="B21" s="1147"/>
      <c r="C21" s="1148"/>
      <c r="D21" s="33"/>
      <c r="E21" s="34" t="s">
        <v>69</v>
      </c>
      <c r="F21" s="33"/>
      <c r="G21" s="35">
        <f t="shared" si="0"/>
        <v>0</v>
      </c>
      <c r="H21" s="25"/>
      <c r="I21" s="1146"/>
      <c r="J21" s="1147"/>
      <c r="K21" s="1148"/>
      <c r="L21" s="33"/>
      <c r="M21" s="34" t="s">
        <v>69</v>
      </c>
      <c r="N21" s="33"/>
      <c r="O21" s="35">
        <f t="shared" si="1"/>
        <v>0</v>
      </c>
      <c r="P21" s="371"/>
    </row>
    <row r="22" spans="1:16" ht="20.100000000000001" customHeight="1">
      <c r="A22" s="1146"/>
      <c r="B22" s="1147"/>
      <c r="C22" s="1148"/>
      <c r="D22" s="33"/>
      <c r="E22" s="34" t="s">
        <v>69</v>
      </c>
      <c r="F22" s="33"/>
      <c r="G22" s="35">
        <f t="shared" si="0"/>
        <v>0</v>
      </c>
      <c r="H22" s="25"/>
      <c r="I22" s="1146"/>
      <c r="J22" s="1147"/>
      <c r="K22" s="1148"/>
      <c r="L22" s="33"/>
      <c r="M22" s="34" t="s">
        <v>69</v>
      </c>
      <c r="N22" s="33"/>
      <c r="O22" s="35">
        <f t="shared" si="1"/>
        <v>0</v>
      </c>
      <c r="P22" s="371"/>
    </row>
    <row r="23" spans="1:16" ht="20.100000000000001" customHeight="1">
      <c r="A23" s="1146"/>
      <c r="B23" s="1147"/>
      <c r="C23" s="1148"/>
      <c r="D23" s="33"/>
      <c r="E23" s="34" t="s">
        <v>69</v>
      </c>
      <c r="F23" s="33"/>
      <c r="G23" s="35">
        <f t="shared" si="0"/>
        <v>0</v>
      </c>
      <c r="H23" s="25"/>
      <c r="I23" s="1146"/>
      <c r="J23" s="1147"/>
      <c r="K23" s="1148"/>
      <c r="L23" s="33"/>
      <c r="M23" s="34" t="s">
        <v>69</v>
      </c>
      <c r="N23" s="33"/>
      <c r="O23" s="35">
        <f t="shared" si="1"/>
        <v>0</v>
      </c>
      <c r="P23" s="371"/>
    </row>
    <row r="24" spans="1:16" ht="20.100000000000001" customHeight="1">
      <c r="A24" s="1146"/>
      <c r="B24" s="1147"/>
      <c r="C24" s="1148"/>
      <c r="D24" s="33"/>
      <c r="E24" s="34" t="s">
        <v>69</v>
      </c>
      <c r="F24" s="33"/>
      <c r="G24" s="35">
        <f t="shared" si="0"/>
        <v>0</v>
      </c>
      <c r="H24" s="25"/>
      <c r="I24" s="1146"/>
      <c r="J24" s="1147"/>
      <c r="K24" s="1148"/>
      <c r="L24" s="33"/>
      <c r="M24" s="34" t="s">
        <v>69</v>
      </c>
      <c r="N24" s="33"/>
      <c r="O24" s="35">
        <f t="shared" si="1"/>
        <v>0</v>
      </c>
      <c r="P24" s="371"/>
    </row>
    <row r="25" spans="1:16" ht="20.100000000000001" customHeight="1">
      <c r="A25" s="1146"/>
      <c r="B25" s="1147"/>
      <c r="C25" s="1148"/>
      <c r="D25" s="33"/>
      <c r="E25" s="34" t="s">
        <v>69</v>
      </c>
      <c r="F25" s="33"/>
      <c r="G25" s="35">
        <f t="shared" si="0"/>
        <v>0</v>
      </c>
      <c r="H25" s="25"/>
      <c r="I25" s="1146"/>
      <c r="J25" s="1147"/>
      <c r="K25" s="1148"/>
      <c r="L25" s="33"/>
      <c r="M25" s="34" t="s">
        <v>69</v>
      </c>
      <c r="N25" s="33"/>
      <c r="O25" s="35">
        <f t="shared" si="1"/>
        <v>0</v>
      </c>
      <c r="P25" s="371"/>
    </row>
    <row r="26" spans="1:16" ht="20.100000000000001" customHeight="1">
      <c r="A26" s="1169"/>
      <c r="B26" s="1170"/>
      <c r="C26" s="1171"/>
      <c r="D26" s="33"/>
      <c r="E26" s="34" t="s">
        <v>69</v>
      </c>
      <c r="F26" s="33"/>
      <c r="G26" s="35">
        <f t="shared" si="0"/>
        <v>0</v>
      </c>
      <c r="H26" s="25"/>
      <c r="I26" s="1169"/>
      <c r="J26" s="1170"/>
      <c r="K26" s="1171"/>
      <c r="L26" s="33"/>
      <c r="M26" s="34" t="s">
        <v>69</v>
      </c>
      <c r="N26" s="33"/>
      <c r="O26" s="35">
        <f t="shared" si="1"/>
        <v>0</v>
      </c>
      <c r="P26" s="371"/>
    </row>
    <row r="27" spans="1:16" ht="21.75" customHeight="1">
      <c r="A27" s="1172" t="s">
        <v>544</v>
      </c>
      <c r="B27" s="1173"/>
      <c r="C27" s="1159" t="s">
        <v>412</v>
      </c>
      <c r="D27" s="1160"/>
      <c r="E27" s="1159" t="s">
        <v>413</v>
      </c>
      <c r="F27" s="1160"/>
      <c r="G27" s="370" t="s">
        <v>414</v>
      </c>
      <c r="H27" s="25"/>
      <c r="I27" s="1172" t="s">
        <v>544</v>
      </c>
      <c r="J27" s="1173"/>
      <c r="K27" s="1159" t="s">
        <v>412</v>
      </c>
      <c r="L27" s="1160"/>
      <c r="M27" s="1159" t="s">
        <v>413</v>
      </c>
      <c r="N27" s="1160"/>
      <c r="O27" s="370" t="s">
        <v>414</v>
      </c>
      <c r="P27" s="371" t="s">
        <v>538</v>
      </c>
    </row>
    <row r="28" spans="1:16" ht="21.75" customHeight="1">
      <c r="A28" s="1176" t="s">
        <v>543</v>
      </c>
      <c r="B28" s="1177"/>
      <c r="C28" s="1157"/>
      <c r="D28" s="1158"/>
      <c r="E28" s="1157"/>
      <c r="F28" s="1158"/>
      <c r="G28" s="497"/>
      <c r="H28" s="25"/>
      <c r="I28" s="1176" t="s">
        <v>543</v>
      </c>
      <c r="J28" s="1177"/>
      <c r="K28" s="1157"/>
      <c r="L28" s="1158"/>
      <c r="M28" s="1157"/>
      <c r="N28" s="1158"/>
      <c r="O28" s="497"/>
      <c r="P28" s="371"/>
    </row>
    <row r="29" spans="1:16" ht="20.100000000000001" customHeight="1">
      <c r="A29" s="1161" t="s">
        <v>191</v>
      </c>
      <c r="B29" s="1162"/>
      <c r="C29" s="1162"/>
      <c r="D29" s="491"/>
      <c r="E29" s="492" t="s">
        <v>69</v>
      </c>
      <c r="F29" s="1123"/>
      <c r="G29" s="1124"/>
      <c r="H29" s="25"/>
      <c r="I29" s="1161" t="s">
        <v>191</v>
      </c>
      <c r="J29" s="1162"/>
      <c r="K29" s="1162"/>
      <c r="L29" s="491"/>
      <c r="M29" s="492" t="s">
        <v>69</v>
      </c>
      <c r="N29" s="1123"/>
      <c r="O29" s="1124"/>
      <c r="P29" s="371"/>
    </row>
    <row r="30" spans="1:16" ht="20.100000000000001" customHeight="1">
      <c r="A30" s="1137" t="s">
        <v>192</v>
      </c>
      <c r="B30" s="1149"/>
      <c r="C30" s="1149"/>
      <c r="D30" s="1149"/>
      <c r="E30" s="1149"/>
      <c r="F30" s="1138"/>
      <c r="G30" s="36">
        <f>SUM(G17:G26)</f>
        <v>0</v>
      </c>
      <c r="H30" s="25"/>
      <c r="I30" s="1137" t="s">
        <v>192</v>
      </c>
      <c r="J30" s="1149"/>
      <c r="K30" s="1149"/>
      <c r="L30" s="1149"/>
      <c r="M30" s="1149"/>
      <c r="N30" s="1138"/>
      <c r="O30" s="36">
        <f>SUM(O17:O26)</f>
        <v>0</v>
      </c>
      <c r="P30" s="371"/>
    </row>
    <row r="31" spans="1:16" ht="20.100000000000001" customHeight="1">
      <c r="A31" s="1163" t="s">
        <v>193</v>
      </c>
      <c r="B31" s="1164"/>
      <c r="C31" s="1164"/>
      <c r="D31" s="1164"/>
      <c r="E31" s="1164"/>
      <c r="F31" s="1165"/>
      <c r="G31" s="38"/>
      <c r="H31" s="25"/>
      <c r="I31" s="1163" t="s">
        <v>193</v>
      </c>
      <c r="J31" s="1164"/>
      <c r="K31" s="1164"/>
      <c r="L31" s="1164"/>
      <c r="M31" s="1164"/>
      <c r="N31" s="1165"/>
      <c r="O31" s="38"/>
      <c r="P31" s="37"/>
    </row>
    <row r="32" spans="1:16" ht="20.100000000000001" customHeight="1">
      <c r="A32" s="1137" t="s">
        <v>194</v>
      </c>
      <c r="B32" s="1149"/>
      <c r="C32" s="1149"/>
      <c r="D32" s="1149"/>
      <c r="E32" s="1149"/>
      <c r="F32" s="1138"/>
      <c r="G32" s="36">
        <f>G30+G31</f>
        <v>0</v>
      </c>
      <c r="H32" s="25"/>
      <c r="I32" s="1137" t="s">
        <v>194</v>
      </c>
      <c r="J32" s="1149"/>
      <c r="K32" s="1149"/>
      <c r="L32" s="1149"/>
      <c r="M32" s="1149"/>
      <c r="N32" s="1138"/>
      <c r="O32" s="36">
        <f>O30+O31</f>
        <v>0</v>
      </c>
      <c r="P32" s="37"/>
    </row>
    <row r="33" spans="1:16" ht="20.100000000000001" customHeight="1">
      <c r="A33" s="16"/>
      <c r="B33" s="16"/>
      <c r="C33" s="16"/>
      <c r="D33" s="16"/>
      <c r="E33" s="16"/>
      <c r="F33" s="19"/>
      <c r="G33" s="20">
        <v>3</v>
      </c>
      <c r="H33" s="20"/>
      <c r="I33" s="16"/>
      <c r="J33" s="16"/>
      <c r="K33" s="16"/>
      <c r="L33" s="16"/>
      <c r="M33" s="16"/>
      <c r="N33" s="19"/>
      <c r="O33" s="20">
        <v>4</v>
      </c>
      <c r="P33" s="39"/>
    </row>
    <row r="34" spans="1:16" ht="20.100000000000001" customHeight="1">
      <c r="A34" s="1127" t="s">
        <v>188</v>
      </c>
      <c r="B34" s="1128"/>
      <c r="C34" s="1166" t="str">
        <f>IF(個表1!$C9="","",TEXT(個表1!$C9,"yyyy/mm/dd")&amp;個表1!$E9&amp;TEXT(個表1!$F9,"yyyy/mm/dd"))</f>
        <v/>
      </c>
      <c r="D34" s="1167"/>
      <c r="E34" s="1167"/>
      <c r="F34" s="1167"/>
      <c r="G34" s="1168"/>
      <c r="H34" s="25"/>
      <c r="I34" s="1127" t="s">
        <v>188</v>
      </c>
      <c r="J34" s="1128"/>
      <c r="K34" s="1166" t="str">
        <f>IF(個表1!$C10="","",TEXT(個表1!$C10,"yyyy/mm/dd")&amp;個表1!$E10&amp;TEXT(個表1!$F10,"yyyy/mm/dd"))</f>
        <v/>
      </c>
      <c r="L34" s="1167"/>
      <c r="M34" s="1167"/>
      <c r="N34" s="1167"/>
      <c r="O34" s="1168"/>
    </row>
    <row r="35" spans="1:16" ht="20.100000000000001" customHeight="1">
      <c r="A35" s="1141" t="s">
        <v>72</v>
      </c>
      <c r="B35" s="1142"/>
      <c r="C35" s="1143" t="str">
        <f>IF(個表1!$H9="","",個表1!$H9)</f>
        <v/>
      </c>
      <c r="D35" s="1144"/>
      <c r="E35" s="1144"/>
      <c r="F35" s="1144"/>
      <c r="G35" s="1145"/>
      <c r="H35" s="25"/>
      <c r="I35" s="1141" t="s">
        <v>72</v>
      </c>
      <c r="J35" s="1142"/>
      <c r="K35" s="1143" t="str">
        <f>IF(個表1!$H10="","",個表1!$H10)</f>
        <v/>
      </c>
      <c r="L35" s="1144"/>
      <c r="M35" s="1144"/>
      <c r="N35" s="1144"/>
      <c r="O35" s="1145"/>
    </row>
    <row r="36" spans="1:16" ht="20.100000000000001" customHeight="1">
      <c r="A36" s="1153" t="s">
        <v>169</v>
      </c>
      <c r="B36" s="1154"/>
      <c r="C36" s="1155"/>
      <c r="D36" s="1156"/>
      <c r="E36" s="1125" t="s">
        <v>170</v>
      </c>
      <c r="F36" s="1126"/>
      <c r="G36" s="555"/>
      <c r="H36" s="25"/>
      <c r="I36" s="1153" t="s">
        <v>169</v>
      </c>
      <c r="J36" s="1154"/>
      <c r="K36" s="1155"/>
      <c r="L36" s="1156"/>
      <c r="M36" s="1125" t="s">
        <v>170</v>
      </c>
      <c r="N36" s="1126"/>
      <c r="O36" s="555"/>
    </row>
    <row r="37" spans="1:16" ht="20.100000000000001" customHeight="1">
      <c r="A37" s="1127" t="s">
        <v>171</v>
      </c>
      <c r="B37" s="1128"/>
      <c r="C37" s="1135">
        <f>C36-G36</f>
        <v>0</v>
      </c>
      <c r="D37" s="1136"/>
      <c r="E37" s="1127" t="s">
        <v>173</v>
      </c>
      <c r="F37" s="1128"/>
      <c r="G37" s="563">
        <f>個表1!$G9</f>
        <v>0</v>
      </c>
      <c r="I37" s="1127" t="s">
        <v>171</v>
      </c>
      <c r="J37" s="1128"/>
      <c r="K37" s="1135">
        <f>K36-O36</f>
        <v>0</v>
      </c>
      <c r="L37" s="1136"/>
      <c r="M37" s="1127" t="s">
        <v>173</v>
      </c>
      <c r="N37" s="1128"/>
      <c r="O37" s="563">
        <f>個表1!$G10</f>
        <v>0</v>
      </c>
    </row>
    <row r="38" spans="1:16" ht="20.100000000000001" customHeight="1">
      <c r="A38" s="1129" t="s">
        <v>172</v>
      </c>
      <c r="B38" s="1130"/>
      <c r="C38" s="1130"/>
      <c r="D38" s="1131"/>
      <c r="E38" s="1120" t="str">
        <f>IF(C37*G37=0,"",C37*G37)</f>
        <v/>
      </c>
      <c r="F38" s="1121"/>
      <c r="G38" s="1122"/>
      <c r="H38" s="25"/>
      <c r="I38" s="1129" t="s">
        <v>172</v>
      </c>
      <c r="J38" s="1130"/>
      <c r="K38" s="1130"/>
      <c r="L38" s="1131"/>
      <c r="M38" s="1132" t="str">
        <f>IF(K37*O37=0,"",K37*O37)</f>
        <v/>
      </c>
      <c r="N38" s="1133"/>
      <c r="O38" s="1134"/>
    </row>
    <row r="39" spans="1:16" ht="20.100000000000001" customHeight="1">
      <c r="A39" s="1137" t="s">
        <v>174</v>
      </c>
      <c r="B39" s="1138"/>
      <c r="C39" s="1139" t="str">
        <f>IF(E38="","",SUM(F43:F52))</f>
        <v/>
      </c>
      <c r="D39" s="1140"/>
      <c r="E39" s="1174" t="s">
        <v>175</v>
      </c>
      <c r="F39" s="1175"/>
      <c r="G39" s="26" t="str">
        <f>IF(E38="","",C39/E38)</f>
        <v/>
      </c>
      <c r="H39" s="25"/>
      <c r="I39" s="1137" t="s">
        <v>174</v>
      </c>
      <c r="J39" s="1138"/>
      <c r="K39" s="1139" t="str">
        <f>IF(M38="","",SUM(N43:N52))</f>
        <v/>
      </c>
      <c r="L39" s="1140"/>
      <c r="M39" s="1174" t="s">
        <v>175</v>
      </c>
      <c r="N39" s="1175"/>
      <c r="O39" s="26" t="str">
        <f>IF(M38="","",K39/M38)</f>
        <v/>
      </c>
    </row>
    <row r="40" spans="1:16" ht="20.100000000000001" customHeight="1">
      <c r="A40" s="1137" t="s">
        <v>567</v>
      </c>
      <c r="B40" s="1138"/>
      <c r="C40" s="1139" t="str">
        <f>IF(E38="","",SUM(F43:F55))</f>
        <v/>
      </c>
      <c r="D40" s="1140"/>
      <c r="E40" s="1174" t="s">
        <v>176</v>
      </c>
      <c r="F40" s="1175"/>
      <c r="G40" s="27" t="str">
        <f>IF(E38="","",C40/E38)</f>
        <v/>
      </c>
      <c r="H40" s="25"/>
      <c r="I40" s="1137" t="s">
        <v>567</v>
      </c>
      <c r="J40" s="1138"/>
      <c r="K40" s="1139" t="str">
        <f>IF(M38="","",SUM(N43:N55))</f>
        <v/>
      </c>
      <c r="L40" s="1140"/>
      <c r="M40" s="1174" t="s">
        <v>176</v>
      </c>
      <c r="N40" s="1175"/>
      <c r="O40" s="27" t="str">
        <f>IF(M38="","",K40/M38)</f>
        <v/>
      </c>
    </row>
    <row r="41" spans="1:16" ht="20.100000000000001" customHeight="1">
      <c r="A41" s="1137" t="s">
        <v>189</v>
      </c>
      <c r="B41" s="1149"/>
      <c r="C41" s="1149"/>
      <c r="D41" s="1149"/>
      <c r="E41" s="1149"/>
      <c r="F41" s="1149"/>
      <c r="G41" s="1178"/>
      <c r="H41" s="25"/>
      <c r="I41" s="1137" t="s">
        <v>189</v>
      </c>
      <c r="J41" s="1149"/>
      <c r="K41" s="1149"/>
      <c r="L41" s="1149"/>
      <c r="M41" s="1149"/>
      <c r="N41" s="1149"/>
      <c r="O41" s="1178"/>
    </row>
    <row r="42" spans="1:16" ht="20.100000000000001" customHeight="1">
      <c r="A42" s="1137" t="s">
        <v>73</v>
      </c>
      <c r="B42" s="1149"/>
      <c r="C42" s="1138"/>
      <c r="D42" s="28" t="s">
        <v>190</v>
      </c>
      <c r="E42" s="227" t="s">
        <v>69</v>
      </c>
      <c r="F42" s="227" t="s">
        <v>74</v>
      </c>
      <c r="G42" s="228" t="s">
        <v>75</v>
      </c>
      <c r="H42" s="25"/>
      <c r="I42" s="1137" t="s">
        <v>73</v>
      </c>
      <c r="J42" s="1149"/>
      <c r="K42" s="1138"/>
      <c r="L42" s="28" t="s">
        <v>190</v>
      </c>
      <c r="M42" s="227" t="s">
        <v>69</v>
      </c>
      <c r="N42" s="227" t="s">
        <v>74</v>
      </c>
      <c r="O42" s="228" t="s">
        <v>75</v>
      </c>
    </row>
    <row r="43" spans="1:16" ht="20.100000000000001" customHeight="1">
      <c r="A43" s="1150"/>
      <c r="B43" s="1151"/>
      <c r="C43" s="1152"/>
      <c r="D43" s="29"/>
      <c r="E43" s="30" t="s">
        <v>69</v>
      </c>
      <c r="F43" s="31"/>
      <c r="G43" s="32">
        <f>D43*F43</f>
        <v>0</v>
      </c>
      <c r="H43" s="25"/>
      <c r="I43" s="1150"/>
      <c r="J43" s="1151"/>
      <c r="K43" s="1152"/>
      <c r="L43" s="29"/>
      <c r="M43" s="30" t="s">
        <v>69</v>
      </c>
      <c r="N43" s="31"/>
      <c r="O43" s="32">
        <f>L43*N43</f>
        <v>0</v>
      </c>
    </row>
    <row r="44" spans="1:16" ht="20.100000000000001" customHeight="1">
      <c r="A44" s="1146"/>
      <c r="B44" s="1147"/>
      <c r="C44" s="1148"/>
      <c r="D44" s="33"/>
      <c r="E44" s="34" t="s">
        <v>69</v>
      </c>
      <c r="F44" s="33"/>
      <c r="G44" s="35">
        <f t="shared" ref="G44:G52" si="2">D44*F44</f>
        <v>0</v>
      </c>
      <c r="H44" s="25"/>
      <c r="I44" s="1146"/>
      <c r="J44" s="1147"/>
      <c r="K44" s="1148"/>
      <c r="L44" s="33"/>
      <c r="M44" s="34" t="s">
        <v>69</v>
      </c>
      <c r="N44" s="33"/>
      <c r="O44" s="35">
        <f t="shared" ref="O44:O52" si="3">L44*N44</f>
        <v>0</v>
      </c>
    </row>
    <row r="45" spans="1:16" ht="20.100000000000001" customHeight="1">
      <c r="A45" s="1146"/>
      <c r="B45" s="1147"/>
      <c r="C45" s="1148"/>
      <c r="D45" s="33"/>
      <c r="E45" s="34" t="s">
        <v>69</v>
      </c>
      <c r="F45" s="33"/>
      <c r="G45" s="35">
        <f t="shared" si="2"/>
        <v>0</v>
      </c>
      <c r="H45" s="25"/>
      <c r="I45" s="1146"/>
      <c r="J45" s="1147"/>
      <c r="K45" s="1148"/>
      <c r="L45" s="33"/>
      <c r="M45" s="34" t="s">
        <v>69</v>
      </c>
      <c r="N45" s="33"/>
      <c r="O45" s="35">
        <f t="shared" si="3"/>
        <v>0</v>
      </c>
    </row>
    <row r="46" spans="1:16" ht="20.100000000000001" customHeight="1">
      <c r="A46" s="1146"/>
      <c r="B46" s="1147"/>
      <c r="C46" s="1148"/>
      <c r="D46" s="33"/>
      <c r="E46" s="34" t="s">
        <v>69</v>
      </c>
      <c r="F46" s="33"/>
      <c r="G46" s="35">
        <f t="shared" si="2"/>
        <v>0</v>
      </c>
      <c r="H46" s="25"/>
      <c r="I46" s="1146"/>
      <c r="J46" s="1147"/>
      <c r="K46" s="1148"/>
      <c r="L46" s="33"/>
      <c r="M46" s="34" t="s">
        <v>69</v>
      </c>
      <c r="N46" s="33"/>
      <c r="O46" s="35">
        <f t="shared" si="3"/>
        <v>0</v>
      </c>
    </row>
    <row r="47" spans="1:16" ht="20.100000000000001" customHeight="1">
      <c r="A47" s="1146"/>
      <c r="B47" s="1147"/>
      <c r="C47" s="1148"/>
      <c r="D47" s="33"/>
      <c r="E47" s="34" t="s">
        <v>69</v>
      </c>
      <c r="F47" s="33"/>
      <c r="G47" s="35">
        <f t="shared" si="2"/>
        <v>0</v>
      </c>
      <c r="H47" s="25"/>
      <c r="I47" s="1146"/>
      <c r="J47" s="1147"/>
      <c r="K47" s="1148"/>
      <c r="L47" s="33"/>
      <c r="M47" s="34" t="s">
        <v>69</v>
      </c>
      <c r="N47" s="33"/>
      <c r="O47" s="35">
        <f t="shared" si="3"/>
        <v>0</v>
      </c>
    </row>
    <row r="48" spans="1:16" ht="20.100000000000001" customHeight="1">
      <c r="A48" s="1146"/>
      <c r="B48" s="1147"/>
      <c r="C48" s="1148"/>
      <c r="D48" s="33"/>
      <c r="E48" s="34" t="s">
        <v>69</v>
      </c>
      <c r="F48" s="33"/>
      <c r="G48" s="35">
        <f t="shared" si="2"/>
        <v>0</v>
      </c>
      <c r="H48" s="25"/>
      <c r="I48" s="1146"/>
      <c r="J48" s="1147"/>
      <c r="K48" s="1148"/>
      <c r="L48" s="33"/>
      <c r="M48" s="34" t="s">
        <v>69</v>
      </c>
      <c r="N48" s="33"/>
      <c r="O48" s="35">
        <f t="shared" si="3"/>
        <v>0</v>
      </c>
    </row>
    <row r="49" spans="1:16" ht="20.100000000000001" customHeight="1">
      <c r="A49" s="1146"/>
      <c r="B49" s="1147"/>
      <c r="C49" s="1148"/>
      <c r="D49" s="33"/>
      <c r="E49" s="34" t="s">
        <v>69</v>
      </c>
      <c r="F49" s="33"/>
      <c r="G49" s="35">
        <f t="shared" si="2"/>
        <v>0</v>
      </c>
      <c r="H49" s="25"/>
      <c r="I49" s="1146"/>
      <c r="J49" s="1147"/>
      <c r="K49" s="1148"/>
      <c r="L49" s="33"/>
      <c r="M49" s="34" t="s">
        <v>69</v>
      </c>
      <c r="N49" s="33"/>
      <c r="O49" s="35">
        <f t="shared" si="3"/>
        <v>0</v>
      </c>
    </row>
    <row r="50" spans="1:16" ht="20.100000000000001" customHeight="1">
      <c r="A50" s="1146"/>
      <c r="B50" s="1147"/>
      <c r="C50" s="1148"/>
      <c r="D50" s="33"/>
      <c r="E50" s="34" t="s">
        <v>69</v>
      </c>
      <c r="F50" s="33"/>
      <c r="G50" s="35">
        <f t="shared" si="2"/>
        <v>0</v>
      </c>
      <c r="H50" s="25"/>
      <c r="I50" s="1146"/>
      <c r="J50" s="1147"/>
      <c r="K50" s="1148"/>
      <c r="L50" s="33"/>
      <c r="M50" s="34" t="s">
        <v>69</v>
      </c>
      <c r="N50" s="33"/>
      <c r="O50" s="35">
        <f t="shared" si="3"/>
        <v>0</v>
      </c>
    </row>
    <row r="51" spans="1:16" ht="20.100000000000001" customHeight="1">
      <c r="A51" s="1146"/>
      <c r="B51" s="1147"/>
      <c r="C51" s="1148"/>
      <c r="D51" s="33"/>
      <c r="E51" s="34" t="s">
        <v>69</v>
      </c>
      <c r="F51" s="33"/>
      <c r="G51" s="35">
        <f t="shared" si="2"/>
        <v>0</v>
      </c>
      <c r="H51" s="25"/>
      <c r="I51" s="1146"/>
      <c r="J51" s="1147"/>
      <c r="K51" s="1148"/>
      <c r="L51" s="33"/>
      <c r="M51" s="34" t="s">
        <v>69</v>
      </c>
      <c r="N51" s="33"/>
      <c r="O51" s="35">
        <f t="shared" si="3"/>
        <v>0</v>
      </c>
    </row>
    <row r="52" spans="1:16" ht="20.100000000000001" customHeight="1">
      <c r="A52" s="1169"/>
      <c r="B52" s="1170"/>
      <c r="C52" s="1171"/>
      <c r="D52" s="33"/>
      <c r="E52" s="34" t="s">
        <v>69</v>
      </c>
      <c r="F52" s="33"/>
      <c r="G52" s="35">
        <f t="shared" si="2"/>
        <v>0</v>
      </c>
      <c r="H52" s="25"/>
      <c r="I52" s="1169"/>
      <c r="J52" s="1170"/>
      <c r="K52" s="1171"/>
      <c r="L52" s="33"/>
      <c r="M52" s="34" t="s">
        <v>69</v>
      </c>
      <c r="N52" s="33"/>
      <c r="O52" s="35">
        <f t="shared" si="3"/>
        <v>0</v>
      </c>
    </row>
    <row r="53" spans="1:16" ht="20.100000000000001" customHeight="1">
      <c r="A53" s="1172" t="s">
        <v>544</v>
      </c>
      <c r="B53" s="1173"/>
      <c r="C53" s="1159" t="s">
        <v>412</v>
      </c>
      <c r="D53" s="1160"/>
      <c r="E53" s="1159" t="s">
        <v>413</v>
      </c>
      <c r="F53" s="1160"/>
      <c r="G53" s="370" t="s">
        <v>414</v>
      </c>
      <c r="H53" s="25"/>
      <c r="I53" s="1172" t="s">
        <v>544</v>
      </c>
      <c r="J53" s="1173"/>
      <c r="K53" s="1159" t="s">
        <v>412</v>
      </c>
      <c r="L53" s="1160"/>
      <c r="M53" s="1159" t="s">
        <v>413</v>
      </c>
      <c r="N53" s="1160"/>
      <c r="O53" s="370" t="s">
        <v>414</v>
      </c>
      <c r="P53" s="371" t="s">
        <v>538</v>
      </c>
    </row>
    <row r="54" spans="1:16" ht="20.100000000000001" customHeight="1">
      <c r="A54" s="1176" t="s">
        <v>542</v>
      </c>
      <c r="B54" s="1177"/>
      <c r="C54" s="1157"/>
      <c r="D54" s="1158"/>
      <c r="E54" s="1157"/>
      <c r="F54" s="1158"/>
      <c r="G54" s="497"/>
      <c r="H54" s="25"/>
      <c r="I54" s="1176" t="s">
        <v>542</v>
      </c>
      <c r="J54" s="1177"/>
      <c r="K54" s="1157"/>
      <c r="L54" s="1158"/>
      <c r="M54" s="1157"/>
      <c r="N54" s="1158"/>
      <c r="O54" s="497"/>
    </row>
    <row r="55" spans="1:16" ht="20.100000000000001" customHeight="1">
      <c r="A55" s="1161" t="s">
        <v>191</v>
      </c>
      <c r="B55" s="1162"/>
      <c r="C55" s="1162"/>
      <c r="D55" s="491"/>
      <c r="E55" s="492" t="s">
        <v>69</v>
      </c>
      <c r="F55" s="1123"/>
      <c r="G55" s="1124"/>
      <c r="H55" s="25"/>
      <c r="I55" s="1161" t="s">
        <v>191</v>
      </c>
      <c r="J55" s="1162"/>
      <c r="K55" s="1162"/>
      <c r="L55" s="491"/>
      <c r="M55" s="492" t="s">
        <v>69</v>
      </c>
      <c r="N55" s="1123"/>
      <c r="O55" s="1124"/>
    </row>
    <row r="56" spans="1:16" ht="20.100000000000001" customHeight="1">
      <c r="A56" s="1137" t="s">
        <v>192</v>
      </c>
      <c r="B56" s="1149"/>
      <c r="C56" s="1149"/>
      <c r="D56" s="1149"/>
      <c r="E56" s="1149"/>
      <c r="F56" s="1138"/>
      <c r="G56" s="36">
        <f>SUM(G43:G52)</f>
        <v>0</v>
      </c>
      <c r="H56" s="25"/>
      <c r="I56" s="1137" t="s">
        <v>192</v>
      </c>
      <c r="J56" s="1149"/>
      <c r="K56" s="1149"/>
      <c r="L56" s="1149"/>
      <c r="M56" s="1149"/>
      <c r="N56" s="1138"/>
      <c r="O56" s="36">
        <f>SUM(O43:O52)</f>
        <v>0</v>
      </c>
    </row>
    <row r="57" spans="1:16" ht="20.100000000000001" customHeight="1">
      <c r="A57" s="1163" t="s">
        <v>193</v>
      </c>
      <c r="B57" s="1164"/>
      <c r="C57" s="1164"/>
      <c r="D57" s="1164"/>
      <c r="E57" s="1164"/>
      <c r="F57" s="1165"/>
      <c r="G57" s="38"/>
      <c r="H57" s="25"/>
      <c r="I57" s="1163" t="s">
        <v>193</v>
      </c>
      <c r="J57" s="1164"/>
      <c r="K57" s="1164"/>
      <c r="L57" s="1164"/>
      <c r="M57" s="1164"/>
      <c r="N57" s="1165"/>
      <c r="O57" s="38"/>
    </row>
    <row r="58" spans="1:16" ht="20.100000000000001" customHeight="1">
      <c r="A58" s="1137" t="s">
        <v>194</v>
      </c>
      <c r="B58" s="1149"/>
      <c r="C58" s="1149"/>
      <c r="D58" s="1149"/>
      <c r="E58" s="1149"/>
      <c r="F58" s="1138"/>
      <c r="G58" s="36">
        <f>G56+G57</f>
        <v>0</v>
      </c>
      <c r="H58" s="25"/>
      <c r="I58" s="1137" t="s">
        <v>194</v>
      </c>
      <c r="J58" s="1149"/>
      <c r="K58" s="1149"/>
      <c r="L58" s="1149"/>
      <c r="M58" s="1149"/>
      <c r="N58" s="1138"/>
      <c r="O58" s="36">
        <f>O56+O57</f>
        <v>0</v>
      </c>
    </row>
    <row r="59" spans="1:16" ht="20.100000000000001" customHeight="1">
      <c r="G59" s="14">
        <v>5</v>
      </c>
      <c r="O59" s="14">
        <v>6</v>
      </c>
    </row>
    <row r="60" spans="1:16" ht="20.100000000000001" customHeight="1">
      <c r="A60" s="1127" t="s">
        <v>188</v>
      </c>
      <c r="B60" s="1128"/>
      <c r="C60" s="1166" t="str">
        <f>IF(個表1!$C11="","",TEXT(個表1!$C11,"yyyy/mm/dd")&amp;個表1!$E11&amp;TEXT(個表1!$F11,"yyyy/mm/dd"))</f>
        <v/>
      </c>
      <c r="D60" s="1167"/>
      <c r="E60" s="1167"/>
      <c r="F60" s="1167"/>
      <c r="G60" s="1168"/>
      <c r="H60" s="25"/>
      <c r="I60" s="1127" t="s">
        <v>188</v>
      </c>
      <c r="J60" s="1128"/>
      <c r="K60" s="1166" t="str">
        <f>IF(個表1!$C12="","",TEXT(個表1!$C12,"yyyy/mm/dd")&amp;個表1!$E12&amp;TEXT(個表1!$F12,"yyyy/mm/dd"))</f>
        <v/>
      </c>
      <c r="L60" s="1167"/>
      <c r="M60" s="1167"/>
      <c r="N60" s="1167"/>
      <c r="O60" s="1168"/>
    </row>
    <row r="61" spans="1:16" ht="20.100000000000001" customHeight="1">
      <c r="A61" s="1141" t="s">
        <v>72</v>
      </c>
      <c r="B61" s="1142"/>
      <c r="C61" s="1143" t="str">
        <f>IF(個表1!$H11="","",個表1!$H11)</f>
        <v/>
      </c>
      <c r="D61" s="1144"/>
      <c r="E61" s="1144"/>
      <c r="F61" s="1144"/>
      <c r="G61" s="1145"/>
      <c r="H61" s="25"/>
      <c r="I61" s="1141" t="s">
        <v>72</v>
      </c>
      <c r="J61" s="1142"/>
      <c r="K61" s="1143" t="str">
        <f>IF(個表1!$H12="","",個表1!$H12)</f>
        <v/>
      </c>
      <c r="L61" s="1144"/>
      <c r="M61" s="1144"/>
      <c r="N61" s="1144"/>
      <c r="O61" s="1145"/>
    </row>
    <row r="62" spans="1:16" ht="20.100000000000001" customHeight="1">
      <c r="A62" s="1153" t="s">
        <v>169</v>
      </c>
      <c r="B62" s="1154"/>
      <c r="C62" s="1155"/>
      <c r="D62" s="1156"/>
      <c r="E62" s="1125" t="s">
        <v>170</v>
      </c>
      <c r="F62" s="1126"/>
      <c r="G62" s="555"/>
      <c r="H62" s="25"/>
      <c r="I62" s="1153" t="s">
        <v>169</v>
      </c>
      <c r="J62" s="1154"/>
      <c r="K62" s="1155"/>
      <c r="L62" s="1156"/>
      <c r="M62" s="1125" t="s">
        <v>170</v>
      </c>
      <c r="N62" s="1126"/>
      <c r="O62" s="555"/>
    </row>
    <row r="63" spans="1:16" ht="20.100000000000001" customHeight="1">
      <c r="A63" s="1127" t="s">
        <v>171</v>
      </c>
      <c r="B63" s="1128"/>
      <c r="C63" s="1135">
        <f>C62-G62</f>
        <v>0</v>
      </c>
      <c r="D63" s="1136"/>
      <c r="E63" s="1127" t="s">
        <v>173</v>
      </c>
      <c r="F63" s="1128"/>
      <c r="G63" s="563">
        <f>個表1!$G11</f>
        <v>0</v>
      </c>
      <c r="H63" s="25"/>
      <c r="I63" s="1127" t="s">
        <v>171</v>
      </c>
      <c r="J63" s="1128"/>
      <c r="K63" s="1135">
        <f>K62-O62</f>
        <v>0</v>
      </c>
      <c r="L63" s="1136"/>
      <c r="M63" s="1127" t="s">
        <v>173</v>
      </c>
      <c r="N63" s="1128"/>
      <c r="O63" s="563">
        <f>個表1!$G12</f>
        <v>0</v>
      </c>
    </row>
    <row r="64" spans="1:16" ht="20.100000000000001" customHeight="1">
      <c r="A64" s="1129" t="s">
        <v>172</v>
      </c>
      <c r="B64" s="1130"/>
      <c r="C64" s="1130"/>
      <c r="D64" s="1131"/>
      <c r="E64" s="1120" t="str">
        <f>IF(C63*G63=0,"",C63*G63)</f>
        <v/>
      </c>
      <c r="F64" s="1121"/>
      <c r="G64" s="1122"/>
      <c r="H64" s="25"/>
      <c r="I64" s="1129" t="s">
        <v>172</v>
      </c>
      <c r="J64" s="1130"/>
      <c r="K64" s="1130"/>
      <c r="L64" s="1131"/>
      <c r="M64" s="1120" t="str">
        <f>IF(K63*O63=0,"",K63*O63)</f>
        <v/>
      </c>
      <c r="N64" s="1121"/>
      <c r="O64" s="1122"/>
    </row>
    <row r="65" spans="1:16" ht="20.100000000000001" customHeight="1">
      <c r="A65" s="1137" t="s">
        <v>174</v>
      </c>
      <c r="B65" s="1138"/>
      <c r="C65" s="1139" t="str">
        <f>IF(E64="","",SUM(F69:F78))</f>
        <v/>
      </c>
      <c r="D65" s="1140"/>
      <c r="E65" s="1174" t="s">
        <v>175</v>
      </c>
      <c r="F65" s="1175"/>
      <c r="G65" s="26" t="str">
        <f>IF(E64="","",C65/E64)</f>
        <v/>
      </c>
      <c r="H65" s="25"/>
      <c r="I65" s="1137" t="s">
        <v>174</v>
      </c>
      <c r="J65" s="1138"/>
      <c r="K65" s="1139" t="str">
        <f>IF(M64="","",SUM(N69:N78))</f>
        <v/>
      </c>
      <c r="L65" s="1140"/>
      <c r="M65" s="1174" t="s">
        <v>175</v>
      </c>
      <c r="N65" s="1175"/>
      <c r="O65" s="26" t="str">
        <f>IF(M64="","",K65/M64)</f>
        <v/>
      </c>
    </row>
    <row r="66" spans="1:16" ht="20.100000000000001" customHeight="1">
      <c r="A66" s="1137" t="s">
        <v>567</v>
      </c>
      <c r="B66" s="1138"/>
      <c r="C66" s="1139" t="str">
        <f>IF(E64="","",SUM(F69:F81))</f>
        <v/>
      </c>
      <c r="D66" s="1140"/>
      <c r="E66" s="1174" t="s">
        <v>176</v>
      </c>
      <c r="F66" s="1175"/>
      <c r="G66" s="27" t="str">
        <f>IF(E64="","",C66/E64)</f>
        <v/>
      </c>
      <c r="H66" s="25"/>
      <c r="I66" s="1137" t="s">
        <v>567</v>
      </c>
      <c r="J66" s="1138"/>
      <c r="K66" s="1139" t="str">
        <f>IF(M64="","",SUM(N69:N81))</f>
        <v/>
      </c>
      <c r="L66" s="1140"/>
      <c r="M66" s="1174" t="s">
        <v>176</v>
      </c>
      <c r="N66" s="1175"/>
      <c r="O66" s="27" t="str">
        <f>IF(M64="","",K66/M64)</f>
        <v/>
      </c>
    </row>
    <row r="67" spans="1:16" ht="20.100000000000001" customHeight="1">
      <c r="A67" s="1137" t="s">
        <v>189</v>
      </c>
      <c r="B67" s="1149"/>
      <c r="C67" s="1149"/>
      <c r="D67" s="1149"/>
      <c r="E67" s="1149"/>
      <c r="F67" s="1149"/>
      <c r="G67" s="1178"/>
      <c r="H67" s="25"/>
      <c r="I67" s="1137" t="s">
        <v>189</v>
      </c>
      <c r="J67" s="1149"/>
      <c r="K67" s="1149"/>
      <c r="L67" s="1149"/>
      <c r="M67" s="1149"/>
      <c r="N67" s="1149"/>
      <c r="O67" s="1178"/>
    </row>
    <row r="68" spans="1:16" ht="20.100000000000001" customHeight="1">
      <c r="A68" s="1137" t="s">
        <v>73</v>
      </c>
      <c r="B68" s="1149"/>
      <c r="C68" s="1138"/>
      <c r="D68" s="28" t="s">
        <v>190</v>
      </c>
      <c r="E68" s="227" t="s">
        <v>69</v>
      </c>
      <c r="F68" s="227" t="s">
        <v>74</v>
      </c>
      <c r="G68" s="228" t="s">
        <v>75</v>
      </c>
      <c r="H68" s="25"/>
      <c r="I68" s="1137" t="s">
        <v>73</v>
      </c>
      <c r="J68" s="1149"/>
      <c r="K68" s="1138"/>
      <c r="L68" s="28" t="s">
        <v>190</v>
      </c>
      <c r="M68" s="227" t="s">
        <v>69</v>
      </c>
      <c r="N68" s="227" t="s">
        <v>74</v>
      </c>
      <c r="O68" s="228" t="s">
        <v>75</v>
      </c>
    </row>
    <row r="69" spans="1:16" ht="20.100000000000001" customHeight="1">
      <c r="A69" s="1150"/>
      <c r="B69" s="1151"/>
      <c r="C69" s="1152"/>
      <c r="D69" s="29"/>
      <c r="E69" s="30" t="s">
        <v>69</v>
      </c>
      <c r="F69" s="31"/>
      <c r="G69" s="32">
        <f>D69*F69</f>
        <v>0</v>
      </c>
      <c r="H69" s="25"/>
      <c r="I69" s="1150"/>
      <c r="J69" s="1151"/>
      <c r="K69" s="1152"/>
      <c r="L69" s="29"/>
      <c r="M69" s="30" t="s">
        <v>69</v>
      </c>
      <c r="N69" s="31"/>
      <c r="O69" s="32">
        <f>L69*N69</f>
        <v>0</v>
      </c>
    </row>
    <row r="70" spans="1:16" ht="20.100000000000001" customHeight="1">
      <c r="A70" s="1146"/>
      <c r="B70" s="1147"/>
      <c r="C70" s="1148"/>
      <c r="D70" s="33"/>
      <c r="E70" s="34" t="s">
        <v>69</v>
      </c>
      <c r="F70" s="33"/>
      <c r="G70" s="35">
        <f t="shared" ref="G70:G78" si="4">D70*F70</f>
        <v>0</v>
      </c>
      <c r="H70" s="25"/>
      <c r="I70" s="1146"/>
      <c r="J70" s="1147"/>
      <c r="K70" s="1148"/>
      <c r="L70" s="33"/>
      <c r="M70" s="34" t="s">
        <v>69</v>
      </c>
      <c r="N70" s="33"/>
      <c r="O70" s="35">
        <f t="shared" ref="O70:O78" si="5">L70*N70</f>
        <v>0</v>
      </c>
    </row>
    <row r="71" spans="1:16" ht="20.100000000000001" customHeight="1">
      <c r="A71" s="1146"/>
      <c r="B71" s="1147"/>
      <c r="C71" s="1148"/>
      <c r="D71" s="33"/>
      <c r="E71" s="34" t="s">
        <v>69</v>
      </c>
      <c r="F71" s="33"/>
      <c r="G71" s="35">
        <f t="shared" si="4"/>
        <v>0</v>
      </c>
      <c r="H71" s="25"/>
      <c r="I71" s="1146"/>
      <c r="J71" s="1147"/>
      <c r="K71" s="1148"/>
      <c r="L71" s="33"/>
      <c r="M71" s="34" t="s">
        <v>69</v>
      </c>
      <c r="N71" s="33"/>
      <c r="O71" s="35">
        <f t="shared" si="5"/>
        <v>0</v>
      </c>
    </row>
    <row r="72" spans="1:16" ht="20.100000000000001" customHeight="1">
      <c r="A72" s="1146"/>
      <c r="B72" s="1147"/>
      <c r="C72" s="1148"/>
      <c r="D72" s="33"/>
      <c r="E72" s="34" t="s">
        <v>69</v>
      </c>
      <c r="F72" s="33"/>
      <c r="G72" s="35">
        <f t="shared" si="4"/>
        <v>0</v>
      </c>
      <c r="H72" s="25"/>
      <c r="I72" s="1146"/>
      <c r="J72" s="1147"/>
      <c r="K72" s="1148"/>
      <c r="L72" s="33"/>
      <c r="M72" s="34" t="s">
        <v>69</v>
      </c>
      <c r="N72" s="33"/>
      <c r="O72" s="35">
        <f t="shared" si="5"/>
        <v>0</v>
      </c>
    </row>
    <row r="73" spans="1:16" ht="20.100000000000001" customHeight="1">
      <c r="A73" s="1146"/>
      <c r="B73" s="1147"/>
      <c r="C73" s="1148"/>
      <c r="D73" s="33"/>
      <c r="E73" s="34" t="s">
        <v>69</v>
      </c>
      <c r="F73" s="33"/>
      <c r="G73" s="35">
        <f t="shared" si="4"/>
        <v>0</v>
      </c>
      <c r="H73" s="25"/>
      <c r="I73" s="1146"/>
      <c r="J73" s="1147"/>
      <c r="K73" s="1148"/>
      <c r="L73" s="33"/>
      <c r="M73" s="34" t="s">
        <v>69</v>
      </c>
      <c r="N73" s="33"/>
      <c r="O73" s="35">
        <f t="shared" si="5"/>
        <v>0</v>
      </c>
    </row>
    <row r="74" spans="1:16" ht="20.100000000000001" customHeight="1">
      <c r="A74" s="1146"/>
      <c r="B74" s="1147"/>
      <c r="C74" s="1148"/>
      <c r="D74" s="33"/>
      <c r="E74" s="34" t="s">
        <v>69</v>
      </c>
      <c r="F74" s="33"/>
      <c r="G74" s="35">
        <f t="shared" si="4"/>
        <v>0</v>
      </c>
      <c r="H74" s="25"/>
      <c r="I74" s="1146"/>
      <c r="J74" s="1147"/>
      <c r="K74" s="1148"/>
      <c r="L74" s="33"/>
      <c r="M74" s="34" t="s">
        <v>69</v>
      </c>
      <c r="N74" s="33"/>
      <c r="O74" s="35">
        <f t="shared" si="5"/>
        <v>0</v>
      </c>
    </row>
    <row r="75" spans="1:16" ht="20.100000000000001" customHeight="1">
      <c r="A75" s="1146"/>
      <c r="B75" s="1147"/>
      <c r="C75" s="1148"/>
      <c r="D75" s="33"/>
      <c r="E75" s="34" t="s">
        <v>69</v>
      </c>
      <c r="F75" s="33"/>
      <c r="G75" s="35">
        <f t="shared" si="4"/>
        <v>0</v>
      </c>
      <c r="H75" s="25"/>
      <c r="I75" s="1146"/>
      <c r="J75" s="1147"/>
      <c r="K75" s="1148"/>
      <c r="L75" s="33"/>
      <c r="M75" s="34" t="s">
        <v>69</v>
      </c>
      <c r="N75" s="33"/>
      <c r="O75" s="35">
        <f t="shared" si="5"/>
        <v>0</v>
      </c>
    </row>
    <row r="76" spans="1:16" ht="20.100000000000001" customHeight="1">
      <c r="A76" s="1146"/>
      <c r="B76" s="1147"/>
      <c r="C76" s="1148"/>
      <c r="D76" s="33"/>
      <c r="E76" s="34" t="s">
        <v>69</v>
      </c>
      <c r="F76" s="33"/>
      <c r="G76" s="35">
        <f t="shared" si="4"/>
        <v>0</v>
      </c>
      <c r="H76" s="25"/>
      <c r="I76" s="1146"/>
      <c r="J76" s="1147"/>
      <c r="K76" s="1148"/>
      <c r="L76" s="33"/>
      <c r="M76" s="34" t="s">
        <v>69</v>
      </c>
      <c r="N76" s="33"/>
      <c r="O76" s="35">
        <f t="shared" si="5"/>
        <v>0</v>
      </c>
    </row>
    <row r="77" spans="1:16" ht="20.100000000000001" customHeight="1">
      <c r="A77" s="1146"/>
      <c r="B77" s="1147"/>
      <c r="C77" s="1148"/>
      <c r="D77" s="33"/>
      <c r="E77" s="34" t="s">
        <v>69</v>
      </c>
      <c r="F77" s="33"/>
      <c r="G77" s="35">
        <f t="shared" si="4"/>
        <v>0</v>
      </c>
      <c r="H77" s="25"/>
      <c r="I77" s="1146"/>
      <c r="J77" s="1147"/>
      <c r="K77" s="1148"/>
      <c r="L77" s="33"/>
      <c r="M77" s="34" t="s">
        <v>69</v>
      </c>
      <c r="N77" s="33"/>
      <c r="O77" s="35">
        <f t="shared" si="5"/>
        <v>0</v>
      </c>
    </row>
    <row r="78" spans="1:16" ht="20.100000000000001" customHeight="1">
      <c r="A78" s="1169"/>
      <c r="B78" s="1170"/>
      <c r="C78" s="1171"/>
      <c r="D78" s="33"/>
      <c r="E78" s="34" t="s">
        <v>69</v>
      </c>
      <c r="F78" s="33"/>
      <c r="G78" s="35">
        <f t="shared" si="4"/>
        <v>0</v>
      </c>
      <c r="H78" s="25"/>
      <c r="I78" s="1169"/>
      <c r="J78" s="1170"/>
      <c r="K78" s="1171"/>
      <c r="L78" s="33"/>
      <c r="M78" s="34" t="s">
        <v>69</v>
      </c>
      <c r="N78" s="33"/>
      <c r="O78" s="35">
        <f t="shared" si="5"/>
        <v>0</v>
      </c>
    </row>
    <row r="79" spans="1:16" ht="20.100000000000001" customHeight="1">
      <c r="A79" s="1172" t="s">
        <v>544</v>
      </c>
      <c r="B79" s="1173"/>
      <c r="C79" s="1159" t="s">
        <v>412</v>
      </c>
      <c r="D79" s="1160"/>
      <c r="E79" s="1159" t="s">
        <v>413</v>
      </c>
      <c r="F79" s="1160"/>
      <c r="G79" s="370" t="s">
        <v>414</v>
      </c>
      <c r="H79" s="25"/>
      <c r="I79" s="1172" t="s">
        <v>544</v>
      </c>
      <c r="J79" s="1173"/>
      <c r="K79" s="1159" t="s">
        <v>412</v>
      </c>
      <c r="L79" s="1160"/>
      <c r="M79" s="1159" t="s">
        <v>413</v>
      </c>
      <c r="N79" s="1160"/>
      <c r="O79" s="370" t="s">
        <v>414</v>
      </c>
      <c r="P79" s="371" t="s">
        <v>538</v>
      </c>
    </row>
    <row r="80" spans="1:16" ht="20.100000000000001" customHeight="1">
      <c r="A80" s="1176" t="s">
        <v>542</v>
      </c>
      <c r="B80" s="1177"/>
      <c r="C80" s="1157"/>
      <c r="D80" s="1158"/>
      <c r="E80" s="1157"/>
      <c r="F80" s="1158"/>
      <c r="G80" s="497"/>
      <c r="H80" s="25"/>
      <c r="I80" s="1176" t="s">
        <v>542</v>
      </c>
      <c r="J80" s="1177"/>
      <c r="K80" s="1157"/>
      <c r="L80" s="1158"/>
      <c r="M80" s="1157"/>
      <c r="N80" s="1158"/>
      <c r="O80" s="497"/>
    </row>
    <row r="81" spans="1:15" ht="20.100000000000001" customHeight="1">
      <c r="A81" s="1161" t="s">
        <v>191</v>
      </c>
      <c r="B81" s="1162"/>
      <c r="C81" s="1162"/>
      <c r="D81" s="491"/>
      <c r="E81" s="492" t="s">
        <v>69</v>
      </c>
      <c r="F81" s="1123"/>
      <c r="G81" s="1124"/>
      <c r="H81" s="25"/>
      <c r="I81" s="1161" t="s">
        <v>191</v>
      </c>
      <c r="J81" s="1162"/>
      <c r="K81" s="1162"/>
      <c r="L81" s="491"/>
      <c r="M81" s="492" t="s">
        <v>69</v>
      </c>
      <c r="N81" s="1123"/>
      <c r="O81" s="1124"/>
    </row>
    <row r="82" spans="1:15" ht="20.100000000000001" customHeight="1">
      <c r="A82" s="1137" t="s">
        <v>192</v>
      </c>
      <c r="B82" s="1149"/>
      <c r="C82" s="1149"/>
      <c r="D82" s="1149"/>
      <c r="E82" s="1149"/>
      <c r="F82" s="1138"/>
      <c r="G82" s="36">
        <f>SUM(G69:G78)</f>
        <v>0</v>
      </c>
      <c r="H82" s="25"/>
      <c r="I82" s="1137" t="s">
        <v>192</v>
      </c>
      <c r="J82" s="1149"/>
      <c r="K82" s="1149"/>
      <c r="L82" s="1149"/>
      <c r="M82" s="1149"/>
      <c r="N82" s="1138"/>
      <c r="O82" s="36">
        <f>SUM(O69:O78)</f>
        <v>0</v>
      </c>
    </row>
    <row r="83" spans="1:15" ht="20.100000000000001" customHeight="1">
      <c r="A83" s="1163" t="s">
        <v>193</v>
      </c>
      <c r="B83" s="1164"/>
      <c r="C83" s="1164"/>
      <c r="D83" s="1164"/>
      <c r="E83" s="1164"/>
      <c r="F83" s="1165"/>
      <c r="G83" s="38"/>
      <c r="H83" s="25"/>
      <c r="I83" s="1163" t="s">
        <v>193</v>
      </c>
      <c r="J83" s="1164"/>
      <c r="K83" s="1164"/>
      <c r="L83" s="1164"/>
      <c r="M83" s="1164"/>
      <c r="N83" s="1165"/>
      <c r="O83" s="38"/>
    </row>
    <row r="84" spans="1:15" ht="20.100000000000001" customHeight="1">
      <c r="A84" s="1137" t="s">
        <v>194</v>
      </c>
      <c r="B84" s="1149"/>
      <c r="C84" s="1149"/>
      <c r="D84" s="1149"/>
      <c r="E84" s="1149"/>
      <c r="F84" s="1138"/>
      <c r="G84" s="36">
        <f>G82+G83</f>
        <v>0</v>
      </c>
      <c r="H84" s="25"/>
      <c r="I84" s="1137" t="s">
        <v>194</v>
      </c>
      <c r="J84" s="1149"/>
      <c r="K84" s="1149"/>
      <c r="L84" s="1149"/>
      <c r="M84" s="1149"/>
      <c r="N84" s="1138"/>
      <c r="O84" s="36">
        <f>O82+O83</f>
        <v>0</v>
      </c>
    </row>
    <row r="85" spans="1:15" ht="20.100000000000001" customHeight="1">
      <c r="G85" s="14">
        <v>7</v>
      </c>
      <c r="O85" s="14">
        <v>8</v>
      </c>
    </row>
    <row r="86" spans="1:15" ht="20.100000000000001" customHeight="1">
      <c r="A86" s="1127" t="s">
        <v>188</v>
      </c>
      <c r="B86" s="1128"/>
      <c r="C86" s="1166" t="str">
        <f>IF(個表1!$C13="","",TEXT(個表1!$C13,"yyyy/mm/dd")&amp;個表1!$E13&amp;TEXT(個表1!$F13,"yyyy/mm/dd"))</f>
        <v/>
      </c>
      <c r="D86" s="1167"/>
      <c r="E86" s="1167"/>
      <c r="F86" s="1167"/>
      <c r="G86" s="1168"/>
      <c r="H86" s="25"/>
      <c r="I86" s="1127" t="s">
        <v>188</v>
      </c>
      <c r="J86" s="1128"/>
      <c r="K86" s="1166" t="str">
        <f>IF(個表1!$C14="","",TEXT(個表1!$C14,"yyyy/mm/dd")&amp;個表1!$E14&amp;TEXT(個表1!$F14,"yyyy/mm/dd"))</f>
        <v/>
      </c>
      <c r="L86" s="1167"/>
      <c r="M86" s="1167"/>
      <c r="N86" s="1167"/>
      <c r="O86" s="1168"/>
    </row>
    <row r="87" spans="1:15" ht="20.100000000000001" customHeight="1">
      <c r="A87" s="1141" t="s">
        <v>72</v>
      </c>
      <c r="B87" s="1142"/>
      <c r="C87" s="1143" t="str">
        <f>IF(個表1!$H13="","",個表1!$H13)</f>
        <v/>
      </c>
      <c r="D87" s="1144"/>
      <c r="E87" s="1144"/>
      <c r="F87" s="1144"/>
      <c r="G87" s="1145"/>
      <c r="H87" s="25"/>
      <c r="I87" s="1141" t="s">
        <v>72</v>
      </c>
      <c r="J87" s="1142"/>
      <c r="K87" s="1143" t="str">
        <f>IF(個表1!$H14="","",個表1!$H14)</f>
        <v/>
      </c>
      <c r="L87" s="1144"/>
      <c r="M87" s="1144"/>
      <c r="N87" s="1144"/>
      <c r="O87" s="1145"/>
    </row>
    <row r="88" spans="1:15" ht="20.100000000000001" customHeight="1">
      <c r="A88" s="1153" t="s">
        <v>169</v>
      </c>
      <c r="B88" s="1154"/>
      <c r="C88" s="1155"/>
      <c r="D88" s="1156"/>
      <c r="E88" s="1125" t="s">
        <v>170</v>
      </c>
      <c r="F88" s="1126"/>
      <c r="G88" s="555"/>
      <c r="H88" s="25"/>
      <c r="I88" s="1153" t="s">
        <v>169</v>
      </c>
      <c r="J88" s="1154"/>
      <c r="K88" s="1155"/>
      <c r="L88" s="1156"/>
      <c r="M88" s="1125" t="s">
        <v>170</v>
      </c>
      <c r="N88" s="1126"/>
      <c r="O88" s="555"/>
    </row>
    <row r="89" spans="1:15" ht="20.100000000000001" customHeight="1">
      <c r="A89" s="1127" t="s">
        <v>171</v>
      </c>
      <c r="B89" s="1128"/>
      <c r="C89" s="1135">
        <f>C88-G88</f>
        <v>0</v>
      </c>
      <c r="D89" s="1136"/>
      <c r="E89" s="1127" t="s">
        <v>173</v>
      </c>
      <c r="F89" s="1128"/>
      <c r="G89" s="563">
        <f>個表1!$G13</f>
        <v>0</v>
      </c>
      <c r="H89" s="25"/>
      <c r="I89" s="1127" t="s">
        <v>171</v>
      </c>
      <c r="J89" s="1128"/>
      <c r="K89" s="1135">
        <f>K88-O88</f>
        <v>0</v>
      </c>
      <c r="L89" s="1136"/>
      <c r="M89" s="1127" t="s">
        <v>173</v>
      </c>
      <c r="N89" s="1128"/>
      <c r="O89" s="563">
        <f>個表1!$G14</f>
        <v>0</v>
      </c>
    </row>
    <row r="90" spans="1:15" ht="20.100000000000001" customHeight="1">
      <c r="A90" s="1129" t="s">
        <v>172</v>
      </c>
      <c r="B90" s="1130"/>
      <c r="C90" s="1130"/>
      <c r="D90" s="1131"/>
      <c r="E90" s="1120" t="str">
        <f>IF(C89*G89=0,"",C89*G89)</f>
        <v/>
      </c>
      <c r="F90" s="1121"/>
      <c r="G90" s="1122"/>
      <c r="H90" s="25"/>
      <c r="I90" s="1129" t="s">
        <v>172</v>
      </c>
      <c r="J90" s="1130"/>
      <c r="K90" s="1130"/>
      <c r="L90" s="1131"/>
      <c r="M90" s="1120" t="str">
        <f>IF(K89*O89=0,"",K89*O89)</f>
        <v/>
      </c>
      <c r="N90" s="1121"/>
      <c r="O90" s="1122"/>
    </row>
    <row r="91" spans="1:15" ht="20.100000000000001" customHeight="1">
      <c r="A91" s="1137" t="s">
        <v>174</v>
      </c>
      <c r="B91" s="1138"/>
      <c r="C91" s="1139">
        <f>IF(G89="","",SUM(F95:F104))</f>
        <v>0</v>
      </c>
      <c r="D91" s="1140"/>
      <c r="E91" s="1174" t="s">
        <v>175</v>
      </c>
      <c r="F91" s="1175"/>
      <c r="G91" s="26" t="str">
        <f>IF(E90="","",C91/E90)</f>
        <v/>
      </c>
      <c r="H91" s="25"/>
      <c r="I91" s="1137" t="s">
        <v>174</v>
      </c>
      <c r="J91" s="1138"/>
      <c r="K91" s="1139">
        <f>IF(O89="","",SUM(N95:N104))</f>
        <v>0</v>
      </c>
      <c r="L91" s="1140"/>
      <c r="M91" s="1174" t="s">
        <v>175</v>
      </c>
      <c r="N91" s="1175"/>
      <c r="O91" s="26" t="str">
        <f>IF(M90="","",K91/M90)</f>
        <v/>
      </c>
    </row>
    <row r="92" spans="1:15" ht="20.100000000000001" customHeight="1">
      <c r="A92" s="1137" t="s">
        <v>567</v>
      </c>
      <c r="B92" s="1138"/>
      <c r="C92" s="1139">
        <f>IF(G89="","",SUM(F95:F107))</f>
        <v>0</v>
      </c>
      <c r="D92" s="1140"/>
      <c r="E92" s="1174" t="s">
        <v>176</v>
      </c>
      <c r="F92" s="1175"/>
      <c r="G92" s="27" t="str">
        <f>IF(E90="","",C92/E90)</f>
        <v/>
      </c>
      <c r="H92" s="25"/>
      <c r="I92" s="1137" t="s">
        <v>567</v>
      </c>
      <c r="J92" s="1138"/>
      <c r="K92" s="1139">
        <f>IF(O89="","",SUM(N95:N107))</f>
        <v>0</v>
      </c>
      <c r="L92" s="1140"/>
      <c r="M92" s="1174" t="s">
        <v>176</v>
      </c>
      <c r="N92" s="1175"/>
      <c r="O92" s="27" t="str">
        <f>IF(M90="","",K92/M90)</f>
        <v/>
      </c>
    </row>
    <row r="93" spans="1:15" ht="20.100000000000001" customHeight="1">
      <c r="A93" s="1137" t="s">
        <v>189</v>
      </c>
      <c r="B93" s="1149"/>
      <c r="C93" s="1149"/>
      <c r="D93" s="1149"/>
      <c r="E93" s="1149"/>
      <c r="F93" s="1149"/>
      <c r="G93" s="1178"/>
      <c r="H93" s="25"/>
      <c r="I93" s="1137" t="s">
        <v>189</v>
      </c>
      <c r="J93" s="1149"/>
      <c r="K93" s="1149"/>
      <c r="L93" s="1149"/>
      <c r="M93" s="1149"/>
      <c r="N93" s="1149"/>
      <c r="O93" s="1178"/>
    </row>
    <row r="94" spans="1:15" ht="20.100000000000001" customHeight="1">
      <c r="A94" s="1137" t="s">
        <v>73</v>
      </c>
      <c r="B94" s="1149"/>
      <c r="C94" s="1138"/>
      <c r="D94" s="28" t="s">
        <v>190</v>
      </c>
      <c r="E94" s="227" t="s">
        <v>69</v>
      </c>
      <c r="F94" s="227" t="s">
        <v>74</v>
      </c>
      <c r="G94" s="228" t="s">
        <v>75</v>
      </c>
      <c r="H94" s="25"/>
      <c r="I94" s="1137" t="s">
        <v>73</v>
      </c>
      <c r="J94" s="1149"/>
      <c r="K94" s="1138"/>
      <c r="L94" s="28" t="s">
        <v>190</v>
      </c>
      <c r="M94" s="227" t="s">
        <v>69</v>
      </c>
      <c r="N94" s="227" t="s">
        <v>74</v>
      </c>
      <c r="O94" s="228" t="s">
        <v>75</v>
      </c>
    </row>
    <row r="95" spans="1:15" ht="20.100000000000001" customHeight="1">
      <c r="A95" s="1150"/>
      <c r="B95" s="1151"/>
      <c r="C95" s="1152"/>
      <c r="D95" s="29"/>
      <c r="E95" s="30" t="s">
        <v>69</v>
      </c>
      <c r="F95" s="31"/>
      <c r="G95" s="32">
        <f>D95*F95</f>
        <v>0</v>
      </c>
      <c r="H95" s="25"/>
      <c r="I95" s="1150"/>
      <c r="J95" s="1151"/>
      <c r="K95" s="1152"/>
      <c r="L95" s="29"/>
      <c r="M95" s="30" t="s">
        <v>69</v>
      </c>
      <c r="N95" s="31"/>
      <c r="O95" s="32">
        <f>L95*N95</f>
        <v>0</v>
      </c>
    </row>
    <row r="96" spans="1:15" ht="20.100000000000001" customHeight="1">
      <c r="A96" s="1146"/>
      <c r="B96" s="1147"/>
      <c r="C96" s="1148"/>
      <c r="D96" s="33"/>
      <c r="E96" s="34" t="s">
        <v>69</v>
      </c>
      <c r="F96" s="33"/>
      <c r="G96" s="35">
        <f t="shared" ref="G96:G104" si="6">D96*F96</f>
        <v>0</v>
      </c>
      <c r="H96" s="25"/>
      <c r="I96" s="1146"/>
      <c r="J96" s="1147"/>
      <c r="K96" s="1148"/>
      <c r="L96" s="33"/>
      <c r="M96" s="34" t="s">
        <v>69</v>
      </c>
      <c r="N96" s="33"/>
      <c r="O96" s="35">
        <f t="shared" ref="O96:O104" si="7">L96*N96</f>
        <v>0</v>
      </c>
    </row>
    <row r="97" spans="1:16" ht="20.100000000000001" customHeight="1">
      <c r="A97" s="1146"/>
      <c r="B97" s="1147"/>
      <c r="C97" s="1148"/>
      <c r="D97" s="33"/>
      <c r="E97" s="34" t="s">
        <v>69</v>
      </c>
      <c r="F97" s="33"/>
      <c r="G97" s="35">
        <f t="shared" si="6"/>
        <v>0</v>
      </c>
      <c r="H97" s="25"/>
      <c r="I97" s="1146"/>
      <c r="J97" s="1147"/>
      <c r="K97" s="1148"/>
      <c r="L97" s="33"/>
      <c r="M97" s="34" t="s">
        <v>69</v>
      </c>
      <c r="N97" s="33"/>
      <c r="O97" s="35">
        <f t="shared" si="7"/>
        <v>0</v>
      </c>
    </row>
    <row r="98" spans="1:16" ht="20.100000000000001" customHeight="1">
      <c r="A98" s="1146"/>
      <c r="B98" s="1147"/>
      <c r="C98" s="1148"/>
      <c r="D98" s="33"/>
      <c r="E98" s="34" t="s">
        <v>69</v>
      </c>
      <c r="F98" s="33"/>
      <c r="G98" s="35">
        <f t="shared" si="6"/>
        <v>0</v>
      </c>
      <c r="H98" s="25"/>
      <c r="I98" s="1146"/>
      <c r="J98" s="1147"/>
      <c r="K98" s="1148"/>
      <c r="L98" s="33"/>
      <c r="M98" s="34" t="s">
        <v>69</v>
      </c>
      <c r="N98" s="33"/>
      <c r="O98" s="35">
        <f t="shared" si="7"/>
        <v>0</v>
      </c>
    </row>
    <row r="99" spans="1:16" ht="20.100000000000001" customHeight="1">
      <c r="A99" s="1146"/>
      <c r="B99" s="1147"/>
      <c r="C99" s="1148"/>
      <c r="D99" s="33"/>
      <c r="E99" s="34" t="s">
        <v>69</v>
      </c>
      <c r="F99" s="33"/>
      <c r="G99" s="35">
        <f t="shared" si="6"/>
        <v>0</v>
      </c>
      <c r="H99" s="25"/>
      <c r="I99" s="1146"/>
      <c r="J99" s="1147"/>
      <c r="K99" s="1148"/>
      <c r="L99" s="33"/>
      <c r="M99" s="34" t="s">
        <v>69</v>
      </c>
      <c r="N99" s="33"/>
      <c r="O99" s="35">
        <f t="shared" si="7"/>
        <v>0</v>
      </c>
    </row>
    <row r="100" spans="1:16" ht="20.100000000000001" customHeight="1">
      <c r="A100" s="1146"/>
      <c r="B100" s="1147"/>
      <c r="C100" s="1148"/>
      <c r="D100" s="33"/>
      <c r="E100" s="34" t="s">
        <v>69</v>
      </c>
      <c r="F100" s="33"/>
      <c r="G100" s="35">
        <f t="shared" si="6"/>
        <v>0</v>
      </c>
      <c r="H100" s="25"/>
      <c r="I100" s="1146"/>
      <c r="J100" s="1147"/>
      <c r="K100" s="1148"/>
      <c r="L100" s="33"/>
      <c r="M100" s="34" t="s">
        <v>69</v>
      </c>
      <c r="N100" s="33"/>
      <c r="O100" s="35">
        <f t="shared" si="7"/>
        <v>0</v>
      </c>
    </row>
    <row r="101" spans="1:16" ht="20.100000000000001" customHeight="1">
      <c r="A101" s="1146"/>
      <c r="B101" s="1147"/>
      <c r="C101" s="1148"/>
      <c r="D101" s="33"/>
      <c r="E101" s="34" t="s">
        <v>69</v>
      </c>
      <c r="F101" s="33"/>
      <c r="G101" s="35">
        <f t="shared" si="6"/>
        <v>0</v>
      </c>
      <c r="H101" s="25"/>
      <c r="I101" s="1146"/>
      <c r="J101" s="1147"/>
      <c r="K101" s="1148"/>
      <c r="L101" s="33"/>
      <c r="M101" s="34" t="s">
        <v>69</v>
      </c>
      <c r="N101" s="33"/>
      <c r="O101" s="35">
        <f t="shared" si="7"/>
        <v>0</v>
      </c>
    </row>
    <row r="102" spans="1:16" ht="20.100000000000001" customHeight="1">
      <c r="A102" s="1146"/>
      <c r="B102" s="1147"/>
      <c r="C102" s="1148"/>
      <c r="D102" s="33"/>
      <c r="E102" s="34" t="s">
        <v>69</v>
      </c>
      <c r="F102" s="33"/>
      <c r="G102" s="35">
        <f t="shared" si="6"/>
        <v>0</v>
      </c>
      <c r="H102" s="25"/>
      <c r="I102" s="1146"/>
      <c r="J102" s="1147"/>
      <c r="K102" s="1148"/>
      <c r="L102" s="33"/>
      <c r="M102" s="34" t="s">
        <v>69</v>
      </c>
      <c r="N102" s="33"/>
      <c r="O102" s="35">
        <f t="shared" si="7"/>
        <v>0</v>
      </c>
    </row>
    <row r="103" spans="1:16" ht="20.100000000000001" customHeight="1">
      <c r="A103" s="1146"/>
      <c r="B103" s="1147"/>
      <c r="C103" s="1148"/>
      <c r="D103" s="33"/>
      <c r="E103" s="34" t="s">
        <v>69</v>
      </c>
      <c r="F103" s="33"/>
      <c r="G103" s="35">
        <f t="shared" si="6"/>
        <v>0</v>
      </c>
      <c r="H103" s="25"/>
      <c r="I103" s="1146"/>
      <c r="J103" s="1147"/>
      <c r="K103" s="1148"/>
      <c r="L103" s="33"/>
      <c r="M103" s="34" t="s">
        <v>69</v>
      </c>
      <c r="N103" s="33"/>
      <c r="O103" s="35">
        <f t="shared" si="7"/>
        <v>0</v>
      </c>
    </row>
    <row r="104" spans="1:16" ht="20.100000000000001" customHeight="1">
      <c r="A104" s="1169"/>
      <c r="B104" s="1170"/>
      <c r="C104" s="1171"/>
      <c r="D104" s="33"/>
      <c r="E104" s="34" t="s">
        <v>69</v>
      </c>
      <c r="F104" s="33"/>
      <c r="G104" s="35">
        <f t="shared" si="6"/>
        <v>0</v>
      </c>
      <c r="H104" s="25"/>
      <c r="I104" s="1169"/>
      <c r="J104" s="1170"/>
      <c r="K104" s="1171"/>
      <c r="L104" s="33"/>
      <c r="M104" s="34" t="s">
        <v>69</v>
      </c>
      <c r="N104" s="33"/>
      <c r="O104" s="35">
        <f t="shared" si="7"/>
        <v>0</v>
      </c>
    </row>
    <row r="105" spans="1:16" ht="20.100000000000001" customHeight="1">
      <c r="A105" s="1172" t="s">
        <v>544</v>
      </c>
      <c r="B105" s="1173"/>
      <c r="C105" s="1159" t="s">
        <v>412</v>
      </c>
      <c r="D105" s="1160"/>
      <c r="E105" s="1159" t="s">
        <v>413</v>
      </c>
      <c r="F105" s="1160"/>
      <c r="G105" s="370" t="s">
        <v>414</v>
      </c>
      <c r="H105" s="25"/>
      <c r="I105" s="1172" t="s">
        <v>544</v>
      </c>
      <c r="J105" s="1173"/>
      <c r="K105" s="1159" t="s">
        <v>412</v>
      </c>
      <c r="L105" s="1160"/>
      <c r="M105" s="1159" t="s">
        <v>413</v>
      </c>
      <c r="N105" s="1160"/>
      <c r="O105" s="370" t="s">
        <v>414</v>
      </c>
      <c r="P105" s="371" t="s">
        <v>538</v>
      </c>
    </row>
    <row r="106" spans="1:16" ht="20.100000000000001" customHeight="1">
      <c r="A106" s="1176" t="s">
        <v>542</v>
      </c>
      <c r="B106" s="1177"/>
      <c r="C106" s="1157"/>
      <c r="D106" s="1158"/>
      <c r="E106" s="1157"/>
      <c r="F106" s="1158"/>
      <c r="G106" s="497"/>
      <c r="H106" s="25"/>
      <c r="I106" s="1176" t="s">
        <v>542</v>
      </c>
      <c r="J106" s="1177"/>
      <c r="K106" s="1157"/>
      <c r="L106" s="1158"/>
      <c r="M106" s="1157"/>
      <c r="N106" s="1158"/>
      <c r="O106" s="497"/>
    </row>
    <row r="107" spans="1:16" ht="20.100000000000001" customHeight="1">
      <c r="A107" s="1161" t="s">
        <v>191</v>
      </c>
      <c r="B107" s="1162"/>
      <c r="C107" s="1162"/>
      <c r="D107" s="491"/>
      <c r="E107" s="492" t="s">
        <v>69</v>
      </c>
      <c r="F107" s="1123"/>
      <c r="G107" s="1124"/>
      <c r="H107" s="25"/>
      <c r="I107" s="1161" t="s">
        <v>191</v>
      </c>
      <c r="J107" s="1162"/>
      <c r="K107" s="1162"/>
      <c r="L107" s="491"/>
      <c r="M107" s="492" t="s">
        <v>69</v>
      </c>
      <c r="N107" s="1123"/>
      <c r="O107" s="1124"/>
    </row>
    <row r="108" spans="1:16" ht="20.100000000000001" customHeight="1">
      <c r="A108" s="1137" t="s">
        <v>192</v>
      </c>
      <c r="B108" s="1149"/>
      <c r="C108" s="1149"/>
      <c r="D108" s="1149"/>
      <c r="E108" s="1149"/>
      <c r="F108" s="1138"/>
      <c r="G108" s="36">
        <f>SUM(G95:G104)</f>
        <v>0</v>
      </c>
      <c r="H108" s="25"/>
      <c r="I108" s="1137" t="s">
        <v>192</v>
      </c>
      <c r="J108" s="1149"/>
      <c r="K108" s="1149"/>
      <c r="L108" s="1149"/>
      <c r="M108" s="1149"/>
      <c r="N108" s="1138"/>
      <c r="O108" s="36">
        <f>SUM(O95:O104)</f>
        <v>0</v>
      </c>
    </row>
    <row r="109" spans="1:16" ht="20.100000000000001" customHeight="1">
      <c r="A109" s="1163" t="s">
        <v>193</v>
      </c>
      <c r="B109" s="1164"/>
      <c r="C109" s="1164"/>
      <c r="D109" s="1164"/>
      <c r="E109" s="1164"/>
      <c r="F109" s="1165"/>
      <c r="G109" s="38"/>
      <c r="H109" s="25"/>
      <c r="I109" s="1163" t="s">
        <v>193</v>
      </c>
      <c r="J109" s="1164"/>
      <c r="K109" s="1164"/>
      <c r="L109" s="1164"/>
      <c r="M109" s="1164"/>
      <c r="N109" s="1165"/>
      <c r="O109" s="38"/>
    </row>
    <row r="110" spans="1:16" ht="20.100000000000001" customHeight="1">
      <c r="A110" s="1137" t="s">
        <v>194</v>
      </c>
      <c r="B110" s="1149"/>
      <c r="C110" s="1149"/>
      <c r="D110" s="1149"/>
      <c r="E110" s="1149"/>
      <c r="F110" s="1138"/>
      <c r="G110" s="36">
        <f>G108+G109</f>
        <v>0</v>
      </c>
      <c r="H110" s="25"/>
      <c r="I110" s="1137" t="s">
        <v>194</v>
      </c>
      <c r="J110" s="1149"/>
      <c r="K110" s="1149"/>
      <c r="L110" s="1149"/>
      <c r="M110" s="1149"/>
      <c r="N110" s="1138"/>
      <c r="O110" s="36">
        <f>O108+O109</f>
        <v>0</v>
      </c>
    </row>
    <row r="111" spans="1:16" ht="20.100000000000001" customHeight="1">
      <c r="G111" s="14">
        <v>9</v>
      </c>
      <c r="O111" s="14">
        <v>10</v>
      </c>
    </row>
    <row r="112" spans="1:16" ht="20.100000000000001" customHeight="1">
      <c r="A112" s="1127" t="s">
        <v>188</v>
      </c>
      <c r="B112" s="1128"/>
      <c r="C112" s="1166" t="str">
        <f>IF(個表1!$C15="","",TEXT(個表1!$C15,"yyyy/mm/dd")&amp;個表1!$E15&amp;TEXT(個表1!$F15,"yyyy/mm/dd"))</f>
        <v/>
      </c>
      <c r="D112" s="1167"/>
      <c r="E112" s="1167"/>
      <c r="F112" s="1167"/>
      <c r="G112" s="1168"/>
      <c r="H112" s="25"/>
      <c r="I112" s="1127" t="s">
        <v>188</v>
      </c>
      <c r="J112" s="1128"/>
      <c r="K112" s="1166" t="str">
        <f>IF(個表1!$C16="","",TEXT(個表1!$C16,"yyyy/mm/dd")&amp;個表1!$E16&amp;TEXT(個表1!$F16,"yyyy/mm/dd"))</f>
        <v/>
      </c>
      <c r="L112" s="1167"/>
      <c r="M112" s="1167"/>
      <c r="N112" s="1167"/>
      <c r="O112" s="1168"/>
    </row>
    <row r="113" spans="1:15" ht="20.100000000000001" customHeight="1">
      <c r="A113" s="1141" t="s">
        <v>72</v>
      </c>
      <c r="B113" s="1142"/>
      <c r="C113" s="1143" t="str">
        <f>IF(個表1!$H15="","",個表1!$H15)</f>
        <v/>
      </c>
      <c r="D113" s="1144"/>
      <c r="E113" s="1144"/>
      <c r="F113" s="1144"/>
      <c r="G113" s="1145"/>
      <c r="H113" s="25"/>
      <c r="I113" s="1141" t="s">
        <v>72</v>
      </c>
      <c r="J113" s="1142"/>
      <c r="K113" s="1143" t="str">
        <f>IF(個表1!$H16="","",個表1!$H16)</f>
        <v/>
      </c>
      <c r="L113" s="1144"/>
      <c r="M113" s="1144"/>
      <c r="N113" s="1144"/>
      <c r="O113" s="1145"/>
    </row>
    <row r="114" spans="1:15" ht="20.100000000000001" customHeight="1">
      <c r="A114" s="1153" t="s">
        <v>169</v>
      </c>
      <c r="B114" s="1154"/>
      <c r="C114" s="1155"/>
      <c r="D114" s="1156"/>
      <c r="E114" s="1125" t="s">
        <v>170</v>
      </c>
      <c r="F114" s="1126"/>
      <c r="G114" s="555"/>
      <c r="H114" s="25"/>
      <c r="I114" s="1153" t="s">
        <v>169</v>
      </c>
      <c r="J114" s="1154"/>
      <c r="K114" s="1155"/>
      <c r="L114" s="1156"/>
      <c r="M114" s="1125" t="s">
        <v>170</v>
      </c>
      <c r="N114" s="1126"/>
      <c r="O114" s="555"/>
    </row>
    <row r="115" spans="1:15" ht="20.100000000000001" customHeight="1">
      <c r="A115" s="1127" t="s">
        <v>171</v>
      </c>
      <c r="B115" s="1128"/>
      <c r="C115" s="1135">
        <f>C114-G114</f>
        <v>0</v>
      </c>
      <c r="D115" s="1136"/>
      <c r="E115" s="1127" t="s">
        <v>173</v>
      </c>
      <c r="F115" s="1128"/>
      <c r="G115" s="563">
        <f>個表1!$G15</f>
        <v>0</v>
      </c>
      <c r="H115" s="25"/>
      <c r="I115" s="1127" t="s">
        <v>171</v>
      </c>
      <c r="J115" s="1128"/>
      <c r="K115" s="1135">
        <f>K114-O114</f>
        <v>0</v>
      </c>
      <c r="L115" s="1136"/>
      <c r="M115" s="1127" t="s">
        <v>173</v>
      </c>
      <c r="N115" s="1128"/>
      <c r="O115" s="563">
        <f>個表1!$G16</f>
        <v>0</v>
      </c>
    </row>
    <row r="116" spans="1:15" ht="20.100000000000001" customHeight="1">
      <c r="A116" s="1129" t="s">
        <v>172</v>
      </c>
      <c r="B116" s="1130"/>
      <c r="C116" s="1130"/>
      <c r="D116" s="1131"/>
      <c r="E116" s="1120" t="str">
        <f>IF(C115*G115=0,"",C115*G115)</f>
        <v/>
      </c>
      <c r="F116" s="1121"/>
      <c r="G116" s="1122"/>
      <c r="H116" s="25"/>
      <c r="I116" s="1129" t="s">
        <v>172</v>
      </c>
      <c r="J116" s="1130"/>
      <c r="K116" s="1130"/>
      <c r="L116" s="1131"/>
      <c r="M116" s="1120" t="str">
        <f>IF(K115*O115=0,"",K115*O115)</f>
        <v/>
      </c>
      <c r="N116" s="1121"/>
      <c r="O116" s="1122"/>
    </row>
    <row r="117" spans="1:15" ht="20.100000000000001" customHeight="1">
      <c r="A117" s="1137" t="s">
        <v>174</v>
      </c>
      <c r="B117" s="1138"/>
      <c r="C117" s="1139">
        <f>IF(G115="","",SUM(F121:F130))</f>
        <v>0</v>
      </c>
      <c r="D117" s="1140"/>
      <c r="E117" s="1174" t="s">
        <v>175</v>
      </c>
      <c r="F117" s="1175"/>
      <c r="G117" s="26" t="str">
        <f>IF(E116="","",C117/E116)</f>
        <v/>
      </c>
      <c r="H117" s="25"/>
      <c r="I117" s="1137" t="s">
        <v>174</v>
      </c>
      <c r="J117" s="1138"/>
      <c r="K117" s="1139">
        <f>IF(O115="","",SUM(N121:N130))</f>
        <v>0</v>
      </c>
      <c r="L117" s="1140"/>
      <c r="M117" s="1174" t="s">
        <v>175</v>
      </c>
      <c r="N117" s="1175"/>
      <c r="O117" s="26" t="str">
        <f>IF(M116="","",K117/M116)</f>
        <v/>
      </c>
    </row>
    <row r="118" spans="1:15" ht="20.100000000000001" customHeight="1">
      <c r="A118" s="1137" t="s">
        <v>567</v>
      </c>
      <c r="B118" s="1138"/>
      <c r="C118" s="1139">
        <f>IF(G115="","",SUM(F121:F133))</f>
        <v>0</v>
      </c>
      <c r="D118" s="1140"/>
      <c r="E118" s="1174" t="s">
        <v>176</v>
      </c>
      <c r="F118" s="1175"/>
      <c r="G118" s="27" t="str">
        <f>IF(E116="","",C118/E116)</f>
        <v/>
      </c>
      <c r="H118" s="25"/>
      <c r="I118" s="1137" t="s">
        <v>567</v>
      </c>
      <c r="J118" s="1138"/>
      <c r="K118" s="1139">
        <f>IF(O115="","",SUM(N121:N133))</f>
        <v>0</v>
      </c>
      <c r="L118" s="1140"/>
      <c r="M118" s="1174" t="s">
        <v>176</v>
      </c>
      <c r="N118" s="1175"/>
      <c r="O118" s="27" t="str">
        <f>IF(M116="","",K118/M116)</f>
        <v/>
      </c>
    </row>
    <row r="119" spans="1:15" ht="20.100000000000001" customHeight="1">
      <c r="A119" s="1137" t="s">
        <v>189</v>
      </c>
      <c r="B119" s="1149"/>
      <c r="C119" s="1149"/>
      <c r="D119" s="1149"/>
      <c r="E119" s="1149"/>
      <c r="F119" s="1149"/>
      <c r="G119" s="1178"/>
      <c r="H119" s="25"/>
      <c r="I119" s="1137" t="s">
        <v>189</v>
      </c>
      <c r="J119" s="1149"/>
      <c r="K119" s="1149"/>
      <c r="L119" s="1149"/>
      <c r="M119" s="1149"/>
      <c r="N119" s="1149"/>
      <c r="O119" s="1178"/>
    </row>
    <row r="120" spans="1:15" ht="20.100000000000001" customHeight="1">
      <c r="A120" s="1137" t="s">
        <v>73</v>
      </c>
      <c r="B120" s="1149"/>
      <c r="C120" s="1138"/>
      <c r="D120" s="28" t="s">
        <v>190</v>
      </c>
      <c r="E120" s="227" t="s">
        <v>69</v>
      </c>
      <c r="F120" s="227" t="s">
        <v>74</v>
      </c>
      <c r="G120" s="228" t="s">
        <v>75</v>
      </c>
      <c r="H120" s="25"/>
      <c r="I120" s="1137" t="s">
        <v>73</v>
      </c>
      <c r="J120" s="1149"/>
      <c r="K120" s="1138"/>
      <c r="L120" s="28" t="s">
        <v>190</v>
      </c>
      <c r="M120" s="227" t="s">
        <v>69</v>
      </c>
      <c r="N120" s="227" t="s">
        <v>74</v>
      </c>
      <c r="O120" s="228" t="s">
        <v>75</v>
      </c>
    </row>
    <row r="121" spans="1:15" ht="20.100000000000001" customHeight="1">
      <c r="A121" s="1150"/>
      <c r="B121" s="1151"/>
      <c r="C121" s="1152"/>
      <c r="D121" s="29"/>
      <c r="E121" s="30" t="s">
        <v>69</v>
      </c>
      <c r="F121" s="31"/>
      <c r="G121" s="32">
        <f>D121*F121</f>
        <v>0</v>
      </c>
      <c r="H121" s="25"/>
      <c r="I121" s="1150"/>
      <c r="J121" s="1151"/>
      <c r="K121" s="1152"/>
      <c r="L121" s="29"/>
      <c r="M121" s="30" t="s">
        <v>69</v>
      </c>
      <c r="N121" s="31"/>
      <c r="O121" s="32">
        <f>L121*N121</f>
        <v>0</v>
      </c>
    </row>
    <row r="122" spans="1:15" ht="20.100000000000001" customHeight="1">
      <c r="A122" s="1146"/>
      <c r="B122" s="1147"/>
      <c r="C122" s="1148"/>
      <c r="D122" s="33"/>
      <c r="E122" s="34" t="s">
        <v>69</v>
      </c>
      <c r="F122" s="33"/>
      <c r="G122" s="35">
        <f t="shared" ref="G122:G130" si="8">D122*F122</f>
        <v>0</v>
      </c>
      <c r="H122" s="25"/>
      <c r="I122" s="1146"/>
      <c r="J122" s="1147"/>
      <c r="K122" s="1148"/>
      <c r="L122" s="33"/>
      <c r="M122" s="34" t="s">
        <v>69</v>
      </c>
      <c r="N122" s="33"/>
      <c r="O122" s="35">
        <f t="shared" ref="O122:O130" si="9">L122*N122</f>
        <v>0</v>
      </c>
    </row>
    <row r="123" spans="1:15" ht="20.100000000000001" customHeight="1">
      <c r="A123" s="1146"/>
      <c r="B123" s="1147"/>
      <c r="C123" s="1148"/>
      <c r="D123" s="33"/>
      <c r="E123" s="34" t="s">
        <v>69</v>
      </c>
      <c r="F123" s="33"/>
      <c r="G123" s="35">
        <f t="shared" si="8"/>
        <v>0</v>
      </c>
      <c r="H123" s="25"/>
      <c r="I123" s="1146"/>
      <c r="J123" s="1147"/>
      <c r="K123" s="1148"/>
      <c r="L123" s="33"/>
      <c r="M123" s="34" t="s">
        <v>69</v>
      </c>
      <c r="N123" s="33"/>
      <c r="O123" s="35">
        <f t="shared" si="9"/>
        <v>0</v>
      </c>
    </row>
    <row r="124" spans="1:15" ht="20.100000000000001" customHeight="1">
      <c r="A124" s="1146"/>
      <c r="B124" s="1147"/>
      <c r="C124" s="1148"/>
      <c r="D124" s="33"/>
      <c r="E124" s="34" t="s">
        <v>69</v>
      </c>
      <c r="F124" s="33"/>
      <c r="G124" s="35">
        <f t="shared" si="8"/>
        <v>0</v>
      </c>
      <c r="H124" s="25"/>
      <c r="I124" s="1146"/>
      <c r="J124" s="1147"/>
      <c r="K124" s="1148"/>
      <c r="L124" s="33"/>
      <c r="M124" s="34" t="s">
        <v>69</v>
      </c>
      <c r="N124" s="33"/>
      <c r="O124" s="35">
        <f t="shared" si="9"/>
        <v>0</v>
      </c>
    </row>
    <row r="125" spans="1:15" ht="20.100000000000001" customHeight="1">
      <c r="A125" s="1146"/>
      <c r="B125" s="1147"/>
      <c r="C125" s="1148"/>
      <c r="D125" s="33"/>
      <c r="E125" s="34" t="s">
        <v>69</v>
      </c>
      <c r="F125" s="33"/>
      <c r="G125" s="35">
        <f t="shared" si="8"/>
        <v>0</v>
      </c>
      <c r="H125" s="25"/>
      <c r="I125" s="1146"/>
      <c r="J125" s="1147"/>
      <c r="K125" s="1148"/>
      <c r="L125" s="33"/>
      <c r="M125" s="34" t="s">
        <v>69</v>
      </c>
      <c r="N125" s="33"/>
      <c r="O125" s="35">
        <f t="shared" si="9"/>
        <v>0</v>
      </c>
    </row>
    <row r="126" spans="1:15" ht="20.100000000000001" customHeight="1">
      <c r="A126" s="1146"/>
      <c r="B126" s="1147"/>
      <c r="C126" s="1148"/>
      <c r="D126" s="33"/>
      <c r="E126" s="34" t="s">
        <v>69</v>
      </c>
      <c r="F126" s="33"/>
      <c r="G126" s="35">
        <f t="shared" si="8"/>
        <v>0</v>
      </c>
      <c r="H126" s="25"/>
      <c r="I126" s="1146"/>
      <c r="J126" s="1147"/>
      <c r="K126" s="1148"/>
      <c r="L126" s="33"/>
      <c r="M126" s="34" t="s">
        <v>69</v>
      </c>
      <c r="N126" s="33"/>
      <c r="O126" s="35">
        <f t="shared" si="9"/>
        <v>0</v>
      </c>
    </row>
    <row r="127" spans="1:15" ht="20.100000000000001" customHeight="1">
      <c r="A127" s="1146"/>
      <c r="B127" s="1147"/>
      <c r="C127" s="1148"/>
      <c r="D127" s="33"/>
      <c r="E127" s="34" t="s">
        <v>69</v>
      </c>
      <c r="F127" s="33"/>
      <c r="G127" s="35">
        <f t="shared" si="8"/>
        <v>0</v>
      </c>
      <c r="H127" s="25"/>
      <c r="I127" s="1146"/>
      <c r="J127" s="1147"/>
      <c r="K127" s="1148"/>
      <c r="L127" s="33"/>
      <c r="M127" s="34" t="s">
        <v>69</v>
      </c>
      <c r="N127" s="33"/>
      <c r="O127" s="35">
        <f t="shared" si="9"/>
        <v>0</v>
      </c>
    </row>
    <row r="128" spans="1:15" ht="20.100000000000001" customHeight="1">
      <c r="A128" s="1146"/>
      <c r="B128" s="1147"/>
      <c r="C128" s="1148"/>
      <c r="D128" s="33"/>
      <c r="E128" s="34" t="s">
        <v>69</v>
      </c>
      <c r="F128" s="33"/>
      <c r="G128" s="35">
        <f t="shared" si="8"/>
        <v>0</v>
      </c>
      <c r="H128" s="25"/>
      <c r="I128" s="1146"/>
      <c r="J128" s="1147"/>
      <c r="K128" s="1148"/>
      <c r="L128" s="33"/>
      <c r="M128" s="34" t="s">
        <v>69</v>
      </c>
      <c r="N128" s="33"/>
      <c r="O128" s="35">
        <f t="shared" si="9"/>
        <v>0</v>
      </c>
    </row>
    <row r="129" spans="1:16" ht="20.100000000000001" customHeight="1">
      <c r="A129" s="1146"/>
      <c r="B129" s="1147"/>
      <c r="C129" s="1148"/>
      <c r="D129" s="33"/>
      <c r="E129" s="34" t="s">
        <v>69</v>
      </c>
      <c r="F129" s="33"/>
      <c r="G129" s="35">
        <f t="shared" si="8"/>
        <v>0</v>
      </c>
      <c r="H129" s="25"/>
      <c r="I129" s="1146"/>
      <c r="J129" s="1147"/>
      <c r="K129" s="1148"/>
      <c r="L129" s="33"/>
      <c r="M129" s="34" t="s">
        <v>69</v>
      </c>
      <c r="N129" s="33"/>
      <c r="O129" s="35">
        <f t="shared" si="9"/>
        <v>0</v>
      </c>
    </row>
    <row r="130" spans="1:16" ht="20.100000000000001" customHeight="1">
      <c r="A130" s="1169"/>
      <c r="B130" s="1170"/>
      <c r="C130" s="1171"/>
      <c r="D130" s="33"/>
      <c r="E130" s="34" t="s">
        <v>69</v>
      </c>
      <c r="F130" s="33"/>
      <c r="G130" s="35">
        <f t="shared" si="8"/>
        <v>0</v>
      </c>
      <c r="H130" s="25"/>
      <c r="I130" s="1169"/>
      <c r="J130" s="1170"/>
      <c r="K130" s="1171"/>
      <c r="L130" s="33"/>
      <c r="M130" s="34" t="s">
        <v>69</v>
      </c>
      <c r="N130" s="33"/>
      <c r="O130" s="35">
        <f t="shared" si="9"/>
        <v>0</v>
      </c>
    </row>
    <row r="131" spans="1:16" ht="20.100000000000001" customHeight="1">
      <c r="A131" s="1172" t="s">
        <v>544</v>
      </c>
      <c r="B131" s="1173"/>
      <c r="C131" s="1159" t="s">
        <v>412</v>
      </c>
      <c r="D131" s="1160"/>
      <c r="E131" s="1159" t="s">
        <v>413</v>
      </c>
      <c r="F131" s="1160"/>
      <c r="G131" s="370" t="s">
        <v>414</v>
      </c>
      <c r="H131" s="25"/>
      <c r="I131" s="1172" t="s">
        <v>544</v>
      </c>
      <c r="J131" s="1173"/>
      <c r="K131" s="1159" t="s">
        <v>412</v>
      </c>
      <c r="L131" s="1160"/>
      <c r="M131" s="1159" t="s">
        <v>413</v>
      </c>
      <c r="N131" s="1160"/>
      <c r="O131" s="370" t="s">
        <v>414</v>
      </c>
      <c r="P131" s="371" t="s">
        <v>538</v>
      </c>
    </row>
    <row r="132" spans="1:16" ht="20.100000000000001" customHeight="1">
      <c r="A132" s="1176" t="s">
        <v>542</v>
      </c>
      <c r="B132" s="1177"/>
      <c r="C132" s="1157"/>
      <c r="D132" s="1158"/>
      <c r="E132" s="1157"/>
      <c r="F132" s="1158"/>
      <c r="G132" s="497"/>
      <c r="H132" s="25"/>
      <c r="I132" s="1176" t="s">
        <v>542</v>
      </c>
      <c r="J132" s="1177"/>
      <c r="K132" s="1157"/>
      <c r="L132" s="1158"/>
      <c r="M132" s="1157"/>
      <c r="N132" s="1158"/>
      <c r="O132" s="497"/>
    </row>
    <row r="133" spans="1:16" ht="20.100000000000001" customHeight="1">
      <c r="A133" s="1161" t="s">
        <v>191</v>
      </c>
      <c r="B133" s="1162"/>
      <c r="C133" s="1162"/>
      <c r="D133" s="491"/>
      <c r="E133" s="492" t="s">
        <v>69</v>
      </c>
      <c r="F133" s="1123"/>
      <c r="G133" s="1124"/>
      <c r="H133" s="25"/>
      <c r="I133" s="1161" t="s">
        <v>191</v>
      </c>
      <c r="J133" s="1162"/>
      <c r="K133" s="1162"/>
      <c r="L133" s="491"/>
      <c r="M133" s="492" t="s">
        <v>69</v>
      </c>
      <c r="N133" s="1123"/>
      <c r="O133" s="1124"/>
    </row>
    <row r="134" spans="1:16" ht="20.100000000000001" customHeight="1">
      <c r="A134" s="1137" t="s">
        <v>192</v>
      </c>
      <c r="B134" s="1149"/>
      <c r="C134" s="1149"/>
      <c r="D134" s="1149"/>
      <c r="E134" s="1149"/>
      <c r="F134" s="1138"/>
      <c r="G134" s="36">
        <f>SUM(G121:G130)</f>
        <v>0</v>
      </c>
      <c r="H134" s="25"/>
      <c r="I134" s="1137" t="s">
        <v>192</v>
      </c>
      <c r="J134" s="1149"/>
      <c r="K134" s="1149"/>
      <c r="L134" s="1149"/>
      <c r="M134" s="1149"/>
      <c r="N134" s="1138"/>
      <c r="O134" s="36">
        <f>SUM(O121:O130)</f>
        <v>0</v>
      </c>
    </row>
    <row r="135" spans="1:16" ht="20.100000000000001" customHeight="1">
      <c r="A135" s="1163" t="s">
        <v>193</v>
      </c>
      <c r="B135" s="1164"/>
      <c r="C135" s="1164"/>
      <c r="D135" s="1164"/>
      <c r="E135" s="1164"/>
      <c r="F135" s="1165"/>
      <c r="G135" s="38"/>
      <c r="H135" s="25"/>
      <c r="I135" s="1163" t="s">
        <v>193</v>
      </c>
      <c r="J135" s="1164"/>
      <c r="K135" s="1164"/>
      <c r="L135" s="1164"/>
      <c r="M135" s="1164"/>
      <c r="N135" s="1165"/>
      <c r="O135" s="38"/>
    </row>
    <row r="136" spans="1:16" ht="20.100000000000001" customHeight="1">
      <c r="A136" s="1137" t="s">
        <v>194</v>
      </c>
      <c r="B136" s="1149"/>
      <c r="C136" s="1149"/>
      <c r="D136" s="1149"/>
      <c r="E136" s="1149"/>
      <c r="F136" s="1138"/>
      <c r="G136" s="36">
        <f>G134+G135</f>
        <v>0</v>
      </c>
      <c r="H136" s="25"/>
      <c r="I136" s="1137" t="s">
        <v>194</v>
      </c>
      <c r="J136" s="1149"/>
      <c r="K136" s="1149"/>
      <c r="L136" s="1149"/>
      <c r="M136" s="1149"/>
      <c r="N136" s="1138"/>
      <c r="O136" s="36">
        <f>O134+O135</f>
        <v>0</v>
      </c>
    </row>
    <row r="137" spans="1:16" ht="20.100000000000001" customHeight="1">
      <c r="G137" s="14">
        <v>11</v>
      </c>
      <c r="O137" s="14">
        <v>12</v>
      </c>
    </row>
    <row r="138" spans="1:16" ht="20.100000000000001" customHeight="1">
      <c r="A138" s="1127" t="s">
        <v>188</v>
      </c>
      <c r="B138" s="1128"/>
      <c r="C138" s="1166" t="str">
        <f>IF(個表1!$C17="","",TEXT(個表1!$C17,"yyyy/mm/dd")&amp;個表1!$E17&amp;TEXT(個表1!$F17,"yyyy/mm/dd"))</f>
        <v/>
      </c>
      <c r="D138" s="1167"/>
      <c r="E138" s="1167"/>
      <c r="F138" s="1167"/>
      <c r="G138" s="1168"/>
      <c r="H138" s="25"/>
      <c r="I138" s="1127" t="s">
        <v>188</v>
      </c>
      <c r="J138" s="1128"/>
      <c r="K138" s="1166" t="str">
        <f>IF(個表1!$C18="","",TEXT(個表1!$C18,"yyyy/mm/dd")&amp;個表1!$E18&amp;TEXT(個表1!$F18,"yyyy/mm/dd"))</f>
        <v/>
      </c>
      <c r="L138" s="1167"/>
      <c r="M138" s="1167"/>
      <c r="N138" s="1167"/>
      <c r="O138" s="1168"/>
    </row>
    <row r="139" spans="1:16" ht="20.100000000000001" customHeight="1">
      <c r="A139" s="1141" t="s">
        <v>72</v>
      </c>
      <c r="B139" s="1142"/>
      <c r="C139" s="1143" t="str">
        <f>IF(個表1!$H17="","",個表1!$H17)</f>
        <v/>
      </c>
      <c r="D139" s="1144"/>
      <c r="E139" s="1144"/>
      <c r="F139" s="1144"/>
      <c r="G139" s="1145"/>
      <c r="H139" s="25"/>
      <c r="I139" s="1141" t="s">
        <v>72</v>
      </c>
      <c r="J139" s="1142"/>
      <c r="K139" s="1143" t="str">
        <f>IF(個表1!$H18="","",個表1!$H18)</f>
        <v/>
      </c>
      <c r="L139" s="1144"/>
      <c r="M139" s="1144"/>
      <c r="N139" s="1144"/>
      <c r="O139" s="1145"/>
    </row>
    <row r="140" spans="1:16" ht="20.100000000000001" customHeight="1">
      <c r="A140" s="1153" t="s">
        <v>169</v>
      </c>
      <c r="B140" s="1154"/>
      <c r="C140" s="1155"/>
      <c r="D140" s="1156"/>
      <c r="E140" s="1125" t="s">
        <v>170</v>
      </c>
      <c r="F140" s="1126"/>
      <c r="G140" s="555"/>
      <c r="H140" s="25"/>
      <c r="I140" s="1153" t="s">
        <v>169</v>
      </c>
      <c r="J140" s="1154"/>
      <c r="K140" s="1155"/>
      <c r="L140" s="1156"/>
      <c r="M140" s="1125" t="s">
        <v>170</v>
      </c>
      <c r="N140" s="1126"/>
      <c r="O140" s="555"/>
    </row>
    <row r="141" spans="1:16" ht="20.100000000000001" customHeight="1">
      <c r="A141" s="1127" t="s">
        <v>171</v>
      </c>
      <c r="B141" s="1128"/>
      <c r="C141" s="1135">
        <f>C140-G140</f>
        <v>0</v>
      </c>
      <c r="D141" s="1136"/>
      <c r="E141" s="1127" t="s">
        <v>173</v>
      </c>
      <c r="F141" s="1128"/>
      <c r="G141" s="563">
        <f>個表1!$G17</f>
        <v>0</v>
      </c>
      <c r="H141" s="25"/>
      <c r="I141" s="1127" t="s">
        <v>171</v>
      </c>
      <c r="J141" s="1128"/>
      <c r="K141" s="1135">
        <f>K140-O140</f>
        <v>0</v>
      </c>
      <c r="L141" s="1136"/>
      <c r="M141" s="1127" t="s">
        <v>173</v>
      </c>
      <c r="N141" s="1128"/>
      <c r="O141" s="563">
        <f>個表1!$G18</f>
        <v>0</v>
      </c>
    </row>
    <row r="142" spans="1:16" ht="20.100000000000001" customHeight="1">
      <c r="A142" s="1129" t="s">
        <v>172</v>
      </c>
      <c r="B142" s="1130"/>
      <c r="C142" s="1130"/>
      <c r="D142" s="1131"/>
      <c r="E142" s="1120" t="str">
        <f>IF(C141*G141=0,"",C141*G141)</f>
        <v/>
      </c>
      <c r="F142" s="1121"/>
      <c r="G142" s="1122"/>
      <c r="H142" s="25"/>
      <c r="I142" s="1129" t="s">
        <v>172</v>
      </c>
      <c r="J142" s="1130"/>
      <c r="K142" s="1130"/>
      <c r="L142" s="1131"/>
      <c r="M142" s="1120" t="str">
        <f>IF(K141*O141=0,"",K141*O141)</f>
        <v/>
      </c>
      <c r="N142" s="1121"/>
      <c r="O142" s="1122"/>
    </row>
    <row r="143" spans="1:16" ht="20.100000000000001" customHeight="1">
      <c r="A143" s="1137" t="s">
        <v>174</v>
      </c>
      <c r="B143" s="1138"/>
      <c r="C143" s="1139">
        <f>IF(G141="","",SUM(F147:F156))</f>
        <v>0</v>
      </c>
      <c r="D143" s="1140"/>
      <c r="E143" s="1174" t="s">
        <v>175</v>
      </c>
      <c r="F143" s="1175"/>
      <c r="G143" s="26" t="str">
        <f>IF(E142="","",C143/E142)</f>
        <v/>
      </c>
      <c r="H143" s="25"/>
      <c r="I143" s="1137" t="s">
        <v>174</v>
      </c>
      <c r="J143" s="1138"/>
      <c r="K143" s="1139">
        <f>IF(O141="","",SUM(N147:N156))</f>
        <v>0</v>
      </c>
      <c r="L143" s="1140"/>
      <c r="M143" s="1174" t="s">
        <v>175</v>
      </c>
      <c r="N143" s="1175"/>
      <c r="O143" s="26" t="str">
        <f>IF(M142="","",K143/M142)</f>
        <v/>
      </c>
    </row>
    <row r="144" spans="1:16" ht="20.100000000000001" customHeight="1">
      <c r="A144" s="1137" t="s">
        <v>567</v>
      </c>
      <c r="B144" s="1138"/>
      <c r="C144" s="1139">
        <f>IF(G141="","",SUM(F147:F159))</f>
        <v>0</v>
      </c>
      <c r="D144" s="1140"/>
      <c r="E144" s="1174" t="s">
        <v>176</v>
      </c>
      <c r="F144" s="1175"/>
      <c r="G144" s="27" t="str">
        <f>IF(E142="","",C144/E142)</f>
        <v/>
      </c>
      <c r="H144" s="25"/>
      <c r="I144" s="1137" t="s">
        <v>567</v>
      </c>
      <c r="J144" s="1138"/>
      <c r="K144" s="1139">
        <f>IF(O141="","",SUM(N147:N159))</f>
        <v>0</v>
      </c>
      <c r="L144" s="1140"/>
      <c r="M144" s="1174" t="s">
        <v>176</v>
      </c>
      <c r="N144" s="1175"/>
      <c r="O144" s="27" t="str">
        <f>IF(M142="","",K144/M142)</f>
        <v/>
      </c>
    </row>
    <row r="145" spans="1:16" ht="20.100000000000001" customHeight="1">
      <c r="A145" s="1137" t="s">
        <v>189</v>
      </c>
      <c r="B145" s="1149"/>
      <c r="C145" s="1149"/>
      <c r="D145" s="1149"/>
      <c r="E145" s="1149"/>
      <c r="F145" s="1149"/>
      <c r="G145" s="1178"/>
      <c r="H145" s="25"/>
      <c r="I145" s="1137" t="s">
        <v>189</v>
      </c>
      <c r="J145" s="1149"/>
      <c r="K145" s="1149"/>
      <c r="L145" s="1149"/>
      <c r="M145" s="1149"/>
      <c r="N145" s="1149"/>
      <c r="O145" s="1178"/>
    </row>
    <row r="146" spans="1:16" ht="20.100000000000001" customHeight="1">
      <c r="A146" s="1137" t="s">
        <v>73</v>
      </c>
      <c r="B146" s="1149"/>
      <c r="C146" s="1138"/>
      <c r="D146" s="28" t="s">
        <v>190</v>
      </c>
      <c r="E146" s="227" t="s">
        <v>69</v>
      </c>
      <c r="F146" s="227" t="s">
        <v>74</v>
      </c>
      <c r="G146" s="228" t="s">
        <v>75</v>
      </c>
      <c r="H146" s="25"/>
      <c r="I146" s="1137" t="s">
        <v>73</v>
      </c>
      <c r="J146" s="1149"/>
      <c r="K146" s="1138"/>
      <c r="L146" s="28" t="s">
        <v>190</v>
      </c>
      <c r="M146" s="227" t="s">
        <v>69</v>
      </c>
      <c r="N146" s="227" t="s">
        <v>74</v>
      </c>
      <c r="O146" s="228" t="s">
        <v>75</v>
      </c>
    </row>
    <row r="147" spans="1:16" ht="20.100000000000001" customHeight="1">
      <c r="A147" s="1150"/>
      <c r="B147" s="1151"/>
      <c r="C147" s="1152"/>
      <c r="D147" s="29"/>
      <c r="E147" s="30" t="s">
        <v>69</v>
      </c>
      <c r="F147" s="31"/>
      <c r="G147" s="32">
        <f>D147*F147</f>
        <v>0</v>
      </c>
      <c r="H147" s="25"/>
      <c r="I147" s="1150"/>
      <c r="J147" s="1151"/>
      <c r="K147" s="1152"/>
      <c r="L147" s="29"/>
      <c r="M147" s="30" t="s">
        <v>69</v>
      </c>
      <c r="N147" s="31"/>
      <c r="O147" s="32">
        <f>L147*N147</f>
        <v>0</v>
      </c>
    </row>
    <row r="148" spans="1:16" ht="20.100000000000001" customHeight="1">
      <c r="A148" s="1146"/>
      <c r="B148" s="1147"/>
      <c r="C148" s="1148"/>
      <c r="D148" s="33"/>
      <c r="E148" s="34" t="s">
        <v>69</v>
      </c>
      <c r="F148" s="33"/>
      <c r="G148" s="35">
        <f t="shared" ref="G148:G156" si="10">D148*F148</f>
        <v>0</v>
      </c>
      <c r="H148" s="25"/>
      <c r="I148" s="1146"/>
      <c r="J148" s="1147"/>
      <c r="K148" s="1148"/>
      <c r="L148" s="33"/>
      <c r="M148" s="34" t="s">
        <v>69</v>
      </c>
      <c r="N148" s="33"/>
      <c r="O148" s="35">
        <f t="shared" ref="O148:O156" si="11">L148*N148</f>
        <v>0</v>
      </c>
    </row>
    <row r="149" spans="1:16" ht="20.100000000000001" customHeight="1">
      <c r="A149" s="1146"/>
      <c r="B149" s="1147"/>
      <c r="C149" s="1148"/>
      <c r="D149" s="33"/>
      <c r="E149" s="34" t="s">
        <v>69</v>
      </c>
      <c r="F149" s="33"/>
      <c r="G149" s="35">
        <f t="shared" si="10"/>
        <v>0</v>
      </c>
      <c r="H149" s="25"/>
      <c r="I149" s="1146"/>
      <c r="J149" s="1147"/>
      <c r="K149" s="1148"/>
      <c r="L149" s="33"/>
      <c r="M149" s="34" t="s">
        <v>69</v>
      </c>
      <c r="N149" s="33"/>
      <c r="O149" s="35">
        <f t="shared" si="11"/>
        <v>0</v>
      </c>
    </row>
    <row r="150" spans="1:16" ht="20.100000000000001" customHeight="1">
      <c r="A150" s="1146"/>
      <c r="B150" s="1147"/>
      <c r="C150" s="1148"/>
      <c r="D150" s="33"/>
      <c r="E150" s="34" t="s">
        <v>69</v>
      </c>
      <c r="F150" s="33"/>
      <c r="G150" s="35">
        <f t="shared" si="10"/>
        <v>0</v>
      </c>
      <c r="H150" s="25"/>
      <c r="I150" s="1146"/>
      <c r="J150" s="1147"/>
      <c r="K150" s="1148"/>
      <c r="L150" s="33"/>
      <c r="M150" s="34" t="s">
        <v>69</v>
      </c>
      <c r="N150" s="33"/>
      <c r="O150" s="35">
        <f t="shared" si="11"/>
        <v>0</v>
      </c>
    </row>
    <row r="151" spans="1:16" ht="20.100000000000001" customHeight="1">
      <c r="A151" s="1146"/>
      <c r="B151" s="1147"/>
      <c r="C151" s="1148"/>
      <c r="D151" s="33"/>
      <c r="E151" s="34" t="s">
        <v>69</v>
      </c>
      <c r="F151" s="33"/>
      <c r="G151" s="35">
        <f t="shared" si="10"/>
        <v>0</v>
      </c>
      <c r="H151" s="25"/>
      <c r="I151" s="1146"/>
      <c r="J151" s="1147"/>
      <c r="K151" s="1148"/>
      <c r="L151" s="33"/>
      <c r="M151" s="34" t="s">
        <v>69</v>
      </c>
      <c r="N151" s="33"/>
      <c r="O151" s="35">
        <f t="shared" si="11"/>
        <v>0</v>
      </c>
    </row>
    <row r="152" spans="1:16" ht="20.100000000000001" customHeight="1">
      <c r="A152" s="1146"/>
      <c r="B152" s="1147"/>
      <c r="C152" s="1148"/>
      <c r="D152" s="33"/>
      <c r="E152" s="34" t="s">
        <v>69</v>
      </c>
      <c r="F152" s="33"/>
      <c r="G152" s="35">
        <f t="shared" si="10"/>
        <v>0</v>
      </c>
      <c r="H152" s="25"/>
      <c r="I152" s="1146"/>
      <c r="J152" s="1147"/>
      <c r="K152" s="1148"/>
      <c r="L152" s="33"/>
      <c r="M152" s="34" t="s">
        <v>69</v>
      </c>
      <c r="N152" s="33"/>
      <c r="O152" s="35">
        <f t="shared" si="11"/>
        <v>0</v>
      </c>
    </row>
    <row r="153" spans="1:16" ht="20.100000000000001" customHeight="1">
      <c r="A153" s="1146"/>
      <c r="B153" s="1147"/>
      <c r="C153" s="1148"/>
      <c r="D153" s="33"/>
      <c r="E153" s="34" t="s">
        <v>69</v>
      </c>
      <c r="F153" s="33"/>
      <c r="G153" s="35">
        <f t="shared" si="10"/>
        <v>0</v>
      </c>
      <c r="H153" s="25"/>
      <c r="I153" s="1146"/>
      <c r="J153" s="1147"/>
      <c r="K153" s="1148"/>
      <c r="L153" s="33"/>
      <c r="M153" s="34" t="s">
        <v>69</v>
      </c>
      <c r="N153" s="33"/>
      <c r="O153" s="35">
        <f t="shared" si="11"/>
        <v>0</v>
      </c>
    </row>
    <row r="154" spans="1:16" ht="20.100000000000001" customHeight="1">
      <c r="A154" s="1146"/>
      <c r="B154" s="1147"/>
      <c r="C154" s="1148"/>
      <c r="D154" s="33"/>
      <c r="E154" s="34" t="s">
        <v>69</v>
      </c>
      <c r="F154" s="33"/>
      <c r="G154" s="35">
        <f t="shared" si="10"/>
        <v>0</v>
      </c>
      <c r="H154" s="25"/>
      <c r="I154" s="1146"/>
      <c r="J154" s="1147"/>
      <c r="K154" s="1148"/>
      <c r="L154" s="33"/>
      <c r="M154" s="34" t="s">
        <v>69</v>
      </c>
      <c r="N154" s="33"/>
      <c r="O154" s="35">
        <f t="shared" si="11"/>
        <v>0</v>
      </c>
    </row>
    <row r="155" spans="1:16" ht="20.100000000000001" customHeight="1">
      <c r="A155" s="1146"/>
      <c r="B155" s="1147"/>
      <c r="C155" s="1148"/>
      <c r="D155" s="33"/>
      <c r="E155" s="34" t="s">
        <v>69</v>
      </c>
      <c r="F155" s="33"/>
      <c r="G155" s="35">
        <f t="shared" si="10"/>
        <v>0</v>
      </c>
      <c r="H155" s="25"/>
      <c r="I155" s="1146"/>
      <c r="J155" s="1147"/>
      <c r="K155" s="1148"/>
      <c r="L155" s="33"/>
      <c r="M155" s="34" t="s">
        <v>69</v>
      </c>
      <c r="N155" s="33"/>
      <c r="O155" s="35">
        <f t="shared" si="11"/>
        <v>0</v>
      </c>
    </row>
    <row r="156" spans="1:16" ht="20.100000000000001" customHeight="1">
      <c r="A156" s="1169"/>
      <c r="B156" s="1170"/>
      <c r="C156" s="1171"/>
      <c r="D156" s="33"/>
      <c r="E156" s="34" t="s">
        <v>69</v>
      </c>
      <c r="F156" s="33"/>
      <c r="G156" s="35">
        <f t="shared" si="10"/>
        <v>0</v>
      </c>
      <c r="H156" s="25"/>
      <c r="I156" s="1169"/>
      <c r="J156" s="1170"/>
      <c r="K156" s="1171"/>
      <c r="L156" s="33"/>
      <c r="M156" s="34" t="s">
        <v>69</v>
      </c>
      <c r="N156" s="33"/>
      <c r="O156" s="35">
        <f t="shared" si="11"/>
        <v>0</v>
      </c>
    </row>
    <row r="157" spans="1:16" ht="20.100000000000001" customHeight="1">
      <c r="A157" s="1172" t="s">
        <v>544</v>
      </c>
      <c r="B157" s="1173"/>
      <c r="C157" s="1159" t="s">
        <v>412</v>
      </c>
      <c r="D157" s="1160"/>
      <c r="E157" s="1159" t="s">
        <v>413</v>
      </c>
      <c r="F157" s="1160"/>
      <c r="G157" s="370" t="s">
        <v>414</v>
      </c>
      <c r="H157" s="25"/>
      <c r="I157" s="1172" t="s">
        <v>544</v>
      </c>
      <c r="J157" s="1173"/>
      <c r="K157" s="1159" t="s">
        <v>412</v>
      </c>
      <c r="L157" s="1160"/>
      <c r="M157" s="1159" t="s">
        <v>413</v>
      </c>
      <c r="N157" s="1160"/>
      <c r="O157" s="370" t="s">
        <v>414</v>
      </c>
      <c r="P157" s="371" t="s">
        <v>538</v>
      </c>
    </row>
    <row r="158" spans="1:16" ht="20.100000000000001" customHeight="1">
      <c r="A158" s="1176" t="s">
        <v>542</v>
      </c>
      <c r="B158" s="1177"/>
      <c r="C158" s="1157"/>
      <c r="D158" s="1158"/>
      <c r="E158" s="1157"/>
      <c r="F158" s="1158"/>
      <c r="G158" s="497"/>
      <c r="H158" s="25"/>
      <c r="I158" s="1176" t="s">
        <v>542</v>
      </c>
      <c r="J158" s="1177"/>
      <c r="K158" s="1157"/>
      <c r="L158" s="1158"/>
      <c r="M158" s="1157"/>
      <c r="N158" s="1158"/>
      <c r="O158" s="497"/>
    </row>
    <row r="159" spans="1:16" ht="20.100000000000001" customHeight="1">
      <c r="A159" s="1161" t="s">
        <v>191</v>
      </c>
      <c r="B159" s="1162"/>
      <c r="C159" s="1162"/>
      <c r="D159" s="491"/>
      <c r="E159" s="492" t="s">
        <v>69</v>
      </c>
      <c r="F159" s="1123"/>
      <c r="G159" s="1124"/>
      <c r="H159" s="25"/>
      <c r="I159" s="1161" t="s">
        <v>191</v>
      </c>
      <c r="J159" s="1162"/>
      <c r="K159" s="1162"/>
      <c r="L159" s="491"/>
      <c r="M159" s="492" t="s">
        <v>69</v>
      </c>
      <c r="N159" s="1123"/>
      <c r="O159" s="1124"/>
    </row>
    <row r="160" spans="1:16" ht="20.100000000000001" customHeight="1">
      <c r="A160" s="1137" t="s">
        <v>192</v>
      </c>
      <c r="B160" s="1149"/>
      <c r="C160" s="1149"/>
      <c r="D160" s="1149"/>
      <c r="E160" s="1149"/>
      <c r="F160" s="1138"/>
      <c r="G160" s="36">
        <f>SUM(G147:G156)</f>
        <v>0</v>
      </c>
      <c r="H160" s="25"/>
      <c r="I160" s="1137" t="s">
        <v>192</v>
      </c>
      <c r="J160" s="1149"/>
      <c r="K160" s="1149"/>
      <c r="L160" s="1149"/>
      <c r="M160" s="1149"/>
      <c r="N160" s="1138"/>
      <c r="O160" s="36">
        <f>SUM(O147:O156)</f>
        <v>0</v>
      </c>
    </row>
    <row r="161" spans="1:15" ht="20.100000000000001" customHeight="1">
      <c r="A161" s="1163" t="s">
        <v>193</v>
      </c>
      <c r="B161" s="1164"/>
      <c r="C161" s="1164"/>
      <c r="D161" s="1164"/>
      <c r="E161" s="1164"/>
      <c r="F161" s="1165"/>
      <c r="G161" s="38"/>
      <c r="H161" s="25"/>
      <c r="I161" s="1163" t="s">
        <v>193</v>
      </c>
      <c r="J161" s="1164"/>
      <c r="K161" s="1164"/>
      <c r="L161" s="1164"/>
      <c r="M161" s="1164"/>
      <c r="N161" s="1165"/>
      <c r="O161" s="38"/>
    </row>
    <row r="162" spans="1:15" ht="20.100000000000001" customHeight="1">
      <c r="A162" s="1137" t="s">
        <v>194</v>
      </c>
      <c r="B162" s="1149"/>
      <c r="C162" s="1149"/>
      <c r="D162" s="1149"/>
      <c r="E162" s="1149"/>
      <c r="F162" s="1138"/>
      <c r="G162" s="36">
        <f>G160+G161</f>
        <v>0</v>
      </c>
      <c r="H162" s="25"/>
      <c r="I162" s="1137" t="s">
        <v>194</v>
      </c>
      <c r="J162" s="1149"/>
      <c r="K162" s="1149"/>
      <c r="L162" s="1149"/>
      <c r="M162" s="1149"/>
      <c r="N162" s="1138"/>
      <c r="O162" s="36">
        <f>O160+O161</f>
        <v>0</v>
      </c>
    </row>
    <row r="163" spans="1:15" ht="20.100000000000001" customHeight="1">
      <c r="G163" s="14">
        <v>13</v>
      </c>
      <c r="O163" s="14">
        <v>14</v>
      </c>
    </row>
    <row r="164" spans="1:15" ht="20.100000000000001" customHeight="1">
      <c r="A164" s="1127" t="s">
        <v>188</v>
      </c>
      <c r="B164" s="1128"/>
      <c r="C164" s="1166" t="str">
        <f>IF(個表1!$C19="","",TEXT(個表1!$C19,"yyyy/mm/dd")&amp;個表1!$E19&amp;TEXT(個表1!$F19,"yyyy/mm/dd"))</f>
        <v/>
      </c>
      <c r="D164" s="1167"/>
      <c r="E164" s="1167"/>
      <c r="F164" s="1167"/>
      <c r="G164" s="1168"/>
      <c r="H164" s="25"/>
      <c r="I164" s="1127" t="s">
        <v>188</v>
      </c>
      <c r="J164" s="1128"/>
      <c r="K164" s="1192"/>
      <c r="L164" s="1193"/>
      <c r="M164" s="1193"/>
      <c r="N164" s="1193"/>
      <c r="O164" s="1194"/>
    </row>
    <row r="165" spans="1:15" ht="20.100000000000001" customHeight="1">
      <c r="A165" s="1141" t="s">
        <v>72</v>
      </c>
      <c r="B165" s="1142"/>
      <c r="C165" s="1143" t="str">
        <f>IF(個表1!$H19="","",個表1!$H19)</f>
        <v/>
      </c>
      <c r="D165" s="1144"/>
      <c r="E165" s="1144"/>
      <c r="F165" s="1144"/>
      <c r="G165" s="1145"/>
      <c r="H165" s="25"/>
      <c r="I165" s="1141" t="s">
        <v>72</v>
      </c>
      <c r="J165" s="1142"/>
      <c r="K165" s="1195"/>
      <c r="L165" s="1196"/>
      <c r="M165" s="1196"/>
      <c r="N165" s="1196"/>
      <c r="O165" s="1197"/>
    </row>
    <row r="166" spans="1:15" ht="20.100000000000001" customHeight="1">
      <c r="A166" s="1153" t="s">
        <v>169</v>
      </c>
      <c r="B166" s="1154"/>
      <c r="C166" s="1155"/>
      <c r="D166" s="1156"/>
      <c r="E166" s="1125" t="s">
        <v>170</v>
      </c>
      <c r="F166" s="1126"/>
      <c r="G166" s="555"/>
      <c r="H166" s="25"/>
      <c r="I166" s="1153" t="s">
        <v>169</v>
      </c>
      <c r="J166" s="1154"/>
      <c r="K166" s="1155"/>
      <c r="L166" s="1156"/>
      <c r="M166" s="1125" t="s">
        <v>170</v>
      </c>
      <c r="N166" s="1126"/>
      <c r="O166" s="555"/>
    </row>
    <row r="167" spans="1:15" ht="20.100000000000001" customHeight="1">
      <c r="A167" s="1127" t="s">
        <v>171</v>
      </c>
      <c r="B167" s="1128"/>
      <c r="C167" s="1135">
        <f>C166-G166</f>
        <v>0</v>
      </c>
      <c r="D167" s="1136"/>
      <c r="E167" s="1127" t="s">
        <v>173</v>
      </c>
      <c r="F167" s="1128"/>
      <c r="G167" s="563">
        <f>個表1!$G19</f>
        <v>0</v>
      </c>
      <c r="I167" s="1127" t="s">
        <v>171</v>
      </c>
      <c r="J167" s="1128"/>
      <c r="K167" s="1135">
        <f>K166-O166</f>
        <v>0</v>
      </c>
      <c r="L167" s="1136"/>
      <c r="M167" s="1127" t="s">
        <v>173</v>
      </c>
      <c r="N167" s="1128"/>
      <c r="O167" s="565"/>
    </row>
    <row r="168" spans="1:15" ht="20.100000000000001" customHeight="1">
      <c r="A168" s="1129" t="s">
        <v>172</v>
      </c>
      <c r="B168" s="1130"/>
      <c r="C168" s="1130"/>
      <c r="D168" s="1131"/>
      <c r="E168" s="1120" t="str">
        <f>IF(C167*G167=0,"",C167*G167)</f>
        <v/>
      </c>
      <c r="F168" s="1121"/>
      <c r="G168" s="1122"/>
      <c r="H168" s="25"/>
      <c r="I168" s="1129" t="s">
        <v>172</v>
      </c>
      <c r="J168" s="1130"/>
      <c r="K168" s="1130"/>
      <c r="L168" s="1131"/>
      <c r="M168" s="1120" t="str">
        <f>IF(K167*O167=0,"",K167*O167)</f>
        <v/>
      </c>
      <c r="N168" s="1121"/>
      <c r="O168" s="1122"/>
    </row>
    <row r="169" spans="1:15" ht="20.100000000000001" customHeight="1">
      <c r="A169" s="1137" t="s">
        <v>174</v>
      </c>
      <c r="B169" s="1138"/>
      <c r="C169" s="1139" t="str">
        <f>IF(E168="","",SUM(F173:F182))</f>
        <v/>
      </c>
      <c r="D169" s="1140"/>
      <c r="E169" s="1174" t="s">
        <v>175</v>
      </c>
      <c r="F169" s="1175"/>
      <c r="G169" s="26" t="str">
        <f>IF(E168="","",C169/E168)</f>
        <v/>
      </c>
      <c r="H169" s="25"/>
      <c r="I169" s="1137" t="s">
        <v>174</v>
      </c>
      <c r="J169" s="1138"/>
      <c r="K169" s="1139" t="str">
        <f>IF(M168="","",SUM(N173:N182))</f>
        <v/>
      </c>
      <c r="L169" s="1140"/>
      <c r="M169" s="1174" t="s">
        <v>175</v>
      </c>
      <c r="N169" s="1175"/>
      <c r="O169" s="26" t="str">
        <f>IF(M168="","",K169/M168)</f>
        <v/>
      </c>
    </row>
    <row r="170" spans="1:15" ht="20.100000000000001" customHeight="1">
      <c r="A170" s="1137" t="s">
        <v>567</v>
      </c>
      <c r="B170" s="1138"/>
      <c r="C170" s="1139" t="str">
        <f>IF(E168="","",SUM(F173:F185))</f>
        <v/>
      </c>
      <c r="D170" s="1140"/>
      <c r="E170" s="1174" t="s">
        <v>176</v>
      </c>
      <c r="F170" s="1175"/>
      <c r="G170" s="27" t="str">
        <f>IF(E168="","",C170/E168)</f>
        <v/>
      </c>
      <c r="H170" s="25"/>
      <c r="I170" s="1137" t="s">
        <v>567</v>
      </c>
      <c r="J170" s="1138"/>
      <c r="K170" s="1139" t="str">
        <f>IF(M168="","",SUM(N173:N185))</f>
        <v/>
      </c>
      <c r="L170" s="1140"/>
      <c r="M170" s="1174" t="s">
        <v>176</v>
      </c>
      <c r="N170" s="1175"/>
      <c r="O170" s="27" t="str">
        <f>IF(M168="","",K170/M168)</f>
        <v/>
      </c>
    </row>
    <row r="171" spans="1:15" ht="20.100000000000001" customHeight="1">
      <c r="A171" s="1137" t="s">
        <v>189</v>
      </c>
      <c r="B171" s="1149"/>
      <c r="C171" s="1149"/>
      <c r="D171" s="1149"/>
      <c r="E171" s="1149"/>
      <c r="F171" s="1149"/>
      <c r="G171" s="1178"/>
      <c r="H171" s="25"/>
      <c r="I171" s="1137" t="s">
        <v>189</v>
      </c>
      <c r="J171" s="1149"/>
      <c r="K171" s="1149"/>
      <c r="L171" s="1149"/>
      <c r="M171" s="1149"/>
      <c r="N171" s="1149"/>
      <c r="O171" s="1178"/>
    </row>
    <row r="172" spans="1:15" ht="20.100000000000001" customHeight="1">
      <c r="A172" s="1137" t="s">
        <v>73</v>
      </c>
      <c r="B172" s="1149"/>
      <c r="C172" s="1138"/>
      <c r="D172" s="28" t="s">
        <v>190</v>
      </c>
      <c r="E172" s="227" t="s">
        <v>69</v>
      </c>
      <c r="F172" s="227" t="s">
        <v>74</v>
      </c>
      <c r="G172" s="228" t="s">
        <v>75</v>
      </c>
      <c r="H172" s="25"/>
      <c r="I172" s="1137" t="s">
        <v>73</v>
      </c>
      <c r="J172" s="1149"/>
      <c r="K172" s="1138"/>
      <c r="L172" s="28" t="s">
        <v>190</v>
      </c>
      <c r="M172" s="227" t="s">
        <v>69</v>
      </c>
      <c r="N172" s="227" t="s">
        <v>74</v>
      </c>
      <c r="O172" s="228" t="s">
        <v>75</v>
      </c>
    </row>
    <row r="173" spans="1:15" ht="20.100000000000001" customHeight="1">
      <c r="A173" s="1150"/>
      <c r="B173" s="1151"/>
      <c r="C173" s="1152"/>
      <c r="D173" s="29"/>
      <c r="E173" s="30" t="s">
        <v>69</v>
      </c>
      <c r="F173" s="31"/>
      <c r="G173" s="32">
        <f>D173*F173</f>
        <v>0</v>
      </c>
      <c r="H173" s="25"/>
      <c r="I173" s="1150"/>
      <c r="J173" s="1151"/>
      <c r="K173" s="1152"/>
      <c r="L173" s="29"/>
      <c r="M173" s="30" t="s">
        <v>69</v>
      </c>
      <c r="N173" s="31"/>
      <c r="O173" s="32">
        <f>L173*N173</f>
        <v>0</v>
      </c>
    </row>
    <row r="174" spans="1:15" ht="20.100000000000001" customHeight="1">
      <c r="A174" s="1146"/>
      <c r="B174" s="1147"/>
      <c r="C174" s="1148"/>
      <c r="D174" s="33"/>
      <c r="E174" s="34" t="s">
        <v>69</v>
      </c>
      <c r="F174" s="33"/>
      <c r="G174" s="35">
        <f t="shared" ref="G174:G182" si="12">D174*F174</f>
        <v>0</v>
      </c>
      <c r="H174" s="25"/>
      <c r="I174" s="1146"/>
      <c r="J174" s="1147"/>
      <c r="K174" s="1148"/>
      <c r="L174" s="33"/>
      <c r="M174" s="34" t="s">
        <v>69</v>
      </c>
      <c r="N174" s="33"/>
      <c r="O174" s="35">
        <f t="shared" ref="O174:O182" si="13">L174*N174</f>
        <v>0</v>
      </c>
    </row>
    <row r="175" spans="1:15" ht="20.100000000000001" customHeight="1">
      <c r="A175" s="1146"/>
      <c r="B175" s="1147"/>
      <c r="C175" s="1148"/>
      <c r="D175" s="33"/>
      <c r="E175" s="34" t="s">
        <v>69</v>
      </c>
      <c r="F175" s="33"/>
      <c r="G175" s="35">
        <f t="shared" si="12"/>
        <v>0</v>
      </c>
      <c r="H175" s="25"/>
      <c r="I175" s="1146"/>
      <c r="J175" s="1147"/>
      <c r="K175" s="1148"/>
      <c r="L175" s="33"/>
      <c r="M175" s="34" t="s">
        <v>69</v>
      </c>
      <c r="N175" s="33"/>
      <c r="O175" s="35">
        <f t="shared" si="13"/>
        <v>0</v>
      </c>
    </row>
    <row r="176" spans="1:15" ht="20.100000000000001" customHeight="1">
      <c r="A176" s="1146"/>
      <c r="B176" s="1147"/>
      <c r="C176" s="1148"/>
      <c r="D176" s="33"/>
      <c r="E176" s="34" t="s">
        <v>69</v>
      </c>
      <c r="F176" s="33"/>
      <c r="G176" s="35">
        <f t="shared" si="12"/>
        <v>0</v>
      </c>
      <c r="H176" s="25"/>
      <c r="I176" s="1146"/>
      <c r="J176" s="1147"/>
      <c r="K176" s="1148"/>
      <c r="L176" s="33"/>
      <c r="M176" s="34" t="s">
        <v>69</v>
      </c>
      <c r="N176" s="33"/>
      <c r="O176" s="35">
        <f t="shared" si="13"/>
        <v>0</v>
      </c>
    </row>
    <row r="177" spans="1:16" ht="20.100000000000001" customHeight="1">
      <c r="A177" s="1146"/>
      <c r="B177" s="1147"/>
      <c r="C177" s="1148"/>
      <c r="D177" s="33"/>
      <c r="E177" s="34" t="s">
        <v>69</v>
      </c>
      <c r="F177" s="33"/>
      <c r="G177" s="35">
        <f t="shared" si="12"/>
        <v>0</v>
      </c>
      <c r="H177" s="25"/>
      <c r="I177" s="1146"/>
      <c r="J177" s="1147"/>
      <c r="K177" s="1148"/>
      <c r="L177" s="33"/>
      <c r="M177" s="34" t="s">
        <v>69</v>
      </c>
      <c r="N177" s="33"/>
      <c r="O177" s="35">
        <f t="shared" si="13"/>
        <v>0</v>
      </c>
    </row>
    <row r="178" spans="1:16" ht="20.100000000000001" customHeight="1">
      <c r="A178" s="1146"/>
      <c r="B178" s="1147"/>
      <c r="C178" s="1148"/>
      <c r="D178" s="33"/>
      <c r="E178" s="34" t="s">
        <v>69</v>
      </c>
      <c r="F178" s="33"/>
      <c r="G178" s="35">
        <f t="shared" si="12"/>
        <v>0</v>
      </c>
      <c r="H178" s="25"/>
      <c r="I178" s="1146"/>
      <c r="J178" s="1147"/>
      <c r="K178" s="1148"/>
      <c r="L178" s="33"/>
      <c r="M178" s="34" t="s">
        <v>69</v>
      </c>
      <c r="N178" s="33"/>
      <c r="O178" s="35">
        <f t="shared" si="13"/>
        <v>0</v>
      </c>
    </row>
    <row r="179" spans="1:16" ht="20.100000000000001" customHeight="1">
      <c r="A179" s="1146"/>
      <c r="B179" s="1147"/>
      <c r="C179" s="1148"/>
      <c r="D179" s="33"/>
      <c r="E179" s="34" t="s">
        <v>69</v>
      </c>
      <c r="F179" s="33"/>
      <c r="G179" s="35">
        <f t="shared" si="12"/>
        <v>0</v>
      </c>
      <c r="H179" s="25"/>
      <c r="I179" s="1146"/>
      <c r="J179" s="1147"/>
      <c r="K179" s="1148"/>
      <c r="L179" s="33"/>
      <c r="M179" s="34" t="s">
        <v>69</v>
      </c>
      <c r="N179" s="33"/>
      <c r="O179" s="35">
        <f t="shared" si="13"/>
        <v>0</v>
      </c>
    </row>
    <row r="180" spans="1:16" ht="20.100000000000001" customHeight="1">
      <c r="A180" s="1146"/>
      <c r="B180" s="1147"/>
      <c r="C180" s="1148"/>
      <c r="D180" s="33"/>
      <c r="E180" s="34" t="s">
        <v>69</v>
      </c>
      <c r="F180" s="33"/>
      <c r="G180" s="35">
        <f t="shared" si="12"/>
        <v>0</v>
      </c>
      <c r="H180" s="25"/>
      <c r="I180" s="1146"/>
      <c r="J180" s="1147"/>
      <c r="K180" s="1148"/>
      <c r="L180" s="33"/>
      <c r="M180" s="34" t="s">
        <v>69</v>
      </c>
      <c r="N180" s="33"/>
      <c r="O180" s="35">
        <f t="shared" si="13"/>
        <v>0</v>
      </c>
    </row>
    <row r="181" spans="1:16" ht="20.100000000000001" customHeight="1">
      <c r="A181" s="1146"/>
      <c r="B181" s="1147"/>
      <c r="C181" s="1148"/>
      <c r="D181" s="33"/>
      <c r="E181" s="34" t="s">
        <v>69</v>
      </c>
      <c r="F181" s="33"/>
      <c r="G181" s="35">
        <f t="shared" si="12"/>
        <v>0</v>
      </c>
      <c r="H181" s="25"/>
      <c r="I181" s="1146"/>
      <c r="J181" s="1147"/>
      <c r="K181" s="1148"/>
      <c r="L181" s="33"/>
      <c r="M181" s="34" t="s">
        <v>69</v>
      </c>
      <c r="N181" s="33"/>
      <c r="O181" s="35">
        <f t="shared" si="13"/>
        <v>0</v>
      </c>
    </row>
    <row r="182" spans="1:16" ht="20.100000000000001" customHeight="1">
      <c r="A182" s="1169"/>
      <c r="B182" s="1170"/>
      <c r="C182" s="1171"/>
      <c r="D182" s="33"/>
      <c r="E182" s="34" t="s">
        <v>69</v>
      </c>
      <c r="F182" s="33"/>
      <c r="G182" s="35">
        <f t="shared" si="12"/>
        <v>0</v>
      </c>
      <c r="H182" s="25"/>
      <c r="I182" s="1169"/>
      <c r="J182" s="1170"/>
      <c r="K182" s="1171"/>
      <c r="L182" s="33"/>
      <c r="M182" s="34" t="s">
        <v>69</v>
      </c>
      <c r="N182" s="33"/>
      <c r="O182" s="35">
        <f t="shared" si="13"/>
        <v>0</v>
      </c>
    </row>
    <row r="183" spans="1:16" ht="20.100000000000001" customHeight="1">
      <c r="A183" s="1172" t="s">
        <v>544</v>
      </c>
      <c r="B183" s="1173"/>
      <c r="C183" s="1159" t="s">
        <v>412</v>
      </c>
      <c r="D183" s="1160"/>
      <c r="E183" s="1159" t="s">
        <v>413</v>
      </c>
      <c r="F183" s="1160"/>
      <c r="G183" s="370" t="s">
        <v>414</v>
      </c>
      <c r="H183" s="25"/>
      <c r="I183" s="1172" t="s">
        <v>544</v>
      </c>
      <c r="J183" s="1173"/>
      <c r="K183" s="1159" t="s">
        <v>412</v>
      </c>
      <c r="L183" s="1160"/>
      <c r="M183" s="1159" t="s">
        <v>413</v>
      </c>
      <c r="N183" s="1160"/>
      <c r="O183" s="370" t="s">
        <v>414</v>
      </c>
      <c r="P183" s="371" t="s">
        <v>538</v>
      </c>
    </row>
    <row r="184" spans="1:16" ht="20.100000000000001" customHeight="1">
      <c r="A184" s="1176" t="s">
        <v>542</v>
      </c>
      <c r="B184" s="1177"/>
      <c r="C184" s="1157"/>
      <c r="D184" s="1158"/>
      <c r="E184" s="1157"/>
      <c r="F184" s="1158"/>
      <c r="G184" s="497"/>
      <c r="H184" s="25"/>
      <c r="I184" s="1176" t="s">
        <v>542</v>
      </c>
      <c r="J184" s="1177"/>
      <c r="K184" s="1157"/>
      <c r="L184" s="1158"/>
      <c r="M184" s="1157"/>
      <c r="N184" s="1158"/>
      <c r="O184" s="497"/>
    </row>
    <row r="185" spans="1:16" ht="20.100000000000001" customHeight="1">
      <c r="A185" s="1161" t="s">
        <v>191</v>
      </c>
      <c r="B185" s="1162"/>
      <c r="C185" s="1162"/>
      <c r="D185" s="491"/>
      <c r="E185" s="492" t="s">
        <v>69</v>
      </c>
      <c r="F185" s="1123"/>
      <c r="G185" s="1124"/>
      <c r="H185" s="25"/>
      <c r="I185" s="1161" t="s">
        <v>191</v>
      </c>
      <c r="J185" s="1162"/>
      <c r="K185" s="1162"/>
      <c r="L185" s="491"/>
      <c r="M185" s="492" t="s">
        <v>69</v>
      </c>
      <c r="N185" s="1123"/>
      <c r="O185" s="1124"/>
    </row>
    <row r="186" spans="1:16" ht="20.100000000000001" customHeight="1">
      <c r="A186" s="1137" t="s">
        <v>192</v>
      </c>
      <c r="B186" s="1149"/>
      <c r="C186" s="1149"/>
      <c r="D186" s="1149"/>
      <c r="E186" s="1149"/>
      <c r="F186" s="1138"/>
      <c r="G186" s="36">
        <f>SUM(G173:G182)</f>
        <v>0</v>
      </c>
      <c r="H186" s="25"/>
      <c r="I186" s="1137" t="s">
        <v>192</v>
      </c>
      <c r="J186" s="1149"/>
      <c r="K186" s="1149"/>
      <c r="L186" s="1149"/>
      <c r="M186" s="1149"/>
      <c r="N186" s="1138"/>
      <c r="O186" s="36">
        <f>SUM(O173:O182)</f>
        <v>0</v>
      </c>
    </row>
    <row r="187" spans="1:16" ht="20.100000000000001" customHeight="1">
      <c r="A187" s="1163" t="s">
        <v>193</v>
      </c>
      <c r="B187" s="1164"/>
      <c r="C187" s="1164"/>
      <c r="D187" s="1164"/>
      <c r="E187" s="1164"/>
      <c r="F187" s="1165"/>
      <c r="G187" s="38"/>
      <c r="H187" s="25"/>
      <c r="I187" s="1163" t="s">
        <v>193</v>
      </c>
      <c r="J187" s="1164"/>
      <c r="K187" s="1164"/>
      <c r="L187" s="1164"/>
      <c r="M187" s="1164"/>
      <c r="N187" s="1165"/>
      <c r="O187" s="38"/>
    </row>
    <row r="188" spans="1:16" ht="20.100000000000001" customHeight="1">
      <c r="A188" s="1137" t="s">
        <v>194</v>
      </c>
      <c r="B188" s="1149"/>
      <c r="C188" s="1149"/>
      <c r="D188" s="1149"/>
      <c r="E188" s="1149"/>
      <c r="F188" s="1138"/>
      <c r="G188" s="36">
        <f>G186+G187</f>
        <v>0</v>
      </c>
      <c r="H188" s="25"/>
      <c r="I188" s="1137" t="s">
        <v>194</v>
      </c>
      <c r="J188" s="1149"/>
      <c r="K188" s="1149"/>
      <c r="L188" s="1149"/>
      <c r="M188" s="1149"/>
      <c r="N188" s="1138"/>
      <c r="O188" s="36">
        <f>O186+O187</f>
        <v>0</v>
      </c>
    </row>
  </sheetData>
  <mergeCells count="586">
    <mergeCell ref="A188:F188"/>
    <mergeCell ref="I188:N188"/>
    <mergeCell ref="C183:D183"/>
    <mergeCell ref="E183:F183"/>
    <mergeCell ref="I183:J183"/>
    <mergeCell ref="K183:L183"/>
    <mergeCell ref="M183:N183"/>
    <mergeCell ref="A185:C185"/>
    <mergeCell ref="I185:K185"/>
    <mergeCell ref="A183:B183"/>
    <mergeCell ref="A184:B184"/>
    <mergeCell ref="C184:D184"/>
    <mergeCell ref="E184:F184"/>
    <mergeCell ref="I184:J184"/>
    <mergeCell ref="K184:L184"/>
    <mergeCell ref="A186:F186"/>
    <mergeCell ref="I186:N186"/>
    <mergeCell ref="A187:F187"/>
    <mergeCell ref="I187:N187"/>
    <mergeCell ref="M184:N184"/>
    <mergeCell ref="A180:C180"/>
    <mergeCell ref="I180:K180"/>
    <mergeCell ref="A181:C181"/>
    <mergeCell ref="I181:K181"/>
    <mergeCell ref="A182:C182"/>
    <mergeCell ref="I182:K182"/>
    <mergeCell ref="C170:D170"/>
    <mergeCell ref="E170:F170"/>
    <mergeCell ref="I170:J170"/>
    <mergeCell ref="K170:L170"/>
    <mergeCell ref="A174:C174"/>
    <mergeCell ref="I174:K174"/>
    <mergeCell ref="A175:C175"/>
    <mergeCell ref="I175:K175"/>
    <mergeCell ref="A176:C176"/>
    <mergeCell ref="I176:K176"/>
    <mergeCell ref="A177:C177"/>
    <mergeCell ref="I177:K177"/>
    <mergeCell ref="A178:C178"/>
    <mergeCell ref="I178:K178"/>
    <mergeCell ref="A179:C179"/>
    <mergeCell ref="I179:K179"/>
    <mergeCell ref="A171:G171"/>
    <mergeCell ref="I171:O171"/>
    <mergeCell ref="A172:C172"/>
    <mergeCell ref="I172:K172"/>
    <mergeCell ref="A173:C173"/>
    <mergeCell ref="I173:K173"/>
    <mergeCell ref="A169:B169"/>
    <mergeCell ref="C169:D169"/>
    <mergeCell ref="E169:F169"/>
    <mergeCell ref="I169:J169"/>
    <mergeCell ref="K169:L169"/>
    <mergeCell ref="A170:B170"/>
    <mergeCell ref="I151:K151"/>
    <mergeCell ref="A152:C152"/>
    <mergeCell ref="I152:K152"/>
    <mergeCell ref="A153:C153"/>
    <mergeCell ref="I153:K153"/>
    <mergeCell ref="M170:N170"/>
    <mergeCell ref="C164:G164"/>
    <mergeCell ref="I164:J164"/>
    <mergeCell ref="K164:O164"/>
    <mergeCell ref="A165:B165"/>
    <mergeCell ref="C165:G165"/>
    <mergeCell ref="I165:J165"/>
    <mergeCell ref="K165:O165"/>
    <mergeCell ref="A166:B166"/>
    <mergeCell ref="C166:D166"/>
    <mergeCell ref="I166:J166"/>
    <mergeCell ref="K166:L166"/>
    <mergeCell ref="A167:B167"/>
    <mergeCell ref="C167:D167"/>
    <mergeCell ref="I167:J167"/>
    <mergeCell ref="K167:L167"/>
    <mergeCell ref="M169:N169"/>
    <mergeCell ref="E167:F167"/>
    <mergeCell ref="A168:D168"/>
    <mergeCell ref="A154:C154"/>
    <mergeCell ref="I154:K154"/>
    <mergeCell ref="A155:C155"/>
    <mergeCell ref="I155:K155"/>
    <mergeCell ref="A156:C156"/>
    <mergeCell ref="I156:K156"/>
    <mergeCell ref="E157:F157"/>
    <mergeCell ref="A157:B157"/>
    <mergeCell ref="A143:B143"/>
    <mergeCell ref="C143:D143"/>
    <mergeCell ref="E143:F143"/>
    <mergeCell ref="I143:J143"/>
    <mergeCell ref="K143:L143"/>
    <mergeCell ref="A147:C147"/>
    <mergeCell ref="I147:K147"/>
    <mergeCell ref="A148:C148"/>
    <mergeCell ref="I148:K148"/>
    <mergeCell ref="A146:C146"/>
    <mergeCell ref="I146:K146"/>
    <mergeCell ref="A149:C149"/>
    <mergeCell ref="I149:K149"/>
    <mergeCell ref="A150:C150"/>
    <mergeCell ref="I150:K150"/>
    <mergeCell ref="A151:C151"/>
    <mergeCell ref="M143:N143"/>
    <mergeCell ref="A144:B144"/>
    <mergeCell ref="C144:D144"/>
    <mergeCell ref="E144:F144"/>
    <mergeCell ref="I144:J144"/>
    <mergeCell ref="K144:L144"/>
    <mergeCell ref="M144:N144"/>
    <mergeCell ref="A145:G145"/>
    <mergeCell ref="I145:O145"/>
    <mergeCell ref="A138:B138"/>
    <mergeCell ref="C138:G138"/>
    <mergeCell ref="I138:J138"/>
    <mergeCell ref="K138:O138"/>
    <mergeCell ref="A140:B140"/>
    <mergeCell ref="C140:D140"/>
    <mergeCell ref="I140:J140"/>
    <mergeCell ref="K140:L140"/>
    <mergeCell ref="A141:B141"/>
    <mergeCell ref="C141:D141"/>
    <mergeCell ref="I141:J141"/>
    <mergeCell ref="K141:L141"/>
    <mergeCell ref="E141:F141"/>
    <mergeCell ref="M141:N141"/>
    <mergeCell ref="A135:F135"/>
    <mergeCell ref="I135:N135"/>
    <mergeCell ref="A136:F136"/>
    <mergeCell ref="I136:N136"/>
    <mergeCell ref="A131:B131"/>
    <mergeCell ref="C131:D131"/>
    <mergeCell ref="I131:J131"/>
    <mergeCell ref="K131:L131"/>
    <mergeCell ref="A132:B132"/>
    <mergeCell ref="C132:D132"/>
    <mergeCell ref="E132:F132"/>
    <mergeCell ref="I132:J132"/>
    <mergeCell ref="K132:L132"/>
    <mergeCell ref="M132:N132"/>
    <mergeCell ref="E131:F131"/>
    <mergeCell ref="A125:C125"/>
    <mergeCell ref="I125:K125"/>
    <mergeCell ref="A126:C126"/>
    <mergeCell ref="I126:K126"/>
    <mergeCell ref="M131:N131"/>
    <mergeCell ref="A133:C133"/>
    <mergeCell ref="I133:K133"/>
    <mergeCell ref="A134:F134"/>
    <mergeCell ref="I134:N134"/>
    <mergeCell ref="A127:C127"/>
    <mergeCell ref="I127:K127"/>
    <mergeCell ref="F133:G133"/>
    <mergeCell ref="N133:O133"/>
    <mergeCell ref="A128:C128"/>
    <mergeCell ref="I128:K128"/>
    <mergeCell ref="A129:C129"/>
    <mergeCell ref="I129:K129"/>
    <mergeCell ref="A130:C130"/>
    <mergeCell ref="I130:K130"/>
    <mergeCell ref="A121:C121"/>
    <mergeCell ref="I121:K121"/>
    <mergeCell ref="E115:F115"/>
    <mergeCell ref="A118:B118"/>
    <mergeCell ref="C118:D118"/>
    <mergeCell ref="E118:F118"/>
    <mergeCell ref="I118:J118"/>
    <mergeCell ref="K118:L118"/>
    <mergeCell ref="A119:G119"/>
    <mergeCell ref="I119:O119"/>
    <mergeCell ref="K117:L117"/>
    <mergeCell ref="M117:N117"/>
    <mergeCell ref="A116:D116"/>
    <mergeCell ref="E116:G116"/>
    <mergeCell ref="I116:L116"/>
    <mergeCell ref="M116:O116"/>
    <mergeCell ref="A123:C123"/>
    <mergeCell ref="I123:K123"/>
    <mergeCell ref="A124:C124"/>
    <mergeCell ref="I124:K124"/>
    <mergeCell ref="M118:N118"/>
    <mergeCell ref="A108:F108"/>
    <mergeCell ref="I108:N108"/>
    <mergeCell ref="A109:F109"/>
    <mergeCell ref="I109:N109"/>
    <mergeCell ref="A110:F110"/>
    <mergeCell ref="I110:N110"/>
    <mergeCell ref="A112:B112"/>
    <mergeCell ref="C112:G112"/>
    <mergeCell ref="I112:J112"/>
    <mergeCell ref="K112:O112"/>
    <mergeCell ref="M115:N115"/>
    <mergeCell ref="A117:B117"/>
    <mergeCell ref="C117:D117"/>
    <mergeCell ref="E117:F117"/>
    <mergeCell ref="I117:J117"/>
    <mergeCell ref="A122:C122"/>
    <mergeCell ref="I122:K122"/>
    <mergeCell ref="A120:C120"/>
    <mergeCell ref="I120:K120"/>
    <mergeCell ref="I105:J105"/>
    <mergeCell ref="A106:B106"/>
    <mergeCell ref="C106:D106"/>
    <mergeCell ref="I106:J106"/>
    <mergeCell ref="C105:D105"/>
    <mergeCell ref="E105:F105"/>
    <mergeCell ref="K105:L105"/>
    <mergeCell ref="I115:J115"/>
    <mergeCell ref="K115:L115"/>
    <mergeCell ref="A113:B113"/>
    <mergeCell ref="C113:G113"/>
    <mergeCell ref="I113:J113"/>
    <mergeCell ref="K113:O113"/>
    <mergeCell ref="A114:B114"/>
    <mergeCell ref="C114:D114"/>
    <mergeCell ref="I114:J114"/>
    <mergeCell ref="K114:L114"/>
    <mergeCell ref="A115:B115"/>
    <mergeCell ref="C115:D115"/>
    <mergeCell ref="E114:F114"/>
    <mergeCell ref="M114:N114"/>
    <mergeCell ref="I92:J92"/>
    <mergeCell ref="K92:L92"/>
    <mergeCell ref="M92:N92"/>
    <mergeCell ref="A93:G93"/>
    <mergeCell ref="I93:O93"/>
    <mergeCell ref="A99:C99"/>
    <mergeCell ref="I99:K99"/>
    <mergeCell ref="A100:C100"/>
    <mergeCell ref="I100:K100"/>
    <mergeCell ref="A96:C96"/>
    <mergeCell ref="A97:C97"/>
    <mergeCell ref="I97:K97"/>
    <mergeCell ref="A98:C98"/>
    <mergeCell ref="I98:K98"/>
    <mergeCell ref="M65:N65"/>
    <mergeCell ref="M66:N66"/>
    <mergeCell ref="A67:G67"/>
    <mergeCell ref="I67:O67"/>
    <mergeCell ref="I89:J89"/>
    <mergeCell ref="K89:L89"/>
    <mergeCell ref="M89:N89"/>
    <mergeCell ref="A69:C69"/>
    <mergeCell ref="I69:K69"/>
    <mergeCell ref="A70:C70"/>
    <mergeCell ref="I70:K70"/>
    <mergeCell ref="A71:C71"/>
    <mergeCell ref="I71:K71"/>
    <mergeCell ref="A68:C68"/>
    <mergeCell ref="I68:K68"/>
    <mergeCell ref="A66:B66"/>
    <mergeCell ref="C66:D66"/>
    <mergeCell ref="A72:C72"/>
    <mergeCell ref="I72:K72"/>
    <mergeCell ref="A73:C73"/>
    <mergeCell ref="I73:K73"/>
    <mergeCell ref="A74:C74"/>
    <mergeCell ref="I74:K74"/>
    <mergeCell ref="A80:B80"/>
    <mergeCell ref="I80:J80"/>
    <mergeCell ref="I75:K75"/>
    <mergeCell ref="A76:C76"/>
    <mergeCell ref="I76:K76"/>
    <mergeCell ref="A77:C77"/>
    <mergeCell ref="A63:B63"/>
    <mergeCell ref="C63:D63"/>
    <mergeCell ref="E63:F63"/>
    <mergeCell ref="I63:J63"/>
    <mergeCell ref="K63:L63"/>
    <mergeCell ref="M63:N63"/>
    <mergeCell ref="E54:F54"/>
    <mergeCell ref="I54:J54"/>
    <mergeCell ref="K54:L54"/>
    <mergeCell ref="M54:N54"/>
    <mergeCell ref="A55:C55"/>
    <mergeCell ref="I55:K55"/>
    <mergeCell ref="A56:F56"/>
    <mergeCell ref="I56:N56"/>
    <mergeCell ref="A42:C42"/>
    <mergeCell ref="I42:K42"/>
    <mergeCell ref="A39:B39"/>
    <mergeCell ref="C39:D39"/>
    <mergeCell ref="E39:F39"/>
    <mergeCell ref="I39:J39"/>
    <mergeCell ref="K39:L39"/>
    <mergeCell ref="M39:N39"/>
    <mergeCell ref="P9:P17"/>
    <mergeCell ref="A31:F31"/>
    <mergeCell ref="I31:N31"/>
    <mergeCell ref="A32:F32"/>
    <mergeCell ref="I32:N32"/>
    <mergeCell ref="C34:G34"/>
    <mergeCell ref="K34:O34"/>
    <mergeCell ref="C35:G35"/>
    <mergeCell ref="K35:O35"/>
    <mergeCell ref="A13:B13"/>
    <mergeCell ref="C13:D13"/>
    <mergeCell ref="E13:F13"/>
    <mergeCell ref="I13:J13"/>
    <mergeCell ref="I15:O15"/>
    <mergeCell ref="A16:C16"/>
    <mergeCell ref="I16:K16"/>
    <mergeCell ref="A50:C50"/>
    <mergeCell ref="I50:K50"/>
    <mergeCell ref="I62:J62"/>
    <mergeCell ref="K62:L62"/>
    <mergeCell ref="A51:C51"/>
    <mergeCell ref="A52:C52"/>
    <mergeCell ref="I52:K52"/>
    <mergeCell ref="E28:F28"/>
    <mergeCell ref="I28:J28"/>
    <mergeCell ref="K28:L28"/>
    <mergeCell ref="A29:C29"/>
    <mergeCell ref="I29:K29"/>
    <mergeCell ref="I51:K51"/>
    <mergeCell ref="A30:F30"/>
    <mergeCell ref="I30:N30"/>
    <mergeCell ref="A34:B34"/>
    <mergeCell ref="I34:J34"/>
    <mergeCell ref="A36:B36"/>
    <mergeCell ref="C36:D36"/>
    <mergeCell ref="I36:J36"/>
    <mergeCell ref="K36:L36"/>
    <mergeCell ref="I35:J35"/>
    <mergeCell ref="A40:B40"/>
    <mergeCell ref="C40:D40"/>
    <mergeCell ref="A164:B164"/>
    <mergeCell ref="M158:N158"/>
    <mergeCell ref="C157:D157"/>
    <mergeCell ref="I157:J157"/>
    <mergeCell ref="K157:L157"/>
    <mergeCell ref="A158:B158"/>
    <mergeCell ref="C158:D158"/>
    <mergeCell ref="E158:F158"/>
    <mergeCell ref="I158:J158"/>
    <mergeCell ref="K158:L158"/>
    <mergeCell ref="M157:N157"/>
    <mergeCell ref="A3:D3"/>
    <mergeCell ref="E3:G3"/>
    <mergeCell ref="A4:B4"/>
    <mergeCell ref="C4:D4"/>
    <mergeCell ref="E4:F4"/>
    <mergeCell ref="A8:B8"/>
    <mergeCell ref="C8:G8"/>
    <mergeCell ref="I8:J8"/>
    <mergeCell ref="K8:O8"/>
    <mergeCell ref="A5:B5"/>
    <mergeCell ref="C5:D5"/>
    <mergeCell ref="E5:F5"/>
    <mergeCell ref="A6:B6"/>
    <mergeCell ref="C6:D6"/>
    <mergeCell ref="E6:F6"/>
    <mergeCell ref="C9:G9"/>
    <mergeCell ref="I9:J9"/>
    <mergeCell ref="K9:O9"/>
    <mergeCell ref="A10:B10"/>
    <mergeCell ref="C10:D10"/>
    <mergeCell ref="I10:J10"/>
    <mergeCell ref="K10:L10"/>
    <mergeCell ref="E10:F10"/>
    <mergeCell ref="M10:N10"/>
    <mergeCell ref="A9:B9"/>
    <mergeCell ref="M13:N13"/>
    <mergeCell ref="A14:B14"/>
    <mergeCell ref="C14:D14"/>
    <mergeCell ref="E14:F14"/>
    <mergeCell ref="I14:J14"/>
    <mergeCell ref="K14:L14"/>
    <mergeCell ref="I11:J11"/>
    <mergeCell ref="K11:L11"/>
    <mergeCell ref="M14:N14"/>
    <mergeCell ref="M11:N11"/>
    <mergeCell ref="K13:L13"/>
    <mergeCell ref="A11:B11"/>
    <mergeCell ref="C11:D11"/>
    <mergeCell ref="E11:F11"/>
    <mergeCell ref="A18:C18"/>
    <mergeCell ref="I18:K18"/>
    <mergeCell ref="A19:C19"/>
    <mergeCell ref="I19:K19"/>
    <mergeCell ref="A20:C20"/>
    <mergeCell ref="I20:K20"/>
    <mergeCell ref="A15:G15"/>
    <mergeCell ref="A25:C25"/>
    <mergeCell ref="I25:K25"/>
    <mergeCell ref="A17:C17"/>
    <mergeCell ref="I17:K17"/>
    <mergeCell ref="A24:C24"/>
    <mergeCell ref="I24:K24"/>
    <mergeCell ref="M40:N40"/>
    <mergeCell ref="A41:G41"/>
    <mergeCell ref="I41:O41"/>
    <mergeCell ref="M28:N28"/>
    <mergeCell ref="A26:C26"/>
    <mergeCell ref="I26:K26"/>
    <mergeCell ref="A21:C21"/>
    <mergeCell ref="I21:K21"/>
    <mergeCell ref="A22:C22"/>
    <mergeCell ref="I22:K22"/>
    <mergeCell ref="A23:C23"/>
    <mergeCell ref="I23:K23"/>
    <mergeCell ref="A35:B35"/>
    <mergeCell ref="A37:B37"/>
    <mergeCell ref="C37:D37"/>
    <mergeCell ref="I37:J37"/>
    <mergeCell ref="K37:L37"/>
    <mergeCell ref="A27:B27"/>
    <mergeCell ref="C27:D27"/>
    <mergeCell ref="E27:F27"/>
    <mergeCell ref="I27:J27"/>
    <mergeCell ref="K27:L27"/>
    <mergeCell ref="A28:B28"/>
    <mergeCell ref="C28:D28"/>
    <mergeCell ref="I57:N57"/>
    <mergeCell ref="A58:F58"/>
    <mergeCell ref="I58:N58"/>
    <mergeCell ref="C60:G60"/>
    <mergeCell ref="K60:O60"/>
    <mergeCell ref="C54:D54"/>
    <mergeCell ref="M27:N27"/>
    <mergeCell ref="A43:C43"/>
    <mergeCell ref="I43:K43"/>
    <mergeCell ref="A44:C44"/>
    <mergeCell ref="I44:K44"/>
    <mergeCell ref="A48:C48"/>
    <mergeCell ref="I48:K48"/>
    <mergeCell ref="A49:C49"/>
    <mergeCell ref="I49:K49"/>
    <mergeCell ref="A45:C45"/>
    <mergeCell ref="I45:K45"/>
    <mergeCell ref="A46:C46"/>
    <mergeCell ref="I46:K46"/>
    <mergeCell ref="A47:C47"/>
    <mergeCell ref="I47:K47"/>
    <mergeCell ref="E40:F40"/>
    <mergeCell ref="I40:J40"/>
    <mergeCell ref="K40:L40"/>
    <mergeCell ref="E66:F66"/>
    <mergeCell ref="I66:J66"/>
    <mergeCell ref="K66:L66"/>
    <mergeCell ref="A65:B65"/>
    <mergeCell ref="C65:D65"/>
    <mergeCell ref="E65:F65"/>
    <mergeCell ref="I65:J65"/>
    <mergeCell ref="K65:L65"/>
    <mergeCell ref="A53:B53"/>
    <mergeCell ref="C53:D53"/>
    <mergeCell ref="E53:F53"/>
    <mergeCell ref="I53:J53"/>
    <mergeCell ref="K53:L53"/>
    <mergeCell ref="C61:G61"/>
    <mergeCell ref="K61:O61"/>
    <mergeCell ref="M53:N53"/>
    <mergeCell ref="A54:B54"/>
    <mergeCell ref="A60:B60"/>
    <mergeCell ref="I60:J60"/>
    <mergeCell ref="A61:B61"/>
    <mergeCell ref="I61:J61"/>
    <mergeCell ref="A62:B62"/>
    <mergeCell ref="C62:D62"/>
    <mergeCell ref="A57:F57"/>
    <mergeCell ref="M79:N79"/>
    <mergeCell ref="C80:D80"/>
    <mergeCell ref="E80:F80"/>
    <mergeCell ref="K80:L80"/>
    <mergeCell ref="M80:N80"/>
    <mergeCell ref="A75:C75"/>
    <mergeCell ref="A81:C81"/>
    <mergeCell ref="I81:K81"/>
    <mergeCell ref="A82:F82"/>
    <mergeCell ref="I82:N82"/>
    <mergeCell ref="I77:K77"/>
    <mergeCell ref="A78:C78"/>
    <mergeCell ref="I78:K78"/>
    <mergeCell ref="A79:B79"/>
    <mergeCell ref="C79:D79"/>
    <mergeCell ref="E79:F79"/>
    <mergeCell ref="I79:J79"/>
    <mergeCell ref="K79:L79"/>
    <mergeCell ref="A83:F83"/>
    <mergeCell ref="I83:N83"/>
    <mergeCell ref="A87:B87"/>
    <mergeCell ref="I87:J87"/>
    <mergeCell ref="A86:B86"/>
    <mergeCell ref="I86:J86"/>
    <mergeCell ref="A84:F84"/>
    <mergeCell ref="I84:N84"/>
    <mergeCell ref="C86:G86"/>
    <mergeCell ref="K86:O86"/>
    <mergeCell ref="C87:G87"/>
    <mergeCell ref="K87:O87"/>
    <mergeCell ref="A139:B139"/>
    <mergeCell ref="C139:G139"/>
    <mergeCell ref="I139:J139"/>
    <mergeCell ref="K139:O139"/>
    <mergeCell ref="I96:K96"/>
    <mergeCell ref="A94:C94"/>
    <mergeCell ref="I94:K94"/>
    <mergeCell ref="A95:C95"/>
    <mergeCell ref="I95:K95"/>
    <mergeCell ref="K106:L106"/>
    <mergeCell ref="M105:N105"/>
    <mergeCell ref="E106:F106"/>
    <mergeCell ref="M106:N106"/>
    <mergeCell ref="A107:C107"/>
    <mergeCell ref="I107:K107"/>
    <mergeCell ref="A101:C101"/>
    <mergeCell ref="I101:K101"/>
    <mergeCell ref="A102:C102"/>
    <mergeCell ref="I102:K102"/>
    <mergeCell ref="A103:C103"/>
    <mergeCell ref="I103:K103"/>
    <mergeCell ref="A104:C104"/>
    <mergeCell ref="I104:K104"/>
    <mergeCell ref="A105:B105"/>
    <mergeCell ref="E62:F62"/>
    <mergeCell ref="A64:D64"/>
    <mergeCell ref="E64:G64"/>
    <mergeCell ref="F81:G81"/>
    <mergeCell ref="M62:N62"/>
    <mergeCell ref="I64:L64"/>
    <mergeCell ref="M64:O64"/>
    <mergeCell ref="N81:O81"/>
    <mergeCell ref="E12:G12"/>
    <mergeCell ref="A12:D12"/>
    <mergeCell ref="F29:G29"/>
    <mergeCell ref="I12:L12"/>
    <mergeCell ref="M12:O12"/>
    <mergeCell ref="N29:O29"/>
    <mergeCell ref="F55:G55"/>
    <mergeCell ref="E36:F36"/>
    <mergeCell ref="E37:F37"/>
    <mergeCell ref="A38:D38"/>
    <mergeCell ref="E38:G38"/>
    <mergeCell ref="M36:N36"/>
    <mergeCell ref="M37:N37"/>
    <mergeCell ref="I38:L38"/>
    <mergeCell ref="M38:O38"/>
    <mergeCell ref="N55:O55"/>
    <mergeCell ref="E88:F88"/>
    <mergeCell ref="E89:F89"/>
    <mergeCell ref="A90:D90"/>
    <mergeCell ref="E90:G90"/>
    <mergeCell ref="F107:G107"/>
    <mergeCell ref="M88:N88"/>
    <mergeCell ref="I90:L90"/>
    <mergeCell ref="M90:O90"/>
    <mergeCell ref="N107:O107"/>
    <mergeCell ref="A89:B89"/>
    <mergeCell ref="C89:D89"/>
    <mergeCell ref="A91:B91"/>
    <mergeCell ref="C91:D91"/>
    <mergeCell ref="A88:B88"/>
    <mergeCell ref="C88:D88"/>
    <mergeCell ref="I88:J88"/>
    <mergeCell ref="K88:L88"/>
    <mergeCell ref="E91:F91"/>
    <mergeCell ref="I91:J91"/>
    <mergeCell ref="K91:L91"/>
    <mergeCell ref="M91:N91"/>
    <mergeCell ref="A92:B92"/>
    <mergeCell ref="C92:D92"/>
    <mergeCell ref="E92:F92"/>
    <mergeCell ref="E168:G168"/>
    <mergeCell ref="F185:G185"/>
    <mergeCell ref="M166:N166"/>
    <mergeCell ref="M167:N167"/>
    <mergeCell ref="I168:L168"/>
    <mergeCell ref="M168:O168"/>
    <mergeCell ref="N185:O185"/>
    <mergeCell ref="E140:F140"/>
    <mergeCell ref="A142:D142"/>
    <mergeCell ref="E142:G142"/>
    <mergeCell ref="M140:N140"/>
    <mergeCell ref="I142:L142"/>
    <mergeCell ref="M142:O142"/>
    <mergeCell ref="F159:G159"/>
    <mergeCell ref="N159:O159"/>
    <mergeCell ref="E166:F166"/>
    <mergeCell ref="A159:C159"/>
    <mergeCell ref="I159:K159"/>
    <mergeCell ref="A160:F160"/>
    <mergeCell ref="I160:N160"/>
    <mergeCell ref="A161:F161"/>
    <mergeCell ref="I161:N161"/>
    <mergeCell ref="A162:F162"/>
    <mergeCell ref="I162:N162"/>
  </mergeCells>
  <phoneticPr fontId="9"/>
  <conditionalFormatting sqref="A27:A28 C27:C28 E27:E28">
    <cfRule type="expression" dxfId="46" priority="107" stopIfTrue="1">
      <formula>$G$4=TRUE</formula>
    </cfRule>
  </conditionalFormatting>
  <conditionalFormatting sqref="A53:A54 C53:C54 E53:E54">
    <cfRule type="expression" dxfId="45" priority="69" stopIfTrue="1">
      <formula>$G$4=TRUE</formula>
    </cfRule>
  </conditionalFormatting>
  <conditionalFormatting sqref="A79:A80 C79:C80 E79:E80">
    <cfRule type="expression" dxfId="44" priority="65" stopIfTrue="1">
      <formula>$G$4=TRUE</formula>
    </cfRule>
  </conditionalFormatting>
  <conditionalFormatting sqref="A105:A106 C105:C106 E105:E106">
    <cfRule type="expression" dxfId="43" priority="61" stopIfTrue="1">
      <formula>$G$4=TRUE</formula>
    </cfRule>
  </conditionalFormatting>
  <conditionalFormatting sqref="A131:A132 C131:C132 E131:E132">
    <cfRule type="expression" dxfId="42" priority="57" stopIfTrue="1">
      <formula>$G$4=TRUE</formula>
    </cfRule>
  </conditionalFormatting>
  <conditionalFormatting sqref="A157:A158 C157:C158 E157:E158">
    <cfRule type="expression" dxfId="41" priority="53" stopIfTrue="1">
      <formula>$G$4=TRUE</formula>
    </cfRule>
  </conditionalFormatting>
  <conditionalFormatting sqref="A183:A184 C183:C184 E183:E184">
    <cfRule type="expression" dxfId="40" priority="49" stopIfTrue="1">
      <formula>$G$4=TRUE</formula>
    </cfRule>
  </conditionalFormatting>
  <conditionalFormatting sqref="F17 A17:B26">
    <cfRule type="expression" dxfId="39" priority="109" stopIfTrue="1">
      <formula>#REF!=TRUE</formula>
    </cfRule>
  </conditionalFormatting>
  <conditionalFormatting sqref="F43 A43:B52">
    <cfRule type="expression" dxfId="38" priority="103" stopIfTrue="1">
      <formula>#REF!=TRUE</formula>
    </cfRule>
  </conditionalFormatting>
  <conditionalFormatting sqref="F69 A69:B78">
    <cfRule type="expression" dxfId="37" priority="101" stopIfTrue="1">
      <formula>#REF!=TRUE</formula>
    </cfRule>
  </conditionalFormatting>
  <conditionalFormatting sqref="F95 A95:B104">
    <cfRule type="expression" dxfId="36" priority="99" stopIfTrue="1">
      <formula>#REF!=TRUE</formula>
    </cfRule>
  </conditionalFormatting>
  <conditionalFormatting sqref="F121 A121:B130">
    <cfRule type="expression" dxfId="35" priority="97" stopIfTrue="1">
      <formula>#REF!=TRUE</formula>
    </cfRule>
  </conditionalFormatting>
  <conditionalFormatting sqref="F147 A147:B156">
    <cfRule type="expression" dxfId="34" priority="95" stopIfTrue="1">
      <formula>#REF!=TRUE</formula>
    </cfRule>
  </conditionalFormatting>
  <conditionalFormatting sqref="F173 A173:B182">
    <cfRule type="expression" dxfId="33" priority="93" stopIfTrue="1">
      <formula>#REF!=TRUE</formula>
    </cfRule>
  </conditionalFormatting>
  <conditionalFormatting sqref="G27">
    <cfRule type="expression" dxfId="32" priority="106" stopIfTrue="1">
      <formula>$G$4=TRUE</formula>
    </cfRule>
  </conditionalFormatting>
  <conditionalFormatting sqref="G53">
    <cfRule type="expression" dxfId="31" priority="68" stopIfTrue="1">
      <formula>$G$4=TRUE</formula>
    </cfRule>
  </conditionalFormatting>
  <conditionalFormatting sqref="G79">
    <cfRule type="expression" dxfId="30" priority="64" stopIfTrue="1">
      <formula>$G$4=TRUE</formula>
    </cfRule>
  </conditionalFormatting>
  <conditionalFormatting sqref="G105">
    <cfRule type="expression" dxfId="29" priority="60" stopIfTrue="1">
      <formula>$G$4=TRUE</formula>
    </cfRule>
  </conditionalFormatting>
  <conditionalFormatting sqref="G131">
    <cfRule type="expression" dxfId="28" priority="56" stopIfTrue="1">
      <formula>$G$4=TRUE</formula>
    </cfRule>
  </conditionalFormatting>
  <conditionalFormatting sqref="G157">
    <cfRule type="expression" dxfId="27" priority="52" stopIfTrue="1">
      <formula>$G$4=TRUE</formula>
    </cfRule>
  </conditionalFormatting>
  <conditionalFormatting sqref="G183">
    <cfRule type="expression" dxfId="26" priority="48" stopIfTrue="1">
      <formula>$G$4=TRUE</formula>
    </cfRule>
  </conditionalFormatting>
  <conditionalFormatting sqref="I27:I28">
    <cfRule type="expression" dxfId="25" priority="1" stopIfTrue="1">
      <formula>$G$4=TRUE</formula>
    </cfRule>
  </conditionalFormatting>
  <conditionalFormatting sqref="I53:I54 K53:K54 M53:M54">
    <cfRule type="expression" dxfId="24" priority="67" stopIfTrue="1">
      <formula>$G$4=TRUE</formula>
    </cfRule>
  </conditionalFormatting>
  <conditionalFormatting sqref="I79:I80 K79:K80 M79:M80">
    <cfRule type="expression" dxfId="23" priority="63" stopIfTrue="1">
      <formula>$G$4=TRUE</formula>
    </cfRule>
  </conditionalFormatting>
  <conditionalFormatting sqref="I105:I106 K105:K106 M105:M106">
    <cfRule type="expression" dxfId="22" priority="59" stopIfTrue="1">
      <formula>$G$4=TRUE</formula>
    </cfRule>
  </conditionalFormatting>
  <conditionalFormatting sqref="I131:I132 K131:K132 M131:M132">
    <cfRule type="expression" dxfId="21" priority="55" stopIfTrue="1">
      <formula>$G$4=TRUE</formula>
    </cfRule>
  </conditionalFormatting>
  <conditionalFormatting sqref="I157:I158 K157:K158 M157:M158">
    <cfRule type="expression" dxfId="20" priority="51" stopIfTrue="1">
      <formula>$G$4=TRUE</formula>
    </cfRule>
  </conditionalFormatting>
  <conditionalFormatting sqref="I183:I184 K183:K184 M183:M184">
    <cfRule type="expression" dxfId="19" priority="47" stopIfTrue="1">
      <formula>$G$4=TRUE</formula>
    </cfRule>
  </conditionalFormatting>
  <conditionalFormatting sqref="K27:K28 M27:M28">
    <cfRule type="expression" dxfId="18" priority="105" stopIfTrue="1">
      <formula>$G$4=TRUE</formula>
    </cfRule>
  </conditionalFormatting>
  <conditionalFormatting sqref="N17 I17:J26">
    <cfRule type="expression" dxfId="17" priority="108" stopIfTrue="1">
      <formula>#REF!=TRUE</formula>
    </cfRule>
  </conditionalFormatting>
  <conditionalFormatting sqref="N43 I43:J52">
    <cfRule type="expression" dxfId="16" priority="102" stopIfTrue="1">
      <formula>#REF!=TRUE</formula>
    </cfRule>
  </conditionalFormatting>
  <conditionalFormatting sqref="N69 I69:J78">
    <cfRule type="expression" dxfId="15" priority="100" stopIfTrue="1">
      <formula>#REF!=TRUE</formula>
    </cfRule>
  </conditionalFormatting>
  <conditionalFormatting sqref="N95 I95:J104">
    <cfRule type="expression" dxfId="14" priority="98" stopIfTrue="1">
      <formula>#REF!=TRUE</formula>
    </cfRule>
  </conditionalFormatting>
  <conditionalFormatting sqref="N121 I121:J130">
    <cfRule type="expression" dxfId="13" priority="96" stopIfTrue="1">
      <formula>#REF!=TRUE</formula>
    </cfRule>
  </conditionalFormatting>
  <conditionalFormatting sqref="N147 I147:J156">
    <cfRule type="expression" dxfId="12" priority="94" stopIfTrue="1">
      <formula>#REF!=TRUE</formula>
    </cfRule>
  </conditionalFormatting>
  <conditionalFormatting sqref="N173 I173:J182">
    <cfRule type="expression" dxfId="11" priority="92" stopIfTrue="1">
      <formula>#REF!=TRUE</formula>
    </cfRule>
  </conditionalFormatting>
  <conditionalFormatting sqref="O27">
    <cfRule type="expression" dxfId="10" priority="104" stopIfTrue="1">
      <formula>$G$4=TRUE</formula>
    </cfRule>
  </conditionalFormatting>
  <conditionalFormatting sqref="O53">
    <cfRule type="expression" dxfId="9" priority="66" stopIfTrue="1">
      <formula>$G$4=TRUE</formula>
    </cfRule>
  </conditionalFormatting>
  <conditionalFormatting sqref="O79">
    <cfRule type="expression" dxfId="8" priority="62" stopIfTrue="1">
      <formula>$G$4=TRUE</formula>
    </cfRule>
  </conditionalFormatting>
  <conditionalFormatting sqref="O105">
    <cfRule type="expression" dxfId="7" priority="58" stopIfTrue="1">
      <formula>$G$4=TRUE</formula>
    </cfRule>
  </conditionalFormatting>
  <conditionalFormatting sqref="O131">
    <cfRule type="expression" dxfId="6" priority="54" stopIfTrue="1">
      <formula>$G$4=TRUE</formula>
    </cfRule>
  </conditionalFormatting>
  <conditionalFormatting sqref="O157">
    <cfRule type="expression" dxfId="5" priority="50" stopIfTrue="1">
      <formula>$G$4=TRUE</formula>
    </cfRule>
  </conditionalFormatting>
  <conditionalFormatting sqref="O183">
    <cfRule type="expression" dxfId="4" priority="46" stopIfTrue="1">
      <formula>$G$4=TRUE</formula>
    </cfRule>
  </conditionalFormatting>
  <dataValidations count="4">
    <dataValidation type="whole" operator="lessThanOrEqual" allowBlank="1" showInputMessage="1" showErrorMessage="1" sqref="G31 O31 G57 O57 G83 O83 G109 O135 G161 O109 G135 O187 O161 G187" xr:uid="{00000000-0002-0000-0800-000001000000}">
      <formula1>0</formula1>
    </dataValidation>
    <dataValidation imeMode="off" allowBlank="1" showInputMessage="1" showErrorMessage="1" sqref="G27 E28 O27 M28 G53 E54 O53 M54 G79 E80 O79 M80 G105 E106 O105 M106 G131 E132 O131 M132 G157 E158 O157 M158 G183 E184 O183 M184" xr:uid="{066FA415-9FC8-4D41-AD42-9D8D275636E5}"/>
    <dataValidation imeMode="hiragana" allowBlank="1" showInputMessage="1" showErrorMessage="1" sqref="E27:E28 G27 A27:A28 C27:C28 M27:M28 O27 K183:K184 K27:K28 E53:E54 G53 A53:A54 C53:C54 M53:M54 O53 I53:I54 K53:K54 E79:E80 G79 A79:A80 C79:C80 M79:M80 O79 I79:I80 K79:K80 E105:E106 G105 A105:A106 C105:C106 M105:M106 O105 I105:I106 K105:K106 E131:E132 G131 A131:A132 C131:C132 M131:M132 O131 I131:I132 K131:K132 E157:E158 G157 A157:A158 C157:C158 M157:M158 O157 I157:I158 K157:K158 E183:E184 G183 A183:A184 C183:C184 M183:M184 O183 I183:I184 I27:I28" xr:uid="{9334FA14-04A7-42AD-804A-6B13AFE5A3CF}"/>
    <dataValidation allowBlank="1" showInputMessage="1" showErrorMessage="1" prompt="数字のみ入力" sqref="C10:D10 G10 K10:L10 O10 G36 O36 G62 O62 G88 O88 G114 O114 G140 O140 G166 O166" xr:uid="{10929A59-5FBA-4876-809A-CC452CB9B55A}"/>
  </dataValidations>
  <pageMargins left="0.70866141732283472" right="0.39370078740157483" top="0.6692913385826772" bottom="0.6692913385826772" header="0.31496062992125984" footer="0.31496062992125984"/>
  <pageSetup paperSize="9" scale="62" fitToHeight="0" orientation="portrait" cellComments="asDisplayed" r:id="rId1"/>
  <headerFooter scaleWithDoc="0">
    <oddFooter>&amp;R&amp;"ＭＳ ゴシック,標準"&amp;12整理番号：（事務局記入欄）</oddFooter>
  </headerFooter>
  <rowBreaks count="3" manualBreakCount="3">
    <brk id="58" max="14" man="1"/>
    <brk id="110" max="14" man="1"/>
    <brk id="162" max="1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はじめにお読みください</vt:lpstr>
      <vt:lpstr>交付申請書総表貼り付け欄</vt:lpstr>
      <vt:lpstr>総表</vt:lpstr>
      <vt:lpstr>個表1</vt:lpstr>
      <vt:lpstr>個表2</vt:lpstr>
      <vt:lpstr>支出決算書</vt:lpstr>
      <vt:lpstr>【非表示】経費一覧</vt:lpstr>
      <vt:lpstr>収支報告書</vt:lpstr>
      <vt:lpstr>別紙入場料詳細</vt:lpstr>
      <vt:lpstr>【非表示】分野・ジャンル</vt:lpstr>
      <vt:lpstr>別紙2 当日来場者数内訳</vt:lpstr>
      <vt:lpstr>変更理由書</vt:lpstr>
      <vt:lpstr>記入例</vt:lpstr>
      <vt:lpstr>支払申請書</vt:lpstr>
      <vt:lpstr>支出決算書!Criteria</vt:lpstr>
      <vt:lpstr>【非表示】経費一覧!Print_Area</vt:lpstr>
      <vt:lpstr>記入例!Print_Area</vt:lpstr>
      <vt:lpstr>個表1!Print_Area</vt:lpstr>
      <vt:lpstr>個表2!Print_Area</vt:lpstr>
      <vt:lpstr>交付申請書総表貼り付け欄!Print_Area</vt:lpstr>
      <vt:lpstr>支出決算書!Print_Area</vt:lpstr>
      <vt:lpstr>支払申請書!Print_Area</vt:lpstr>
      <vt:lpstr>収支報告書!Print_Area</vt:lpstr>
      <vt:lpstr>総表!Print_Area</vt:lpstr>
      <vt:lpstr>'別紙2 当日来場者数内訳'!Print_Area</vt:lpstr>
      <vt:lpstr>別紙入場料詳細!Print_Area</vt:lpstr>
      <vt:lpstr>変更理由書!Print_Area</vt:lpstr>
      <vt:lpstr>支出決算書!Print_Titles</vt:lpstr>
      <vt:lpstr>'別紙2 当日来場者数内訳'!Print_Titles</vt:lpstr>
      <vt:lpstr>演劇</vt:lpstr>
      <vt:lpstr>応募分野</vt:lpstr>
      <vt:lpstr>音楽</vt:lpstr>
      <vt:lpstr>音楽費</vt:lpstr>
      <vt:lpstr>会場費</vt:lpstr>
      <vt:lpstr>稽古費</vt:lpstr>
      <vt:lpstr>大衆芸能</vt:lpstr>
      <vt:lpstr>伝統芸能</vt:lpstr>
      <vt:lpstr>舞台費</vt:lpstr>
      <vt:lpstr>舞踊</vt:lpstr>
      <vt:lpstr>文芸費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ariyama serino</cp:lastModifiedBy>
  <cp:lastPrinted>2025-05-19T04:52:51Z</cp:lastPrinted>
  <dcterms:created xsi:type="dcterms:W3CDTF">2020-08-12T01:57:30Z</dcterms:created>
  <dcterms:modified xsi:type="dcterms:W3CDTF">2025-05-20T07:44:14Z</dcterms:modified>
</cp:coreProperties>
</file>