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updateLinks="never" codeName="ThisWorkbook"/>
  <mc:AlternateContent xmlns:mc="http://schemas.openxmlformats.org/markup-compatibility/2006">
    <mc:Choice Requires="x15">
      <x15ac:absPath xmlns:x15ac="http://schemas.microsoft.com/office/spreadsheetml/2010/11/ac" url="https://ntjjac-my.sharepoint.com/personal/s-kimura_ntj_jac_go_jp/Documents/デスクトップ/作業用フォルダ/"/>
    </mc:Choice>
  </mc:AlternateContent>
  <xr:revisionPtr revIDLastSave="39" documentId="8_{E30D89C6-B5FF-49BB-BDC2-1D52D20CB2B5}" xr6:coauthVersionLast="47" xr6:coauthVersionMax="47" xr10:uidLastSave="{8C7C87B1-B649-43EF-A348-794881C03337}"/>
  <bookViews>
    <workbookView xWindow="-110" yWindow="-110" windowWidth="19420" windowHeight="10420" tabRatio="867" activeTab="2" xr2:uid="{00000000-000D-0000-FFFF-FFFF00000000}"/>
  </bookViews>
  <sheets>
    <sheet name="はじめにお読みください" sheetId="66" r:id="rId1"/>
    <sheet name="交付申請書総表コピー欄" sheetId="65" r:id="rId2"/>
    <sheet name="総表" sheetId="46" r:id="rId3"/>
    <sheet name="個表A" sheetId="23" r:id="rId4"/>
    <sheet name="個表B" sheetId="64" r:id="rId5"/>
    <sheet name="支出決算書" sheetId="49" r:id="rId6"/>
    <sheet name="【非表示】経費一覧" sheetId="33" state="hidden" r:id="rId7"/>
    <sheet name="収入" sheetId="59" r:id="rId8"/>
    <sheet name="別紙入場料詳細" sheetId="48" r:id="rId9"/>
    <sheet name="当日来場者数内訳" sheetId="68" r:id="rId10"/>
    <sheet name="支払申請書" sheetId="67" r:id="rId11"/>
    <sheet name="【非表示】分野・ジャンル" sheetId="42" state="hidden"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xlnm._FilterDatabase" localSheetId="6" hidden="1">【非表示】経費一覧!$A$1:$D$1</definedName>
    <definedName name="_xlnm.Print_Area" localSheetId="6">【非表示】経費一覧!$A$1:$D$105</definedName>
    <definedName name="_xlnm.Print_Area" localSheetId="3">個表A!$B$1:$M$67</definedName>
    <definedName name="_xlnm.Print_Area" localSheetId="4">個表B!$A$1:$J$210</definedName>
    <definedName name="_xlnm.Print_Area" localSheetId="1">交付申請書総表コピー欄!$A$1:$J$67</definedName>
    <definedName name="_xlnm.Print_Area" localSheetId="5">支出決算書!$B$1:$P$142</definedName>
    <definedName name="_xlnm.Print_Area" localSheetId="10">支払申請書!$A$1:$L$32</definedName>
    <definedName name="_xlnm.Print_Area" localSheetId="7">収入!$A$1:$I$73</definedName>
    <definedName name="_xlnm.Print_Area" localSheetId="2">総表!$A$1:$L$67</definedName>
    <definedName name="_xlnm.Print_Area" localSheetId="8">別紙入場料詳細!$A$1:$O$307</definedName>
    <definedName name="_xlnm.Print_Titles" localSheetId="5">支出決算書!$22:$22</definedName>
    <definedName name="_xlnm.Print_Titles" localSheetId="7">収入!$12:$12</definedName>
    <definedName name="_xlnm.Print_Titles" localSheetId="9">当日来場者数内訳!$1:$4</definedName>
    <definedName name="Z_1931C2DD_0477_40D3_ABFA_7C96E25F8814_.wvu.PrintArea" localSheetId="7" hidden="1">収入!$A$3:$I$73</definedName>
    <definedName name="Z_1931C2DD_0477_40D3_ABFA_7C96E25F8814_.wvu.PrintTitles" localSheetId="7" hidden="1">収入!$12:$12</definedName>
    <definedName name="演劇">【非表示】分野・ジャンル!$C$2:$C$6</definedName>
    <definedName name="応募分野" localSheetId="0">[1]【非表示】分野・ジャンル!$A$1:$F$1</definedName>
    <definedName name="応募分野" localSheetId="1">[2]【非表示】分野・ジャンル!$A$1:$E$1</definedName>
    <definedName name="応募分野" localSheetId="10">[3]【非表示】分野・ジャンル!$A$1:$F$1</definedName>
    <definedName name="応募分野" localSheetId="9">[4]【非表示】分野・ジャンル!$A$1:$E$1</definedName>
    <definedName name="応募分野">【非表示】分野・ジャンル!$A$1:$E$1</definedName>
    <definedName name="音楽">【非表示】分野・ジャンル!$A$2:$A$7</definedName>
    <definedName name="音楽費">【非表示】経費一覧!$C$8:$C$17</definedName>
    <definedName name="会場費・舞台費・運搬費" localSheetId="0">[5]【非表示】経費一覧!$C$57:$C$80</definedName>
    <definedName name="会場費・舞台費・運搬費" localSheetId="1">[2]【非表示】経費一覧!$C$57:$C$80</definedName>
    <definedName name="会場費・舞台費・運搬費" localSheetId="10">[5]【非表示】経費一覧!$C$57:$C$80</definedName>
    <definedName name="会場費・舞台費・運搬費" localSheetId="9">[4]【非表示】経費一覧!$C$57:$C$80</definedName>
    <definedName name="会場費・舞台費・運搬費">【非表示】経費一覧!$C$57:$C$80</definedName>
    <definedName name="活動区分">[6]《非表示》分野・ジャンル!$A$1:$E$1</definedName>
    <definedName name="感染症対策経費" localSheetId="0">[1]【非表示】経費一覧!$C$79:$C$83</definedName>
    <definedName name="感染症対策経費" localSheetId="1">[2]【非表示】経費一覧!$C$101:$C$105</definedName>
    <definedName name="感染症対策経費" localSheetId="10">[3]【非表示】経費一覧!$C$79:$C$83</definedName>
    <definedName name="感染症対策経費" localSheetId="9">[4]【非表示】経費一覧!$C$101:$C$105</definedName>
    <definedName name="感染症対策経費">【非表示】経費一覧!$C$101:$C$105</definedName>
    <definedName name="稽古費">【非表示】経費一覧!$C$2:$C$3</definedName>
    <definedName name="謝金・旅費・宣伝費等" localSheetId="0">[5]【非表示】経費一覧!$C$81:$C$100</definedName>
    <definedName name="謝金・旅費・宣伝費等" localSheetId="1">[2]【非表示】経費一覧!$C$81:$C$100</definedName>
    <definedName name="謝金・旅費・宣伝費等" localSheetId="10">[5]【非表示】経費一覧!$C$81:$C$100</definedName>
    <definedName name="謝金・旅費・宣伝費等" localSheetId="9">[4]【非表示】経費一覧!$C$81:$C$100</definedName>
    <definedName name="謝金・旅費・宣伝費等">【非表示】経費一覧!$C$81:$C$100</definedName>
    <definedName name="出演費・音楽費・文芸費" localSheetId="0">[5]【非表示】経費一覧!$C$2:$C$56</definedName>
    <definedName name="出演費・音楽費・文芸費" localSheetId="1">[2]【非表示】経費一覧!$C$2:$C$56</definedName>
    <definedName name="出演費・音楽費・文芸費" localSheetId="10">[5]【非表示】経費一覧!$C$2:$C$56</definedName>
    <definedName name="出演費・音楽費・文芸費" localSheetId="9">[4]【非表示】経費一覧!$C$2:$C$56</definedName>
    <definedName name="出演費・音楽費・文芸費">【非表示】経費一覧!$C$2:$C$56</definedName>
    <definedName name="助成対象外経費" localSheetId="0">[5]【非表示】経費一覧!$C$106:$C$112</definedName>
    <definedName name="助成対象外経費" localSheetId="1">[2]【非表示】経費一覧!$C$106:$C$112</definedName>
    <definedName name="助成対象外経費" localSheetId="10">[5]【非表示】経費一覧!$C$106:$C$112</definedName>
    <definedName name="助成対象外経費" localSheetId="9">[4]【非表示】経費一覧!$C$106:$C$112</definedName>
    <definedName name="助成対象外経費">【非表示】経費一覧!$C$106:$C$112</definedName>
    <definedName name="大衆芸能">【非表示】分野・ジャンル!$E$2:$E$8</definedName>
    <definedName name="伝統芸能">【非表示】分野・ジャンル!$D$2:$D$9</definedName>
    <definedName name="舞台費" localSheetId="0">[1]【非表示】経費一覧!$C$56:$C$75</definedName>
    <definedName name="舞台費" localSheetId="10">[3]【非表示】経費一覧!$C$56:$C$75</definedName>
    <definedName name="舞台費">[7]【非表示】経費一覧!$C$56:$C$75</definedName>
    <definedName name="舞踊">【非表示】分野・ジャンル!$B$2:$B$6</definedName>
    <definedName name="文芸費" localSheetId="1">[8]【非表示】経費一覧!$C$16:$C$54</definedName>
    <definedName name="文芸費">[9]【非表示】経費一覧!$C$16:$C$54</definedName>
    <definedName name="旅費" localSheetId="0">[1]【非表示】経費一覧!$C$76:$C$78</definedName>
    <definedName name="旅費" localSheetId="10">[3]【非表示】経費一覧!$C$76:$C$78</definedName>
    <definedName name="旅費">【非表示】経費一覧!$C$90:$C$91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50" i="46" l="1"/>
  <c r="I69" i="59" l="1"/>
  <c r="I64" i="59"/>
  <c r="I58" i="59"/>
  <c r="I52" i="59"/>
  <c r="I45" i="59" l="1"/>
  <c r="I27" i="59"/>
  <c r="D48" i="46"/>
  <c r="H22" i="23"/>
  <c r="O129" i="49"/>
  <c r="F60" i="46"/>
  <c r="K57" i="46"/>
  <c r="K52" i="46"/>
  <c r="K53" i="46"/>
  <c r="K54" i="46"/>
  <c r="K51" i="46"/>
  <c r="I54" i="46" l="1"/>
  <c r="J62" i="68" l="1"/>
  <c r="J55" i="68"/>
  <c r="I62" i="68"/>
  <c r="I61" i="68"/>
  <c r="I59" i="68"/>
  <c r="I58" i="68"/>
  <c r="I57" i="68"/>
  <c r="I56" i="68"/>
  <c r="I55" i="68"/>
  <c r="J43" i="68"/>
  <c r="I43" i="68"/>
  <c r="J37" i="68"/>
  <c r="J38" i="68"/>
  <c r="I38" i="68"/>
  <c r="I28" i="68"/>
  <c r="I23" i="68"/>
  <c r="J23" i="68"/>
  <c r="I13" i="68"/>
  <c r="D4" i="68"/>
  <c r="D3" i="68"/>
  <c r="F62" i="68"/>
  <c r="D62" i="68"/>
  <c r="H61" i="68"/>
  <c r="J61" i="68" s="1"/>
  <c r="I60" i="68"/>
  <c r="H60" i="68"/>
  <c r="J60" i="68" s="1"/>
  <c r="J59" i="68"/>
  <c r="H59" i="68"/>
  <c r="J58" i="68"/>
  <c r="H58" i="68"/>
  <c r="H57" i="68"/>
  <c r="J57" i="68" s="1"/>
  <c r="H56" i="68"/>
  <c r="J56" i="68" s="1"/>
  <c r="H55" i="68"/>
  <c r="H62" i="68" s="1"/>
  <c r="H53" i="68"/>
  <c r="F50" i="68"/>
  <c r="D50" i="68"/>
  <c r="I50" i="68" s="1"/>
  <c r="I49" i="68"/>
  <c r="H49" i="68"/>
  <c r="J49" i="68" s="1"/>
  <c r="J48" i="68"/>
  <c r="I48" i="68"/>
  <c r="H48" i="68"/>
  <c r="J47" i="68"/>
  <c r="I47" i="68"/>
  <c r="H47" i="68"/>
  <c r="I46" i="68"/>
  <c r="H46" i="68"/>
  <c r="J46" i="68" s="1"/>
  <c r="I45" i="68"/>
  <c r="H45" i="68"/>
  <c r="J45" i="68" s="1"/>
  <c r="J44" i="68"/>
  <c r="I44" i="68"/>
  <c r="H44" i="68"/>
  <c r="H50" i="68" s="1"/>
  <c r="J50" i="68" s="1"/>
  <c r="H43" i="68"/>
  <c r="H41" i="68"/>
  <c r="F38" i="68"/>
  <c r="D38" i="68"/>
  <c r="I37" i="68"/>
  <c r="H37" i="68"/>
  <c r="J36" i="68"/>
  <c r="I36" i="68"/>
  <c r="H36" i="68"/>
  <c r="I35" i="68"/>
  <c r="H35" i="68"/>
  <c r="J35" i="68" s="1"/>
  <c r="I34" i="68"/>
  <c r="H34" i="68"/>
  <c r="J34" i="68" s="1"/>
  <c r="J33" i="68"/>
  <c r="I33" i="68"/>
  <c r="H33" i="68"/>
  <c r="J32" i="68"/>
  <c r="I32" i="68"/>
  <c r="H32" i="68"/>
  <c r="I31" i="68"/>
  <c r="H31" i="68"/>
  <c r="J31" i="68" s="1"/>
  <c r="I30" i="68"/>
  <c r="H30" i="68"/>
  <c r="J30" i="68" s="1"/>
  <c r="J29" i="68"/>
  <c r="I29" i="68"/>
  <c r="H29" i="68"/>
  <c r="J28" i="68"/>
  <c r="H28" i="68"/>
  <c r="H38" i="68" s="1"/>
  <c r="H26" i="68"/>
  <c r="F23" i="68"/>
  <c r="D23" i="68"/>
  <c r="J22" i="68"/>
  <c r="I22" i="68"/>
  <c r="H22" i="68"/>
  <c r="J21" i="68"/>
  <c r="I21" i="68"/>
  <c r="H21" i="68"/>
  <c r="I20" i="68"/>
  <c r="H20" i="68"/>
  <c r="J20" i="68" s="1"/>
  <c r="I19" i="68"/>
  <c r="H19" i="68"/>
  <c r="J19" i="68" s="1"/>
  <c r="J18" i="68"/>
  <c r="I18" i="68"/>
  <c r="H18" i="68"/>
  <c r="J17" i="68"/>
  <c r="I17" i="68"/>
  <c r="H17" i="68"/>
  <c r="I16" i="68"/>
  <c r="H16" i="68"/>
  <c r="J16" i="68" s="1"/>
  <c r="I15" i="68"/>
  <c r="H15" i="68"/>
  <c r="J15" i="68" s="1"/>
  <c r="J14" i="68"/>
  <c r="I14" i="68"/>
  <c r="H14" i="68"/>
  <c r="J13" i="68"/>
  <c r="H13" i="68"/>
  <c r="H23" i="68" s="1"/>
  <c r="H12" i="68"/>
  <c r="H10" i="68"/>
  <c r="D7" i="68" l="1"/>
  <c r="G7" i="68"/>
  <c r="E7" i="68"/>
  <c r="I7" i="68" l="1"/>
  <c r="J7" i="68"/>
  <c r="E21" i="67" l="1"/>
  <c r="G15" i="67"/>
  <c r="G14" i="67"/>
  <c r="G13" i="67"/>
  <c r="G12" i="67"/>
  <c r="I11" i="67"/>
  <c r="G11" i="67"/>
  <c r="C5" i="67"/>
  <c r="R25" i="49" l="1"/>
  <c r="R56" i="49"/>
  <c r="R87" i="49"/>
  <c r="O118" i="49"/>
  <c r="O56" i="49"/>
  <c r="K55" i="46"/>
  <c r="K58" i="46" s="1"/>
  <c r="F49" i="46" l="1"/>
  <c r="F59" i="46" l="1"/>
  <c r="F52" i="46" l="1"/>
  <c r="F53" i="46"/>
  <c r="F54" i="46"/>
  <c r="F55" i="46"/>
  <c r="F56" i="46"/>
  <c r="F51" i="46"/>
  <c r="F57" i="46" l="1"/>
  <c r="N130" i="49"/>
  <c r="N131" i="49"/>
  <c r="N132" i="49"/>
  <c r="N133" i="49"/>
  <c r="N134" i="49"/>
  <c r="N135" i="49"/>
  <c r="N136" i="49"/>
  <c r="N137" i="49"/>
  <c r="N138" i="49"/>
  <c r="N129" i="49"/>
  <c r="N119" i="49"/>
  <c r="N120" i="49"/>
  <c r="N121" i="49"/>
  <c r="N122" i="49"/>
  <c r="N123" i="49"/>
  <c r="N124" i="49"/>
  <c r="N125" i="49"/>
  <c r="N126" i="49"/>
  <c r="N127" i="49"/>
  <c r="N118" i="49"/>
  <c r="N88" i="49"/>
  <c r="N89" i="49"/>
  <c r="N90" i="49"/>
  <c r="N91" i="49"/>
  <c r="N92" i="49"/>
  <c r="N93" i="49"/>
  <c r="N94" i="49"/>
  <c r="N95" i="49"/>
  <c r="N96" i="49"/>
  <c r="N97" i="49"/>
  <c r="N98" i="49"/>
  <c r="N99" i="49"/>
  <c r="O87" i="49" s="1"/>
  <c r="N100" i="49"/>
  <c r="N101" i="49"/>
  <c r="N102" i="49"/>
  <c r="N103" i="49"/>
  <c r="N104" i="49"/>
  <c r="N105" i="49"/>
  <c r="N106" i="49"/>
  <c r="N107" i="49"/>
  <c r="N108" i="49"/>
  <c r="N109" i="49"/>
  <c r="N110" i="49"/>
  <c r="N111" i="49"/>
  <c r="N112" i="49"/>
  <c r="N113" i="49"/>
  <c r="N114" i="49"/>
  <c r="N115" i="49"/>
  <c r="N116" i="49"/>
  <c r="N87" i="49"/>
  <c r="N57" i="49"/>
  <c r="N58" i="49"/>
  <c r="N59" i="49"/>
  <c r="N60" i="49"/>
  <c r="N61" i="49"/>
  <c r="N62" i="49"/>
  <c r="N63" i="49"/>
  <c r="N64" i="49"/>
  <c r="N65" i="49"/>
  <c r="N66" i="49"/>
  <c r="N67" i="49"/>
  <c r="N68" i="49"/>
  <c r="N69" i="49"/>
  <c r="N70" i="49"/>
  <c r="N71" i="49"/>
  <c r="N72" i="49"/>
  <c r="N73" i="49"/>
  <c r="N74" i="49"/>
  <c r="N75" i="49"/>
  <c r="N76" i="49"/>
  <c r="N77" i="49"/>
  <c r="N78" i="49"/>
  <c r="N79" i="49"/>
  <c r="N80" i="49"/>
  <c r="N81" i="49"/>
  <c r="N82" i="49"/>
  <c r="N83" i="49"/>
  <c r="N84" i="49"/>
  <c r="N85" i="49"/>
  <c r="N56" i="49"/>
  <c r="N26" i="49"/>
  <c r="N27" i="49"/>
  <c r="N28" i="49"/>
  <c r="N29" i="49"/>
  <c r="N30" i="49"/>
  <c r="N31" i="49"/>
  <c r="N32" i="49"/>
  <c r="N33" i="49"/>
  <c r="N34" i="49"/>
  <c r="N35" i="49"/>
  <c r="N36" i="49"/>
  <c r="N37" i="49"/>
  <c r="N38" i="49"/>
  <c r="N39" i="49"/>
  <c r="N40" i="49"/>
  <c r="N41" i="49"/>
  <c r="N42" i="49"/>
  <c r="N43" i="49"/>
  <c r="N44" i="49"/>
  <c r="N45" i="49"/>
  <c r="N46" i="49"/>
  <c r="N47" i="49"/>
  <c r="N48" i="49"/>
  <c r="N49" i="49"/>
  <c r="N50" i="49"/>
  <c r="N51" i="49"/>
  <c r="N52" i="49"/>
  <c r="N53" i="49"/>
  <c r="N54" i="49"/>
  <c r="N25" i="49"/>
  <c r="O25" i="49" s="1"/>
  <c r="K22" i="23"/>
  <c r="I2" i="23" l="1"/>
  <c r="E2" i="23"/>
  <c r="N140" i="49" l="1"/>
  <c r="I3" i="49" l="1"/>
  <c r="E22" i="23" l="1"/>
  <c r="G3" i="49" l="1"/>
  <c r="R14" i="49" l="1"/>
  <c r="N141" i="49" s="1"/>
  <c r="N139" i="49" l="1"/>
  <c r="G58" i="48" l="1"/>
  <c r="C58" i="48"/>
  <c r="E21" i="59" l="1"/>
  <c r="E17" i="59"/>
  <c r="C9" i="48" l="1"/>
  <c r="O34" i="48"/>
  <c r="K34" i="48"/>
  <c r="O33" i="48"/>
  <c r="K33" i="48"/>
  <c r="C163" i="48"/>
  <c r="K438" i="48"/>
  <c r="O434" i="48"/>
  <c r="K434" i="48"/>
  <c r="O433" i="48"/>
  <c r="K433" i="48"/>
  <c r="C438" i="48"/>
  <c r="G434" i="48"/>
  <c r="C434" i="48"/>
  <c r="G433" i="48"/>
  <c r="C433" i="48"/>
  <c r="K413" i="48"/>
  <c r="O409" i="48"/>
  <c r="K409" i="48"/>
  <c r="O408" i="48"/>
  <c r="K408" i="48"/>
  <c r="C413" i="48"/>
  <c r="G409" i="48"/>
  <c r="C409" i="48"/>
  <c r="G408" i="48"/>
  <c r="C408" i="48"/>
  <c r="K388" i="48"/>
  <c r="O384" i="48"/>
  <c r="K384" i="48"/>
  <c r="O383" i="48"/>
  <c r="K383" i="48"/>
  <c r="C388" i="48"/>
  <c r="G384" i="48"/>
  <c r="C384" i="48"/>
  <c r="G383" i="48"/>
  <c r="C383" i="48"/>
  <c r="K363" i="48"/>
  <c r="O359" i="48"/>
  <c r="K359" i="48"/>
  <c r="O358" i="48"/>
  <c r="K358" i="48"/>
  <c r="C363" i="48"/>
  <c r="G359" i="48"/>
  <c r="C359" i="48"/>
  <c r="G358" i="48"/>
  <c r="C358" i="48"/>
  <c r="K338" i="48"/>
  <c r="O334" i="48"/>
  <c r="K334" i="48"/>
  <c r="O333" i="48"/>
  <c r="K333" i="48"/>
  <c r="C338" i="48"/>
  <c r="G334" i="48"/>
  <c r="C334" i="48"/>
  <c r="G333" i="48"/>
  <c r="C333" i="48"/>
  <c r="K313" i="48"/>
  <c r="O309" i="48"/>
  <c r="K309" i="48"/>
  <c r="O308" i="48"/>
  <c r="K308" i="48"/>
  <c r="C313" i="48"/>
  <c r="G309" i="48"/>
  <c r="C309" i="48"/>
  <c r="G308" i="48"/>
  <c r="C308" i="48"/>
  <c r="K288" i="48"/>
  <c r="O284" i="48"/>
  <c r="K284" i="48"/>
  <c r="O283" i="48"/>
  <c r="K283" i="48"/>
  <c r="C288" i="48"/>
  <c r="G284" i="48"/>
  <c r="C284" i="48"/>
  <c r="G283" i="48"/>
  <c r="C283" i="48"/>
  <c r="K263" i="48"/>
  <c r="O259" i="48"/>
  <c r="K259" i="48"/>
  <c r="O258" i="48"/>
  <c r="K258" i="48"/>
  <c r="C263" i="48"/>
  <c r="G259" i="48"/>
  <c r="C259" i="48"/>
  <c r="G258" i="48"/>
  <c r="C258" i="48"/>
  <c r="K238" i="48"/>
  <c r="O234" i="48"/>
  <c r="K234" i="48"/>
  <c r="O233" i="48"/>
  <c r="K233" i="48"/>
  <c r="C238" i="48"/>
  <c r="G234" i="48"/>
  <c r="C234" i="48"/>
  <c r="G233" i="48"/>
  <c r="C233" i="48"/>
  <c r="K213" i="48"/>
  <c r="O209" i="48"/>
  <c r="K209" i="48"/>
  <c r="O208" i="48"/>
  <c r="K208" i="48"/>
  <c r="C213" i="48"/>
  <c r="G209" i="48"/>
  <c r="C209" i="48"/>
  <c r="G208" i="48"/>
  <c r="C208" i="48"/>
  <c r="K188" i="48"/>
  <c r="O184" i="48"/>
  <c r="K184" i="48"/>
  <c r="O183" i="48"/>
  <c r="K183" i="48"/>
  <c r="C188" i="48"/>
  <c r="G184" i="48"/>
  <c r="C184" i="48"/>
  <c r="G183" i="48"/>
  <c r="C183" i="48"/>
  <c r="K163" i="48"/>
  <c r="O159" i="48"/>
  <c r="K159" i="48"/>
  <c r="O158" i="48"/>
  <c r="K158" i="48"/>
  <c r="G159" i="48"/>
  <c r="C159" i="48"/>
  <c r="G158" i="48"/>
  <c r="C158" i="48"/>
  <c r="K138" i="48"/>
  <c r="O134" i="48"/>
  <c r="K134" i="48"/>
  <c r="O133" i="48"/>
  <c r="K133" i="48"/>
  <c r="C138" i="48"/>
  <c r="G134" i="48"/>
  <c r="C134" i="48"/>
  <c r="G133" i="48"/>
  <c r="C133" i="48"/>
  <c r="K113" i="48"/>
  <c r="O109" i="48"/>
  <c r="K109" i="48"/>
  <c r="O108" i="48"/>
  <c r="K108" i="48"/>
  <c r="C113" i="48"/>
  <c r="G109" i="48"/>
  <c r="C109" i="48"/>
  <c r="G108" i="48"/>
  <c r="C108" i="48"/>
  <c r="K88" i="48"/>
  <c r="O84" i="48"/>
  <c r="K84" i="48"/>
  <c r="O83" i="48"/>
  <c r="K83" i="48"/>
  <c r="C88" i="48"/>
  <c r="G84" i="48"/>
  <c r="C84" i="48"/>
  <c r="G83" i="48"/>
  <c r="C83" i="48"/>
  <c r="K63" i="48"/>
  <c r="O59" i="48"/>
  <c r="K59" i="48"/>
  <c r="O58" i="48"/>
  <c r="K58" i="48"/>
  <c r="C63" i="48"/>
  <c r="G59" i="48"/>
  <c r="C59" i="48"/>
  <c r="K38" i="48"/>
  <c r="C38" i="48"/>
  <c r="K13" i="48"/>
  <c r="G34" i="48"/>
  <c r="C34" i="48"/>
  <c r="G33" i="48"/>
  <c r="C33" i="48"/>
  <c r="O9" i="48"/>
  <c r="K9" i="48"/>
  <c r="O8" i="48"/>
  <c r="K8" i="48"/>
  <c r="C13" i="48"/>
  <c r="G9" i="48"/>
  <c r="G8" i="48"/>
  <c r="C8" i="48"/>
  <c r="H15" i="59" l="1"/>
  <c r="I21" i="59"/>
  <c r="H25" i="59"/>
  <c r="H27" i="59"/>
  <c r="H28" i="59"/>
  <c r="H29" i="59"/>
  <c r="H30" i="59"/>
  <c r="H31" i="59"/>
  <c r="H32" i="59"/>
  <c r="H33" i="59"/>
  <c r="H34" i="59"/>
  <c r="H35" i="59"/>
  <c r="H36" i="59"/>
  <c r="H37" i="59"/>
  <c r="H38" i="59"/>
  <c r="F39" i="59"/>
  <c r="H39" i="59"/>
  <c r="E6" i="59"/>
  <c r="D52" i="46" s="1"/>
  <c r="E7" i="59"/>
  <c r="D53" i="46" s="1"/>
  <c r="E8" i="59"/>
  <c r="D54" i="46" s="1"/>
  <c r="E9" i="59"/>
  <c r="D55" i="46" s="1"/>
  <c r="E10" i="59"/>
  <c r="D56" i="46" s="1"/>
  <c r="H40" i="59" l="1"/>
  <c r="H42" i="59" s="1"/>
  <c r="E23" i="59"/>
  <c r="I23" i="59" s="1"/>
  <c r="E24" i="59"/>
  <c r="I24" i="59" s="1"/>
  <c r="E5" i="59"/>
  <c r="H17" i="49" l="1"/>
  <c r="I57" i="46" s="1"/>
  <c r="H11" i="49" l="1"/>
  <c r="I53" i="46" s="1"/>
  <c r="O453" i="48" l="1"/>
  <c r="O452" i="48"/>
  <c r="O451" i="48"/>
  <c r="O450" i="48"/>
  <c r="O449" i="48"/>
  <c r="O448" i="48"/>
  <c r="O447" i="48"/>
  <c r="O446" i="48"/>
  <c r="O445" i="48"/>
  <c r="O444" i="48"/>
  <c r="O443" i="48"/>
  <c r="K437" i="48"/>
  <c r="O437" i="48" s="1"/>
  <c r="G453" i="48"/>
  <c r="G452" i="48"/>
  <c r="G451" i="48"/>
  <c r="G450" i="48"/>
  <c r="G449" i="48"/>
  <c r="G448" i="48"/>
  <c r="G447" i="48"/>
  <c r="G446" i="48"/>
  <c r="G445" i="48"/>
  <c r="G444" i="48"/>
  <c r="G443" i="48"/>
  <c r="C437" i="48"/>
  <c r="G437" i="48" s="1"/>
  <c r="O428" i="48"/>
  <c r="O427" i="48"/>
  <c r="O426" i="48"/>
  <c r="O425" i="48"/>
  <c r="O424" i="48"/>
  <c r="O423" i="48"/>
  <c r="O422" i="48"/>
  <c r="O421" i="48"/>
  <c r="O420" i="48"/>
  <c r="O419" i="48"/>
  <c r="O418" i="48"/>
  <c r="K412" i="48"/>
  <c r="O412" i="48" s="1"/>
  <c r="G428" i="48"/>
  <c r="G427" i="48"/>
  <c r="G426" i="48"/>
  <c r="G425" i="48"/>
  <c r="G424" i="48"/>
  <c r="G423" i="48"/>
  <c r="G422" i="48"/>
  <c r="G421" i="48"/>
  <c r="G420" i="48"/>
  <c r="G419" i="48"/>
  <c r="G418" i="48"/>
  <c r="C412" i="48"/>
  <c r="G412" i="48" s="1"/>
  <c r="O403" i="48"/>
  <c r="O402" i="48"/>
  <c r="O401" i="48"/>
  <c r="O400" i="48"/>
  <c r="O399" i="48"/>
  <c r="O398" i="48"/>
  <c r="O397" i="48"/>
  <c r="O396" i="48"/>
  <c r="O395" i="48"/>
  <c r="O394" i="48"/>
  <c r="O393" i="48"/>
  <c r="K387" i="48"/>
  <c r="O387" i="48" s="1"/>
  <c r="K390" i="48" s="1"/>
  <c r="G403" i="48"/>
  <c r="G402" i="48"/>
  <c r="G401" i="48"/>
  <c r="G400" i="48"/>
  <c r="G399" i="48"/>
  <c r="G398" i="48"/>
  <c r="G397" i="48"/>
  <c r="G396" i="48"/>
  <c r="G395" i="48"/>
  <c r="G394" i="48"/>
  <c r="G393" i="48"/>
  <c r="C387" i="48"/>
  <c r="G387" i="48" s="1"/>
  <c r="O378" i="48"/>
  <c r="O377" i="48"/>
  <c r="O376" i="48"/>
  <c r="O375" i="48"/>
  <c r="O374" i="48"/>
  <c r="O373" i="48"/>
  <c r="O372" i="48"/>
  <c r="O371" i="48"/>
  <c r="O370" i="48"/>
  <c r="O369" i="48"/>
  <c r="O368" i="48"/>
  <c r="K362" i="48"/>
  <c r="O362" i="48" s="1"/>
  <c r="G378" i="48"/>
  <c r="G377" i="48"/>
  <c r="G376" i="48"/>
  <c r="G375" i="48"/>
  <c r="G374" i="48"/>
  <c r="G373" i="48"/>
  <c r="G372" i="48"/>
  <c r="G371" i="48"/>
  <c r="G370" i="48"/>
  <c r="G369" i="48"/>
  <c r="G368" i="48"/>
  <c r="G362" i="48"/>
  <c r="G365" i="48" s="1"/>
  <c r="C362" i="48"/>
  <c r="O353" i="48"/>
  <c r="O352" i="48"/>
  <c r="O351" i="48"/>
  <c r="O350" i="48"/>
  <c r="O349" i="48"/>
  <c r="O348" i="48"/>
  <c r="O347" i="48"/>
  <c r="O346" i="48"/>
  <c r="O345" i="48"/>
  <c r="O344" i="48"/>
  <c r="O343" i="48"/>
  <c r="O354" i="48" s="1"/>
  <c r="K337" i="48"/>
  <c r="O337" i="48" s="1"/>
  <c r="G353" i="48"/>
  <c r="G352" i="48"/>
  <c r="G351" i="48"/>
  <c r="G350" i="48"/>
  <c r="G349" i="48"/>
  <c r="G348" i="48"/>
  <c r="G347" i="48"/>
  <c r="G346" i="48"/>
  <c r="G345" i="48"/>
  <c r="G344" i="48"/>
  <c r="G343" i="48"/>
  <c r="G354" i="48" s="1"/>
  <c r="C337" i="48"/>
  <c r="G337" i="48" s="1"/>
  <c r="G340" i="48" s="1"/>
  <c r="O328" i="48"/>
  <c r="O327" i="48"/>
  <c r="O326" i="48"/>
  <c r="O325" i="48"/>
  <c r="O324" i="48"/>
  <c r="O323" i="48"/>
  <c r="O322" i="48"/>
  <c r="O321" i="48"/>
  <c r="O320" i="48"/>
  <c r="O319" i="48"/>
  <c r="O318" i="48"/>
  <c r="K312" i="48"/>
  <c r="O312" i="48" s="1"/>
  <c r="G328" i="48"/>
  <c r="G327" i="48"/>
  <c r="G326" i="48"/>
  <c r="G325" i="48"/>
  <c r="G324" i="48"/>
  <c r="G323" i="48"/>
  <c r="G322" i="48"/>
  <c r="G321" i="48"/>
  <c r="G320" i="48"/>
  <c r="G319" i="48"/>
  <c r="G318" i="48"/>
  <c r="C312" i="48"/>
  <c r="G312" i="48" s="1"/>
  <c r="O303" i="48"/>
  <c r="O302" i="48"/>
  <c r="O301" i="48"/>
  <c r="O300" i="48"/>
  <c r="O299" i="48"/>
  <c r="O298" i="48"/>
  <c r="O297" i="48"/>
  <c r="O296" i="48"/>
  <c r="O295" i="48"/>
  <c r="O294" i="48"/>
  <c r="O293" i="48"/>
  <c r="K287" i="48"/>
  <c r="O287" i="48" s="1"/>
  <c r="G303" i="48"/>
  <c r="G302" i="48"/>
  <c r="G301" i="48"/>
  <c r="G300" i="48"/>
  <c r="G299" i="48"/>
  <c r="G298" i="48"/>
  <c r="G297" i="48"/>
  <c r="G296" i="48"/>
  <c r="G295" i="48"/>
  <c r="G294" i="48"/>
  <c r="G293" i="48"/>
  <c r="C287" i="48"/>
  <c r="G287" i="48" s="1"/>
  <c r="O278" i="48"/>
  <c r="O277" i="48"/>
  <c r="O276" i="48"/>
  <c r="O275" i="48"/>
  <c r="O274" i="48"/>
  <c r="O273" i="48"/>
  <c r="O272" i="48"/>
  <c r="O271" i="48"/>
  <c r="O270" i="48"/>
  <c r="O269" i="48"/>
  <c r="O268" i="48"/>
  <c r="K262" i="48"/>
  <c r="O262" i="48" s="1"/>
  <c r="G278" i="48"/>
  <c r="G277" i="48"/>
  <c r="G276" i="48"/>
  <c r="G275" i="48"/>
  <c r="G274" i="48"/>
  <c r="G273" i="48"/>
  <c r="G272" i="48"/>
  <c r="G271" i="48"/>
  <c r="G270" i="48"/>
  <c r="G269" i="48"/>
  <c r="G268" i="48"/>
  <c r="C262" i="48"/>
  <c r="G262" i="48" s="1"/>
  <c r="O253" i="48"/>
  <c r="O252" i="48"/>
  <c r="O251" i="48"/>
  <c r="O250" i="48"/>
  <c r="O249" i="48"/>
  <c r="O248" i="48"/>
  <c r="O247" i="48"/>
  <c r="O246" i="48"/>
  <c r="O245" i="48"/>
  <c r="O244" i="48"/>
  <c r="O243" i="48"/>
  <c r="K237" i="48"/>
  <c r="O237" i="48" s="1"/>
  <c r="G253" i="48"/>
  <c r="G252" i="48"/>
  <c r="G251" i="48"/>
  <c r="G250" i="48"/>
  <c r="G249" i="48"/>
  <c r="G248" i="48"/>
  <c r="G247" i="48"/>
  <c r="G246" i="48"/>
  <c r="G245" i="48"/>
  <c r="G244" i="48"/>
  <c r="G243" i="48"/>
  <c r="C237" i="48"/>
  <c r="G237" i="48" s="1"/>
  <c r="O228" i="48"/>
  <c r="O227" i="48"/>
  <c r="O226" i="48"/>
  <c r="O225" i="48"/>
  <c r="O224" i="48"/>
  <c r="O223" i="48"/>
  <c r="O222" i="48"/>
  <c r="O221" i="48"/>
  <c r="O220" i="48"/>
  <c r="O219" i="48"/>
  <c r="O218" i="48"/>
  <c r="K212" i="48"/>
  <c r="O212" i="48" s="1"/>
  <c r="G228" i="48"/>
  <c r="G227" i="48"/>
  <c r="G226" i="48"/>
  <c r="G225" i="48"/>
  <c r="G224" i="48"/>
  <c r="G223" i="48"/>
  <c r="G222" i="48"/>
  <c r="G221" i="48"/>
  <c r="G220" i="48"/>
  <c r="G219" i="48"/>
  <c r="G218" i="48"/>
  <c r="C212" i="48"/>
  <c r="G212" i="48" s="1"/>
  <c r="O203" i="48"/>
  <c r="O202" i="48"/>
  <c r="O201" i="48"/>
  <c r="O200" i="48"/>
  <c r="O199" i="48"/>
  <c r="O198" i="48"/>
  <c r="O197" i="48"/>
  <c r="O196" i="48"/>
  <c r="O195" i="48"/>
  <c r="O194" i="48"/>
  <c r="O193" i="48"/>
  <c r="K187" i="48"/>
  <c r="O187" i="48" s="1"/>
  <c r="G203" i="48"/>
  <c r="G202" i="48"/>
  <c r="G201" i="48"/>
  <c r="G200" i="48"/>
  <c r="G199" i="48"/>
  <c r="G198" i="48"/>
  <c r="G197" i="48"/>
  <c r="G196" i="48"/>
  <c r="G195" i="48"/>
  <c r="G194" i="48"/>
  <c r="G193" i="48"/>
  <c r="C187" i="48"/>
  <c r="G187" i="48" s="1"/>
  <c r="O178" i="48"/>
  <c r="O177" i="48"/>
  <c r="O176" i="48"/>
  <c r="O175" i="48"/>
  <c r="O174" i="48"/>
  <c r="O173" i="48"/>
  <c r="O172" i="48"/>
  <c r="O171" i="48"/>
  <c r="O170" i="48"/>
  <c r="O169" i="48"/>
  <c r="O168" i="48"/>
  <c r="K162" i="48"/>
  <c r="O162" i="48" s="1"/>
  <c r="G178" i="48"/>
  <c r="G177" i="48"/>
  <c r="G176" i="48"/>
  <c r="G175" i="48"/>
  <c r="G174" i="48"/>
  <c r="G173" i="48"/>
  <c r="G172" i="48"/>
  <c r="G171" i="48"/>
  <c r="G170" i="48"/>
  <c r="G169" i="48"/>
  <c r="G168" i="48"/>
  <c r="C162" i="48"/>
  <c r="G162" i="48" s="1"/>
  <c r="O153" i="48"/>
  <c r="O152" i="48"/>
  <c r="O151" i="48"/>
  <c r="O150" i="48"/>
  <c r="O149" i="48"/>
  <c r="O148" i="48"/>
  <c r="O147" i="48"/>
  <c r="O146" i="48"/>
  <c r="O145" i="48"/>
  <c r="O144" i="48"/>
  <c r="O143" i="48"/>
  <c r="K137" i="48"/>
  <c r="O137" i="48" s="1"/>
  <c r="G153" i="48"/>
  <c r="G152" i="48"/>
  <c r="G151" i="48"/>
  <c r="G150" i="48"/>
  <c r="G149" i="48"/>
  <c r="G148" i="48"/>
  <c r="G147" i="48"/>
  <c r="G146" i="48"/>
  <c r="G145" i="48"/>
  <c r="G144" i="48"/>
  <c r="G143" i="48"/>
  <c r="C137" i="48"/>
  <c r="G137" i="48" s="1"/>
  <c r="O128" i="48"/>
  <c r="O127" i="48"/>
  <c r="O126" i="48"/>
  <c r="O125" i="48"/>
  <c r="O124" i="48"/>
  <c r="O123" i="48"/>
  <c r="O122" i="48"/>
  <c r="O121" i="48"/>
  <c r="O120" i="48"/>
  <c r="O119" i="48"/>
  <c r="O118" i="48"/>
  <c r="K112" i="48"/>
  <c r="O112" i="48" s="1"/>
  <c r="G128" i="48"/>
  <c r="G127" i="48"/>
  <c r="G126" i="48"/>
  <c r="G125" i="48"/>
  <c r="G124" i="48"/>
  <c r="G123" i="48"/>
  <c r="G122" i="48"/>
  <c r="G121" i="48"/>
  <c r="G120" i="48"/>
  <c r="G119" i="48"/>
  <c r="G118" i="48"/>
  <c r="C112" i="48"/>
  <c r="G112" i="48" s="1"/>
  <c r="O103" i="48"/>
  <c r="O102" i="48"/>
  <c r="O101" i="48"/>
  <c r="O100" i="48"/>
  <c r="O99" i="48"/>
  <c r="O98" i="48"/>
  <c r="O97" i="48"/>
  <c r="O96" i="48"/>
  <c r="O95" i="48"/>
  <c r="O94" i="48"/>
  <c r="O93" i="48"/>
  <c r="K87" i="48"/>
  <c r="O87" i="48" s="1"/>
  <c r="G103" i="48"/>
  <c r="G102" i="48"/>
  <c r="G101" i="48"/>
  <c r="G100" i="48"/>
  <c r="G99" i="48"/>
  <c r="G98" i="48"/>
  <c r="G97" i="48"/>
  <c r="G96" i="48"/>
  <c r="G95" i="48"/>
  <c r="G94" i="48"/>
  <c r="G93" i="48"/>
  <c r="C87" i="48"/>
  <c r="G87" i="48" s="1"/>
  <c r="O78" i="48"/>
  <c r="O77" i="48"/>
  <c r="O76" i="48"/>
  <c r="O75" i="48"/>
  <c r="O74" i="48"/>
  <c r="O73" i="48"/>
  <c r="O72" i="48"/>
  <c r="O71" i="48"/>
  <c r="O70" i="48"/>
  <c r="O69" i="48"/>
  <c r="O68" i="48"/>
  <c r="K62" i="48"/>
  <c r="O62" i="48" s="1"/>
  <c r="G78" i="48"/>
  <c r="G77" i="48"/>
  <c r="G76" i="48"/>
  <c r="G75" i="48"/>
  <c r="G74" i="48"/>
  <c r="G73" i="48"/>
  <c r="G72" i="48"/>
  <c r="G71" i="48"/>
  <c r="G70" i="48"/>
  <c r="G69" i="48"/>
  <c r="G68" i="48"/>
  <c r="C62" i="48"/>
  <c r="G62" i="48" s="1"/>
  <c r="O53" i="48"/>
  <c r="O52" i="48"/>
  <c r="O51" i="48"/>
  <c r="O50" i="48"/>
  <c r="O49" i="48"/>
  <c r="O48" i="48"/>
  <c r="O47" i="48"/>
  <c r="O46" i="48"/>
  <c r="O45" i="48"/>
  <c r="O44" i="48"/>
  <c r="O43" i="48"/>
  <c r="K37" i="48"/>
  <c r="O37" i="48" s="1"/>
  <c r="G53" i="48"/>
  <c r="G52" i="48"/>
  <c r="G51" i="48"/>
  <c r="G50" i="48"/>
  <c r="G49" i="48"/>
  <c r="G48" i="48"/>
  <c r="G47" i="48"/>
  <c r="G46" i="48"/>
  <c r="G45" i="48"/>
  <c r="G44" i="48"/>
  <c r="G43" i="48"/>
  <c r="C37" i="48"/>
  <c r="G37" i="48" s="1"/>
  <c r="O28" i="48"/>
  <c r="O27" i="48"/>
  <c r="O26" i="48"/>
  <c r="O25" i="48"/>
  <c r="O24" i="48"/>
  <c r="O23" i="48"/>
  <c r="O22" i="48"/>
  <c r="O21" i="48"/>
  <c r="O20" i="48"/>
  <c r="O19" i="48"/>
  <c r="O18" i="48"/>
  <c r="K12" i="48"/>
  <c r="O12" i="48" s="1"/>
  <c r="O404" i="48" l="1"/>
  <c r="G415" i="48"/>
  <c r="C414" i="48"/>
  <c r="O379" i="48"/>
  <c r="O454" i="48"/>
  <c r="G379" i="48"/>
  <c r="G404" i="48"/>
  <c r="G429" i="48"/>
  <c r="O429" i="48"/>
  <c r="G454" i="48"/>
  <c r="O29" i="48"/>
  <c r="G54" i="48"/>
  <c r="O54" i="48"/>
  <c r="G79" i="48"/>
  <c r="O79" i="48"/>
  <c r="G104" i="48"/>
  <c r="O104" i="48"/>
  <c r="G129" i="48"/>
  <c r="O129" i="48"/>
  <c r="G154" i="48"/>
  <c r="O154" i="48"/>
  <c r="G179" i="48"/>
  <c r="O179" i="48"/>
  <c r="G204" i="48"/>
  <c r="O204" i="48"/>
  <c r="G229" i="48"/>
  <c r="O229" i="48"/>
  <c r="G254" i="48"/>
  <c r="O254" i="48"/>
  <c r="G279" i="48"/>
  <c r="O279" i="48"/>
  <c r="G304" i="48"/>
  <c r="O304" i="48"/>
  <c r="G329" i="48"/>
  <c r="O329" i="48"/>
  <c r="C364" i="48"/>
  <c r="C339" i="48"/>
  <c r="O440" i="48"/>
  <c r="K440" i="48"/>
  <c r="O439" i="48"/>
  <c r="K439" i="48"/>
  <c r="G440" i="48"/>
  <c r="C440" i="48"/>
  <c r="G439" i="48"/>
  <c r="C439" i="48"/>
  <c r="O415" i="48"/>
  <c r="K414" i="48"/>
  <c r="K415" i="48"/>
  <c r="O414" i="48"/>
  <c r="G414" i="48"/>
  <c r="C415" i="48"/>
  <c r="O390" i="48"/>
  <c r="O389" i="48"/>
  <c r="K389" i="48"/>
  <c r="G390" i="48"/>
  <c r="G389" i="48"/>
  <c r="C390" i="48"/>
  <c r="C389" i="48"/>
  <c r="O365" i="48"/>
  <c r="K365" i="48"/>
  <c r="O364" i="48"/>
  <c r="K364" i="48"/>
  <c r="G364" i="48"/>
  <c r="C365" i="48"/>
  <c r="O340" i="48"/>
  <c r="K339" i="48"/>
  <c r="K340" i="48"/>
  <c r="O339" i="48"/>
  <c r="G339" i="48"/>
  <c r="C340" i="48"/>
  <c r="O315" i="48"/>
  <c r="K315" i="48"/>
  <c r="O314" i="48"/>
  <c r="K314" i="48"/>
  <c r="G315" i="48"/>
  <c r="C315" i="48"/>
  <c r="G314" i="48"/>
  <c r="C314" i="48"/>
  <c r="O290" i="48"/>
  <c r="K289" i="48"/>
  <c r="K290" i="48"/>
  <c r="O289" i="48"/>
  <c r="G290" i="48"/>
  <c r="C290" i="48"/>
  <c r="C289" i="48"/>
  <c r="G289" i="48"/>
  <c r="O265" i="48"/>
  <c r="O264" i="48"/>
  <c r="K264" i="48"/>
  <c r="K265" i="48"/>
  <c r="G265" i="48"/>
  <c r="C265" i="48"/>
  <c r="G264" i="48"/>
  <c r="C264" i="48"/>
  <c r="O240" i="48"/>
  <c r="K240" i="48"/>
  <c r="O239" i="48"/>
  <c r="K239" i="48"/>
  <c r="G240" i="48"/>
  <c r="C239" i="48"/>
  <c r="C240" i="48"/>
  <c r="G239" i="48"/>
  <c r="O215" i="48"/>
  <c r="O214" i="48"/>
  <c r="K214" i="48"/>
  <c r="K215" i="48"/>
  <c r="G215" i="48"/>
  <c r="C215" i="48"/>
  <c r="G214" i="48"/>
  <c r="C214" i="48"/>
  <c r="O190" i="48"/>
  <c r="K190" i="48"/>
  <c r="O189" i="48"/>
  <c r="K189" i="48"/>
  <c r="G190" i="48"/>
  <c r="C190" i="48"/>
  <c r="G189" i="48"/>
  <c r="C189" i="48"/>
  <c r="O165" i="48"/>
  <c r="O164" i="48"/>
  <c r="K165" i="48"/>
  <c r="K164" i="48"/>
  <c r="G165" i="48"/>
  <c r="C165" i="48"/>
  <c r="C164" i="48"/>
  <c r="G164" i="48"/>
  <c r="O140" i="48"/>
  <c r="K139" i="48"/>
  <c r="K140" i="48"/>
  <c r="O139" i="48"/>
  <c r="G140" i="48"/>
  <c r="C140" i="48"/>
  <c r="C139" i="48"/>
  <c r="G139" i="48"/>
  <c r="O115" i="48"/>
  <c r="K115" i="48"/>
  <c r="K114" i="48"/>
  <c r="O114" i="48"/>
  <c r="G115" i="48"/>
  <c r="C114" i="48"/>
  <c r="C115" i="48"/>
  <c r="G114" i="48"/>
  <c r="O90" i="48"/>
  <c r="K90" i="48"/>
  <c r="K89" i="48"/>
  <c r="O89" i="48"/>
  <c r="G90" i="48"/>
  <c r="C89" i="48"/>
  <c r="C90" i="48"/>
  <c r="G89" i="48"/>
  <c r="O65" i="48"/>
  <c r="K65" i="48"/>
  <c r="O64" i="48"/>
  <c r="K64" i="48"/>
  <c r="G65" i="48"/>
  <c r="G64" i="48"/>
  <c r="C64" i="48"/>
  <c r="C65" i="48"/>
  <c r="O40" i="48"/>
  <c r="K40" i="48"/>
  <c r="K39" i="48"/>
  <c r="O39" i="48"/>
  <c r="C39" i="48"/>
  <c r="G39" i="48" s="1"/>
  <c r="C40" i="48"/>
  <c r="G40" i="48" s="1"/>
  <c r="K14" i="48"/>
  <c r="O14" i="48" s="1"/>
  <c r="K15" i="48"/>
  <c r="O15" i="48" s="1"/>
  <c r="O356" i="48" l="1"/>
  <c r="G356" i="48"/>
  <c r="O406" i="48"/>
  <c r="O256" i="48"/>
  <c r="G256" i="48"/>
  <c r="G181" i="48"/>
  <c r="G206" i="48"/>
  <c r="G431" i="48"/>
  <c r="G131" i="48"/>
  <c r="G406" i="48" l="1"/>
  <c r="O131" i="48"/>
  <c r="G306" i="48"/>
  <c r="O306" i="48"/>
  <c r="G231" i="48"/>
  <c r="G381" i="48"/>
  <c r="G331" i="48"/>
  <c r="G281" i="48"/>
  <c r="O431" i="48"/>
  <c r="O206" i="48"/>
  <c r="O181" i="48"/>
  <c r="O231" i="48"/>
  <c r="O381" i="48"/>
  <c r="O331" i="48"/>
  <c r="O281" i="48"/>
  <c r="H13" i="49" l="1"/>
  <c r="H10" i="49"/>
  <c r="I52" i="46" s="1"/>
  <c r="H9" i="49"/>
  <c r="I51" i="46" l="1"/>
  <c r="I55" i="46" s="1"/>
  <c r="I58" i="46" s="1"/>
  <c r="D60" i="46" s="1"/>
  <c r="H12" i="49"/>
  <c r="H46" i="46" l="1"/>
  <c r="G46" i="46"/>
  <c r="F58" i="46"/>
  <c r="H14" i="49"/>
  <c r="H15" i="49"/>
  <c r="G28" i="48"/>
  <c r="G27" i="48"/>
  <c r="G26" i="48"/>
  <c r="G25" i="48"/>
  <c r="G24" i="48"/>
  <c r="G23" i="48"/>
  <c r="G22" i="48"/>
  <c r="G21" i="48"/>
  <c r="G20" i="48"/>
  <c r="G19" i="48"/>
  <c r="G18" i="48"/>
  <c r="C12" i="48"/>
  <c r="G12" i="48" s="1"/>
  <c r="G47" i="46" l="1"/>
  <c r="H47" i="46"/>
  <c r="G29" i="48"/>
  <c r="G31" i="48" s="1"/>
  <c r="O31" i="48"/>
  <c r="O56" i="48"/>
  <c r="O81" i="48"/>
  <c r="O106" i="48"/>
  <c r="O156" i="48"/>
  <c r="O456" i="48"/>
  <c r="G56" i="48"/>
  <c r="G81" i="48"/>
  <c r="G106" i="48"/>
  <c r="G156" i="48"/>
  <c r="G456" i="48"/>
  <c r="C14" i="48"/>
  <c r="G14" i="48" s="1"/>
  <c r="C15" i="48"/>
  <c r="G15" i="48" s="1"/>
  <c r="C4" i="48" s="1"/>
  <c r="H16" i="49" l="1"/>
  <c r="G4" i="48"/>
  <c r="E3" i="48"/>
  <c r="C5" i="48"/>
  <c r="C6" i="48"/>
  <c r="E4" i="59" l="1"/>
  <c r="D51" i="46" s="1"/>
  <c r="D57" i="46" s="1"/>
  <c r="I28" i="59"/>
  <c r="H48" i="46"/>
  <c r="G48" i="46"/>
  <c r="R129" i="49"/>
  <c r="H19" i="49" s="1"/>
  <c r="J48" i="46" s="1"/>
  <c r="E3" i="59"/>
  <c r="G5" i="48"/>
  <c r="G6" i="48"/>
  <c r="H48" i="65" l="1"/>
  <c r="L48" i="46" l="1"/>
  <c r="D48" i="65"/>
  <c r="F48" i="46" s="1"/>
  <c r="D59" i="46"/>
  <c r="D58" i="46" s="1"/>
  <c r="N51" i="46" s="1"/>
  <c r="E22"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kimura sachi</author>
  </authors>
  <commentList>
    <comment ref="D49" authorId="0" shapeId="0" xr:uid="{8A7F827B-20A8-48E3-AD65-D1E63CF5AE15}">
      <text>
        <r>
          <rPr>
            <b/>
            <sz val="9"/>
            <color indexed="81"/>
            <rFont val="MS P ゴシック"/>
            <family val="3"/>
            <charset val="128"/>
          </rPr>
          <t>助成金の額を入力してください。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kimura sachi</author>
  </authors>
  <commentList>
    <comment ref="M22" authorId="0" shapeId="0" xr:uid="{9F074817-92F7-4013-BD04-CF6434E2F4D7}">
      <text>
        <r>
          <rPr>
            <b/>
            <sz val="9"/>
            <color indexed="81"/>
            <rFont val="MS P ゴシック"/>
            <family val="3"/>
            <charset val="128"/>
          </rPr>
          <t>数字のみ入力。
「回」は自動で入力されます。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日本芸術文化振興会</author>
  </authors>
  <commentList>
    <comment ref="D11" authorId="0" shapeId="0" xr:uid="{10CE44A1-DD0D-45C0-82C5-A11D9F3A37E3}">
      <text>
        <r>
          <rPr>
            <b/>
            <sz val="9"/>
            <color indexed="81"/>
            <rFont val="ＭＳ Ｐゴシック"/>
            <family val="3"/>
            <charset val="128"/>
          </rPr>
          <t>有料販売したチケット枚数のうち、当日実際に来場した人数を記載してください（購入したものの来場の無かった人数は、記載から除外してください）。</t>
        </r>
      </text>
    </comment>
    <comment ref="F11" authorId="0" shapeId="0" xr:uid="{A54CBFF6-10F5-47FA-95FE-6BC5280D0604}">
      <text>
        <r>
          <rPr>
            <b/>
            <sz val="9"/>
            <color indexed="81"/>
            <rFont val="ＭＳ Ｐゴシック"/>
            <family val="3"/>
            <charset val="128"/>
          </rPr>
          <t>当日実際に来場した招待人数を記載してください。</t>
        </r>
      </text>
    </comment>
    <comment ref="J22" authorId="0" shapeId="0" xr:uid="{81E73B98-25B1-41C2-8A77-D347CFF1D00E}">
      <text>
        <r>
          <rPr>
            <b/>
            <sz val="9"/>
            <color indexed="81"/>
            <rFont val="ＭＳ Ｐゴシック"/>
            <family val="3"/>
            <charset val="128"/>
          </rPr>
          <t>ステージ数が多い場合は、行を増やして使用してください。</t>
        </r>
      </text>
    </comment>
  </commentList>
</comments>
</file>

<file path=xl/sharedStrings.xml><?xml version="1.0" encoding="utf-8"?>
<sst xmlns="http://schemas.openxmlformats.org/spreadsheetml/2006/main" count="2455" uniqueCount="521">
  <si>
    <t>活動区分</t>
  </si>
  <si>
    <t>代表者氏名</t>
  </si>
  <si>
    <t>活動の目的及び内容</t>
    <rPh sb="0" eb="2">
      <t>カツドウ</t>
    </rPh>
    <rPh sb="3" eb="5">
      <t>モクテキ</t>
    </rPh>
    <rPh sb="5" eb="6">
      <t>オヨ</t>
    </rPh>
    <rPh sb="7" eb="9">
      <t>ナイヨウ</t>
    </rPh>
    <phoneticPr fontId="5"/>
  </si>
  <si>
    <t>その他</t>
    <rPh sb="2" eb="3">
      <t>タ</t>
    </rPh>
    <phoneticPr fontId="5"/>
  </si>
  <si>
    <t>記入要領</t>
    <phoneticPr fontId="5"/>
  </si>
  <si>
    <t>区分</t>
    <rPh sb="0" eb="2">
      <t>クブン</t>
    </rPh>
    <phoneticPr fontId="5"/>
  </si>
  <si>
    <t>項目</t>
    <rPh sb="0" eb="2">
      <t>コウモク</t>
    </rPh>
    <phoneticPr fontId="5"/>
  </si>
  <si>
    <t>細目</t>
    <rPh sb="0" eb="2">
      <t>サイモク</t>
    </rPh>
    <phoneticPr fontId="5"/>
  </si>
  <si>
    <t>－</t>
    <phoneticPr fontId="5"/>
  </si>
  <si>
    <t>消費税等仕入控除税額の取扱</t>
    <rPh sb="0" eb="3">
      <t>ショウヒゼイ</t>
    </rPh>
    <rPh sb="3" eb="4">
      <t>トウ</t>
    </rPh>
    <rPh sb="4" eb="6">
      <t>シイレ</t>
    </rPh>
    <rPh sb="6" eb="8">
      <t>コウジョ</t>
    </rPh>
    <rPh sb="8" eb="10">
      <t>ゼイガク</t>
    </rPh>
    <rPh sb="11" eb="13">
      <t>トリアツカイ</t>
    </rPh>
    <phoneticPr fontId="5"/>
  </si>
  <si>
    <t>～</t>
    <phoneticPr fontId="5"/>
  </si>
  <si>
    <t>活動名</t>
    <rPh sb="0" eb="2">
      <t>カツドウ</t>
    </rPh>
    <rPh sb="2" eb="3">
      <t>メイ</t>
    </rPh>
    <phoneticPr fontId="5"/>
  </si>
  <si>
    <t>団体情報</t>
    <rPh sb="0" eb="2">
      <t>ダンタイ</t>
    </rPh>
    <rPh sb="2" eb="4">
      <t>ジョウホウ</t>
    </rPh>
    <phoneticPr fontId="5"/>
  </si>
  <si>
    <t>ジャンル</t>
    <phoneticPr fontId="5"/>
  </si>
  <si>
    <t>年度</t>
    <rPh sb="0" eb="2">
      <t>ネンド</t>
    </rPh>
    <phoneticPr fontId="5"/>
  </si>
  <si>
    <t>音楽</t>
    <phoneticPr fontId="5"/>
  </si>
  <si>
    <t>舞踊</t>
    <phoneticPr fontId="5"/>
  </si>
  <si>
    <t>演劇</t>
    <phoneticPr fontId="5"/>
  </si>
  <si>
    <t>伝統芸能</t>
    <phoneticPr fontId="5"/>
  </si>
  <si>
    <t>大衆芸能</t>
    <phoneticPr fontId="5"/>
  </si>
  <si>
    <t>オーケストラ</t>
    <phoneticPr fontId="5"/>
  </si>
  <si>
    <t>バレエ</t>
    <phoneticPr fontId="5"/>
  </si>
  <si>
    <t>現代演劇</t>
    <rPh sb="0" eb="2">
      <t>ゲンダイ</t>
    </rPh>
    <rPh sb="2" eb="4">
      <t>エンゲキ</t>
    </rPh>
    <phoneticPr fontId="5"/>
  </si>
  <si>
    <t>古典演劇（歌舞伎）</t>
    <rPh sb="0" eb="2">
      <t>コテン</t>
    </rPh>
    <rPh sb="2" eb="4">
      <t>エンゲキ</t>
    </rPh>
    <rPh sb="5" eb="8">
      <t>カブキ</t>
    </rPh>
    <phoneticPr fontId="5"/>
  </si>
  <si>
    <t>落語</t>
    <rPh sb="0" eb="2">
      <t>ラクゴ</t>
    </rPh>
    <phoneticPr fontId="5"/>
  </si>
  <si>
    <t>オペラ</t>
    <phoneticPr fontId="5"/>
  </si>
  <si>
    <t>現代舞踊</t>
    <rPh sb="0" eb="2">
      <t>ゲンダイ</t>
    </rPh>
    <rPh sb="2" eb="4">
      <t>ブヨウ</t>
    </rPh>
    <phoneticPr fontId="5"/>
  </si>
  <si>
    <t>児童演劇</t>
    <rPh sb="0" eb="2">
      <t>ジドウ</t>
    </rPh>
    <rPh sb="2" eb="4">
      <t>エンゲキ</t>
    </rPh>
    <phoneticPr fontId="5"/>
  </si>
  <si>
    <t>古典演劇（人形浄瑠璃）</t>
    <rPh sb="0" eb="2">
      <t>コテン</t>
    </rPh>
    <rPh sb="2" eb="4">
      <t>エンゲキ</t>
    </rPh>
    <rPh sb="5" eb="7">
      <t>ニンギョウ</t>
    </rPh>
    <rPh sb="7" eb="10">
      <t>ジョウルリ</t>
    </rPh>
    <phoneticPr fontId="5"/>
  </si>
  <si>
    <t>講談</t>
    <rPh sb="0" eb="2">
      <t>コウダン</t>
    </rPh>
    <phoneticPr fontId="5"/>
  </si>
  <si>
    <t>合唱</t>
    <rPh sb="0" eb="2">
      <t>ガッショウ</t>
    </rPh>
    <phoneticPr fontId="5"/>
  </si>
  <si>
    <t>舞踏</t>
    <rPh sb="0" eb="2">
      <t>ブトウ</t>
    </rPh>
    <phoneticPr fontId="5"/>
  </si>
  <si>
    <t>人形劇</t>
    <rPh sb="0" eb="3">
      <t>ニンギョウゲキ</t>
    </rPh>
    <phoneticPr fontId="5"/>
  </si>
  <si>
    <t>古典演劇（能楽）</t>
    <rPh sb="0" eb="2">
      <t>コテン</t>
    </rPh>
    <rPh sb="2" eb="4">
      <t>エンゲキ</t>
    </rPh>
    <rPh sb="5" eb="7">
      <t>ノウガク</t>
    </rPh>
    <phoneticPr fontId="5"/>
  </si>
  <si>
    <t>浪曲</t>
    <rPh sb="0" eb="2">
      <t>ロウキョク</t>
    </rPh>
    <phoneticPr fontId="5"/>
  </si>
  <si>
    <t>吹奏楽</t>
    <rPh sb="0" eb="3">
      <t>スイソウガク</t>
    </rPh>
    <phoneticPr fontId="5"/>
  </si>
  <si>
    <t>民族舞踊</t>
    <rPh sb="0" eb="2">
      <t>ミンゾク</t>
    </rPh>
    <rPh sb="2" eb="4">
      <t>ブヨウ</t>
    </rPh>
    <phoneticPr fontId="5"/>
  </si>
  <si>
    <t>ミュージカル</t>
    <phoneticPr fontId="5"/>
  </si>
  <si>
    <t>邦楽</t>
    <rPh sb="0" eb="2">
      <t>ホウガク</t>
    </rPh>
    <phoneticPr fontId="5"/>
  </si>
  <si>
    <t>漫才</t>
    <rPh sb="0" eb="2">
      <t>マンザイ</t>
    </rPh>
    <phoneticPr fontId="5"/>
  </si>
  <si>
    <t>室内楽</t>
    <rPh sb="0" eb="3">
      <t>シツナイガク</t>
    </rPh>
    <phoneticPr fontId="5"/>
  </si>
  <si>
    <t>邦舞</t>
    <rPh sb="0" eb="1">
      <t>ホウ</t>
    </rPh>
    <rPh sb="1" eb="2">
      <t>ブ</t>
    </rPh>
    <phoneticPr fontId="5"/>
  </si>
  <si>
    <t>奇術</t>
    <rPh sb="0" eb="2">
      <t>キジュツ</t>
    </rPh>
    <phoneticPr fontId="5"/>
  </si>
  <si>
    <t>雅楽</t>
    <rPh sb="0" eb="2">
      <t>ガガク</t>
    </rPh>
    <phoneticPr fontId="5"/>
  </si>
  <si>
    <t>太神楽</t>
    <rPh sb="0" eb="3">
      <t>ダイカグラ</t>
    </rPh>
    <phoneticPr fontId="5"/>
  </si>
  <si>
    <t>声明</t>
    <rPh sb="0" eb="2">
      <t>ショウミョウ</t>
    </rPh>
    <phoneticPr fontId="5"/>
  </si>
  <si>
    <t>―</t>
  </si>
  <si>
    <t>単価</t>
  </si>
  <si>
    <t>本活動の企画意図及び目標等</t>
    <rPh sb="0" eb="1">
      <t>ホン</t>
    </rPh>
    <rPh sb="1" eb="3">
      <t>カツドウ</t>
    </rPh>
    <rPh sb="4" eb="6">
      <t>キカク</t>
    </rPh>
    <rPh sb="6" eb="8">
      <t>イト</t>
    </rPh>
    <rPh sb="8" eb="9">
      <t>オヨ</t>
    </rPh>
    <rPh sb="10" eb="12">
      <t>モクヒョウ</t>
    </rPh>
    <rPh sb="12" eb="13">
      <t>トウ</t>
    </rPh>
    <phoneticPr fontId="5"/>
  </si>
  <si>
    <t>団体住所郵便番号</t>
    <rPh sb="0" eb="2">
      <t>ダンタイ</t>
    </rPh>
    <rPh sb="4" eb="8">
      <t>ユウビンバンゴウ</t>
    </rPh>
    <phoneticPr fontId="5"/>
  </si>
  <si>
    <t>団体住所
（所在地）</t>
    <phoneticPr fontId="5"/>
  </si>
  <si>
    <t>都道府県</t>
    <rPh sb="0" eb="4">
      <t>トドウフケン</t>
    </rPh>
    <phoneticPr fontId="5"/>
  </si>
  <si>
    <t>市区町村</t>
    <rPh sb="0" eb="4">
      <t>シクチョウソン</t>
    </rPh>
    <phoneticPr fontId="5"/>
  </si>
  <si>
    <t>左記以外</t>
    <rPh sb="0" eb="2">
      <t>サキ</t>
    </rPh>
    <rPh sb="2" eb="4">
      <t>イガイ</t>
    </rPh>
    <phoneticPr fontId="5"/>
  </si>
  <si>
    <t>代表者
役職名</t>
    <phoneticPr fontId="5"/>
  </si>
  <si>
    <t>活動名
（フリガナ）</t>
    <rPh sb="0" eb="2">
      <t>カツドウ</t>
    </rPh>
    <rPh sb="2" eb="3">
      <t>メイ</t>
    </rPh>
    <phoneticPr fontId="5"/>
  </si>
  <si>
    <t>活動内訳</t>
    <rPh sb="0" eb="2">
      <t>カツドウ</t>
    </rPh>
    <rPh sb="2" eb="4">
      <t>ウチワケ</t>
    </rPh>
    <phoneticPr fontId="5"/>
  </si>
  <si>
    <t>公演活動数</t>
    <rPh sb="0" eb="2">
      <t>コウエン</t>
    </rPh>
    <rPh sb="2" eb="4">
      <t>カツドウ</t>
    </rPh>
    <rPh sb="4" eb="5">
      <t>スウ</t>
    </rPh>
    <phoneticPr fontId="5"/>
  </si>
  <si>
    <t>令和３年度</t>
    <rPh sb="0" eb="2">
      <t>レイワ</t>
    </rPh>
    <rPh sb="3" eb="5">
      <t>ネンド</t>
    </rPh>
    <phoneticPr fontId="5"/>
  </si>
  <si>
    <t>令和４年度</t>
    <rPh sb="0" eb="2">
      <t>レイワ</t>
    </rPh>
    <rPh sb="3" eb="5">
      <t>ネンド</t>
    </rPh>
    <phoneticPr fontId="5"/>
  </si>
  <si>
    <t>令和５年度</t>
    <rPh sb="0" eb="2">
      <t>レイワ</t>
    </rPh>
    <rPh sb="3" eb="5">
      <t>ネンド</t>
    </rPh>
    <phoneticPr fontId="5"/>
  </si>
  <si>
    <t>実施時期及び実施場所</t>
    <rPh sb="0" eb="2">
      <t>ジッシ</t>
    </rPh>
    <rPh sb="2" eb="4">
      <t>ジキ</t>
    </rPh>
    <rPh sb="4" eb="5">
      <t>オヨ</t>
    </rPh>
    <rPh sb="6" eb="8">
      <t>ジッシ</t>
    </rPh>
    <rPh sb="8" eb="10">
      <t>バショ</t>
    </rPh>
    <phoneticPr fontId="5"/>
  </si>
  <si>
    <t>開始日</t>
    <rPh sb="0" eb="3">
      <t>カイシビ</t>
    </rPh>
    <phoneticPr fontId="5"/>
  </si>
  <si>
    <t>終了日</t>
    <rPh sb="0" eb="2">
      <t>シュウリョウ</t>
    </rPh>
    <rPh sb="2" eb="3">
      <t>ビ</t>
    </rPh>
    <phoneticPr fontId="5"/>
  </si>
  <si>
    <t>※仕込み・ゲネプロ・ばらしの期間は記入せず、公演期間を記入してください（2021/4/1～2022/3/31）。
※活動が1日の場合は同じ日付をご記入ください。</t>
    <phoneticPr fontId="5"/>
  </si>
  <si>
    <t>合計①＋②</t>
    <rPh sb="0" eb="2">
      <t>ゴウケイ</t>
    </rPh>
    <phoneticPr fontId="5"/>
  </si>
  <si>
    <t>合計</t>
    <rPh sb="0" eb="2">
      <t>ゴウケイ</t>
    </rPh>
    <phoneticPr fontId="5"/>
  </si>
  <si>
    <t>非表示</t>
    <rPh sb="0" eb="3">
      <t>ヒヒョウジ</t>
    </rPh>
    <phoneticPr fontId="9"/>
  </si>
  <si>
    <t>非表示
※公演事業支援は不使用！</t>
    <rPh sb="0" eb="3">
      <t>ヒヒョウジ</t>
    </rPh>
    <rPh sb="5" eb="7">
      <t>コウエン</t>
    </rPh>
    <rPh sb="7" eb="9">
      <t>ジギョウ</t>
    </rPh>
    <rPh sb="9" eb="11">
      <t>シエン</t>
    </rPh>
    <rPh sb="12" eb="15">
      <t>フシヨウ</t>
    </rPh>
    <phoneticPr fontId="5"/>
  </si>
  <si>
    <t>【公演事業支援（ステップアップ枠）の応募要件に関する確認事項】</t>
    <rPh sb="1" eb="3">
      <t>コウエン</t>
    </rPh>
    <rPh sb="3" eb="5">
      <t>ジギョウ</t>
    </rPh>
    <rPh sb="5" eb="7">
      <t>シエン</t>
    </rPh>
    <rPh sb="15" eb="16">
      <t>ワク</t>
    </rPh>
    <rPh sb="18" eb="20">
      <t>オウボ</t>
    </rPh>
    <rPh sb="20" eb="22">
      <t>ヨウケン</t>
    </rPh>
    <rPh sb="23" eb="24">
      <t>カン</t>
    </rPh>
    <rPh sb="26" eb="28">
      <t>カクニン</t>
    </rPh>
    <rPh sb="28" eb="30">
      <t>ジコウ</t>
    </rPh>
    <phoneticPr fontId="9"/>
  </si>
  <si>
    <t>「舞台芸術創造活動活性化事業（ステップアップ枠を除く。）」及び「トップレベルの舞台芸術創造事業」のいずれも採択実績がない。</t>
    <rPh sb="1" eb="3">
      <t>ブタイ</t>
    </rPh>
    <rPh sb="3" eb="5">
      <t>ゲイジュツ</t>
    </rPh>
    <rPh sb="5" eb="7">
      <t>ソウゾウ</t>
    </rPh>
    <rPh sb="7" eb="9">
      <t>カツドウ</t>
    </rPh>
    <rPh sb="9" eb="12">
      <t>カッセイカ</t>
    </rPh>
    <rPh sb="12" eb="14">
      <t>ジギョウ</t>
    </rPh>
    <rPh sb="22" eb="23">
      <t>ワク</t>
    </rPh>
    <rPh sb="24" eb="25">
      <t>ノゾ</t>
    </rPh>
    <rPh sb="29" eb="30">
      <t>オヨ</t>
    </rPh>
    <rPh sb="39" eb="41">
      <t>ブタイ</t>
    </rPh>
    <rPh sb="41" eb="43">
      <t>ゲイジュツ</t>
    </rPh>
    <rPh sb="43" eb="45">
      <t>ソウゾウ</t>
    </rPh>
    <rPh sb="45" eb="47">
      <t>ジギョウ</t>
    </rPh>
    <rPh sb="53" eb="55">
      <t>サイタク</t>
    </rPh>
    <rPh sb="55" eb="57">
      <t>ジッセキ</t>
    </rPh>
    <phoneticPr fontId="9"/>
  </si>
  <si>
    <t>法人設立１０年以内である（ステップアップ枠採択団体は初回採択時）。</t>
    <rPh sb="0" eb="2">
      <t>ホウジン</t>
    </rPh>
    <rPh sb="2" eb="4">
      <t>セツリツ</t>
    </rPh>
    <rPh sb="6" eb="7">
      <t>ネン</t>
    </rPh>
    <rPh sb="7" eb="9">
      <t>イナイ</t>
    </rPh>
    <rPh sb="20" eb="21">
      <t>ワク</t>
    </rPh>
    <rPh sb="21" eb="23">
      <t>サイタク</t>
    </rPh>
    <rPh sb="23" eb="25">
      <t>ダンタイ</t>
    </rPh>
    <rPh sb="26" eb="28">
      <t>ショカイ</t>
    </rPh>
    <rPh sb="28" eb="30">
      <t>サイタク</t>
    </rPh>
    <rPh sb="30" eb="31">
      <t>ジ</t>
    </rPh>
    <phoneticPr fontId="9"/>
  </si>
  <si>
    <t>法人設立年月日</t>
    <rPh sb="0" eb="2">
      <t>ホウジン</t>
    </rPh>
    <rPh sb="2" eb="4">
      <t>セツリツ</t>
    </rPh>
    <rPh sb="4" eb="7">
      <t>ネンガッピ</t>
    </rPh>
    <phoneticPr fontId="9"/>
  </si>
  <si>
    <t>×</t>
  </si>
  <si>
    <t>（別紙　入場料詳細）</t>
  </si>
  <si>
    <t>入場料合計（円）</t>
    <rPh sb="0" eb="3">
      <t>ニュウジョウリョウ</t>
    </rPh>
    <rPh sb="3" eb="5">
      <t>ゴウケイ</t>
    </rPh>
    <rPh sb="6" eb="7">
      <t>エン</t>
    </rPh>
    <phoneticPr fontId="5"/>
  </si>
  <si>
    <t>公演回数合計</t>
    <rPh sb="0" eb="2">
      <t>コウエン</t>
    </rPh>
    <rPh sb="2" eb="4">
      <t>カイスウ</t>
    </rPh>
    <rPh sb="4" eb="6">
      <t>ゴウケイ</t>
    </rPh>
    <phoneticPr fontId="5"/>
  </si>
  <si>
    <t>総使用席数(a)</t>
    <rPh sb="0" eb="1">
      <t>ソウ</t>
    </rPh>
    <rPh sb="1" eb="3">
      <t>シヨウ</t>
    </rPh>
    <rPh sb="3" eb="5">
      <t>セキスウ</t>
    </rPh>
    <phoneticPr fontId="5"/>
  </si>
  <si>
    <t>販売枚数合計(b)</t>
    <rPh sb="4" eb="6">
      <t>ゴウケイ</t>
    </rPh>
    <phoneticPr fontId="5"/>
  </si>
  <si>
    <t>有料入場率(b/a)</t>
    <rPh sb="2" eb="4">
      <t>ニュウジョウ</t>
    </rPh>
    <phoneticPr fontId="5"/>
  </si>
  <si>
    <t>総入場者数合計(c)</t>
    <rPh sb="5" eb="7">
      <t>ゴウケイ</t>
    </rPh>
    <phoneticPr fontId="5"/>
  </si>
  <si>
    <t>総入場率(c/a)</t>
    <phoneticPr fontId="5"/>
  </si>
  <si>
    <t>・有料入場率が100%を超えている場合は使用座席数、公演回数、チケットの枚数を再度ご確認ください。
・ペアチケット5000円を20枚予定の場合、下記のように記載をお願いいたします。
　券種　ペアチケット（5000円）
　単価　2500
　枚数　40</t>
    <rPh sb="12" eb="13">
      <t>コ</t>
    </rPh>
    <rPh sb="17" eb="19">
      <t>バアイ</t>
    </rPh>
    <rPh sb="20" eb="22">
      <t>シヨウ</t>
    </rPh>
    <rPh sb="22" eb="25">
      <t>ザセキスウ</t>
    </rPh>
    <rPh sb="26" eb="28">
      <t>コウエン</t>
    </rPh>
    <rPh sb="28" eb="30">
      <t>カイスウ</t>
    </rPh>
    <rPh sb="36" eb="38">
      <t>マイスウ</t>
    </rPh>
    <rPh sb="39" eb="41">
      <t>サイド</t>
    </rPh>
    <rPh sb="42" eb="44">
      <t>カクニン</t>
    </rPh>
    <rPh sb="62" eb="63">
      <t>エン</t>
    </rPh>
    <rPh sb="66" eb="67">
      <t>マイ</t>
    </rPh>
    <rPh sb="67" eb="69">
      <t>ヨテイ</t>
    </rPh>
    <rPh sb="70" eb="72">
      <t>バアイ</t>
    </rPh>
    <rPh sb="73" eb="75">
      <t>カキ</t>
    </rPh>
    <rPh sb="79" eb="81">
      <t>キサイ</t>
    </rPh>
    <rPh sb="83" eb="84">
      <t>ネガ</t>
    </rPh>
    <rPh sb="107" eb="108">
      <t>エン</t>
    </rPh>
    <rPh sb="111" eb="113">
      <t>タンカ</t>
    </rPh>
    <rPh sb="120" eb="122">
      <t>マイスウ</t>
    </rPh>
    <phoneticPr fontId="5"/>
  </si>
  <si>
    <t>会場名</t>
  </si>
  <si>
    <t>会場の席数(定員)</t>
    <rPh sb="0" eb="2">
      <t>カイジョウ</t>
    </rPh>
    <rPh sb="3" eb="5">
      <t>セキスウ</t>
    </rPh>
    <rPh sb="6" eb="8">
      <t>テイイン</t>
    </rPh>
    <phoneticPr fontId="5"/>
  </si>
  <si>
    <t>売止席数</t>
    <rPh sb="0" eb="1">
      <t>ウリ</t>
    </rPh>
    <rPh sb="1" eb="2">
      <t>ドメ</t>
    </rPh>
    <rPh sb="2" eb="4">
      <t>セキスウ</t>
    </rPh>
    <phoneticPr fontId="5"/>
  </si>
  <si>
    <t>感染症対策</t>
    <rPh sb="0" eb="5">
      <t>カンセンショウタイサク</t>
    </rPh>
    <phoneticPr fontId="5"/>
  </si>
  <si>
    <t>使用席数</t>
    <rPh sb="0" eb="2">
      <t>シヨウ</t>
    </rPh>
    <rPh sb="2" eb="4">
      <t>セキスウ</t>
    </rPh>
    <rPh sb="3" eb="4">
      <t>スウ</t>
    </rPh>
    <phoneticPr fontId="5"/>
  </si>
  <si>
    <t>使用席数×公演回数(a)</t>
    <rPh sb="5" eb="7">
      <t>コウエン</t>
    </rPh>
    <rPh sb="7" eb="9">
      <t>カイスウ</t>
    </rPh>
    <phoneticPr fontId="5"/>
  </si>
  <si>
    <t>公演回数</t>
    <phoneticPr fontId="5"/>
  </si>
  <si>
    <t>販売枚数(b)</t>
    <rPh sb="0" eb="2">
      <t>ハンバイ</t>
    </rPh>
    <rPh sb="2" eb="4">
      <t>マイスウ</t>
    </rPh>
    <phoneticPr fontId="5"/>
  </si>
  <si>
    <t>有料入場率(b/a)</t>
    <rPh sb="0" eb="2">
      <t>ユウリョウ</t>
    </rPh>
    <rPh sb="2" eb="4">
      <t>ニュウジョウ</t>
    </rPh>
    <rPh sb="4" eb="5">
      <t>リツ</t>
    </rPh>
    <phoneticPr fontId="5"/>
  </si>
  <si>
    <t>総入場者数(c)</t>
    <rPh sb="0" eb="1">
      <t>ソウ</t>
    </rPh>
    <rPh sb="1" eb="3">
      <t>ニュウジョウ</t>
    </rPh>
    <rPh sb="3" eb="4">
      <t>シャ</t>
    </rPh>
    <rPh sb="4" eb="5">
      <t>スウ</t>
    </rPh>
    <phoneticPr fontId="5"/>
  </si>
  <si>
    <t>総入場率(c/a)</t>
    <rPh sb="0" eb="1">
      <t>ソウ</t>
    </rPh>
    <rPh sb="1" eb="3">
      <t>ニュウジョウ</t>
    </rPh>
    <rPh sb="3" eb="4">
      <t>リツ</t>
    </rPh>
    <phoneticPr fontId="5"/>
  </si>
  <si>
    <t>券種</t>
  </si>
  <si>
    <t>枚数</t>
  </si>
  <si>
    <t>単価×枚数</t>
  </si>
  <si>
    <t>招待券枚数</t>
    <rPh sb="0" eb="3">
      <t>ショウタイケン</t>
    </rPh>
    <rPh sb="3" eb="5">
      <t>マイスウ</t>
    </rPh>
    <phoneticPr fontId="5"/>
  </si>
  <si>
    <t>小計</t>
    <rPh sb="0" eb="2">
      <t>ショウケイ</t>
    </rPh>
    <phoneticPr fontId="5"/>
  </si>
  <si>
    <t>感染症対策要望額上限額</t>
    <rPh sb="0" eb="2">
      <t>カンセン</t>
    </rPh>
    <rPh sb="2" eb="3">
      <t>ショウ</t>
    </rPh>
    <rPh sb="3" eb="5">
      <t>タイサク</t>
    </rPh>
    <rPh sb="5" eb="7">
      <t>ヨウボウ</t>
    </rPh>
    <rPh sb="7" eb="8">
      <t>ガク</t>
    </rPh>
    <rPh sb="8" eb="11">
      <t>ジョウゲンガク</t>
    </rPh>
    <phoneticPr fontId="5"/>
  </si>
  <si>
    <t>【内訳】</t>
    <rPh sb="1" eb="3">
      <t>ウチワケ</t>
    </rPh>
    <phoneticPr fontId="5"/>
  </si>
  <si>
    <t>支払先及び内容</t>
    <rPh sb="0" eb="2">
      <t>シハライ</t>
    </rPh>
    <rPh sb="2" eb="3">
      <t>サキ</t>
    </rPh>
    <rPh sb="3" eb="4">
      <t>オヨ</t>
    </rPh>
    <rPh sb="5" eb="7">
      <t>ナイヨウ</t>
    </rPh>
    <phoneticPr fontId="5"/>
  </si>
  <si>
    <t>単価等(円)</t>
    <rPh sb="0" eb="2">
      <t>タンカ</t>
    </rPh>
    <rPh sb="2" eb="3">
      <t>トウ</t>
    </rPh>
    <rPh sb="4" eb="5">
      <t>エン</t>
    </rPh>
    <phoneticPr fontId="5"/>
  </si>
  <si>
    <t>消費税等</t>
    <rPh sb="0" eb="3">
      <t>ショウヒゼイ</t>
    </rPh>
    <rPh sb="3" eb="4">
      <t>トウ</t>
    </rPh>
    <phoneticPr fontId="5"/>
  </si>
  <si>
    <t>金額（円）</t>
    <rPh sb="3" eb="4">
      <t>エン</t>
    </rPh>
    <phoneticPr fontId="5"/>
  </si>
  <si>
    <t>助成対象経費</t>
    <rPh sb="0" eb="2">
      <t>ジョセイ</t>
    </rPh>
    <rPh sb="2" eb="4">
      <t>タイショウ</t>
    </rPh>
    <rPh sb="4" eb="6">
      <t>ケイヒ</t>
    </rPh>
    <phoneticPr fontId="5"/>
  </si>
  <si>
    <t>文芸費</t>
    <rPh sb="0" eb="2">
      <t>ブンゲイ</t>
    </rPh>
    <rPh sb="2" eb="3">
      <t>ヒ</t>
    </rPh>
    <phoneticPr fontId="9"/>
  </si>
  <si>
    <t>舞台費</t>
    <rPh sb="0" eb="2">
      <t>ブタイ</t>
    </rPh>
    <rPh sb="2" eb="3">
      <t>ヒ</t>
    </rPh>
    <phoneticPr fontId="9"/>
  </si>
  <si>
    <t>課税対象外経費</t>
    <rPh sb="0" eb="2">
      <t>カゼイ</t>
    </rPh>
    <rPh sb="2" eb="4">
      <t>タイショウ</t>
    </rPh>
    <rPh sb="4" eb="5">
      <t>ガイ</t>
    </rPh>
    <rPh sb="5" eb="7">
      <t>ケイヒ</t>
    </rPh>
    <phoneticPr fontId="9"/>
  </si>
  <si>
    <t>課税対象経費</t>
    <rPh sb="0" eb="2">
      <t>カゼイ</t>
    </rPh>
    <rPh sb="2" eb="4">
      <t>タイショウ</t>
    </rPh>
    <rPh sb="4" eb="6">
      <t>ケイヒ</t>
    </rPh>
    <phoneticPr fontId="9"/>
  </si>
  <si>
    <t>助成対象経費　小計（A）</t>
    <rPh sb="0" eb="2">
      <t>ジョセイ</t>
    </rPh>
    <rPh sb="2" eb="4">
      <t>タイショウ</t>
    </rPh>
    <rPh sb="4" eb="6">
      <t>ケイヒ</t>
    </rPh>
    <rPh sb="7" eb="9">
      <t>ショウケイ</t>
    </rPh>
    <phoneticPr fontId="9"/>
  </si>
  <si>
    <t>消費税等仕入控除税額計（B）</t>
    <rPh sb="0" eb="3">
      <t>ショウヒゼイ</t>
    </rPh>
    <rPh sb="3" eb="4">
      <t>トウ</t>
    </rPh>
    <rPh sb="4" eb="6">
      <t>シイレ</t>
    </rPh>
    <rPh sb="6" eb="8">
      <t>コウジョ</t>
    </rPh>
    <rPh sb="8" eb="10">
      <t>ゼイガク</t>
    </rPh>
    <rPh sb="10" eb="11">
      <t>ケイ</t>
    </rPh>
    <phoneticPr fontId="9"/>
  </si>
  <si>
    <t>空白</t>
    <rPh sb="0" eb="2">
      <t>クウハク</t>
    </rPh>
    <phoneticPr fontId="5"/>
  </si>
  <si>
    <t>項目</t>
    <rPh sb="0" eb="2">
      <t>コウモク</t>
    </rPh>
    <phoneticPr fontId="9"/>
  </si>
  <si>
    <t>音楽費</t>
    <rPh sb="0" eb="2">
      <t>オンガク</t>
    </rPh>
    <rPh sb="2" eb="3">
      <t>ヒ</t>
    </rPh>
    <phoneticPr fontId="9"/>
  </si>
  <si>
    <t>空白２</t>
    <rPh sb="0" eb="2">
      <t>クウハク</t>
    </rPh>
    <phoneticPr fontId="9"/>
  </si>
  <si>
    <t>助成対象経費</t>
    <rPh sb="0" eb="2">
      <t>ジョセイ</t>
    </rPh>
    <rPh sb="2" eb="4">
      <t>タイショウ</t>
    </rPh>
    <rPh sb="4" eb="6">
      <t>ケイヒ</t>
    </rPh>
    <phoneticPr fontId="9"/>
  </si>
  <si>
    <t>感染症対策経費</t>
    <rPh sb="0" eb="5">
      <t>カンセンショウタイサク</t>
    </rPh>
    <rPh sb="5" eb="7">
      <t>ケイヒ</t>
    </rPh>
    <phoneticPr fontId="9"/>
  </si>
  <si>
    <t>音楽制作料</t>
    <rPh sb="0" eb="2">
      <t>オンガク</t>
    </rPh>
    <rPh sb="2" eb="4">
      <t>セイサク</t>
    </rPh>
    <rPh sb="4" eb="5">
      <t>リョウ</t>
    </rPh>
    <phoneticPr fontId="9"/>
  </si>
  <si>
    <t>楽譜借料</t>
    <rPh sb="0" eb="2">
      <t>ガクフ</t>
    </rPh>
    <rPh sb="2" eb="4">
      <t>シャクリョウ</t>
    </rPh>
    <phoneticPr fontId="9"/>
  </si>
  <si>
    <t>稽古ピアニスト料</t>
    <rPh sb="0" eb="2">
      <t>ケイコ</t>
    </rPh>
    <rPh sb="7" eb="8">
      <t>リョウ</t>
    </rPh>
    <phoneticPr fontId="9"/>
  </si>
  <si>
    <t>調律料</t>
    <rPh sb="0" eb="2">
      <t>チョウリツ</t>
    </rPh>
    <rPh sb="2" eb="3">
      <t>リョウ</t>
    </rPh>
    <phoneticPr fontId="9"/>
  </si>
  <si>
    <t>演出料</t>
    <rPh sb="0" eb="2">
      <t>エンシュツ</t>
    </rPh>
    <rPh sb="2" eb="3">
      <t>リョウ</t>
    </rPh>
    <phoneticPr fontId="9"/>
  </si>
  <si>
    <t>演出助手料</t>
    <rPh sb="0" eb="2">
      <t>エンシュツ</t>
    </rPh>
    <rPh sb="2" eb="4">
      <t>ジョシュ</t>
    </rPh>
    <rPh sb="4" eb="5">
      <t>リョウ</t>
    </rPh>
    <phoneticPr fontId="9"/>
  </si>
  <si>
    <t>構成料</t>
    <rPh sb="0" eb="2">
      <t>コウセイ</t>
    </rPh>
    <rPh sb="2" eb="3">
      <t>リョウ</t>
    </rPh>
    <phoneticPr fontId="9"/>
  </si>
  <si>
    <t>ドラマトゥルク料</t>
    <rPh sb="7" eb="8">
      <t>リョウ</t>
    </rPh>
    <phoneticPr fontId="9"/>
  </si>
  <si>
    <t>脚色料</t>
    <rPh sb="0" eb="2">
      <t>キャクショク</t>
    </rPh>
    <rPh sb="2" eb="3">
      <t>リョウ</t>
    </rPh>
    <phoneticPr fontId="9"/>
  </si>
  <si>
    <t>振付料</t>
    <rPh sb="0" eb="2">
      <t>フリツケ</t>
    </rPh>
    <rPh sb="2" eb="3">
      <t>リョウ</t>
    </rPh>
    <phoneticPr fontId="9"/>
  </si>
  <si>
    <t>振付助手料</t>
    <rPh sb="0" eb="2">
      <t>フリツケ</t>
    </rPh>
    <rPh sb="2" eb="4">
      <t>ジョシュ</t>
    </rPh>
    <rPh sb="4" eb="5">
      <t>リョウ</t>
    </rPh>
    <phoneticPr fontId="9"/>
  </si>
  <si>
    <t>台本印刷料</t>
    <rPh sb="0" eb="2">
      <t>ダイホン</t>
    </rPh>
    <rPh sb="2" eb="4">
      <t>インサツ</t>
    </rPh>
    <rPh sb="4" eb="5">
      <t>リョウ</t>
    </rPh>
    <phoneticPr fontId="9"/>
  </si>
  <si>
    <t>翻訳料</t>
    <rPh sb="0" eb="2">
      <t>ホンヤク</t>
    </rPh>
    <rPh sb="2" eb="3">
      <t>リョウ</t>
    </rPh>
    <phoneticPr fontId="9"/>
  </si>
  <si>
    <t>音楽プラン料</t>
    <rPh sb="0" eb="2">
      <t>オンガク</t>
    </rPh>
    <rPh sb="5" eb="6">
      <t>リョウ</t>
    </rPh>
    <phoneticPr fontId="9"/>
  </si>
  <si>
    <t>舞台美術デザイン料</t>
    <rPh sb="0" eb="2">
      <t>ブタイ</t>
    </rPh>
    <rPh sb="2" eb="4">
      <t>ビジュツ</t>
    </rPh>
    <rPh sb="8" eb="9">
      <t>リョウ</t>
    </rPh>
    <phoneticPr fontId="9"/>
  </si>
  <si>
    <t>人形美術デザイン料</t>
    <rPh sb="0" eb="2">
      <t>ニンギョウ</t>
    </rPh>
    <rPh sb="2" eb="4">
      <t>ビジュツ</t>
    </rPh>
    <rPh sb="8" eb="9">
      <t>リョウ</t>
    </rPh>
    <phoneticPr fontId="9"/>
  </si>
  <si>
    <t>照明プラン料</t>
    <rPh sb="0" eb="2">
      <t>ショウメイ</t>
    </rPh>
    <rPh sb="5" eb="6">
      <t>リョウ</t>
    </rPh>
    <phoneticPr fontId="9"/>
  </si>
  <si>
    <t>音響プラン料</t>
    <rPh sb="0" eb="2">
      <t>オンキョウ</t>
    </rPh>
    <rPh sb="5" eb="6">
      <t>リョウ</t>
    </rPh>
    <phoneticPr fontId="9"/>
  </si>
  <si>
    <t>衣装デザイン料</t>
    <rPh sb="0" eb="2">
      <t>イショウ</t>
    </rPh>
    <rPh sb="6" eb="7">
      <t>リョウ</t>
    </rPh>
    <phoneticPr fontId="9"/>
  </si>
  <si>
    <t>映像プラン料</t>
    <rPh sb="0" eb="2">
      <t>エイゾウ</t>
    </rPh>
    <rPh sb="5" eb="6">
      <t>リョウ</t>
    </rPh>
    <phoneticPr fontId="9"/>
  </si>
  <si>
    <t>特殊効果プラン料</t>
    <rPh sb="0" eb="2">
      <t>トクシュ</t>
    </rPh>
    <rPh sb="2" eb="4">
      <t>コウカ</t>
    </rPh>
    <rPh sb="7" eb="8">
      <t>リョウ</t>
    </rPh>
    <phoneticPr fontId="9"/>
  </si>
  <si>
    <t>舞台監督料</t>
    <rPh sb="0" eb="2">
      <t>ブタイ</t>
    </rPh>
    <rPh sb="2" eb="4">
      <t>カントク</t>
    </rPh>
    <rPh sb="4" eb="5">
      <t>リョウ</t>
    </rPh>
    <phoneticPr fontId="9"/>
  </si>
  <si>
    <t>舞台監督助手料</t>
    <rPh sb="0" eb="2">
      <t>ブタイ</t>
    </rPh>
    <rPh sb="2" eb="4">
      <t>カントク</t>
    </rPh>
    <rPh sb="4" eb="6">
      <t>ジョシュ</t>
    </rPh>
    <rPh sb="6" eb="7">
      <t>リョウ</t>
    </rPh>
    <phoneticPr fontId="9"/>
  </si>
  <si>
    <t>剣術指導料</t>
    <rPh sb="0" eb="2">
      <t>ケンジュツ</t>
    </rPh>
    <rPh sb="2" eb="4">
      <t>シドウ</t>
    </rPh>
    <rPh sb="4" eb="5">
      <t>リョウ</t>
    </rPh>
    <phoneticPr fontId="9"/>
  </si>
  <si>
    <t>方言指導料</t>
    <rPh sb="0" eb="2">
      <t>ホウゲン</t>
    </rPh>
    <rPh sb="2" eb="4">
      <t>シドウ</t>
    </rPh>
    <rPh sb="4" eb="5">
      <t>リョウ</t>
    </rPh>
    <phoneticPr fontId="9"/>
  </si>
  <si>
    <t>所作指導料</t>
    <rPh sb="0" eb="2">
      <t>ショサ</t>
    </rPh>
    <rPh sb="2" eb="4">
      <t>シドウ</t>
    </rPh>
    <rPh sb="4" eb="5">
      <t>リョウ</t>
    </rPh>
    <phoneticPr fontId="9"/>
  </si>
  <si>
    <t>合唱指導料</t>
    <rPh sb="0" eb="2">
      <t>ガッショウ</t>
    </rPh>
    <rPh sb="2" eb="4">
      <t>シドウ</t>
    </rPh>
    <rPh sb="4" eb="5">
      <t>リョウ</t>
    </rPh>
    <phoneticPr fontId="9"/>
  </si>
  <si>
    <t>歌唱指導料</t>
    <rPh sb="0" eb="2">
      <t>カショウ</t>
    </rPh>
    <rPh sb="2" eb="4">
      <t>シドウ</t>
    </rPh>
    <rPh sb="4" eb="5">
      <t>リョウ</t>
    </rPh>
    <phoneticPr fontId="9"/>
  </si>
  <si>
    <t>言語指導料</t>
    <rPh sb="0" eb="2">
      <t>ゲンゴ</t>
    </rPh>
    <rPh sb="2" eb="4">
      <t>シドウ</t>
    </rPh>
    <rPh sb="4" eb="5">
      <t>リョウ</t>
    </rPh>
    <phoneticPr fontId="9"/>
  </si>
  <si>
    <t>著作権使用料</t>
    <rPh sb="0" eb="3">
      <t>チョサクケン</t>
    </rPh>
    <rPh sb="3" eb="6">
      <t>シヨウリョウ</t>
    </rPh>
    <phoneticPr fontId="9"/>
  </si>
  <si>
    <t>ライセンス料</t>
    <rPh sb="5" eb="6">
      <t>リョウ</t>
    </rPh>
    <phoneticPr fontId="9"/>
  </si>
  <si>
    <t>音楽費</t>
    <rPh sb="0" eb="2">
      <t>オンガク</t>
    </rPh>
    <rPh sb="2" eb="3">
      <t>ヒ</t>
    </rPh>
    <phoneticPr fontId="9"/>
  </si>
  <si>
    <t>文芸費</t>
    <rPh sb="0" eb="2">
      <t>ブンゲイ</t>
    </rPh>
    <rPh sb="2" eb="3">
      <t>ヒ</t>
    </rPh>
    <phoneticPr fontId="9"/>
  </si>
  <si>
    <t>会場費</t>
    <rPh sb="0" eb="2">
      <t>カイジョウ</t>
    </rPh>
    <rPh sb="2" eb="3">
      <t>ヒ</t>
    </rPh>
    <phoneticPr fontId="9"/>
  </si>
  <si>
    <t>会場使用料</t>
    <rPh sb="0" eb="2">
      <t>カイジョウ</t>
    </rPh>
    <rPh sb="2" eb="5">
      <t>シヨウリョウ</t>
    </rPh>
    <phoneticPr fontId="9"/>
  </si>
  <si>
    <t>付帯設備使用料</t>
    <rPh sb="0" eb="2">
      <t>フタイ</t>
    </rPh>
    <rPh sb="2" eb="4">
      <t>セツビ</t>
    </rPh>
    <rPh sb="4" eb="7">
      <t>シヨウリョウ</t>
    </rPh>
    <phoneticPr fontId="9"/>
  </si>
  <si>
    <t>舞台費</t>
    <rPh sb="0" eb="2">
      <t>ブタイ</t>
    </rPh>
    <rPh sb="2" eb="3">
      <t>ヒ</t>
    </rPh>
    <phoneticPr fontId="9"/>
  </si>
  <si>
    <t>大道具費</t>
    <rPh sb="0" eb="3">
      <t>オオドウグ</t>
    </rPh>
    <rPh sb="3" eb="4">
      <t>ヒ</t>
    </rPh>
    <phoneticPr fontId="9"/>
  </si>
  <si>
    <t>小道具費</t>
    <rPh sb="0" eb="3">
      <t>コドウグ</t>
    </rPh>
    <rPh sb="3" eb="4">
      <t>ヒ</t>
    </rPh>
    <phoneticPr fontId="9"/>
  </si>
  <si>
    <t>人形製作費</t>
    <rPh sb="0" eb="2">
      <t>ニンギョウ</t>
    </rPh>
    <rPh sb="2" eb="5">
      <t>セイサクヒ</t>
    </rPh>
    <phoneticPr fontId="9"/>
  </si>
  <si>
    <t>道具スタッフ費</t>
    <rPh sb="0" eb="2">
      <t>ドウグ</t>
    </rPh>
    <rPh sb="6" eb="7">
      <t>ヒ</t>
    </rPh>
    <phoneticPr fontId="9"/>
  </si>
  <si>
    <t>衣装費</t>
    <rPh sb="0" eb="2">
      <t>イショウ</t>
    </rPh>
    <rPh sb="2" eb="3">
      <t>ヒ</t>
    </rPh>
    <phoneticPr fontId="9"/>
  </si>
  <si>
    <t>衣装スタッフ費</t>
    <rPh sb="0" eb="2">
      <t>イショウ</t>
    </rPh>
    <rPh sb="6" eb="7">
      <t>ヒ</t>
    </rPh>
    <phoneticPr fontId="9"/>
  </si>
  <si>
    <t>履物費</t>
    <rPh sb="0" eb="2">
      <t>ハキモノ</t>
    </rPh>
    <rPh sb="2" eb="3">
      <t>ヒ</t>
    </rPh>
    <phoneticPr fontId="9"/>
  </si>
  <si>
    <t>かつら（床山）費</t>
    <rPh sb="4" eb="6">
      <t>トコヤマ</t>
    </rPh>
    <rPh sb="7" eb="8">
      <t>ヒ</t>
    </rPh>
    <phoneticPr fontId="9"/>
  </si>
  <si>
    <t>メイク費</t>
    <rPh sb="3" eb="4">
      <t>ヒ</t>
    </rPh>
    <phoneticPr fontId="9"/>
  </si>
  <si>
    <t>照明費</t>
    <rPh sb="0" eb="2">
      <t>ショウメイ</t>
    </rPh>
    <rPh sb="2" eb="3">
      <t>ヒ</t>
    </rPh>
    <phoneticPr fontId="9"/>
  </si>
  <si>
    <t>照明スタッフ費</t>
    <rPh sb="0" eb="2">
      <t>ショウメイ</t>
    </rPh>
    <rPh sb="6" eb="7">
      <t>ヒ</t>
    </rPh>
    <phoneticPr fontId="9"/>
  </si>
  <si>
    <t>音響費</t>
    <rPh sb="0" eb="2">
      <t>オンキョウ</t>
    </rPh>
    <rPh sb="2" eb="3">
      <t>ヒ</t>
    </rPh>
    <phoneticPr fontId="9"/>
  </si>
  <si>
    <t>音響スタッフ費</t>
    <rPh sb="0" eb="2">
      <t>オンキョウ</t>
    </rPh>
    <rPh sb="6" eb="7">
      <t>ヒ</t>
    </rPh>
    <phoneticPr fontId="9"/>
  </si>
  <si>
    <t>映像費</t>
    <rPh sb="0" eb="2">
      <t>エイゾウ</t>
    </rPh>
    <rPh sb="2" eb="3">
      <t>ヒ</t>
    </rPh>
    <phoneticPr fontId="9"/>
  </si>
  <si>
    <t>映像スタッフ費</t>
    <rPh sb="0" eb="2">
      <t>エイゾウ</t>
    </rPh>
    <rPh sb="6" eb="7">
      <t>ヒ</t>
    </rPh>
    <phoneticPr fontId="9"/>
  </si>
  <si>
    <t>特殊効果費</t>
    <rPh sb="0" eb="2">
      <t>トクシュ</t>
    </rPh>
    <rPh sb="2" eb="4">
      <t>コウカ</t>
    </rPh>
    <rPh sb="4" eb="5">
      <t>ヒ</t>
    </rPh>
    <phoneticPr fontId="9"/>
  </si>
  <si>
    <t>機材借料</t>
    <rPh sb="0" eb="2">
      <t>キザイ</t>
    </rPh>
    <rPh sb="2" eb="4">
      <t>シャクリョウ</t>
    </rPh>
    <phoneticPr fontId="9"/>
  </si>
  <si>
    <t>字幕費</t>
    <rPh sb="0" eb="2">
      <t>ジマク</t>
    </rPh>
    <rPh sb="2" eb="3">
      <t>ヒ</t>
    </rPh>
    <phoneticPr fontId="9"/>
  </si>
  <si>
    <t>細目/内訳</t>
    <rPh sb="0" eb="2">
      <t>サイモク</t>
    </rPh>
    <rPh sb="3" eb="5">
      <t>ウチワケ</t>
    </rPh>
    <phoneticPr fontId="5"/>
  </si>
  <si>
    <t>感染症予防用品購入費</t>
    <rPh sb="0" eb="3">
      <t>カンセンショウ</t>
    </rPh>
    <rPh sb="3" eb="5">
      <t>ヨボウ</t>
    </rPh>
    <rPh sb="5" eb="7">
      <t>ヨウヒン</t>
    </rPh>
    <rPh sb="7" eb="9">
      <t>コウニュウ</t>
    </rPh>
    <rPh sb="9" eb="10">
      <t>ヒ</t>
    </rPh>
    <phoneticPr fontId="9"/>
  </si>
  <si>
    <t>消毒関係消耗品購入費</t>
    <rPh sb="0" eb="2">
      <t>ショウドク</t>
    </rPh>
    <rPh sb="2" eb="4">
      <t>カンケイ</t>
    </rPh>
    <rPh sb="4" eb="6">
      <t>ショウモウ</t>
    </rPh>
    <rPh sb="6" eb="7">
      <t>ヒン</t>
    </rPh>
    <rPh sb="7" eb="9">
      <t>コウニュウ</t>
    </rPh>
    <rPh sb="9" eb="10">
      <t>ヒ</t>
    </rPh>
    <phoneticPr fontId="9"/>
  </si>
  <si>
    <t>消毒作業費</t>
    <rPh sb="0" eb="2">
      <t>ショウドク</t>
    </rPh>
    <rPh sb="2" eb="4">
      <t>サギョウ</t>
    </rPh>
    <rPh sb="4" eb="5">
      <t>ヒ</t>
    </rPh>
    <phoneticPr fontId="9"/>
  </si>
  <si>
    <t>感染症対策機材購入・借用費</t>
    <rPh sb="0" eb="3">
      <t>カンセンショウ</t>
    </rPh>
    <rPh sb="3" eb="5">
      <t>タイサク</t>
    </rPh>
    <rPh sb="5" eb="7">
      <t>キザイ</t>
    </rPh>
    <rPh sb="7" eb="9">
      <t>コウニュウ</t>
    </rPh>
    <rPh sb="10" eb="12">
      <t>シャクヨウ</t>
    </rPh>
    <rPh sb="12" eb="13">
      <t>ヒ</t>
    </rPh>
    <phoneticPr fontId="9"/>
  </si>
  <si>
    <t>検査費</t>
    <rPh sb="0" eb="2">
      <t>ケンサ</t>
    </rPh>
    <rPh sb="2" eb="3">
      <t>ヒ</t>
    </rPh>
    <phoneticPr fontId="9"/>
  </si>
  <si>
    <t>課税区分</t>
    <rPh sb="0" eb="2">
      <t>カゼイ</t>
    </rPh>
    <rPh sb="2" eb="4">
      <t>クブン</t>
    </rPh>
    <phoneticPr fontId="9"/>
  </si>
  <si>
    <t>課税対象外</t>
    <rPh sb="0" eb="2">
      <t>カゼイ</t>
    </rPh>
    <rPh sb="2" eb="4">
      <t>タイショウ</t>
    </rPh>
    <rPh sb="4" eb="5">
      <t>ガイ</t>
    </rPh>
    <phoneticPr fontId="9"/>
  </si>
  <si>
    <t>合唱指揮料</t>
    <rPh sb="0" eb="2">
      <t>ガッショウ</t>
    </rPh>
    <rPh sb="2" eb="4">
      <t>シキ</t>
    </rPh>
    <rPh sb="4" eb="5">
      <t>リョウ</t>
    </rPh>
    <phoneticPr fontId="9"/>
  </si>
  <si>
    <t>コレペティ料</t>
    <rPh sb="5" eb="6">
      <t>リョウ</t>
    </rPh>
    <phoneticPr fontId="9"/>
  </si>
  <si>
    <t>楽譜製作料</t>
    <rPh sb="0" eb="2">
      <t>ガクフ</t>
    </rPh>
    <rPh sb="2" eb="4">
      <t>セイサク</t>
    </rPh>
    <rPh sb="4" eb="5">
      <t>リョウ</t>
    </rPh>
    <phoneticPr fontId="9"/>
  </si>
  <si>
    <t>脚本料</t>
    <rPh sb="0" eb="2">
      <t>キャクホン</t>
    </rPh>
    <rPh sb="2" eb="3">
      <t>リョウ</t>
    </rPh>
    <phoneticPr fontId="9"/>
  </si>
  <si>
    <t>補綴料</t>
    <rPh sb="0" eb="2">
      <t>ホテツ</t>
    </rPh>
    <rPh sb="2" eb="3">
      <t>リョウ</t>
    </rPh>
    <phoneticPr fontId="9"/>
  </si>
  <si>
    <t>バレエマスター料</t>
    <rPh sb="7" eb="8">
      <t>リョウ</t>
    </rPh>
    <phoneticPr fontId="9"/>
  </si>
  <si>
    <t>バレエミストレス料</t>
    <rPh sb="8" eb="9">
      <t>リョウ</t>
    </rPh>
    <phoneticPr fontId="9"/>
  </si>
  <si>
    <t>原語指導料</t>
    <rPh sb="0" eb="2">
      <t>ゲンゴ</t>
    </rPh>
    <rPh sb="2" eb="4">
      <t>シドウ</t>
    </rPh>
    <rPh sb="4" eb="5">
      <t>リョウ</t>
    </rPh>
    <phoneticPr fontId="9"/>
  </si>
  <si>
    <t>振付指導料</t>
    <rPh sb="0" eb="2">
      <t>フリツケ</t>
    </rPh>
    <rPh sb="2" eb="4">
      <t>シドウ</t>
    </rPh>
    <rPh sb="4" eb="5">
      <t>リョウ</t>
    </rPh>
    <phoneticPr fontId="9"/>
  </si>
  <si>
    <t>字幕原稿作成料</t>
    <rPh sb="0" eb="2">
      <t>ジマク</t>
    </rPh>
    <rPh sb="2" eb="4">
      <t>ゲンコウ</t>
    </rPh>
    <rPh sb="4" eb="7">
      <t>サクセイリョウ</t>
    </rPh>
    <phoneticPr fontId="9"/>
  </si>
  <si>
    <t>字幕原稿翻訳料</t>
    <rPh sb="0" eb="2">
      <t>ジマク</t>
    </rPh>
    <rPh sb="2" eb="4">
      <t>ゲンコウ</t>
    </rPh>
    <rPh sb="4" eb="6">
      <t>ホンヤク</t>
    </rPh>
    <rPh sb="6" eb="7">
      <t>リョウ</t>
    </rPh>
    <phoneticPr fontId="9"/>
  </si>
  <si>
    <t>ロイヤリティ</t>
    <phoneticPr fontId="9"/>
  </si>
  <si>
    <t>舞台スタッフ費</t>
    <rPh sb="0" eb="2">
      <t>ブタイ</t>
    </rPh>
    <rPh sb="6" eb="7">
      <t>ヒ</t>
    </rPh>
    <phoneticPr fontId="9"/>
  </si>
  <si>
    <t>（演劇のみ）</t>
    <rPh sb="1" eb="3">
      <t>エンゲキ</t>
    </rPh>
    <phoneticPr fontId="9"/>
  </si>
  <si>
    <t>台本料</t>
    <rPh sb="0" eb="2">
      <t>ダイホン</t>
    </rPh>
    <rPh sb="2" eb="3">
      <t>リョウ</t>
    </rPh>
    <phoneticPr fontId="9"/>
  </si>
  <si>
    <t>支援区分</t>
    <rPh sb="0" eb="2">
      <t>シエン</t>
    </rPh>
    <rPh sb="2" eb="4">
      <t>クブン</t>
    </rPh>
    <phoneticPr fontId="5"/>
  </si>
  <si>
    <t>数量(1)</t>
    <rPh sb="0" eb="2">
      <t>スウリョウ</t>
    </rPh>
    <phoneticPr fontId="5"/>
  </si>
  <si>
    <t>数量(2)</t>
    <rPh sb="0" eb="2">
      <t>スウリョウ</t>
    </rPh>
    <phoneticPr fontId="5"/>
  </si>
  <si>
    <t>消費税等仕入控除税額の取扱</t>
    <phoneticPr fontId="9"/>
  </si>
  <si>
    <t>税区分番号</t>
    <rPh sb="0" eb="1">
      <t>ゼイ</t>
    </rPh>
    <rPh sb="1" eb="3">
      <t>クブン</t>
    </rPh>
    <rPh sb="3" eb="5">
      <t>バンゴウ</t>
    </rPh>
    <phoneticPr fontId="9"/>
  </si>
  <si>
    <t>※　Ａ４判２枚に収まるように作成してください。</t>
    <phoneticPr fontId="9"/>
  </si>
  <si>
    <t>初回採択年度</t>
    <rPh sb="0" eb="2">
      <t>ショカイ</t>
    </rPh>
    <rPh sb="2" eb="4">
      <t>サイタク</t>
    </rPh>
    <rPh sb="4" eb="6">
      <t>ネンド</t>
    </rPh>
    <phoneticPr fontId="9"/>
  </si>
  <si>
    <t>【プルダウン選択肢】削除不可（非表示）</t>
    <rPh sb="6" eb="9">
      <t>センタクシ</t>
    </rPh>
    <rPh sb="10" eb="12">
      <t>サクジョ</t>
    </rPh>
    <rPh sb="12" eb="14">
      <t>フカ</t>
    </rPh>
    <rPh sb="15" eb="18">
      <t>ヒヒョウジ</t>
    </rPh>
    <phoneticPr fontId="6"/>
  </si>
  <si>
    <t>作品内容</t>
    <rPh sb="0" eb="2">
      <t>サクヒン</t>
    </rPh>
    <rPh sb="2" eb="4">
      <t>ナイヨウ</t>
    </rPh>
    <phoneticPr fontId="6"/>
  </si>
  <si>
    <t>創作初演</t>
    <phoneticPr fontId="6"/>
  </si>
  <si>
    <t>新演出</t>
    <phoneticPr fontId="6"/>
  </si>
  <si>
    <t>翻訳初演</t>
    <phoneticPr fontId="6"/>
  </si>
  <si>
    <t>再演</t>
    <phoneticPr fontId="6"/>
  </si>
  <si>
    <t>特記事項</t>
    <rPh sb="0" eb="2">
      <t>トッキ</t>
    </rPh>
    <rPh sb="2" eb="4">
      <t>ジコウ</t>
    </rPh>
    <phoneticPr fontId="6"/>
  </si>
  <si>
    <t>今後の公演計画</t>
    <phoneticPr fontId="6"/>
  </si>
  <si>
    <t>再演等の受賞歴等</t>
    <phoneticPr fontId="6"/>
  </si>
  <si>
    <t>海外公演予定</t>
    <phoneticPr fontId="6"/>
  </si>
  <si>
    <t>完了済海外公演評価概要</t>
    <phoneticPr fontId="6"/>
  </si>
  <si>
    <t>※以下、ステップアップ枠以外は非表示。</t>
    <rPh sb="1" eb="3">
      <t>イカ</t>
    </rPh>
    <rPh sb="11" eb="12">
      <t>ワク</t>
    </rPh>
    <rPh sb="12" eb="14">
      <t>イガイ</t>
    </rPh>
    <rPh sb="15" eb="18">
      <t>ヒヒョウジ</t>
    </rPh>
    <phoneticPr fontId="9"/>
  </si>
  <si>
    <t>新振付</t>
    <rPh sb="0" eb="3">
      <t>シンフリツケ</t>
    </rPh>
    <phoneticPr fontId="6"/>
  </si>
  <si>
    <t>装束料</t>
    <rPh sb="0" eb="2">
      <t>ショウゾク</t>
    </rPh>
    <rPh sb="2" eb="3">
      <t>リョウ</t>
    </rPh>
    <phoneticPr fontId="9"/>
  </si>
  <si>
    <t>国際芸術交流支援事業</t>
    <rPh sb="0" eb="2">
      <t>コクサイ</t>
    </rPh>
    <rPh sb="2" eb="4">
      <t>ゲイジュツ</t>
    </rPh>
    <rPh sb="4" eb="6">
      <t>コウリュウ</t>
    </rPh>
    <rPh sb="6" eb="8">
      <t>シエン</t>
    </rPh>
    <rPh sb="8" eb="10">
      <t>ジギョウ</t>
    </rPh>
    <phoneticPr fontId="5"/>
  </si>
  <si>
    <t>団体名</t>
    <phoneticPr fontId="5"/>
  </si>
  <si>
    <t>特記事項</t>
    <rPh sb="0" eb="2">
      <t>トッキ</t>
    </rPh>
    <rPh sb="2" eb="4">
      <t>ジコウ</t>
    </rPh>
    <phoneticPr fontId="6"/>
  </si>
  <si>
    <t>他の助成事業等への応募状況、協賛者・後援者等</t>
    <rPh sb="0" eb="1">
      <t>ホカ</t>
    </rPh>
    <rPh sb="2" eb="4">
      <t>ジョセイ</t>
    </rPh>
    <rPh sb="4" eb="6">
      <t>ジギョウ</t>
    </rPh>
    <rPh sb="6" eb="7">
      <t>ナド</t>
    </rPh>
    <rPh sb="9" eb="11">
      <t>オウボ</t>
    </rPh>
    <rPh sb="11" eb="13">
      <t>ジョウキョウ</t>
    </rPh>
    <rPh sb="14" eb="16">
      <t>キョウサン</t>
    </rPh>
    <rPh sb="16" eb="17">
      <t>シャ</t>
    </rPh>
    <rPh sb="18" eb="20">
      <t>コウエン</t>
    </rPh>
    <rPh sb="20" eb="21">
      <t>シャ</t>
    </rPh>
    <rPh sb="21" eb="22">
      <t>ナド</t>
    </rPh>
    <phoneticPr fontId="5"/>
  </si>
  <si>
    <t>企画意図・目標
活動全体の</t>
    <rPh sb="8" eb="10">
      <t>カツドウ</t>
    </rPh>
    <rPh sb="10" eb="12">
      <t>ゼンタイ</t>
    </rPh>
    <phoneticPr fontId="6"/>
  </si>
  <si>
    <t>に係る目標等
芸術水準向上</t>
    <rPh sb="1" eb="2">
      <t>カカ</t>
    </rPh>
    <rPh sb="3" eb="5">
      <t>モクヒョウ</t>
    </rPh>
    <rPh sb="5" eb="6">
      <t>ナド</t>
    </rPh>
    <phoneticPr fontId="6"/>
  </si>
  <si>
    <t>に係る目標等
国際発信力強化</t>
    <rPh sb="1" eb="2">
      <t>カカ</t>
    </rPh>
    <rPh sb="3" eb="5">
      <t>モクヒョウ</t>
    </rPh>
    <rPh sb="5" eb="6">
      <t>ナド</t>
    </rPh>
    <phoneticPr fontId="6"/>
  </si>
  <si>
    <t>旅費</t>
    <rPh sb="0" eb="2">
      <t>リョヒ</t>
    </rPh>
    <phoneticPr fontId="9"/>
  </si>
  <si>
    <t>旅費</t>
    <rPh sb="0" eb="2">
      <t>リョヒ</t>
    </rPh>
    <phoneticPr fontId="9"/>
  </si>
  <si>
    <t>渡航費</t>
    <rPh sb="0" eb="3">
      <t>トコウヒ</t>
    </rPh>
    <phoneticPr fontId="9"/>
  </si>
  <si>
    <t>観客等の確保に関する取組</t>
    <rPh sb="0" eb="2">
      <t>カンキャク</t>
    </rPh>
    <rPh sb="2" eb="3">
      <t>ナド</t>
    </rPh>
    <rPh sb="4" eb="6">
      <t>カクホ</t>
    </rPh>
    <rPh sb="7" eb="8">
      <t>カン</t>
    </rPh>
    <rPh sb="10" eb="12">
      <t>トリクミ</t>
    </rPh>
    <phoneticPr fontId="5"/>
  </si>
  <si>
    <t>本活動の社会に対する波及効果</t>
    <rPh sb="0" eb="1">
      <t>ホン</t>
    </rPh>
    <rPh sb="1" eb="3">
      <t>カツドウ</t>
    </rPh>
    <rPh sb="4" eb="6">
      <t>シャカイ</t>
    </rPh>
    <rPh sb="7" eb="8">
      <t>タイ</t>
    </rPh>
    <rPh sb="10" eb="12">
      <t>ハキュウ</t>
    </rPh>
    <rPh sb="12" eb="14">
      <t>コウカ</t>
    </rPh>
    <phoneticPr fontId="5"/>
  </si>
  <si>
    <t>国内交通費</t>
    <rPh sb="0" eb="2">
      <t>コクナイ</t>
    </rPh>
    <rPh sb="2" eb="5">
      <t>コウツウヒ</t>
    </rPh>
    <phoneticPr fontId="9"/>
  </si>
  <si>
    <t>国内宿泊費</t>
    <rPh sb="0" eb="2">
      <t>コクナイ</t>
    </rPh>
    <rPh sb="2" eb="5">
      <t>シュクハクヒ</t>
    </rPh>
    <phoneticPr fontId="9"/>
  </si>
  <si>
    <t>国際フェスティバル</t>
  </si>
  <si>
    <t>参加団体の選定方針と期待される効果</t>
    <rPh sb="0" eb="2">
      <t>サンカ</t>
    </rPh>
    <rPh sb="2" eb="4">
      <t>ダンタイ</t>
    </rPh>
    <rPh sb="5" eb="7">
      <t>センテイ</t>
    </rPh>
    <rPh sb="7" eb="9">
      <t>ホウシン</t>
    </rPh>
    <rPh sb="10" eb="12">
      <t>キタイ</t>
    </rPh>
    <rPh sb="15" eb="17">
      <t>コウカ</t>
    </rPh>
    <phoneticPr fontId="5"/>
  </si>
  <si>
    <t>共催者名及びその役割</t>
    <rPh sb="0" eb="3">
      <t>キョウサイシャ</t>
    </rPh>
    <rPh sb="3" eb="4">
      <t>メイ</t>
    </rPh>
    <rPh sb="4" eb="5">
      <t>オヨ</t>
    </rPh>
    <rPh sb="8" eb="10">
      <t>ヤクワリ</t>
    </rPh>
    <phoneticPr fontId="5"/>
  </si>
  <si>
    <t>実施期間</t>
    <rPh sb="0" eb="2">
      <t>ジッシ</t>
    </rPh>
    <rPh sb="2" eb="4">
      <t>キカン</t>
    </rPh>
    <phoneticPr fontId="5"/>
  </si>
  <si>
    <t>～</t>
    <phoneticPr fontId="6"/>
  </si>
  <si>
    <t>出演費・音楽費・文芸費</t>
    <rPh sb="0" eb="2">
      <t>シュツエン</t>
    </rPh>
    <rPh sb="2" eb="3">
      <t>ヒ</t>
    </rPh>
    <rPh sb="4" eb="6">
      <t>オンガク</t>
    </rPh>
    <rPh sb="6" eb="7">
      <t>ヒ</t>
    </rPh>
    <rPh sb="8" eb="10">
      <t>ブンゲイ</t>
    </rPh>
    <rPh sb="10" eb="11">
      <t>ヒ</t>
    </rPh>
    <phoneticPr fontId="5"/>
  </si>
  <si>
    <t>会場費・舞台費・運搬費</t>
    <rPh sb="0" eb="2">
      <t>カイジョウ</t>
    </rPh>
    <rPh sb="2" eb="3">
      <t>ヒ</t>
    </rPh>
    <rPh sb="4" eb="6">
      <t>ブタイ</t>
    </rPh>
    <rPh sb="6" eb="7">
      <t>ヒ</t>
    </rPh>
    <rPh sb="8" eb="10">
      <t>ウンパン</t>
    </rPh>
    <rPh sb="10" eb="11">
      <t>ヒ</t>
    </rPh>
    <phoneticPr fontId="9"/>
  </si>
  <si>
    <t>謝金・旅費・宣伝費等</t>
    <rPh sb="0" eb="2">
      <t>シャキン</t>
    </rPh>
    <rPh sb="3" eb="5">
      <t>リョヒ</t>
    </rPh>
    <rPh sb="6" eb="9">
      <t>センデンヒ</t>
    </rPh>
    <rPh sb="9" eb="10">
      <t>ナド</t>
    </rPh>
    <phoneticPr fontId="9"/>
  </si>
  <si>
    <t>助成対象外経費（D）</t>
    <rPh sb="0" eb="2">
      <t>ジョセイ</t>
    </rPh>
    <rPh sb="2" eb="4">
      <t>タイショウ</t>
    </rPh>
    <rPh sb="4" eb="5">
      <t>ガイ</t>
    </rPh>
    <rPh sb="5" eb="7">
      <t>ケイヒ</t>
    </rPh>
    <phoneticPr fontId="9"/>
  </si>
  <si>
    <t>助成対象外経費</t>
    <rPh sb="0" eb="2">
      <t>ジョセイ</t>
    </rPh>
    <rPh sb="2" eb="4">
      <t>タイショウ</t>
    </rPh>
    <rPh sb="4" eb="5">
      <t>ガイ</t>
    </rPh>
    <rPh sb="5" eb="7">
      <t>ケイヒ</t>
    </rPh>
    <phoneticPr fontId="9"/>
  </si>
  <si>
    <t>出演費</t>
    <rPh sb="0" eb="2">
      <t>シュツエン</t>
    </rPh>
    <rPh sb="2" eb="3">
      <t>ヒ</t>
    </rPh>
    <phoneticPr fontId="9"/>
  </si>
  <si>
    <t>指揮料</t>
    <rPh sb="0" eb="2">
      <t>シキ</t>
    </rPh>
    <rPh sb="2" eb="3">
      <t>リョウ</t>
    </rPh>
    <phoneticPr fontId="9"/>
  </si>
  <si>
    <t>演奏料</t>
    <rPh sb="0" eb="2">
      <t>エンソウ</t>
    </rPh>
    <rPh sb="2" eb="3">
      <t>リョウ</t>
    </rPh>
    <phoneticPr fontId="9"/>
  </si>
  <si>
    <t>ソリスト料</t>
    <rPh sb="4" eb="5">
      <t>リョウ</t>
    </rPh>
    <phoneticPr fontId="9"/>
  </si>
  <si>
    <t>合唱料</t>
    <rPh sb="0" eb="2">
      <t>ガッショウ</t>
    </rPh>
    <rPh sb="2" eb="3">
      <t>リョウ</t>
    </rPh>
    <phoneticPr fontId="9"/>
  </si>
  <si>
    <t>助演料</t>
    <rPh sb="0" eb="2">
      <t>ジョエン</t>
    </rPh>
    <rPh sb="2" eb="3">
      <t>リョウ</t>
    </rPh>
    <phoneticPr fontId="9"/>
  </si>
  <si>
    <t>音楽費</t>
    <rPh sb="0" eb="2">
      <t>オンガク</t>
    </rPh>
    <rPh sb="2" eb="3">
      <t>ヒ</t>
    </rPh>
    <phoneticPr fontId="9"/>
  </si>
  <si>
    <t>音楽編集料</t>
    <rPh sb="0" eb="2">
      <t>オンガク</t>
    </rPh>
    <rPh sb="2" eb="4">
      <t>ヘンシュウ</t>
    </rPh>
    <rPh sb="4" eb="5">
      <t>リョウ</t>
    </rPh>
    <phoneticPr fontId="9"/>
  </si>
  <si>
    <t>副指揮料</t>
    <rPh sb="0" eb="1">
      <t>フク</t>
    </rPh>
    <rPh sb="1" eb="3">
      <t>シキ</t>
    </rPh>
    <rPh sb="3" eb="4">
      <t>リョウ</t>
    </rPh>
    <phoneticPr fontId="9"/>
  </si>
  <si>
    <t>楽器借料</t>
    <rPh sb="0" eb="2">
      <t>ガッキ</t>
    </rPh>
    <rPh sb="2" eb="4">
      <t>シャクリョウ</t>
    </rPh>
    <phoneticPr fontId="9"/>
  </si>
  <si>
    <t>プロンプター料</t>
    <rPh sb="6" eb="7">
      <t>リョウ</t>
    </rPh>
    <phoneticPr fontId="9"/>
  </si>
  <si>
    <t>運搬費</t>
    <rPh sb="0" eb="2">
      <t>ウンパン</t>
    </rPh>
    <rPh sb="2" eb="3">
      <t>ヒ</t>
    </rPh>
    <phoneticPr fontId="9"/>
  </si>
  <si>
    <t>国内運搬費</t>
    <rPh sb="0" eb="2">
      <t>コクナイ</t>
    </rPh>
    <rPh sb="2" eb="4">
      <t>ウンパン</t>
    </rPh>
    <rPh sb="4" eb="5">
      <t>ヒ</t>
    </rPh>
    <phoneticPr fontId="9"/>
  </si>
  <si>
    <t>謝金</t>
    <rPh sb="0" eb="2">
      <t>シャキン</t>
    </rPh>
    <phoneticPr fontId="9"/>
  </si>
  <si>
    <t>編集謝金</t>
    <rPh sb="0" eb="2">
      <t>ヘンシュウ</t>
    </rPh>
    <rPh sb="2" eb="4">
      <t>シャキン</t>
    </rPh>
    <phoneticPr fontId="9"/>
  </si>
  <si>
    <t>原稿執筆謝金</t>
    <rPh sb="0" eb="2">
      <t>ゲンコウ</t>
    </rPh>
    <rPh sb="2" eb="4">
      <t>シッピツ</t>
    </rPh>
    <rPh sb="4" eb="6">
      <t>シャキン</t>
    </rPh>
    <phoneticPr fontId="9"/>
  </si>
  <si>
    <t>通訳謝金</t>
    <rPh sb="0" eb="2">
      <t>ツウヤク</t>
    </rPh>
    <rPh sb="2" eb="4">
      <t>シャキン</t>
    </rPh>
    <phoneticPr fontId="9"/>
  </si>
  <si>
    <t>翻訳謝金</t>
    <rPh sb="0" eb="2">
      <t>ホンヤク</t>
    </rPh>
    <rPh sb="2" eb="4">
      <t>シャキン</t>
    </rPh>
    <phoneticPr fontId="9"/>
  </si>
  <si>
    <t>会場整理謝金</t>
    <rPh sb="0" eb="2">
      <t>カイジョウ</t>
    </rPh>
    <rPh sb="2" eb="4">
      <t>セイリ</t>
    </rPh>
    <rPh sb="4" eb="6">
      <t>シャキン</t>
    </rPh>
    <phoneticPr fontId="9"/>
  </si>
  <si>
    <t>託児謝金</t>
    <rPh sb="0" eb="2">
      <t>タクジ</t>
    </rPh>
    <rPh sb="2" eb="4">
      <t>シャキン</t>
    </rPh>
    <phoneticPr fontId="9"/>
  </si>
  <si>
    <t>医師・看護師謝金</t>
    <rPh sb="0" eb="2">
      <t>イシ</t>
    </rPh>
    <rPh sb="3" eb="6">
      <t>カンゴシ</t>
    </rPh>
    <rPh sb="6" eb="8">
      <t>シャキン</t>
    </rPh>
    <phoneticPr fontId="9"/>
  </si>
  <si>
    <t>手話通訳謝金</t>
    <rPh sb="0" eb="2">
      <t>シュワ</t>
    </rPh>
    <rPh sb="2" eb="4">
      <t>ツウヤク</t>
    </rPh>
    <rPh sb="4" eb="6">
      <t>シャキン</t>
    </rPh>
    <phoneticPr fontId="9"/>
  </si>
  <si>
    <t>要約筆記謝金</t>
    <rPh sb="0" eb="2">
      <t>ヨウヤク</t>
    </rPh>
    <rPh sb="2" eb="4">
      <t>ヒッキ</t>
    </rPh>
    <rPh sb="4" eb="6">
      <t>シャキン</t>
    </rPh>
    <phoneticPr fontId="9"/>
  </si>
  <si>
    <t>通信費</t>
    <rPh sb="0" eb="3">
      <t>ツウシンヒ</t>
    </rPh>
    <phoneticPr fontId="9"/>
  </si>
  <si>
    <t>案内状送付料</t>
    <rPh sb="0" eb="3">
      <t>アンナイジョウ</t>
    </rPh>
    <rPh sb="3" eb="5">
      <t>ソウフ</t>
    </rPh>
    <rPh sb="5" eb="6">
      <t>リョウ</t>
    </rPh>
    <phoneticPr fontId="9"/>
  </si>
  <si>
    <t>宣伝費</t>
    <rPh sb="0" eb="3">
      <t>センデンヒ</t>
    </rPh>
    <phoneticPr fontId="9"/>
  </si>
  <si>
    <t>広告宣伝費</t>
    <rPh sb="0" eb="2">
      <t>コウコク</t>
    </rPh>
    <rPh sb="2" eb="5">
      <t>センデンヒ</t>
    </rPh>
    <phoneticPr fontId="9"/>
  </si>
  <si>
    <t>入場券販売手数料</t>
    <rPh sb="0" eb="3">
      <t>ニュウジョウケン</t>
    </rPh>
    <rPh sb="3" eb="5">
      <t>ハンバイ</t>
    </rPh>
    <rPh sb="5" eb="8">
      <t>テスウリョウ</t>
    </rPh>
    <phoneticPr fontId="9"/>
  </si>
  <si>
    <t>印刷費</t>
    <rPh sb="0" eb="2">
      <t>インサツ</t>
    </rPh>
    <rPh sb="2" eb="3">
      <t>ヒ</t>
    </rPh>
    <phoneticPr fontId="9"/>
  </si>
  <si>
    <t>記録費</t>
    <rPh sb="0" eb="2">
      <t>キロク</t>
    </rPh>
    <rPh sb="2" eb="3">
      <t>ヒ</t>
    </rPh>
    <phoneticPr fontId="9"/>
  </si>
  <si>
    <t>運搬費</t>
    <rPh sb="0" eb="2">
      <t>ウンパン</t>
    </rPh>
    <rPh sb="2" eb="3">
      <t>ヒ</t>
    </rPh>
    <phoneticPr fontId="9"/>
  </si>
  <si>
    <t>諸経費</t>
    <rPh sb="0" eb="3">
      <t>ショケイヒ</t>
    </rPh>
    <phoneticPr fontId="9"/>
  </si>
  <si>
    <t>国際運搬費</t>
    <rPh sb="0" eb="2">
      <t>コクサイ</t>
    </rPh>
    <rPh sb="2" eb="4">
      <t>ウンパン</t>
    </rPh>
    <rPh sb="4" eb="5">
      <t>ヒ</t>
    </rPh>
    <phoneticPr fontId="9"/>
  </si>
  <si>
    <t>海外現地運搬費</t>
    <rPh sb="0" eb="2">
      <t>カイガイ</t>
    </rPh>
    <rPh sb="2" eb="4">
      <t>ゲンチ</t>
    </rPh>
    <rPh sb="4" eb="6">
      <t>ウンパン</t>
    </rPh>
    <rPh sb="6" eb="7">
      <t>ヒ</t>
    </rPh>
    <phoneticPr fontId="9"/>
  </si>
  <si>
    <t>海外現地交通費</t>
    <rPh sb="0" eb="2">
      <t>カイガイ</t>
    </rPh>
    <rPh sb="2" eb="4">
      <t>ゲンチ</t>
    </rPh>
    <rPh sb="4" eb="7">
      <t>コウツウヒ</t>
    </rPh>
    <phoneticPr fontId="9"/>
  </si>
  <si>
    <t>海外宿泊費</t>
    <rPh sb="0" eb="2">
      <t>カイガイ</t>
    </rPh>
    <rPh sb="2" eb="5">
      <t>シュクハクヒ</t>
    </rPh>
    <phoneticPr fontId="9"/>
  </si>
  <si>
    <t>日当</t>
    <rPh sb="0" eb="2">
      <t>ニットウ</t>
    </rPh>
    <phoneticPr fontId="9"/>
  </si>
  <si>
    <t>ビザ代</t>
    <rPh sb="2" eb="3">
      <t>ダイ</t>
    </rPh>
    <phoneticPr fontId="9"/>
  </si>
  <si>
    <t>企画制作料</t>
    <rPh sb="0" eb="2">
      <t>キカク</t>
    </rPh>
    <rPh sb="2" eb="4">
      <t>セイサク</t>
    </rPh>
    <rPh sb="4" eb="5">
      <t>リョウ</t>
    </rPh>
    <phoneticPr fontId="9"/>
  </si>
  <si>
    <t>会場設営費</t>
    <rPh sb="0" eb="2">
      <t>カイジョウ</t>
    </rPh>
    <rPh sb="2" eb="4">
      <t>セツエイ</t>
    </rPh>
    <rPh sb="4" eb="5">
      <t>ヒ</t>
    </rPh>
    <phoneticPr fontId="9"/>
  </si>
  <si>
    <t>ポスター印刷費</t>
    <rPh sb="4" eb="6">
      <t>インサツ</t>
    </rPh>
    <rPh sb="6" eb="7">
      <t>ヒ</t>
    </rPh>
    <phoneticPr fontId="9"/>
  </si>
  <si>
    <t>チラシ印刷費</t>
    <rPh sb="3" eb="5">
      <t>インサツ</t>
    </rPh>
    <rPh sb="5" eb="6">
      <t>ヒ</t>
    </rPh>
    <phoneticPr fontId="9"/>
  </si>
  <si>
    <t>プログラム印刷費</t>
    <rPh sb="5" eb="7">
      <t>インサツ</t>
    </rPh>
    <rPh sb="7" eb="8">
      <t>ヒ</t>
    </rPh>
    <phoneticPr fontId="9"/>
  </si>
  <si>
    <t>録画費</t>
    <rPh sb="0" eb="2">
      <t>ロクガ</t>
    </rPh>
    <rPh sb="2" eb="3">
      <t>ヒ</t>
    </rPh>
    <phoneticPr fontId="9"/>
  </si>
  <si>
    <t>録音費</t>
    <rPh sb="0" eb="2">
      <t>ロクオン</t>
    </rPh>
    <rPh sb="2" eb="3">
      <t>ヒ</t>
    </rPh>
    <phoneticPr fontId="9"/>
  </si>
  <si>
    <t>写真費</t>
    <rPh sb="0" eb="2">
      <t>シャシン</t>
    </rPh>
    <rPh sb="2" eb="3">
      <t>ヒ</t>
    </rPh>
    <phoneticPr fontId="9"/>
  </si>
  <si>
    <t>広告料・その他の収入</t>
    <phoneticPr fontId="5"/>
  </si>
  <si>
    <t>プログラム・図録売上収入</t>
    <phoneticPr fontId="5"/>
  </si>
  <si>
    <t>寄付金・協賛金</t>
    <phoneticPr fontId="5"/>
  </si>
  <si>
    <t>補助金・助成金</t>
    <phoneticPr fontId="5"/>
  </si>
  <si>
    <t>共催者負担金</t>
    <phoneticPr fontId="5"/>
  </si>
  <si>
    <t>その他の収入</t>
    <rPh sb="2" eb="3">
      <t>タ</t>
    </rPh>
    <rPh sb="4" eb="6">
      <t>シュウニュウ</t>
    </rPh>
    <phoneticPr fontId="5"/>
  </si>
  <si>
    <t>招待券枚数</t>
    <rPh sb="0" eb="5">
      <t>ショウタイケンマイスウ</t>
    </rPh>
    <phoneticPr fontId="5"/>
  </si>
  <si>
    <t>　枚数　40</t>
  </si>
  <si>
    <t>　単価　2500</t>
  </si>
  <si>
    <t>　席種　ペアチケット（5000円）</t>
  </si>
  <si>
    <t>・ペアチケット5000円を20枚予定の場合、下記のように記載をお願いいたします。</t>
  </si>
  <si>
    <t>単価×枚数</t>
    <rPh sb="0" eb="2">
      <t>タンカ</t>
    </rPh>
    <rPh sb="3" eb="5">
      <t>マイスウ</t>
    </rPh>
    <phoneticPr fontId="5"/>
  </si>
  <si>
    <t>枚数</t>
    <rPh sb="0" eb="2">
      <t>マイスウ</t>
    </rPh>
    <phoneticPr fontId="5"/>
  </si>
  <si>
    <t>×</t>
    <phoneticPr fontId="5"/>
  </si>
  <si>
    <t>単価/円</t>
    <rPh sb="0" eb="2">
      <t>タンカ</t>
    </rPh>
    <rPh sb="3" eb="4">
      <t>エン</t>
    </rPh>
    <phoneticPr fontId="5"/>
  </si>
  <si>
    <t>券種</t>
    <phoneticPr fontId="5"/>
  </si>
  <si>
    <t>総入場率（c/a）</t>
    <rPh sb="0" eb="1">
      <t>ソウ</t>
    </rPh>
    <rPh sb="1" eb="3">
      <t>ニュウジョウ</t>
    </rPh>
    <rPh sb="3" eb="4">
      <t>リツ</t>
    </rPh>
    <phoneticPr fontId="5"/>
  </si>
  <si>
    <t>入場者数（c）</t>
    <rPh sb="0" eb="2">
      <t>ニュウジョウ</t>
    </rPh>
    <rPh sb="2" eb="3">
      <t>シャ</t>
    </rPh>
    <rPh sb="3" eb="4">
      <t>スウ</t>
    </rPh>
    <phoneticPr fontId="5"/>
  </si>
  <si>
    <t>有料入場率（b/a）</t>
    <rPh sb="0" eb="2">
      <t>ユウリョウ</t>
    </rPh>
    <rPh sb="2" eb="4">
      <t>ニュウジョウ</t>
    </rPh>
    <rPh sb="4" eb="5">
      <t>リツ</t>
    </rPh>
    <phoneticPr fontId="5"/>
  </si>
  <si>
    <t>販売枚数（b）</t>
    <rPh sb="0" eb="2">
      <t>ハンバイ</t>
    </rPh>
    <rPh sb="2" eb="4">
      <t>マイスウ</t>
    </rPh>
    <phoneticPr fontId="5"/>
  </si>
  <si>
    <t>公演回数</t>
    <rPh sb="0" eb="4">
      <t>コウエンカイスウ</t>
    </rPh>
    <phoneticPr fontId="5"/>
  </si>
  <si>
    <t>使用席数・公演回数をご入力ください。他の部分は自動計算で入ります。</t>
    <rPh sb="0" eb="2">
      <t>シヨウ</t>
    </rPh>
    <rPh sb="2" eb="3">
      <t>セキ</t>
    </rPh>
    <rPh sb="3" eb="4">
      <t>スウ</t>
    </rPh>
    <rPh sb="5" eb="7">
      <t>コウエン</t>
    </rPh>
    <rPh sb="7" eb="9">
      <t>カイスウ</t>
    </rPh>
    <rPh sb="11" eb="13">
      <t>ニュウリョク</t>
    </rPh>
    <rPh sb="18" eb="19">
      <t>ホカ</t>
    </rPh>
    <rPh sb="20" eb="22">
      <t>ブブン</t>
    </rPh>
    <rPh sb="23" eb="25">
      <t>ジドウ</t>
    </rPh>
    <rPh sb="25" eb="27">
      <t>ケイサン</t>
    </rPh>
    <rPh sb="28" eb="29">
      <t>ハイ</t>
    </rPh>
    <phoneticPr fontId="5"/>
  </si>
  <si>
    <t>使用席数×公演回数（a）</t>
    <rPh sb="5" eb="7">
      <t>コウエン</t>
    </rPh>
    <rPh sb="7" eb="9">
      <t>カイスウ</t>
    </rPh>
    <phoneticPr fontId="5"/>
  </si>
  <si>
    <t>使用席数</t>
    <rPh sb="0" eb="2">
      <t>シヨウ</t>
    </rPh>
    <rPh sb="2" eb="4">
      <t>セキスウ</t>
    </rPh>
    <phoneticPr fontId="5"/>
  </si>
  <si>
    <t>席</t>
    <rPh sb="0" eb="1">
      <t>セキ</t>
    </rPh>
    <phoneticPr fontId="5"/>
  </si>
  <si>
    <t>その他売止席数</t>
    <rPh sb="3" eb="4">
      <t>バイ</t>
    </rPh>
    <rPh sb="4" eb="5">
      <t>ト</t>
    </rPh>
    <rPh sb="5" eb="7">
      <t>セキスウ</t>
    </rPh>
    <phoneticPr fontId="5"/>
  </si>
  <si>
    <t>感染症対策による売止席数</t>
    <rPh sb="0" eb="3">
      <t>カンセンショウ</t>
    </rPh>
    <rPh sb="3" eb="5">
      <t>タイサク</t>
    </rPh>
    <rPh sb="8" eb="9">
      <t>ウ</t>
    </rPh>
    <rPh sb="9" eb="10">
      <t>ト</t>
    </rPh>
    <rPh sb="10" eb="11">
      <t>セキ</t>
    </rPh>
    <rPh sb="11" eb="12">
      <t>スウ</t>
    </rPh>
    <phoneticPr fontId="5"/>
  </si>
  <si>
    <t>売止席数</t>
    <rPh sb="0" eb="1">
      <t>ウ</t>
    </rPh>
    <rPh sb="1" eb="2">
      <t>ド</t>
    </rPh>
    <rPh sb="2" eb="3">
      <t>セキ</t>
    </rPh>
    <rPh sb="3" eb="4">
      <t>スウ</t>
    </rPh>
    <phoneticPr fontId="5"/>
  </si>
  <si>
    <t>会場の席数（定員）</t>
    <rPh sb="0" eb="2">
      <t>カイジョウ</t>
    </rPh>
    <rPh sb="3" eb="5">
      <t>セキスウ</t>
    </rPh>
    <rPh sb="6" eb="8">
      <t>テイイン</t>
    </rPh>
    <phoneticPr fontId="5"/>
  </si>
  <si>
    <t xml:space="preserve">
</t>
    <phoneticPr fontId="5"/>
  </si>
  <si>
    <t>会場名</t>
    <rPh sb="0" eb="2">
      <t>カイジョウ</t>
    </rPh>
    <rPh sb="2" eb="3">
      <t>メイ</t>
    </rPh>
    <phoneticPr fontId="5"/>
  </si>
  <si>
    <t>入場料収入を別紙に複数記入する場合は、「○」を選択してください。</t>
    <rPh sb="0" eb="3">
      <t>ニュウジョウリョウ</t>
    </rPh>
    <rPh sb="3" eb="5">
      <t>シュウニュウ</t>
    </rPh>
    <rPh sb="6" eb="8">
      <t>ベッシ</t>
    </rPh>
    <rPh sb="9" eb="11">
      <t>フクスウ</t>
    </rPh>
    <rPh sb="11" eb="13">
      <t>キニュウ</t>
    </rPh>
    <rPh sb="15" eb="17">
      <t>バアイ</t>
    </rPh>
    <rPh sb="23" eb="25">
      <t>センタク</t>
    </rPh>
    <phoneticPr fontId="5"/>
  </si>
  <si>
    <t>会場情報</t>
  </si>
  <si>
    <t>入場料収入</t>
    <phoneticPr fontId="5"/>
  </si>
  <si>
    <t>収　　入</t>
    <rPh sb="0" eb="1">
      <t>オサム</t>
    </rPh>
    <rPh sb="3" eb="4">
      <t>ニュウ</t>
    </rPh>
    <phoneticPr fontId="5"/>
  </si>
  <si>
    <t>記入要領</t>
    <rPh sb="0" eb="2">
      <t>キニュウ</t>
    </rPh>
    <rPh sb="2" eb="4">
      <t>ヨウリョウ</t>
    </rPh>
    <phoneticPr fontId="5"/>
  </si>
  <si>
    <t>金額（円）</t>
    <rPh sb="0" eb="2">
      <t>キンガク</t>
    </rPh>
    <rPh sb="3" eb="4">
      <t>エン</t>
    </rPh>
    <phoneticPr fontId="5"/>
  </si>
  <si>
    <t>内訳詳細</t>
    <rPh sb="0" eb="2">
      <t>ウチワケ</t>
    </rPh>
    <rPh sb="2" eb="4">
      <t>ショウサイ</t>
    </rPh>
    <phoneticPr fontId="5"/>
  </si>
  <si>
    <t>内訳</t>
    <rPh sb="0" eb="2">
      <t>ウチワケ</t>
    </rPh>
    <phoneticPr fontId="5"/>
  </si>
  <si>
    <t>寄付金・協賛金</t>
    <rPh sb="0" eb="3">
      <t>キフキン</t>
    </rPh>
    <rPh sb="4" eb="7">
      <t>キョウサンキン</t>
    </rPh>
    <phoneticPr fontId="5"/>
  </si>
  <si>
    <t>補助金・助成金</t>
    <rPh sb="0" eb="3">
      <t>ホジョキン</t>
    </rPh>
    <rPh sb="4" eb="7">
      <t>ジョセイキン</t>
    </rPh>
    <phoneticPr fontId="5"/>
  </si>
  <si>
    <t>共催者負担金</t>
    <rPh sb="0" eb="2">
      <t>キョウサイ</t>
    </rPh>
    <rPh sb="2" eb="3">
      <t>シャ</t>
    </rPh>
    <rPh sb="3" eb="6">
      <t>フタンキン</t>
    </rPh>
    <phoneticPr fontId="5"/>
  </si>
  <si>
    <t>プログラム・図録売上収入</t>
    <rPh sb="6" eb="8">
      <t>ズロク</t>
    </rPh>
    <phoneticPr fontId="5"/>
  </si>
  <si>
    <t>例</t>
    <rPh sb="0" eb="1">
      <t>レイ</t>
    </rPh>
    <phoneticPr fontId="9"/>
  </si>
  <si>
    <t>公演名</t>
    <rPh sb="0" eb="2">
      <t>コウエン</t>
    </rPh>
    <rPh sb="2" eb="3">
      <t>メイ</t>
    </rPh>
    <phoneticPr fontId="9"/>
  </si>
  <si>
    <t>会場名</t>
    <rPh sb="0" eb="2">
      <t>カイジョウ</t>
    </rPh>
    <rPh sb="2" eb="3">
      <t>メイ</t>
    </rPh>
    <phoneticPr fontId="9"/>
  </si>
  <si>
    <t>団体名</t>
    <rPh sb="0" eb="2">
      <t>ダンタイ</t>
    </rPh>
    <rPh sb="2" eb="3">
      <t>メイ</t>
    </rPh>
    <phoneticPr fontId="9"/>
  </si>
  <si>
    <t>〔公演趣旨、作品概要〕
〔公演の内容（曲目・演目、あらすじ、スタッフ、キャスト等）〕</t>
    <rPh sb="1" eb="3">
      <t>コウエン</t>
    </rPh>
    <rPh sb="3" eb="5">
      <t>シュシ</t>
    </rPh>
    <rPh sb="6" eb="8">
      <t>サクヒン</t>
    </rPh>
    <rPh sb="8" eb="10">
      <t>ガイヨウ</t>
    </rPh>
    <rPh sb="14" eb="16">
      <t>コウエン</t>
    </rPh>
    <rPh sb="17" eb="19">
      <t>ナイヨウ</t>
    </rPh>
    <rPh sb="20" eb="22">
      <t>キョクモク</t>
    </rPh>
    <rPh sb="23" eb="25">
      <t>エンモク</t>
    </rPh>
    <rPh sb="40" eb="41">
      <t>ナド</t>
    </rPh>
    <phoneticPr fontId="9"/>
  </si>
  <si>
    <t xml:space="preserve">〔公演趣旨、作品概要〕
〔公演の内容（曲目・演目、あらすじ、スタッフ、キャスト等）〕
</t>
    <phoneticPr fontId="9"/>
  </si>
  <si>
    <t>出演費・音楽費・文芸費</t>
    <rPh sb="0" eb="2">
      <t>シュツエン</t>
    </rPh>
    <rPh sb="2" eb="3">
      <t>ヒ</t>
    </rPh>
    <rPh sb="4" eb="7">
      <t>オンガクヒ</t>
    </rPh>
    <rPh sb="8" eb="11">
      <t>ブンゲイヒ</t>
    </rPh>
    <phoneticPr fontId="5"/>
  </si>
  <si>
    <t>会場費・舞台費・運搬費</t>
    <rPh sb="0" eb="3">
      <t>カイジョウヒ</t>
    </rPh>
    <rPh sb="4" eb="6">
      <t>ブタイ</t>
    </rPh>
    <rPh sb="6" eb="7">
      <t>ヒ</t>
    </rPh>
    <rPh sb="8" eb="10">
      <t>ウンパン</t>
    </rPh>
    <rPh sb="10" eb="11">
      <t>ヒ</t>
    </rPh>
    <phoneticPr fontId="5"/>
  </si>
  <si>
    <t>謝金・旅費・宣伝費等</t>
    <rPh sb="0" eb="2">
      <t>シャキン</t>
    </rPh>
    <rPh sb="3" eb="5">
      <t>リョヒ</t>
    </rPh>
    <rPh sb="6" eb="10">
      <t>センデンヒナド</t>
    </rPh>
    <phoneticPr fontId="5"/>
  </si>
  <si>
    <t>収入の区分</t>
    <rPh sb="0" eb="2">
      <t>シュウニュウ</t>
    </rPh>
    <rPh sb="3" eb="5">
      <t>クブン</t>
    </rPh>
    <phoneticPr fontId="5"/>
  </si>
  <si>
    <t>公演名</t>
    <rPh sb="0" eb="2">
      <t>コウエン</t>
    </rPh>
    <rPh sb="2" eb="3">
      <t>メイ</t>
    </rPh>
    <phoneticPr fontId="5"/>
  </si>
  <si>
    <t>回数</t>
    <rPh sb="0" eb="2">
      <t>カイスウ</t>
    </rPh>
    <phoneticPr fontId="9"/>
  </si>
  <si>
    <t>実施場所（都道府県市区町村）</t>
    <rPh sb="0" eb="2">
      <t>ジッシ</t>
    </rPh>
    <rPh sb="2" eb="4">
      <t>バショ</t>
    </rPh>
    <rPh sb="5" eb="9">
      <t>トドウフケン</t>
    </rPh>
    <rPh sb="9" eb="11">
      <t>シク</t>
    </rPh>
    <rPh sb="11" eb="13">
      <t>チョウソン</t>
    </rPh>
    <phoneticPr fontId="5"/>
  </si>
  <si>
    <t>　フェスティバル全体の概要</t>
    <rPh sb="8" eb="10">
      <t>ゼンタイ</t>
    </rPh>
    <rPh sb="11" eb="13">
      <t>ガイヨウ</t>
    </rPh>
    <phoneticPr fontId="5"/>
  </si>
  <si>
    <t>公演回数</t>
    <rPh sb="0" eb="2">
      <t>コウエン</t>
    </rPh>
    <rPh sb="2" eb="4">
      <t>カイスウ</t>
    </rPh>
    <phoneticPr fontId="6"/>
  </si>
  <si>
    <t>日程</t>
    <rPh sb="0" eb="2">
      <t>ニッテイ</t>
    </rPh>
    <phoneticPr fontId="9"/>
  </si>
  <si>
    <t>日程</t>
    <phoneticPr fontId="9"/>
  </si>
  <si>
    <t>実施場所</t>
    <phoneticPr fontId="6"/>
  </si>
  <si>
    <t>助成対象経費　合計（C）</t>
    <rPh sb="0" eb="2">
      <t>ジョセイ</t>
    </rPh>
    <rPh sb="2" eb="4">
      <t>タイショウ</t>
    </rPh>
    <rPh sb="4" eb="6">
      <t>ケイヒ</t>
    </rPh>
    <rPh sb="7" eb="9">
      <t>ゴウケイ</t>
    </rPh>
    <phoneticPr fontId="9"/>
  </si>
  <si>
    <t>俳優・舞踊家等出演料</t>
    <rPh sb="0" eb="2">
      <t>ハイユウ</t>
    </rPh>
    <rPh sb="3" eb="5">
      <t>ブヨウ</t>
    </rPh>
    <rPh sb="5" eb="6">
      <t>イエ</t>
    </rPh>
    <rPh sb="6" eb="7">
      <t>ナド</t>
    </rPh>
    <rPh sb="7" eb="9">
      <t>シュツエン</t>
    </rPh>
    <rPh sb="9" eb="10">
      <t>リョウ</t>
    </rPh>
    <phoneticPr fontId="9"/>
  </si>
  <si>
    <r>
      <t>各会場の入場料収入は別紙に記入</t>
    </r>
    <r>
      <rPr>
        <b/>
        <sz val="11"/>
        <color theme="1"/>
        <rFont val="ＭＳ Ｐゴシック"/>
        <family val="3"/>
        <charset val="128"/>
      </rPr>
      <t>→</t>
    </r>
    <r>
      <rPr>
        <sz val="11"/>
        <color theme="1"/>
        <rFont val="ＭＳ Ｐゴシック"/>
        <family val="3"/>
        <charset val="128"/>
      </rPr>
      <t xml:space="preserve"> </t>
    </r>
    <rPh sb="0" eb="1">
      <t>カク</t>
    </rPh>
    <rPh sb="1" eb="3">
      <t>カイジョウ</t>
    </rPh>
    <phoneticPr fontId="5"/>
  </si>
  <si>
    <r>
      <t>割引販売を行っている場合のみ、割引額の合計をマイナスで記入</t>
    </r>
    <r>
      <rPr>
        <b/>
        <sz val="11"/>
        <color theme="1"/>
        <rFont val="ＭＳ Ｐゴシック"/>
        <family val="3"/>
        <charset val="128"/>
      </rPr>
      <t>→</t>
    </r>
    <r>
      <rPr>
        <sz val="11"/>
        <color theme="1"/>
        <rFont val="ＭＳ Ｐゴシック"/>
        <family val="3"/>
        <charset val="128"/>
      </rPr>
      <t xml:space="preserve"> </t>
    </r>
    <rPh sb="0" eb="4">
      <t>ワリビキハンバイ</t>
    </rPh>
    <rPh sb="5" eb="6">
      <t>オコナ</t>
    </rPh>
    <rPh sb="10" eb="12">
      <t>バアイ</t>
    </rPh>
    <rPh sb="15" eb="18">
      <t>ワリビキガク</t>
    </rPh>
    <rPh sb="19" eb="21">
      <t>ゴウケイ</t>
    </rPh>
    <rPh sb="27" eb="29">
      <t>キニュウ</t>
    </rPh>
    <phoneticPr fontId="5"/>
  </si>
  <si>
    <r>
      <t>割引販売を行っている場合のみ、割引額の合計をマイナスで記入</t>
    </r>
    <r>
      <rPr>
        <b/>
        <sz val="10"/>
        <rFont val="ＭＳ Ｐゴシック"/>
        <family val="3"/>
        <charset val="128"/>
      </rPr>
      <t>→</t>
    </r>
    <phoneticPr fontId="5"/>
  </si>
  <si>
    <t>独立行政法人日本芸術文化振興会理事長　殿</t>
    <phoneticPr fontId="5"/>
  </si>
  <si>
    <t>電話番号</t>
    <rPh sb="0" eb="2">
      <t>デンワ</t>
    </rPh>
    <rPh sb="2" eb="4">
      <t>バンゴウ</t>
    </rPh>
    <phoneticPr fontId="5"/>
  </si>
  <si>
    <t>担当者情報</t>
    <rPh sb="0" eb="3">
      <t>タントウシャ</t>
    </rPh>
    <rPh sb="3" eb="5">
      <t>ジョウホウ</t>
    </rPh>
    <phoneticPr fontId="5"/>
  </si>
  <si>
    <t>担当部署・所属</t>
    <rPh sb="0" eb="2">
      <t>タントウ</t>
    </rPh>
    <rPh sb="2" eb="4">
      <t>ブショ</t>
    </rPh>
    <rPh sb="5" eb="7">
      <t>ショゾク</t>
    </rPh>
    <phoneticPr fontId="5"/>
  </si>
  <si>
    <t>担当者電話番号</t>
    <rPh sb="0" eb="3">
      <t>タントウシャ</t>
    </rPh>
    <rPh sb="3" eb="5">
      <t>デンワ</t>
    </rPh>
    <rPh sb="5" eb="7">
      <t>バンゴウ</t>
    </rPh>
    <phoneticPr fontId="5"/>
  </si>
  <si>
    <t>（フリガナ）</t>
    <phoneticPr fontId="5"/>
  </si>
  <si>
    <t>時間外連絡先</t>
    <rPh sb="0" eb="6">
      <t>ジカンガイレンラクサキ</t>
    </rPh>
    <phoneticPr fontId="5"/>
  </si>
  <si>
    <t>氏名</t>
    <phoneticPr fontId="5"/>
  </si>
  <si>
    <t>担当者e-mail</t>
    <rPh sb="0" eb="3">
      <t>タントウシャ</t>
    </rPh>
    <phoneticPr fontId="5"/>
  </si>
  <si>
    <t>団体名</t>
    <rPh sb="0" eb="3">
      <t>ダンタイメイ</t>
    </rPh>
    <phoneticPr fontId="9"/>
  </si>
  <si>
    <t>活動名</t>
    <rPh sb="0" eb="3">
      <t>カツドウメイ</t>
    </rPh>
    <phoneticPr fontId="9"/>
  </si>
  <si>
    <t>空白</t>
    <rPh sb="0" eb="2">
      <t>クウハク</t>
    </rPh>
    <phoneticPr fontId="9"/>
  </si>
  <si>
    <t>感染症対策費</t>
    <rPh sb="0" eb="3">
      <t>カンセンショウ</t>
    </rPh>
    <rPh sb="3" eb="5">
      <t>タイサク</t>
    </rPh>
    <rPh sb="5" eb="6">
      <t>ヒ</t>
    </rPh>
    <phoneticPr fontId="5"/>
  </si>
  <si>
    <t>フリガナ</t>
    <phoneticPr fontId="9"/>
  </si>
  <si>
    <t>小計</t>
    <rPh sb="0" eb="2">
      <t>ショウケイ</t>
    </rPh>
    <phoneticPr fontId="9"/>
  </si>
  <si>
    <t>課税対象外小計</t>
    <rPh sb="0" eb="2">
      <t>カゼイ</t>
    </rPh>
    <rPh sb="2" eb="4">
      <t>タイショウ</t>
    </rPh>
    <rPh sb="4" eb="5">
      <t>ガイ</t>
    </rPh>
    <rPh sb="5" eb="7">
      <t>ショウケイ</t>
    </rPh>
    <phoneticPr fontId="9"/>
  </si>
  <si>
    <t>消費税等仕入控除税額計</t>
    <rPh sb="0" eb="3">
      <t>ショウヒゼイ</t>
    </rPh>
    <rPh sb="3" eb="4">
      <t>トウ</t>
    </rPh>
    <rPh sb="4" eb="6">
      <t>シイレ</t>
    </rPh>
    <rPh sb="6" eb="8">
      <t>コウジョ</t>
    </rPh>
    <rPh sb="8" eb="10">
      <t>ゼイガク</t>
    </rPh>
    <rPh sb="10" eb="11">
      <t>ケイ</t>
    </rPh>
    <phoneticPr fontId="9"/>
  </si>
  <si>
    <t>要選択</t>
    <rPh sb="0" eb="1">
      <t>ヨウ</t>
    </rPh>
    <rPh sb="1" eb="3">
      <t>センタク</t>
    </rPh>
    <phoneticPr fontId="9"/>
  </si>
  <si>
    <t>入場券内訳</t>
    <rPh sb="2" eb="3">
      <t>ケン</t>
    </rPh>
    <rPh sb="3" eb="5">
      <t>ウチワケ</t>
    </rPh>
    <phoneticPr fontId="5"/>
  </si>
  <si>
    <t>入場券内訳</t>
    <phoneticPr fontId="9"/>
  </si>
  <si>
    <t>活動内容</t>
    <phoneticPr fontId="9"/>
  </si>
  <si>
    <t>①活動に対する予算額</t>
    <rPh sb="1" eb="3">
      <t>カツドウ</t>
    </rPh>
    <rPh sb="4" eb="5">
      <t>タイ</t>
    </rPh>
    <rPh sb="7" eb="10">
      <t>ヨサンガク</t>
    </rPh>
    <phoneticPr fontId="5"/>
  </si>
  <si>
    <t>（単位：千円）</t>
    <rPh sb="1" eb="3">
      <t>タンイ</t>
    </rPh>
    <rPh sb="4" eb="6">
      <t>センエン</t>
    </rPh>
    <phoneticPr fontId="5"/>
  </si>
  <si>
    <t>助成対象経費
小計(A)</t>
    <rPh sb="0" eb="2">
      <t>ジョセイ</t>
    </rPh>
    <rPh sb="2" eb="4">
      <t>タイショウ</t>
    </rPh>
    <rPh sb="4" eb="6">
      <t>ケイヒ</t>
    </rPh>
    <rPh sb="7" eb="9">
      <t>ショウケイ</t>
    </rPh>
    <phoneticPr fontId="5"/>
  </si>
  <si>
    <t>消費税等仕入控除税額
小計(B)</t>
    <rPh sb="0" eb="6">
      <t>ショウヒゼイトウシイレ</t>
    </rPh>
    <rPh sb="6" eb="8">
      <t>コウジョ</t>
    </rPh>
    <rPh sb="8" eb="10">
      <t>ゼイガク</t>
    </rPh>
    <rPh sb="11" eb="13">
      <t>ショウケイ</t>
    </rPh>
    <phoneticPr fontId="5"/>
  </si>
  <si>
    <t>助成対象経費
小計(C)</t>
    <rPh sb="0" eb="2">
      <t>ジョセイ</t>
    </rPh>
    <rPh sb="2" eb="4">
      <t>タイショウ</t>
    </rPh>
    <rPh sb="4" eb="6">
      <t>ケイヒ</t>
    </rPh>
    <rPh sb="7" eb="9">
      <t>ショウケイ</t>
    </rPh>
    <phoneticPr fontId="5"/>
  </si>
  <si>
    <t>金額（千円）</t>
    <rPh sb="0" eb="2">
      <t>キンガク</t>
    </rPh>
    <rPh sb="3" eb="5">
      <t>センエン</t>
    </rPh>
    <phoneticPr fontId="5"/>
  </si>
  <si>
    <t>支出の区分</t>
    <rPh sb="0" eb="2">
      <t>シシュツ</t>
    </rPh>
    <rPh sb="3" eb="5">
      <t>クブン</t>
    </rPh>
    <phoneticPr fontId="5"/>
  </si>
  <si>
    <t>金額（千円）</t>
    <phoneticPr fontId="5"/>
  </si>
  <si>
    <t>入場料収入</t>
    <rPh sb="0" eb="3">
      <t>ニュウジョウリョウ</t>
    </rPh>
    <rPh sb="3" eb="5">
      <t>シュウニュウ</t>
    </rPh>
    <phoneticPr fontId="5"/>
  </si>
  <si>
    <t>出演費・音楽費・
文芸費</t>
  </si>
  <si>
    <t>共催者負担金</t>
  </si>
  <si>
    <t>会場費・舞台費・
運搬費</t>
  </si>
  <si>
    <t>補助金・助成金</t>
  </si>
  <si>
    <t>寄付金・協賛金</t>
  </si>
  <si>
    <t>謝金・旅費・
宣伝費等</t>
  </si>
  <si>
    <t>プログラム・図録売上収入</t>
  </si>
  <si>
    <t>広告料・その他の収入</t>
  </si>
  <si>
    <t>（イ）収入合計</t>
    <rPh sb="3" eb="5">
      <t>シュウニュウ</t>
    </rPh>
    <rPh sb="5" eb="7">
      <t>ゴウケイ</t>
    </rPh>
    <phoneticPr fontId="5"/>
  </si>
  <si>
    <t>（ロ）自己負担金</t>
    <rPh sb="3" eb="5">
      <t>ジコ</t>
    </rPh>
    <rPh sb="5" eb="7">
      <t>フタン</t>
    </rPh>
    <rPh sb="7" eb="8">
      <t>キン</t>
    </rPh>
    <phoneticPr fontId="5"/>
  </si>
  <si>
    <t>助成対象経費（A）</t>
  </si>
  <si>
    <t>収入総額（イ＋ロ＋ハ）</t>
    <phoneticPr fontId="5"/>
  </si>
  <si>
    <t>助成対象外経費(D)</t>
    <rPh sb="0" eb="2">
      <t>ジョセイ</t>
    </rPh>
    <rPh sb="2" eb="4">
      <t>タイショウ</t>
    </rPh>
    <rPh sb="4" eb="5">
      <t>ガイ</t>
    </rPh>
    <rPh sb="5" eb="7">
      <t>ケイヒ</t>
    </rPh>
    <phoneticPr fontId="9"/>
  </si>
  <si>
    <t>支出総額（A＋D）</t>
    <phoneticPr fontId="5"/>
  </si>
  <si>
    <t>感染症対策費</t>
    <phoneticPr fontId="9"/>
  </si>
  <si>
    <t>令和　年　月　日</t>
    <rPh sb="0" eb="2">
      <t>レイワ</t>
    </rPh>
    <rPh sb="3" eb="4">
      <t>ネン</t>
    </rPh>
    <rPh sb="5" eb="6">
      <t>ガツ</t>
    </rPh>
    <rPh sb="7" eb="8">
      <t>ニチ</t>
    </rPh>
    <phoneticPr fontId="9"/>
  </si>
  <si>
    <t>分野</t>
    <rPh sb="0" eb="2">
      <t>ブンヤ</t>
    </rPh>
    <phoneticPr fontId="5"/>
  </si>
  <si>
    <t>助成金の額</t>
    <rPh sb="0" eb="3">
      <t>ジョセイキン</t>
    </rPh>
    <rPh sb="4" eb="5">
      <t>ガク</t>
    </rPh>
    <phoneticPr fontId="5"/>
  </si>
  <si>
    <t>(ハ)助成金の額</t>
    <rPh sb="3" eb="6">
      <t>ジョセイキン</t>
    </rPh>
    <rPh sb="7" eb="8">
      <t>ガク</t>
    </rPh>
    <phoneticPr fontId="9"/>
  </si>
  <si>
    <t>助成対象活動名</t>
    <rPh sb="0" eb="2">
      <t>ジョセイ</t>
    </rPh>
    <rPh sb="2" eb="4">
      <t>タイショウ</t>
    </rPh>
    <rPh sb="4" eb="6">
      <t>カツドウ</t>
    </rPh>
    <rPh sb="6" eb="7">
      <t>メイ</t>
    </rPh>
    <phoneticPr fontId="9"/>
  </si>
  <si>
    <t>感染症対策経費（助成対象経費(C)の10%を上限）</t>
    <rPh sb="5" eb="7">
      <t>ケイヒ</t>
    </rPh>
    <rPh sb="8" eb="10">
      <t>ジョセイ</t>
    </rPh>
    <phoneticPr fontId="5"/>
  </si>
  <si>
    <t>②感染症対策経費</t>
    <rPh sb="1" eb="4">
      <t>カンセンショウ</t>
    </rPh>
    <rPh sb="4" eb="6">
      <t>タイサク</t>
    </rPh>
    <rPh sb="6" eb="8">
      <t>ケイヒ</t>
    </rPh>
    <phoneticPr fontId="5"/>
  </si>
  <si>
    <t>該当する分野・ジャンルをプルダウンから選択してください。</t>
    <rPh sb="0" eb="2">
      <t>ガイトウ</t>
    </rPh>
    <rPh sb="4" eb="6">
      <t>ブンヤ</t>
    </rPh>
    <rPh sb="19" eb="21">
      <t>センタク</t>
    </rPh>
    <phoneticPr fontId="8"/>
  </si>
  <si>
    <t>以下の項目に変更がある場合、「変更理由書」の提出が必要です。
・住所、団体名、代表者職名、代表者氏名
・助成対象活動名</t>
    <rPh sb="32" eb="34">
      <t>ジュウショ</t>
    </rPh>
    <rPh sb="35" eb="37">
      <t>ダンタイ</t>
    </rPh>
    <rPh sb="37" eb="38">
      <t>メイ</t>
    </rPh>
    <rPh sb="39" eb="42">
      <t>ダイヒョウシャ</t>
    </rPh>
    <rPh sb="42" eb="44">
      <t>ショクメイ</t>
    </rPh>
    <rPh sb="45" eb="47">
      <t>ダイヒョウ</t>
    </rPh>
    <rPh sb="47" eb="48">
      <t>シャ</t>
    </rPh>
    <rPh sb="48" eb="50">
      <t>シメイ</t>
    </rPh>
    <rPh sb="52" eb="59">
      <t>ジョセイタイショウカツドウメイ</t>
    </rPh>
    <phoneticPr fontId="5"/>
  </si>
  <si>
    <t>チラシ等の広報に使用される具体的な活動名とフリガナを記入してください。</t>
    <phoneticPr fontId="5"/>
  </si>
  <si>
    <t>※水色のセルは自動入力されます。</t>
    <rPh sb="1" eb="3">
      <t>ミズイロ</t>
    </rPh>
    <rPh sb="7" eb="9">
      <t>ジドウ</t>
    </rPh>
    <rPh sb="9" eb="11">
      <t>ニュウリョク</t>
    </rPh>
    <phoneticPr fontId="9"/>
  </si>
  <si>
    <r>
      <t>※</t>
    </r>
    <r>
      <rPr>
        <b/>
        <sz val="14"/>
        <color rgb="FFC00000"/>
        <rFont val="ＭＳ ゴシック"/>
        <family val="3"/>
        <charset val="128"/>
      </rPr>
      <t>要望書からの変更不可。</t>
    </r>
    <r>
      <rPr>
        <b/>
        <sz val="14"/>
        <rFont val="ＭＳ ゴシック"/>
        <family val="3"/>
        <charset val="128"/>
      </rPr>
      <t xml:space="preserve">
　</t>
    </r>
    <r>
      <rPr>
        <b/>
        <sz val="12"/>
        <rFont val="ＭＳ ゴシック"/>
        <family val="3"/>
        <charset val="128"/>
      </rPr>
      <t>要望書の内容を転記してください。</t>
    </r>
    <rPh sb="1" eb="4">
      <t>ヨウボウショ</t>
    </rPh>
    <rPh sb="7" eb="9">
      <t>ヘンコウ</t>
    </rPh>
    <rPh sb="9" eb="11">
      <t>フカ</t>
    </rPh>
    <rPh sb="14" eb="17">
      <t>ヨウボウショ</t>
    </rPh>
    <rPh sb="18" eb="20">
      <t>ナイヨウ</t>
    </rPh>
    <rPh sb="21" eb="23">
      <t>テンキ</t>
    </rPh>
    <phoneticPr fontId="5"/>
  </si>
  <si>
    <r>
      <rPr>
        <b/>
        <sz val="14"/>
        <rFont val="ＭＳ ゴシック"/>
        <family val="3"/>
        <charset val="128"/>
      </rPr>
      <t>※</t>
    </r>
    <r>
      <rPr>
        <b/>
        <sz val="14"/>
        <color rgb="FFC00000"/>
        <rFont val="ＭＳ ゴシック"/>
        <family val="3"/>
        <charset val="128"/>
      </rPr>
      <t>要望書からの変更不可。</t>
    </r>
    <r>
      <rPr>
        <b/>
        <sz val="11"/>
        <color theme="1"/>
        <rFont val="ＭＳ ゴシック"/>
        <family val="3"/>
        <charset val="128"/>
      </rPr>
      <t xml:space="preserve">
　</t>
    </r>
    <r>
      <rPr>
        <b/>
        <sz val="12"/>
        <color theme="1"/>
        <rFont val="ＭＳ ゴシック"/>
        <family val="3"/>
        <charset val="128"/>
      </rPr>
      <t>要望書の内容を転記してください。</t>
    </r>
    <rPh sb="1" eb="4">
      <t>ヨウボウショ</t>
    </rPh>
    <rPh sb="7" eb="9">
      <t>ヘンコウ</t>
    </rPh>
    <rPh sb="9" eb="11">
      <t>フカ</t>
    </rPh>
    <rPh sb="14" eb="17">
      <t>ヨウボウショ</t>
    </rPh>
    <rPh sb="18" eb="20">
      <t>ナイヨウ</t>
    </rPh>
    <rPh sb="21" eb="23">
      <t>テンキ</t>
    </rPh>
    <phoneticPr fontId="5"/>
  </si>
  <si>
    <r>
      <t>※</t>
    </r>
    <r>
      <rPr>
        <b/>
        <sz val="14"/>
        <color rgb="FFC00000"/>
        <rFont val="ＭＳ ゴシック"/>
        <family val="3"/>
        <charset val="128"/>
      </rPr>
      <t>要望書からの変更不可。
　</t>
    </r>
    <r>
      <rPr>
        <b/>
        <sz val="12"/>
        <rFont val="ＭＳ ゴシック"/>
        <family val="3"/>
        <charset val="128"/>
      </rPr>
      <t>要望書の内容を転記してください。</t>
    </r>
    <r>
      <rPr>
        <sz val="14"/>
        <color theme="1"/>
        <rFont val="ＭＳ ゴシック"/>
        <family val="3"/>
        <charset val="128"/>
      </rPr>
      <t xml:space="preserve">
</t>
    </r>
    <rPh sb="1" eb="4">
      <t>ヨウボウショ</t>
    </rPh>
    <rPh sb="7" eb="9">
      <t>ヘンコウ</t>
    </rPh>
    <rPh sb="9" eb="11">
      <t>フカ</t>
    </rPh>
    <rPh sb="14" eb="17">
      <t>ヨウボウショ</t>
    </rPh>
    <rPh sb="18" eb="20">
      <t>ナイヨウ</t>
    </rPh>
    <rPh sb="21" eb="23">
      <t>テンキ</t>
    </rPh>
    <phoneticPr fontId="5"/>
  </si>
  <si>
    <t>400字以内で記入してください。</t>
    <rPh sb="3" eb="6">
      <t>ジイナイ</t>
    </rPh>
    <rPh sb="7" eb="9">
      <t>キニュウ</t>
    </rPh>
    <phoneticPr fontId="6"/>
  </si>
  <si>
    <t>※水色のセルは自動入力されます。</t>
    <rPh sb="1" eb="3">
      <t>ミズイロ</t>
    </rPh>
    <rPh sb="7" eb="11">
      <t>ジドウニュウリョク</t>
    </rPh>
    <phoneticPr fontId="6"/>
  </si>
  <si>
    <t>以下の項目に変更がある場合、「変更理由書」の提出が必要です。</t>
  </si>
  <si>
    <t>・本活動の内容（演目、曲目、あらすじ、主な出演者、主なスタッフ等）</t>
  </si>
  <si>
    <t>※水色のセルは自動入力されます。</t>
    <rPh sb="1" eb="3">
      <t>ミズイロ</t>
    </rPh>
    <rPh sb="7" eb="11">
      <t>ジドウニュウリョク</t>
    </rPh>
    <phoneticPr fontId="9"/>
  </si>
  <si>
    <t>(B )=(A-課税対象外経費)*10/110</t>
    <rPh sb="8" eb="10">
      <t>カゼイ</t>
    </rPh>
    <rPh sb="10" eb="12">
      <t>タイショウ</t>
    </rPh>
    <rPh sb="12" eb="13">
      <t>ガイ</t>
    </rPh>
    <rPh sb="13" eb="15">
      <t>ケイヒ</t>
    </rPh>
    <phoneticPr fontId="9"/>
  </si>
  <si>
    <t>(C )=(A)-(B)</t>
    <phoneticPr fontId="9"/>
  </si>
  <si>
    <t>・会場名、使用席数、公演回数、入場券の基本単価</t>
    <rPh sb="1" eb="3">
      <t>カイジョウ</t>
    </rPh>
    <rPh sb="3" eb="4">
      <t>メイ</t>
    </rPh>
    <rPh sb="5" eb="7">
      <t>シヨウ</t>
    </rPh>
    <rPh sb="7" eb="9">
      <t>セキスウ</t>
    </rPh>
    <rPh sb="10" eb="12">
      <t>コウエン</t>
    </rPh>
    <rPh sb="12" eb="14">
      <t>カイスウ</t>
    </rPh>
    <rPh sb="15" eb="18">
      <t>ニュウジョウケン</t>
    </rPh>
    <rPh sb="19" eb="21">
      <t>キホン</t>
    </rPh>
    <rPh sb="21" eb="23">
      <t>タンカ</t>
    </rPh>
    <phoneticPr fontId="9"/>
  </si>
  <si>
    <t>※水色のセルは自動入力されます。</t>
    <rPh sb="0" eb="11">
      <t>コメミズイロノセルハジドウニュウリョク</t>
    </rPh>
    <phoneticPr fontId="9"/>
  </si>
  <si>
    <t>セル内で改行される場合は「ALT+ENTER」を同時に押して改行してください。</t>
    <rPh sb="2" eb="3">
      <t>ナイ</t>
    </rPh>
    <rPh sb="4" eb="6">
      <t>カイギョウ</t>
    </rPh>
    <rPh sb="9" eb="11">
      <t>バアイ</t>
    </rPh>
    <rPh sb="24" eb="26">
      <t>ドウジ</t>
    </rPh>
    <rPh sb="27" eb="28">
      <t>オ</t>
    </rPh>
    <rPh sb="30" eb="32">
      <t>カイギョウ</t>
    </rPh>
    <phoneticPr fontId="6"/>
  </si>
  <si>
    <t>・実施時期（活動日、活動期間）、実施場所、実施回数</t>
    <rPh sb="18" eb="20">
      <t>バショ</t>
    </rPh>
    <phoneticPr fontId="6"/>
  </si>
  <si>
    <t>・共催者</t>
    <phoneticPr fontId="6"/>
  </si>
  <si>
    <t>①内定額の範囲内②助成対象経費③自己負担金が発生する範囲内　で入力してください。</t>
    <rPh sb="1" eb="3">
      <t>ナイテイ</t>
    </rPh>
    <rPh sb="3" eb="4">
      <t>ガク</t>
    </rPh>
    <rPh sb="5" eb="8">
      <t>ハンイナイ</t>
    </rPh>
    <rPh sb="9" eb="11">
      <t>ジョセイ</t>
    </rPh>
    <rPh sb="11" eb="13">
      <t>タイショウ</t>
    </rPh>
    <rPh sb="13" eb="15">
      <t>ケイヒ</t>
    </rPh>
    <rPh sb="16" eb="21">
      <t>ジコフタンキン</t>
    </rPh>
    <rPh sb="22" eb="24">
      <t>ハッセイ</t>
    </rPh>
    <rPh sb="26" eb="29">
      <t>ハンイナイ</t>
    </rPh>
    <rPh sb="31" eb="33">
      <t>ニュウリョク</t>
    </rPh>
    <phoneticPr fontId="9"/>
  </si>
  <si>
    <t>様式第１３号（第１５条関連）</t>
    <rPh sb="0" eb="2">
      <t>ヨウシキ</t>
    </rPh>
    <rPh sb="2" eb="3">
      <t>ダイ</t>
    </rPh>
    <rPh sb="5" eb="6">
      <t>ゴウ</t>
    </rPh>
    <rPh sb="7" eb="8">
      <t>ダイ</t>
    </rPh>
    <rPh sb="10" eb="11">
      <t>ジョウ</t>
    </rPh>
    <rPh sb="11" eb="13">
      <t>カンレン</t>
    </rPh>
    <phoneticPr fontId="5"/>
  </si>
  <si>
    <t>総表</t>
    <rPh sb="0" eb="2">
      <t>ソウヒョウ</t>
    </rPh>
    <phoneticPr fontId="5"/>
  </si>
  <si>
    <t>令和４年度　文化芸術振興費補助金による
助　 成　 対　象　活　動　実　績　報　告　書
国際芸術交流支援事業（国際フェスティバル）</t>
    <rPh sb="6" eb="10">
      <t>ブンカゲイジュツ</t>
    </rPh>
    <rPh sb="10" eb="13">
      <t>シンコウヒ</t>
    </rPh>
    <rPh sb="13" eb="16">
      <t>ホジョキン</t>
    </rPh>
    <rPh sb="26" eb="27">
      <t>タイ</t>
    </rPh>
    <rPh sb="28" eb="29">
      <t>ゾウ</t>
    </rPh>
    <rPh sb="30" eb="31">
      <t>カツ</t>
    </rPh>
    <rPh sb="32" eb="33">
      <t>ドウ</t>
    </rPh>
    <rPh sb="34" eb="35">
      <t>ジツ</t>
    </rPh>
    <rPh sb="36" eb="37">
      <t>イサオ</t>
    </rPh>
    <rPh sb="38" eb="39">
      <t>ホウ</t>
    </rPh>
    <rPh sb="40" eb="41">
      <t>コク</t>
    </rPh>
    <rPh sb="42" eb="43">
      <t>ショ</t>
    </rPh>
    <phoneticPr fontId="5"/>
  </si>
  <si>
    <t>　助成金交付決定通知書（令和　年　　月　　日付け芸基芸第　　号）により助成金の交付の決定を受けた助成対象活動の実績について、文化芸術振興費補助金による助成金交付要綱第15条第1項の規定に基づき、下記の通り報告します。</t>
  </si>
  <si>
    <t>様式第4号（第7条関連）</t>
    <rPh sb="0" eb="2">
      <t>ヨウシキ</t>
    </rPh>
    <rPh sb="2" eb="3">
      <t>ダイ</t>
    </rPh>
    <rPh sb="4" eb="5">
      <t>ゴウ</t>
    </rPh>
    <rPh sb="6" eb="7">
      <t>ダイ</t>
    </rPh>
    <rPh sb="8" eb="9">
      <t>ジョウ</t>
    </rPh>
    <rPh sb="9" eb="11">
      <t>カンレン</t>
    </rPh>
    <phoneticPr fontId="5"/>
  </si>
  <si>
    <t>総表</t>
    <rPh sb="0" eb="2">
      <t>ソウヒョウ</t>
    </rPh>
    <phoneticPr fontId="9"/>
  </si>
  <si>
    <t>令和４年度　文化芸術振興費補助金による
助　 成　 金　 交　 付　 申　 請　 書
国際芸術交流支援事業（国際フェスティバル）</t>
    <rPh sb="6" eb="10">
      <t>ブンカゲイジュツ</t>
    </rPh>
    <rPh sb="10" eb="13">
      <t>シンコウヒ</t>
    </rPh>
    <rPh sb="13" eb="16">
      <t>ホジョキン</t>
    </rPh>
    <rPh sb="35" eb="36">
      <t>サル</t>
    </rPh>
    <rPh sb="38" eb="39">
      <t>セイ</t>
    </rPh>
    <phoneticPr fontId="5"/>
  </si>
  <si>
    <t>下記の活動を行いたいので、芸術文化振興基金助成金交付要綱第７条第１項の規定に基づき、
助成金の交付を申請します。</t>
    <phoneticPr fontId="9"/>
  </si>
  <si>
    <t>…交付する助成金の額が助成対象経費（C）の範囲内になるよう自動計算します。</t>
    <rPh sb="1" eb="3">
      <t>コウフ</t>
    </rPh>
    <rPh sb="5" eb="8">
      <t>ジョセイキン</t>
    </rPh>
    <rPh sb="9" eb="10">
      <t>ガク</t>
    </rPh>
    <rPh sb="11" eb="13">
      <t>ジョセイ</t>
    </rPh>
    <rPh sb="13" eb="15">
      <t>タイショウ</t>
    </rPh>
    <rPh sb="15" eb="17">
      <t>ケイヒ</t>
    </rPh>
    <rPh sb="21" eb="24">
      <t>ハンイナイ</t>
    </rPh>
    <rPh sb="29" eb="31">
      <t>ジドウ</t>
    </rPh>
    <rPh sb="31" eb="33">
      <t>ケイサン</t>
    </rPh>
    <phoneticPr fontId="9"/>
  </si>
  <si>
    <t>チェック項目2</t>
    <rPh sb="4" eb="6">
      <t>コウモク</t>
    </rPh>
    <phoneticPr fontId="9"/>
  </si>
  <si>
    <t>…自己負担金の額がマイナスにならないよう自動計算します。</t>
    <rPh sb="1" eb="3">
      <t>ジコ</t>
    </rPh>
    <rPh sb="3" eb="6">
      <t>フタンキン</t>
    </rPh>
    <rPh sb="7" eb="8">
      <t>ガク</t>
    </rPh>
    <rPh sb="20" eb="22">
      <t>ジドウ</t>
    </rPh>
    <rPh sb="22" eb="24">
      <t>ケイサン</t>
    </rPh>
    <phoneticPr fontId="9"/>
  </si>
  <si>
    <t>（単位：円）</t>
    <rPh sb="1" eb="3">
      <t>タンイ</t>
    </rPh>
    <phoneticPr fontId="5"/>
  </si>
  <si>
    <t>金額（円）</t>
  </si>
  <si>
    <t>金額（円）</t>
    <rPh sb="0" eb="2">
      <t>キンガク</t>
    </rPh>
    <phoneticPr fontId="5"/>
  </si>
  <si>
    <t>（円）</t>
    <phoneticPr fontId="5"/>
  </si>
  <si>
    <t>小計（円）</t>
  </si>
  <si>
    <t>収入合計（円）</t>
    <rPh sb="0" eb="2">
      <t>シュウニュウ</t>
    </rPh>
    <rPh sb="2" eb="4">
      <t>ゴウケイ</t>
    </rPh>
    <phoneticPr fontId="5"/>
  </si>
  <si>
    <t>小計（円）</t>
    <rPh sb="0" eb="2">
      <t>ショウケイ</t>
    </rPh>
    <phoneticPr fontId="5"/>
  </si>
  <si>
    <t>助成対象活動実績報告書　個表</t>
    <rPh sb="0" eb="6">
      <t>ジョセイタイショウカツドウ</t>
    </rPh>
    <rPh sb="6" eb="11">
      <t>ジッセキホウコクショ</t>
    </rPh>
    <rPh sb="12" eb="14">
      <t>コヒョウ</t>
    </rPh>
    <phoneticPr fontId="9"/>
  </si>
  <si>
    <t>①活動に対する決算額</t>
    <rPh sb="1" eb="3">
      <t>カツドウ</t>
    </rPh>
    <rPh sb="4" eb="5">
      <t>タイ</t>
    </rPh>
    <phoneticPr fontId="5"/>
  </si>
  <si>
    <t>支出決算書（兼「消費税等仕入控除税額決算書」）</t>
    <rPh sb="0" eb="2">
      <t>シシュツ</t>
    </rPh>
    <rPh sb="4" eb="5">
      <t>ショ</t>
    </rPh>
    <rPh sb="6" eb="7">
      <t>ケン</t>
    </rPh>
    <rPh sb="8" eb="11">
      <t>ショウヒゼイ</t>
    </rPh>
    <rPh sb="11" eb="12">
      <t>トウ</t>
    </rPh>
    <rPh sb="12" eb="14">
      <t>シイレ</t>
    </rPh>
    <rPh sb="14" eb="16">
      <t>コウジョ</t>
    </rPh>
    <rPh sb="16" eb="18">
      <t>ゼイガク</t>
    </rPh>
    <phoneticPr fontId="5"/>
  </si>
  <si>
    <t>決算額</t>
    <phoneticPr fontId="9"/>
  </si>
  <si>
    <t>【収入決算】</t>
    <rPh sb="1" eb="3">
      <t>シュウニュウ</t>
    </rPh>
    <rPh sb="3" eb="5">
      <t>ケッサン</t>
    </rPh>
    <phoneticPr fontId="9"/>
  </si>
  <si>
    <t>《記入時の注意点》</t>
    <rPh sb="1" eb="3">
      <t>キニュウ</t>
    </rPh>
    <rPh sb="3" eb="4">
      <t>ジ</t>
    </rPh>
    <rPh sb="5" eb="8">
      <t>チュウイテン</t>
    </rPh>
    <phoneticPr fontId="9"/>
  </si>
  <si>
    <t>・水色のセルには数式が入っておりますので、数式を消去しないようにご注意ください。</t>
    <rPh sb="1" eb="3">
      <t>ミズイロ</t>
    </rPh>
    <rPh sb="8" eb="10">
      <t>スウシキ</t>
    </rPh>
    <rPh sb="11" eb="12">
      <t>ハイ</t>
    </rPh>
    <rPh sb="21" eb="23">
      <t>スウシキ</t>
    </rPh>
    <rPh sb="24" eb="26">
      <t>ショウキョ</t>
    </rPh>
    <rPh sb="33" eb="35">
      <t>チュウイ</t>
    </rPh>
    <phoneticPr fontId="9"/>
  </si>
  <si>
    <t>・「交付申請書総表コピー欄」に、ご提出いただいた交付申請書の総表を貼り付けてください。実績報告書の一部のセルに、内容が自動反映されます。</t>
    <rPh sb="2" eb="7">
      <t>コウフシンセイショ</t>
    </rPh>
    <rPh sb="7" eb="9">
      <t>ソウヒョウ</t>
    </rPh>
    <rPh sb="12" eb="13">
      <t>ラン</t>
    </rPh>
    <rPh sb="17" eb="19">
      <t>テイシュツ</t>
    </rPh>
    <rPh sb="24" eb="29">
      <t>コウフシンセイショ</t>
    </rPh>
    <rPh sb="30" eb="32">
      <t>ソウヒョウ</t>
    </rPh>
    <rPh sb="33" eb="34">
      <t>ハ</t>
    </rPh>
    <rPh sb="35" eb="36">
      <t>ツ</t>
    </rPh>
    <phoneticPr fontId="9"/>
  </si>
  <si>
    <t>《貼り付けの方法》</t>
    <rPh sb="1" eb="2">
      <t>ハ</t>
    </rPh>
    <rPh sb="3" eb="4">
      <t>ツ</t>
    </rPh>
    <rPh sb="6" eb="8">
      <t>ホウホウ</t>
    </rPh>
    <phoneticPr fontId="9"/>
  </si>
  <si>
    <t>①「交付申請書総表」のExcelを開き、A1セルの左上にある、灰色の三角マークをクリックする。</t>
    <rPh sb="2" eb="7">
      <t>コウフシンセイショ</t>
    </rPh>
    <rPh sb="7" eb="9">
      <t>ソウヒョウ</t>
    </rPh>
    <rPh sb="17" eb="18">
      <t>ヒラ</t>
    </rPh>
    <rPh sb="25" eb="27">
      <t>ヒダリウエ</t>
    </rPh>
    <rPh sb="31" eb="33">
      <t>ハイイロ</t>
    </rPh>
    <rPh sb="34" eb="36">
      <t>サンカク</t>
    </rPh>
    <phoneticPr fontId="9"/>
  </si>
  <si>
    <t>②シートが全選択された状態で、右クリック→コピーを選択する。</t>
    <rPh sb="5" eb="8">
      <t>ゼンセンタク</t>
    </rPh>
    <rPh sb="11" eb="13">
      <t>ジョウタイ</t>
    </rPh>
    <rPh sb="15" eb="16">
      <t>ミギ</t>
    </rPh>
    <rPh sb="25" eb="27">
      <t>センタク</t>
    </rPh>
    <phoneticPr fontId="9"/>
  </si>
  <si>
    <t>③点線が点滅した状態になったら、実績報告書「交付申請書総表コピー欄」に移り、A1セルを選択する。</t>
    <rPh sb="1" eb="3">
      <t>テンセン</t>
    </rPh>
    <rPh sb="4" eb="6">
      <t>テンメツ</t>
    </rPh>
    <rPh sb="8" eb="10">
      <t>ジョウタイ</t>
    </rPh>
    <rPh sb="16" eb="21">
      <t>ジッセキホウコクショ</t>
    </rPh>
    <rPh sb="22" eb="27">
      <t>コウフシンセイショ</t>
    </rPh>
    <rPh sb="27" eb="29">
      <t>ソウヒョウ</t>
    </rPh>
    <rPh sb="32" eb="33">
      <t>ラン</t>
    </rPh>
    <rPh sb="35" eb="36">
      <t>ウツ</t>
    </rPh>
    <rPh sb="43" eb="45">
      <t>センタク</t>
    </rPh>
    <phoneticPr fontId="9"/>
  </si>
  <si>
    <t>④右クリックし、「形式を選択して貼り付け」→「値と数値の書式」を選択する。</t>
    <rPh sb="1" eb="2">
      <t>ミギ</t>
    </rPh>
    <rPh sb="9" eb="11">
      <t>ケイシキ</t>
    </rPh>
    <rPh sb="12" eb="14">
      <t>センタク</t>
    </rPh>
    <rPh sb="16" eb="17">
      <t>ハ</t>
    </rPh>
    <rPh sb="18" eb="19">
      <t>ツ</t>
    </rPh>
    <rPh sb="23" eb="24">
      <t>アタイ</t>
    </rPh>
    <rPh sb="25" eb="27">
      <t>スウチ</t>
    </rPh>
    <rPh sb="28" eb="30">
      <t>ショシキ</t>
    </rPh>
    <rPh sb="32" eb="34">
      <t>センタク</t>
    </rPh>
    <phoneticPr fontId="9"/>
  </si>
  <si>
    <t>※交付申請書の総表の一部の行を削除している場合、行がずれますので、行数を合わせる等対応をお願いいたします。</t>
    <phoneticPr fontId="9"/>
  </si>
  <si>
    <t>⑤「交付申請書総表コピー欄」に、交付申請書総表の内容が反映される。</t>
    <rPh sb="2" eb="9">
      <t>コウフシンセイショソウヒョウ</t>
    </rPh>
    <rPh sb="12" eb="13">
      <t>ラン</t>
    </rPh>
    <rPh sb="16" eb="21">
      <t>コウフシンセイショ</t>
    </rPh>
    <rPh sb="21" eb="23">
      <t>ソウヒョウ</t>
    </rPh>
    <rPh sb="24" eb="26">
      <t>ナイヨウ</t>
    </rPh>
    <rPh sb="27" eb="29">
      <t>ハンエイ</t>
    </rPh>
    <phoneticPr fontId="9"/>
  </si>
  <si>
    <t xml:space="preserve">様式第１２号（第１４条関係）
</t>
    <phoneticPr fontId="5"/>
  </si>
  <si>
    <t>令和４年度文化芸術振興費補助金による</t>
    <rPh sb="0" eb="2">
      <t>レイワ</t>
    </rPh>
    <rPh sb="3" eb="5">
      <t>ネンド</t>
    </rPh>
    <rPh sb="5" eb="7">
      <t>ブンカ</t>
    </rPh>
    <rPh sb="7" eb="9">
      <t>ゲイジュツ</t>
    </rPh>
    <rPh sb="9" eb="11">
      <t>シンコウ</t>
    </rPh>
    <rPh sb="11" eb="12">
      <t>ヒ</t>
    </rPh>
    <rPh sb="12" eb="15">
      <t>ホジョキン</t>
    </rPh>
    <phoneticPr fontId="5"/>
  </si>
  <si>
    <t>助成金支払申請書</t>
    <rPh sb="0" eb="3">
      <t>ジョセイキン</t>
    </rPh>
    <rPh sb="3" eb="5">
      <t>シハライ</t>
    </rPh>
    <rPh sb="5" eb="8">
      <t>シンセイショ</t>
    </rPh>
    <phoneticPr fontId="5"/>
  </si>
  <si>
    <t>※総表に記入した情報が反映されます。</t>
    <rPh sb="1" eb="3">
      <t>ソウヒョウ</t>
    </rPh>
    <rPh sb="4" eb="6">
      <t>キニュウ</t>
    </rPh>
    <rPh sb="8" eb="10">
      <t>ジョウホウ</t>
    </rPh>
    <rPh sb="11" eb="13">
      <t>ハンエイ</t>
    </rPh>
    <phoneticPr fontId="9"/>
  </si>
  <si>
    <t/>
  </si>
  <si>
    <t>令和　　年　　月　　日</t>
    <rPh sb="0" eb="2">
      <t>レイワ</t>
    </rPh>
    <rPh sb="4" eb="5">
      <t>ネン</t>
    </rPh>
    <rPh sb="7" eb="8">
      <t>ガツ</t>
    </rPh>
    <rPh sb="10" eb="11">
      <t>ニチ</t>
    </rPh>
    <phoneticPr fontId="9"/>
  </si>
  <si>
    <t>←空欄にしてください。</t>
    <rPh sb="1" eb="3">
      <t>クウラン</t>
    </rPh>
    <phoneticPr fontId="9"/>
  </si>
  <si>
    <t>独立行政法人日本芸術文化振興会理事長 殿</t>
    <phoneticPr fontId="5"/>
  </si>
  <si>
    <t>〒</t>
    <phoneticPr fontId="5"/>
  </si>
  <si>
    <t>団体名
（主催者）</t>
    <phoneticPr fontId="5"/>
  </si>
  <si>
    <t>代表者役職名</t>
    <phoneticPr fontId="5"/>
  </si>
  <si>
    <t>代表者氏名</t>
    <phoneticPr fontId="5"/>
  </si>
  <si>
    <t>　文化芸術振興費補助金助成金交付要綱第１４条の規定に基づき、下記のとおり助成金の支払を申請します。</t>
    <rPh sb="1" eb="3">
      <t>ブンカ</t>
    </rPh>
    <rPh sb="3" eb="5">
      <t>ゲイジュツ</t>
    </rPh>
    <rPh sb="5" eb="7">
      <t>シンコウ</t>
    </rPh>
    <rPh sb="7" eb="8">
      <t>ヒ</t>
    </rPh>
    <rPh sb="8" eb="11">
      <t>ホジョキン</t>
    </rPh>
    <phoneticPr fontId="5"/>
  </si>
  <si>
    <t>記</t>
    <rPh sb="0" eb="1">
      <t>キ</t>
    </rPh>
    <phoneticPr fontId="5"/>
  </si>
  <si>
    <t>１　助成対象活動名　</t>
  </si>
  <si>
    <t>※総表に記入した情報が反映されます。</t>
  </si>
  <si>
    <t>２　助成金の額 　</t>
    <phoneticPr fontId="9"/>
  </si>
  <si>
    <t>３　助成金振込先</t>
    <phoneticPr fontId="9"/>
  </si>
  <si>
    <t>（１）金融機関名</t>
  </si>
  <si>
    <t>○○銀行</t>
    <rPh sb="2" eb="4">
      <t>ギンコウ</t>
    </rPh>
    <phoneticPr fontId="9"/>
  </si>
  <si>
    <t>（２）支店名</t>
  </si>
  <si>
    <t>○○支店</t>
    <rPh sb="2" eb="4">
      <t>シテン</t>
    </rPh>
    <phoneticPr fontId="9"/>
  </si>
  <si>
    <t>店番号</t>
  </si>
  <si>
    <t>（３）口座種別</t>
  </si>
  <si>
    <t>普通</t>
  </si>
  <si>
    <t>プルダウンから選択してください</t>
    <rPh sb="7" eb="9">
      <t>センタク</t>
    </rPh>
    <phoneticPr fontId="9"/>
  </si>
  <si>
    <t>（４）口座番号</t>
  </si>
  <si>
    <t>　　　口座名義（ｶﾀｶﾅ）</t>
    <phoneticPr fontId="9"/>
  </si>
  <si>
    <t>※通帳の表紙裏に記載のｶﾀｶﾅをそのまま記入してください。</t>
    <rPh sb="1" eb="3">
      <t>ツウチョウ</t>
    </rPh>
    <rPh sb="4" eb="7">
      <t>ヒョウシウラ</t>
    </rPh>
    <rPh sb="8" eb="10">
      <t>キサイ</t>
    </rPh>
    <rPh sb="20" eb="22">
      <t>キニュウ</t>
    </rPh>
    <phoneticPr fontId="9"/>
  </si>
  <si>
    <t>（５）口座名義</t>
    <phoneticPr fontId="9"/>
  </si>
  <si>
    <t>※通帳の表紙と、表紙裏の口座名義（ｶﾀｶﾅ）があるページのPDFデータも提出してください。</t>
    <rPh sb="36" eb="38">
      <t>テイシュツ</t>
    </rPh>
    <phoneticPr fontId="9"/>
  </si>
  <si>
    <t>-</t>
    <phoneticPr fontId="9"/>
  </si>
  <si>
    <t>チェック項目1</t>
    <phoneticPr fontId="9"/>
  </si>
  <si>
    <t>※本体助成対象経費に係る下記項目のうち、小さい額を入力してください。</t>
    <rPh sb="1" eb="3">
      <t>ホンタイ</t>
    </rPh>
    <rPh sb="3" eb="5">
      <t>ジョセイ</t>
    </rPh>
    <rPh sb="5" eb="7">
      <t>タイショウ</t>
    </rPh>
    <rPh sb="7" eb="9">
      <t>ケイヒ</t>
    </rPh>
    <rPh sb="10" eb="11">
      <t>カカ</t>
    </rPh>
    <rPh sb="12" eb="14">
      <t>カキ</t>
    </rPh>
    <rPh sb="14" eb="16">
      <t>コウモク</t>
    </rPh>
    <rPh sb="20" eb="21">
      <t>チイ</t>
    </rPh>
    <rPh sb="23" eb="24">
      <t>ガク</t>
    </rPh>
    <rPh sb="25" eb="27">
      <t>ニュウリョク</t>
    </rPh>
    <phoneticPr fontId="9"/>
  </si>
  <si>
    <t>別紙　当日来場者数内訳</t>
    <rPh sb="0" eb="2">
      <t>ベッシ</t>
    </rPh>
    <rPh sb="3" eb="5">
      <t>トウジツ</t>
    </rPh>
    <rPh sb="5" eb="7">
      <t>ライジョウ</t>
    </rPh>
    <rPh sb="7" eb="8">
      <t>シャ</t>
    </rPh>
    <rPh sb="8" eb="9">
      <t>スウ</t>
    </rPh>
    <rPh sb="9" eb="11">
      <t>ウチワケ</t>
    </rPh>
    <phoneticPr fontId="61"/>
  </si>
  <si>
    <t>　助成対象団体名</t>
    <rPh sb="1" eb="3">
      <t>ジョセイ</t>
    </rPh>
    <rPh sb="3" eb="5">
      <t>タイショウ</t>
    </rPh>
    <rPh sb="5" eb="7">
      <t>ダンタイ</t>
    </rPh>
    <rPh sb="7" eb="8">
      <t>メイ</t>
    </rPh>
    <phoneticPr fontId="61"/>
  </si>
  <si>
    <t>　助成対象活動名</t>
    <rPh sb="1" eb="3">
      <t>ジョセイ</t>
    </rPh>
    <rPh sb="3" eb="5">
      <t>タイショウ</t>
    </rPh>
    <rPh sb="5" eb="7">
      <t>カツドウ</t>
    </rPh>
    <rPh sb="7" eb="8">
      <t>メイ</t>
    </rPh>
    <phoneticPr fontId="61"/>
  </si>
  <si>
    <t>総使用席数合計</t>
    <rPh sb="0" eb="1">
      <t>ソウ</t>
    </rPh>
    <rPh sb="1" eb="3">
      <t>シヨウ</t>
    </rPh>
    <rPh sb="3" eb="5">
      <t>セキスウ</t>
    </rPh>
    <rPh sb="5" eb="7">
      <t>ゴウケイ</t>
    </rPh>
    <phoneticPr fontId="61"/>
  </si>
  <si>
    <t>有料来場者数合計</t>
    <rPh sb="0" eb="2">
      <t>ユウリョウ</t>
    </rPh>
    <rPh sb="2" eb="5">
      <t>ライジョウシャ</t>
    </rPh>
    <rPh sb="5" eb="6">
      <t>スウ</t>
    </rPh>
    <rPh sb="6" eb="8">
      <t>ゴウケイ</t>
    </rPh>
    <phoneticPr fontId="61"/>
  </si>
  <si>
    <t>総来場者数合計</t>
    <rPh sb="0" eb="1">
      <t>ソウ</t>
    </rPh>
    <rPh sb="1" eb="4">
      <t>ライジョウシャ</t>
    </rPh>
    <rPh sb="4" eb="5">
      <t>スウ</t>
    </rPh>
    <rPh sb="5" eb="7">
      <t>ゴウケイ</t>
    </rPh>
    <phoneticPr fontId="61"/>
  </si>
  <si>
    <t>有料来場率</t>
    <rPh sb="0" eb="2">
      <t>ユウリョウ</t>
    </rPh>
    <rPh sb="2" eb="4">
      <t>ライジョウ</t>
    </rPh>
    <rPh sb="4" eb="5">
      <t>リツ</t>
    </rPh>
    <phoneticPr fontId="61"/>
  </si>
  <si>
    <t>総来場率</t>
    <rPh sb="0" eb="1">
      <t>ソウ</t>
    </rPh>
    <rPh sb="1" eb="3">
      <t>ライジョウ</t>
    </rPh>
    <rPh sb="3" eb="4">
      <t>リツ</t>
    </rPh>
    <phoneticPr fontId="61"/>
  </si>
  <si>
    <t>公演名</t>
    <rPh sb="0" eb="3">
      <t>コウエンメイ</t>
    </rPh>
    <phoneticPr fontId="61"/>
  </si>
  <si>
    <t>使用席数</t>
    <rPh sb="0" eb="2">
      <t>シヨウ</t>
    </rPh>
    <rPh sb="2" eb="4">
      <t>セキスウ</t>
    </rPh>
    <phoneticPr fontId="61"/>
  </si>
  <si>
    <t>公演回数</t>
    <rPh sb="0" eb="2">
      <t>コウエン</t>
    </rPh>
    <rPh sb="2" eb="4">
      <t>カイスウ</t>
    </rPh>
    <phoneticPr fontId="61"/>
  </si>
  <si>
    <t>総使用席数</t>
    <rPh sb="0" eb="1">
      <t>ソウ</t>
    </rPh>
    <rPh sb="1" eb="3">
      <t>シヨウ</t>
    </rPh>
    <rPh sb="3" eb="5">
      <t>セキスウ</t>
    </rPh>
    <phoneticPr fontId="61"/>
  </si>
  <si>
    <t>×</t>
    <phoneticPr fontId="61"/>
  </si>
  <si>
    <t>=</t>
    <phoneticPr fontId="61"/>
  </si>
  <si>
    <t>公演日</t>
    <rPh sb="0" eb="2">
      <t>コウエン</t>
    </rPh>
    <rPh sb="2" eb="3">
      <t>ビ</t>
    </rPh>
    <phoneticPr fontId="61"/>
  </si>
  <si>
    <t>曜</t>
    <rPh sb="0" eb="1">
      <t>ヒカリ</t>
    </rPh>
    <phoneticPr fontId="61"/>
  </si>
  <si>
    <t>開演時間</t>
    <rPh sb="0" eb="2">
      <t>カイエン</t>
    </rPh>
    <rPh sb="2" eb="4">
      <t>ジカン</t>
    </rPh>
    <phoneticPr fontId="61"/>
  </si>
  <si>
    <t>有料来場者数</t>
    <rPh sb="0" eb="2">
      <t>ユウリョウ</t>
    </rPh>
    <rPh sb="2" eb="5">
      <t>ライジョウシャ</t>
    </rPh>
    <rPh sb="5" eb="6">
      <t>スウ</t>
    </rPh>
    <phoneticPr fontId="61"/>
  </si>
  <si>
    <t>招待来場者数</t>
    <rPh sb="0" eb="2">
      <t>ショウタイ</t>
    </rPh>
    <rPh sb="2" eb="5">
      <t>ライジョウシャ</t>
    </rPh>
    <rPh sb="5" eb="6">
      <t>スウ</t>
    </rPh>
    <phoneticPr fontId="61"/>
  </si>
  <si>
    <t>合計（総来場者数）</t>
    <rPh sb="0" eb="2">
      <t>ゴウケイ</t>
    </rPh>
    <rPh sb="3" eb="4">
      <t>ソウ</t>
    </rPh>
    <rPh sb="4" eb="6">
      <t>ライジョウ</t>
    </rPh>
    <rPh sb="6" eb="7">
      <t>シャ</t>
    </rPh>
    <rPh sb="7" eb="8">
      <t>スウ</t>
    </rPh>
    <phoneticPr fontId="61"/>
  </si>
  <si>
    <t>（例）5月25日</t>
    <rPh sb="1" eb="2">
      <t>レイ</t>
    </rPh>
    <rPh sb="4" eb="5">
      <t>ガツ</t>
    </rPh>
    <rPh sb="7" eb="8">
      <t>ニチ</t>
    </rPh>
    <phoneticPr fontId="61"/>
  </si>
  <si>
    <t>水</t>
    <rPh sb="0" eb="1">
      <t>スイ</t>
    </rPh>
    <phoneticPr fontId="61"/>
  </si>
  <si>
    <t>248</t>
    <phoneticPr fontId="61"/>
  </si>
  <si>
    <t>＋</t>
    <phoneticPr fontId="61"/>
  </si>
  <si>
    <t>44</t>
    <phoneticPr fontId="61"/>
  </si>
  <si>
    <t>＝</t>
    <phoneticPr fontId="61"/>
  </si>
  <si>
    <t>合計</t>
    <rPh sb="0" eb="2">
      <t>ゴウケイ</t>
    </rPh>
    <phoneticPr fontId="61"/>
  </si>
  <si>
    <t>公演名</t>
    <phoneticPr fontId="61"/>
  </si>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</sst>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6">
    <numFmt numFmtId="176" formatCode="#,##0_ "/>
    <numFmt numFmtId="177" formatCode="#,##0_);[Red]\(#,##0\)"/>
    <numFmt numFmtId="178" formatCode="#,##0_ ;[Red]\-#,##0\ "/>
    <numFmt numFmtId="179" formatCode="000"/>
    <numFmt numFmtId="180" formatCode="0.0%"/>
    <numFmt numFmtId="181" formatCode="&quot;¥&quot;#,##0_);[Red]\(&quot;¥&quot;#,##0\)"/>
    <numFmt numFmtId="182" formatCode="[$-411]ggge&quot;年&quot;m&quot;月&quot;d&quot;日&quot;;@"/>
    <numFmt numFmtId="183" formatCode="m/d;@"/>
    <numFmt numFmtId="184" formatCode="General;;"/>
    <numFmt numFmtId="185" formatCode="#,##0_ &quot;席&quot;"/>
    <numFmt numFmtId="186" formatCode="#,##0\ &quot;席&quot;\ ;[Red]\-#,##0\ &quot;席&quot;"/>
    <numFmt numFmtId="187" formatCode="#,##0_ &quot;枚&quot;"/>
    <numFmt numFmtId="188" formatCode="0.00_ ;[Red]\-0.00\ "/>
    <numFmt numFmtId="189" formatCode="[$-F800]dddd\,\ mmmm\ dd\,\ yyyy"/>
    <numFmt numFmtId="190" formatCode="m&quot;月&quot;d&quot;日&quot;;@"/>
    <numFmt numFmtId="191" formatCode="ggge&quot;年&quot;m&quot;月&quot;d&quot;日&quot;\(aaa\)"/>
    <numFmt numFmtId="192" formatCode="0\ %"/>
    <numFmt numFmtId="193" formatCode="#,##0_ &quot;回&quot;"/>
    <numFmt numFmtId="194" formatCode="#,##0&quot; 席&quot;"/>
    <numFmt numFmtId="195" formatCode="#"/>
    <numFmt numFmtId="196" formatCode="&quot;(&quot;#,##0&quot;)&quot;"/>
    <numFmt numFmtId="197" formatCode="&quot;(&quot;@&quot;)&quot;"/>
    <numFmt numFmtId="198" formatCode="0_);[Red]\(0\)"/>
    <numFmt numFmtId="199" formatCode="#,##0&quot;円&quot;"/>
    <numFmt numFmtId="200" formatCode="0000000"/>
    <numFmt numFmtId="201" formatCode="aaa"/>
  </numFmts>
  <fonts count="69">
    <font>
      <sz val="11"/>
      <color theme="1"/>
      <name val="游ゴシック"/>
      <family val="3"/>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font>
    <font>
      <sz val="6"/>
      <name val="游ゴシック"/>
      <family val="3"/>
      <charset val="128"/>
    </font>
    <font>
      <sz val="11"/>
      <color theme="1"/>
      <name val="游ゴシック"/>
      <family val="3"/>
      <charset val="128"/>
      <scheme val="minor"/>
    </font>
    <font>
      <b/>
      <sz val="11"/>
      <color theme="1"/>
      <name val="游ゴシック"/>
      <family val="3"/>
      <charset val="128"/>
      <scheme val="minor"/>
    </font>
    <font>
      <sz val="6"/>
      <name val="游ゴシック"/>
      <family val="3"/>
      <charset val="128"/>
      <scheme val="minor"/>
    </font>
    <font>
      <sz val="11"/>
      <name val="ＭＳ Ｐゴシック"/>
      <family val="3"/>
      <charset val="128"/>
    </font>
    <font>
      <sz val="14"/>
      <color theme="1"/>
      <name val="ＭＳ ゴシック"/>
      <family val="3"/>
      <charset val="128"/>
    </font>
    <font>
      <sz val="11"/>
      <color theme="1"/>
      <name val="游ゴシック"/>
      <family val="2"/>
      <scheme val="minor"/>
    </font>
    <font>
      <sz val="14"/>
      <color theme="1"/>
      <name val="ＭＳ Ｐゴシック"/>
      <family val="3"/>
      <charset val="128"/>
    </font>
    <font>
      <sz val="11"/>
      <color theme="1"/>
      <name val="ＭＳ Ｐゴシック"/>
      <family val="3"/>
      <charset val="128"/>
    </font>
    <font>
      <b/>
      <sz val="14"/>
      <color theme="1"/>
      <name val="ＭＳ Ｐゴシック"/>
      <family val="3"/>
      <charset val="128"/>
    </font>
    <font>
      <sz val="10"/>
      <color theme="1"/>
      <name val="ＭＳ Ｐゴシック"/>
      <family val="3"/>
      <charset val="128"/>
    </font>
    <font>
      <sz val="12"/>
      <color theme="1"/>
      <name val="ＭＳ Ｐゴシック"/>
      <family val="3"/>
      <charset val="128"/>
    </font>
    <font>
      <sz val="10"/>
      <name val="ＭＳ Ｐゴシック"/>
      <family val="3"/>
      <charset val="128"/>
    </font>
    <font>
      <b/>
      <sz val="11"/>
      <color theme="1"/>
      <name val="ＭＳ Ｐゴシック"/>
      <family val="3"/>
      <charset val="128"/>
    </font>
    <font>
      <b/>
      <sz val="11"/>
      <color rgb="FFFF0000"/>
      <name val="ＭＳ Ｐゴシック"/>
      <family val="3"/>
      <charset val="128"/>
    </font>
    <font>
      <sz val="8"/>
      <color theme="1"/>
      <name val="ＭＳ Ｐゴシック"/>
      <family val="3"/>
      <charset val="128"/>
    </font>
    <font>
      <sz val="11"/>
      <color rgb="FFCCFFFF"/>
      <name val="ＭＳ Ｐゴシック"/>
      <family val="3"/>
      <charset val="128"/>
    </font>
    <font>
      <sz val="22"/>
      <name val="ＭＳ Ｐゴシック"/>
      <family val="3"/>
      <charset val="128"/>
    </font>
    <font>
      <b/>
      <sz val="10"/>
      <name val="ＭＳ Ｐゴシック"/>
      <family val="3"/>
      <charset val="128"/>
    </font>
    <font>
      <sz val="12"/>
      <name val="ＭＳ Ｐゴシック"/>
      <family val="3"/>
      <charset val="128"/>
    </font>
    <font>
      <sz val="16"/>
      <color theme="1"/>
      <name val="ＭＳ ゴシック"/>
      <family val="3"/>
      <charset val="128"/>
    </font>
    <font>
      <sz val="11"/>
      <color theme="1"/>
      <name val="ＭＳ ゴシック"/>
      <family val="3"/>
      <charset val="128"/>
    </font>
    <font>
      <sz val="22"/>
      <color theme="1"/>
      <name val="ＭＳ ゴシック"/>
      <family val="3"/>
      <charset val="128"/>
    </font>
    <font>
      <sz val="18"/>
      <color theme="1"/>
      <name val="ＭＳ ゴシック"/>
      <family val="3"/>
      <charset val="128"/>
    </font>
    <font>
      <sz val="20"/>
      <color theme="1"/>
      <name val="ＭＳ ゴシック"/>
      <family val="3"/>
      <charset val="128"/>
    </font>
    <font>
      <sz val="11"/>
      <name val="ＭＳ ゴシック"/>
      <family val="3"/>
      <charset val="128"/>
    </font>
    <font>
      <sz val="11"/>
      <color rgb="FFFF0000"/>
      <name val="ＭＳ ゴシック"/>
      <family val="3"/>
      <charset val="128"/>
    </font>
    <font>
      <sz val="14"/>
      <name val="ＭＳ ゴシック"/>
      <family val="3"/>
      <charset val="128"/>
    </font>
    <font>
      <b/>
      <sz val="14"/>
      <color theme="1"/>
      <name val="ＭＳ ゴシック"/>
      <family val="3"/>
      <charset val="128"/>
    </font>
    <font>
      <sz val="12"/>
      <color theme="1"/>
      <name val="ＭＳ ゴシック"/>
      <family val="3"/>
      <charset val="128"/>
    </font>
    <font>
      <sz val="10"/>
      <color theme="1"/>
      <name val="ＭＳ ゴシック"/>
      <family val="3"/>
      <charset val="128"/>
    </font>
    <font>
      <b/>
      <sz val="14"/>
      <name val="ＭＳ ゴシック"/>
      <family val="3"/>
      <charset val="128"/>
    </font>
    <font>
      <sz val="10"/>
      <name val="ＭＳ ゴシック"/>
      <family val="3"/>
      <charset val="128"/>
    </font>
    <font>
      <sz val="14"/>
      <color rgb="FFFF0000"/>
      <name val="ＭＳ ゴシック"/>
      <family val="3"/>
      <charset val="128"/>
    </font>
    <font>
      <sz val="12"/>
      <name val="ＭＳ ゴシック"/>
      <family val="3"/>
      <charset val="128"/>
    </font>
    <font>
      <sz val="9"/>
      <color theme="1"/>
      <name val="ＭＳ ゴシック"/>
      <family val="3"/>
      <charset val="128"/>
    </font>
    <font>
      <sz val="16"/>
      <color rgb="FFC00000"/>
      <name val="ＭＳ ゴシック"/>
      <family val="3"/>
      <charset val="128"/>
    </font>
    <font>
      <sz val="11"/>
      <color rgb="FF0070C0"/>
      <name val="ＭＳ ゴシック"/>
      <family val="3"/>
      <charset val="128"/>
    </font>
    <font>
      <b/>
      <sz val="9"/>
      <color indexed="81"/>
      <name val="MS P ゴシック"/>
      <family val="3"/>
      <charset val="128"/>
    </font>
    <font>
      <b/>
      <sz val="16"/>
      <color theme="1"/>
      <name val="ＭＳ ゴシック"/>
      <family val="3"/>
      <charset val="128"/>
    </font>
    <font>
      <b/>
      <sz val="11"/>
      <color theme="1"/>
      <name val="ＭＳ ゴシック"/>
      <family val="3"/>
      <charset val="128"/>
    </font>
    <font>
      <b/>
      <sz val="12"/>
      <name val="ＭＳ ゴシック"/>
      <family val="3"/>
      <charset val="128"/>
    </font>
    <font>
      <b/>
      <sz val="12"/>
      <color theme="1"/>
      <name val="ＭＳ ゴシック"/>
      <family val="3"/>
      <charset val="128"/>
    </font>
    <font>
      <sz val="14"/>
      <color rgb="FFC00000"/>
      <name val="ＭＳ ゴシック"/>
      <family val="3"/>
      <charset val="128"/>
    </font>
    <font>
      <b/>
      <sz val="14"/>
      <color rgb="FFC00000"/>
      <name val="ＭＳ ゴシック"/>
      <family val="3"/>
      <charset val="128"/>
    </font>
    <font>
      <b/>
      <sz val="11"/>
      <color rgb="FFC00000"/>
      <name val="ＭＳ Ｐゴシック"/>
      <family val="3"/>
      <charset val="128"/>
    </font>
    <font>
      <sz val="20"/>
      <color theme="1"/>
      <name val="ＭＳ Ｐゴシック"/>
      <family val="3"/>
      <charset val="128"/>
    </font>
    <font>
      <b/>
      <sz val="14"/>
      <color rgb="FFFF0000"/>
      <name val="ＭＳ ゴシック"/>
      <family val="3"/>
      <charset val="128"/>
    </font>
    <font>
      <sz val="11"/>
      <color rgb="FFFF0000"/>
      <name val="游ゴシック"/>
      <family val="3"/>
      <charset val="128"/>
      <scheme val="minor"/>
    </font>
    <font>
      <b/>
      <sz val="24"/>
      <color theme="1"/>
      <name val="ＭＳ ゴシック"/>
      <family val="3"/>
      <charset val="128"/>
    </font>
    <font>
      <sz val="24"/>
      <color theme="1"/>
      <name val="ＭＳ ゴシック"/>
      <family val="3"/>
      <charset val="128"/>
    </font>
    <font>
      <b/>
      <sz val="20"/>
      <color rgb="FFFF0000"/>
      <name val="ＭＳ ゴシック"/>
      <family val="3"/>
      <charset val="128"/>
    </font>
    <font>
      <b/>
      <sz val="11"/>
      <name val="ＭＳ ゴシック"/>
      <family val="3"/>
      <charset val="128"/>
    </font>
    <font>
      <sz val="28"/>
      <color theme="1"/>
      <name val="ＭＳ ゴシック"/>
      <family val="3"/>
      <charset val="128"/>
    </font>
    <font>
      <b/>
      <sz val="16"/>
      <color rgb="FFFF0000"/>
      <name val="ＭＳ ゴシック"/>
      <family val="3"/>
      <charset val="128"/>
    </font>
    <font>
      <sz val="6"/>
      <name val="ＭＳ Ｐゴシック"/>
      <family val="3"/>
      <charset val="128"/>
    </font>
    <font>
      <b/>
      <sz val="9"/>
      <color theme="1"/>
      <name val="ＭＳ ゴシック"/>
      <family val="3"/>
      <charset val="128"/>
    </font>
    <font>
      <b/>
      <sz val="10"/>
      <color theme="1"/>
      <name val="ＭＳ ゴシック"/>
      <family val="3"/>
      <charset val="128"/>
    </font>
    <font>
      <sz val="8"/>
      <color theme="1"/>
      <name val="ＭＳ ゴシック"/>
      <family val="3"/>
      <charset val="128"/>
    </font>
    <font>
      <b/>
      <sz val="8"/>
      <color theme="1"/>
      <name val="ＭＳ ゴシック"/>
      <family val="3"/>
      <charset val="128"/>
    </font>
    <font>
      <i/>
      <sz val="8"/>
      <color theme="1"/>
      <name val="ＭＳ ゴシック"/>
      <family val="3"/>
      <charset val="128"/>
    </font>
    <font>
      <i/>
      <sz val="6"/>
      <color theme="1"/>
      <name val="ＭＳ ゴシック"/>
      <family val="3"/>
      <charset val="128"/>
    </font>
    <font>
      <b/>
      <sz val="9"/>
      <color indexed="81"/>
      <name val="ＭＳ Ｐゴシック"/>
      <family val="3"/>
      <charset val="128"/>
    </font>
  </fonts>
  <fills count="11">
    <fill>
      <patternFill patternType="none"/>
    </fill>
    <fill>
      <patternFill patternType="gray125"/>
    </fill>
    <fill>
      <patternFill patternType="solid">
        <fgColor rgb="FFC0C0C0"/>
        <bgColor indexed="64"/>
      </patternFill>
    </fill>
    <fill>
      <patternFill patternType="solid">
        <fgColor rgb="FFCCFFFF"/>
        <bgColor indexed="64"/>
      </patternFill>
    </fill>
    <fill>
      <patternFill patternType="solid">
        <fgColor rgb="FFEAEAEA"/>
        <bgColor indexed="64"/>
      </patternFill>
    </fill>
    <fill>
      <patternFill patternType="solid">
        <fgColor theme="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69696"/>
        <bgColor indexed="64"/>
      </patternFill>
    </fill>
    <fill>
      <patternFill patternType="solid">
        <fgColor theme="0" tint="-0.24994659260841701"/>
        <bgColor indexed="64"/>
      </patternFill>
    </fill>
    <fill>
      <patternFill patternType="solid">
        <fgColor theme="0" tint="-0.14996795556505021"/>
        <bgColor indexed="64"/>
      </patternFill>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thin">
        <color indexed="64"/>
      </left>
      <right style="hair">
        <color indexed="64"/>
      </right>
      <top style="hair">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thin">
        <color indexed="64"/>
      </right>
      <top style="hair">
        <color indexed="64"/>
      </top>
      <bottom/>
      <diagonal/>
    </border>
    <border>
      <left/>
      <right style="hair">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style="hair">
        <color indexed="64"/>
      </right>
      <top/>
      <bottom style="hair">
        <color indexed="64"/>
      </bottom>
      <diagonal/>
    </border>
    <border>
      <left/>
      <right style="medium">
        <color indexed="64"/>
      </right>
      <top style="medium">
        <color indexed="64"/>
      </top>
      <bottom/>
      <diagonal/>
    </border>
    <border>
      <left style="hair">
        <color indexed="64"/>
      </left>
      <right style="medium">
        <color indexed="64"/>
      </right>
      <top style="hair">
        <color indexed="64"/>
      </top>
      <bottom style="medium">
        <color indexed="64"/>
      </bottom>
      <diagonal/>
    </border>
    <border>
      <left/>
      <right/>
      <top/>
      <bottom style="medium">
        <color indexed="64"/>
      </bottom>
      <diagonal/>
    </border>
    <border>
      <left/>
      <right style="hair">
        <color indexed="64"/>
      </right>
      <top style="hair">
        <color indexed="64"/>
      </top>
      <bottom style="thin">
        <color indexed="64"/>
      </bottom>
      <diagonal/>
    </border>
    <border>
      <left style="hair">
        <color indexed="64"/>
      </left>
      <right/>
      <top/>
      <bottom/>
      <diagonal/>
    </border>
    <border>
      <left style="thin">
        <color indexed="64"/>
      </left>
      <right/>
      <top style="medium">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right style="medium">
        <color indexed="64"/>
      </right>
      <top/>
      <bottom style="hair">
        <color indexed="64"/>
      </bottom>
      <diagonal/>
    </border>
    <border>
      <left/>
      <right style="hair">
        <color indexed="64"/>
      </right>
      <top/>
      <bottom/>
      <diagonal/>
    </border>
    <border>
      <left/>
      <right/>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right/>
      <top/>
      <bottom style="dotted">
        <color indexed="64"/>
      </bottom>
      <diagonal/>
    </border>
    <border>
      <left/>
      <right style="medium">
        <color indexed="64"/>
      </right>
      <top/>
      <bottom style="dotted">
        <color indexed="64"/>
      </bottom>
      <diagonal/>
    </border>
    <border>
      <left/>
      <right/>
      <top style="dotted">
        <color indexed="64"/>
      </top>
      <bottom/>
      <diagonal/>
    </border>
    <border>
      <left/>
      <right style="medium">
        <color indexed="64"/>
      </right>
      <top style="dotted">
        <color indexed="64"/>
      </top>
      <bottom/>
      <diagonal/>
    </border>
    <border>
      <left style="thin">
        <color indexed="64"/>
      </left>
      <right style="hair">
        <color indexed="64"/>
      </right>
      <top/>
      <bottom/>
      <diagonal/>
    </border>
    <border>
      <left style="thin">
        <color indexed="64"/>
      </left>
      <right style="hair">
        <color indexed="64"/>
      </right>
      <top/>
      <bottom style="dotted">
        <color indexed="64"/>
      </bottom>
      <diagonal/>
    </border>
    <border>
      <left style="thin">
        <color indexed="64"/>
      </left>
      <right style="hair">
        <color indexed="64"/>
      </right>
      <top style="dotted">
        <color indexed="64"/>
      </top>
      <bottom/>
      <diagonal/>
    </border>
    <border>
      <left style="hair">
        <color indexed="64"/>
      </left>
      <right style="hair">
        <color indexed="64"/>
      </right>
      <top/>
      <bottom/>
      <diagonal/>
    </border>
    <border>
      <left style="thin">
        <color indexed="64"/>
      </left>
      <right style="thin">
        <color indexed="64"/>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hair">
        <color indexed="64"/>
      </left>
      <right style="thin">
        <color indexed="64"/>
      </right>
      <top/>
      <bottom style="hair">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hair">
        <color indexed="64"/>
      </left>
      <right/>
      <top/>
      <bottom style="dotted">
        <color indexed="64"/>
      </bottom>
      <diagonal/>
    </border>
    <border>
      <left style="hair">
        <color indexed="64"/>
      </left>
      <right/>
      <top style="thin">
        <color indexed="64"/>
      </top>
      <bottom/>
      <diagonal/>
    </border>
    <border>
      <left/>
      <right style="hair">
        <color indexed="64"/>
      </right>
      <top style="hair">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style="hair">
        <color indexed="64"/>
      </left>
      <right style="thin">
        <color indexed="64"/>
      </right>
      <top style="hair">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thin">
        <color indexed="64"/>
      </right>
      <top style="hair">
        <color indexed="64"/>
      </top>
      <bottom/>
      <diagonal/>
    </border>
    <border>
      <left style="medium">
        <color indexed="64"/>
      </left>
      <right style="hair">
        <color indexed="64"/>
      </right>
      <top style="medium">
        <color indexed="64"/>
      </top>
      <bottom style="medium">
        <color indexed="64"/>
      </bottom>
      <diagonal/>
    </border>
    <border>
      <left/>
      <right/>
      <top style="hair">
        <color indexed="64"/>
      </top>
      <bottom style="medium">
        <color indexed="64"/>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double">
        <color indexed="64"/>
      </right>
      <top style="double">
        <color indexed="64"/>
      </top>
      <bottom style="double">
        <color indexed="64"/>
      </bottom>
      <diagonal/>
    </border>
    <border>
      <left style="double">
        <color indexed="64"/>
      </left>
      <right style="hair">
        <color indexed="64"/>
      </right>
      <top style="double">
        <color indexed="64"/>
      </top>
      <bottom style="double">
        <color indexed="64"/>
      </bottom>
      <diagonal/>
    </border>
    <border>
      <left style="hair">
        <color indexed="64"/>
      </left>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top style="double">
        <color indexed="64"/>
      </top>
      <bottom style="double">
        <color indexed="64"/>
      </bottom>
      <diagonal/>
    </border>
    <border>
      <left style="thin">
        <color indexed="64"/>
      </left>
      <right/>
      <top style="double">
        <color indexed="64"/>
      </top>
      <bottom style="double">
        <color indexed="64"/>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style="hair">
        <color indexed="64"/>
      </left>
      <right/>
      <top/>
      <bottom style="thin">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top/>
      <bottom style="hair">
        <color indexed="64"/>
      </bottom>
      <diagonal/>
    </border>
    <border>
      <left style="thin">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hair">
        <color indexed="64"/>
      </left>
      <right style="thin">
        <color indexed="64"/>
      </right>
      <top/>
      <bottom style="double">
        <color indexed="64"/>
      </bottom>
      <diagonal/>
    </border>
  </borders>
  <cellStyleXfs count="18">
    <xf numFmtId="0" fontId="0" fillId="0" borderId="0">
      <alignment vertical="center"/>
    </xf>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0" fontId="10" fillId="0" borderId="0"/>
    <xf numFmtId="38" fontId="10" fillId="0" borderId="0" applyFont="0" applyFill="0" applyBorder="0" applyAlignment="0" applyProtection="0"/>
    <xf numFmtId="0" fontId="4" fillId="0" borderId="0">
      <alignment vertical="center"/>
    </xf>
    <xf numFmtId="0" fontId="12" fillId="0" borderId="0"/>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9" fontId="7" fillId="0" borderId="0" applyFont="0" applyFill="0" applyBorder="0" applyAlignment="0" applyProtection="0">
      <alignment vertical="center"/>
    </xf>
  </cellStyleXfs>
  <cellXfs count="1368">
    <xf numFmtId="0" fontId="0" fillId="0" borderId="0" xfId="0">
      <alignment vertical="center"/>
    </xf>
    <xf numFmtId="0" fontId="7" fillId="0" borderId="1" xfId="3" applyFont="1" applyFill="1" applyBorder="1" applyAlignment="1">
      <alignment vertical="top"/>
    </xf>
    <xf numFmtId="0" fontId="7" fillId="0" borderId="0" xfId="3" applyFont="1" applyFill="1">
      <alignment vertical="center"/>
    </xf>
    <xf numFmtId="0" fontId="7" fillId="0" borderId="0" xfId="3" applyFill="1">
      <alignment vertical="center"/>
    </xf>
    <xf numFmtId="0" fontId="7" fillId="0" borderId="1" xfId="3" applyFont="1" applyFill="1" applyBorder="1">
      <alignment vertical="center"/>
    </xf>
    <xf numFmtId="0" fontId="8" fillId="0" borderId="1" xfId="3" applyFont="1" applyFill="1" applyBorder="1" applyAlignment="1">
      <alignment horizontal="center" vertical="center"/>
    </xf>
    <xf numFmtId="0" fontId="0" fillId="0" borderId="1" xfId="3" applyFont="1" applyFill="1" applyBorder="1" applyAlignment="1">
      <alignment vertical="top"/>
    </xf>
    <xf numFmtId="0" fontId="7" fillId="0" borderId="1" xfId="3" applyFont="1" applyFill="1" applyBorder="1" applyAlignment="1">
      <alignment horizontal="center" vertical="center"/>
    </xf>
    <xf numFmtId="0" fontId="8" fillId="0" borderId="1" xfId="3" applyFont="1" applyFill="1" applyBorder="1" applyAlignment="1">
      <alignment horizontal="center" vertical="center" shrinkToFit="1"/>
    </xf>
    <xf numFmtId="0" fontId="0" fillId="0" borderId="1" xfId="3" applyFont="1" applyFill="1" applyBorder="1" applyAlignment="1">
      <alignment vertical="top" shrinkToFit="1"/>
    </xf>
    <xf numFmtId="0" fontId="0" fillId="0" borderId="1" xfId="3" applyFont="1" applyFill="1" applyBorder="1" applyAlignment="1">
      <alignment horizontal="left" vertical="top" shrinkToFit="1"/>
    </xf>
    <xf numFmtId="0" fontId="0" fillId="0" borderId="1" xfId="3" applyFont="1" applyFill="1" applyBorder="1" applyAlignment="1">
      <alignment vertical="center" shrinkToFit="1"/>
    </xf>
    <xf numFmtId="0" fontId="7" fillId="0" borderId="0" xfId="3" applyFont="1" applyFill="1" applyAlignment="1">
      <alignment vertical="center" shrinkToFit="1"/>
    </xf>
    <xf numFmtId="0" fontId="0" fillId="0" borderId="1" xfId="3" applyFont="1" applyFill="1" applyBorder="1">
      <alignment vertical="center"/>
    </xf>
    <xf numFmtId="0" fontId="0" fillId="10" borderId="1" xfId="3" applyFont="1" applyFill="1" applyBorder="1" applyAlignment="1">
      <alignment vertical="top"/>
    </xf>
    <xf numFmtId="3" fontId="14" fillId="0" borderId="8" xfId="3" applyNumberFormat="1" applyFont="1" applyFill="1" applyBorder="1" applyAlignment="1" applyProtection="1">
      <alignment horizontal="right" vertical="center" shrinkToFit="1"/>
      <protection locked="0"/>
    </xf>
    <xf numFmtId="3" fontId="14" fillId="0" borderId="10" xfId="3" applyNumberFormat="1" applyFont="1" applyFill="1" applyBorder="1" applyAlignment="1" applyProtection="1">
      <alignment horizontal="right" vertical="center" shrinkToFit="1"/>
      <protection locked="0"/>
    </xf>
    <xf numFmtId="0" fontId="14" fillId="0" borderId="2" xfId="3" applyFont="1" applyFill="1" applyBorder="1" applyProtection="1">
      <alignment vertical="center"/>
      <protection locked="0"/>
    </xf>
    <xf numFmtId="176" fontId="14" fillId="0" borderId="3" xfId="3" applyNumberFormat="1" applyFont="1" applyFill="1" applyBorder="1" applyProtection="1">
      <alignment vertical="center"/>
      <protection locked="0"/>
    </xf>
    <xf numFmtId="0" fontId="14" fillId="0" borderId="20" xfId="3" applyFont="1" applyFill="1" applyBorder="1" applyProtection="1">
      <alignment vertical="center"/>
      <protection locked="0"/>
    </xf>
    <xf numFmtId="176" fontId="14" fillId="0" borderId="12" xfId="3" applyNumberFormat="1" applyFont="1" applyFill="1" applyBorder="1" applyProtection="1">
      <alignment vertical="center"/>
      <protection locked="0"/>
    </xf>
    <xf numFmtId="176" fontId="14" fillId="0" borderId="18" xfId="3" applyNumberFormat="1" applyFont="1" applyFill="1" applyBorder="1" applyProtection="1">
      <alignment vertical="center"/>
      <protection locked="0"/>
    </xf>
    <xf numFmtId="38" fontId="14" fillId="0" borderId="14" xfId="3" applyNumberFormat="1" applyFont="1" applyFill="1" applyBorder="1" applyProtection="1">
      <alignment vertical="center"/>
      <protection locked="0"/>
    </xf>
    <xf numFmtId="0" fontId="14" fillId="0" borderId="2" xfId="3" applyFont="1" applyFill="1" applyBorder="1" applyAlignment="1" applyProtection="1">
      <alignment vertical="center" wrapText="1"/>
      <protection locked="0"/>
    </xf>
    <xf numFmtId="177" fontId="14" fillId="0" borderId="8" xfId="3" applyNumberFormat="1" applyFont="1" applyFill="1" applyBorder="1" applyProtection="1">
      <alignment vertical="center"/>
      <protection locked="0"/>
    </xf>
    <xf numFmtId="0" fontId="14" fillId="0" borderId="20" xfId="3" applyFont="1" applyFill="1" applyBorder="1" applyAlignment="1" applyProtection="1">
      <alignment vertical="center" wrapText="1"/>
      <protection locked="0"/>
    </xf>
    <xf numFmtId="177" fontId="14" fillId="0" borderId="9" xfId="3" applyNumberFormat="1" applyFont="1" applyFill="1" applyBorder="1" applyProtection="1">
      <alignment vertical="center"/>
      <protection locked="0"/>
    </xf>
    <xf numFmtId="0" fontId="14" fillId="0" borderId="6" xfId="3" applyFont="1" applyFill="1" applyBorder="1" applyAlignment="1" applyProtection="1">
      <alignment vertical="center" wrapText="1"/>
      <protection locked="0"/>
    </xf>
    <xf numFmtId="177" fontId="14" fillId="0" borderId="10" xfId="3" applyNumberFormat="1" applyFont="1" applyFill="1" applyBorder="1" applyProtection="1">
      <alignment vertical="center"/>
      <protection locked="0"/>
    </xf>
    <xf numFmtId="177" fontId="14" fillId="0" borderId="4" xfId="3" applyNumberFormat="1" applyFont="1" applyFill="1" applyBorder="1" applyProtection="1">
      <alignment vertical="center"/>
      <protection locked="0"/>
    </xf>
    <xf numFmtId="177" fontId="14" fillId="0" borderId="5" xfId="3" applyNumberFormat="1" applyFont="1" applyFill="1" applyBorder="1" applyProtection="1">
      <alignment vertical="center"/>
      <protection locked="0"/>
    </xf>
    <xf numFmtId="177" fontId="14" fillId="0" borderId="7" xfId="3" applyNumberFormat="1" applyFont="1" applyFill="1" applyBorder="1" applyProtection="1">
      <alignment vertical="center"/>
      <protection locked="0"/>
    </xf>
    <xf numFmtId="0" fontId="14" fillId="0" borderId="31" xfId="3" applyFont="1" applyFill="1" applyBorder="1" applyAlignment="1" applyProtection="1">
      <alignment vertical="center" wrapText="1"/>
      <protection locked="0"/>
    </xf>
    <xf numFmtId="177" fontId="14" fillId="0" borderId="118" xfId="3" applyNumberFormat="1" applyFont="1" applyFill="1" applyBorder="1" applyProtection="1">
      <alignment vertical="center"/>
      <protection locked="0"/>
    </xf>
    <xf numFmtId="184" fontId="18" fillId="3" borderId="14" xfId="5" applyNumberFormat="1" applyFont="1" applyFill="1" applyBorder="1" applyAlignment="1" applyProtection="1">
      <alignment horizontal="center" vertical="center" wrapText="1"/>
      <protection locked="0"/>
    </xf>
    <xf numFmtId="178" fontId="18" fillId="0" borderId="14" xfId="5" applyNumberFormat="1" applyFont="1" applyFill="1" applyBorder="1" applyAlignment="1" applyProtection="1">
      <alignment vertical="center"/>
      <protection locked="0"/>
    </xf>
    <xf numFmtId="38" fontId="18" fillId="0" borderId="11" xfId="4" applyFont="1" applyBorder="1" applyAlignment="1" applyProtection="1">
      <alignment horizontal="right" vertical="center"/>
      <protection locked="0"/>
    </xf>
    <xf numFmtId="38" fontId="18" fillId="0" borderId="11" xfId="4" applyFont="1" applyFill="1" applyBorder="1" applyAlignment="1" applyProtection="1">
      <alignment horizontal="right" vertical="center"/>
      <protection locked="0"/>
    </xf>
    <xf numFmtId="38" fontId="18" fillId="0" borderId="12" xfId="4" applyFont="1" applyBorder="1" applyAlignment="1" applyProtection="1">
      <alignment horizontal="right" vertical="center"/>
      <protection locked="0"/>
    </xf>
    <xf numFmtId="38" fontId="18" fillId="0" borderId="18" xfId="4" applyFont="1" applyBorder="1" applyAlignment="1" applyProtection="1">
      <alignment horizontal="right" vertical="center"/>
      <protection locked="0"/>
    </xf>
    <xf numFmtId="38" fontId="18" fillId="0" borderId="91" xfId="6" applyFont="1" applyFill="1" applyBorder="1" applyAlignment="1" applyProtection="1">
      <alignment horizontal="right" vertical="center"/>
      <protection locked="0"/>
    </xf>
    <xf numFmtId="184" fontId="18" fillId="3" borderId="14" xfId="5" applyNumberFormat="1" applyFont="1" applyFill="1" applyBorder="1" applyAlignment="1" applyProtection="1">
      <alignment horizontal="center" vertical="center"/>
      <protection locked="0"/>
    </xf>
    <xf numFmtId="0" fontId="33" fillId="4" borderId="58" xfId="0" applyFont="1" applyFill="1" applyBorder="1" applyAlignment="1" applyProtection="1">
      <alignment horizontal="center" vertical="center" wrapText="1"/>
    </xf>
    <xf numFmtId="0" fontId="27" fillId="0" borderId="0" xfId="0" applyFont="1" applyFill="1" applyProtection="1">
      <alignment vertical="center"/>
    </xf>
    <xf numFmtId="0" fontId="31" fillId="4" borderId="58" xfId="0" applyFont="1" applyFill="1" applyBorder="1" applyAlignment="1" applyProtection="1">
      <alignment horizontal="center" vertical="center"/>
    </xf>
    <xf numFmtId="0" fontId="31" fillId="4" borderId="58" xfId="0" applyFont="1" applyFill="1" applyBorder="1" applyAlignment="1" applyProtection="1">
      <alignment horizontal="center" vertical="center" wrapText="1"/>
    </xf>
    <xf numFmtId="0" fontId="27" fillId="0" borderId="0" xfId="0" applyFont="1" applyFill="1" applyBorder="1" applyAlignment="1" applyProtection="1">
      <alignment vertical="top"/>
    </xf>
    <xf numFmtId="0" fontId="33" fillId="4" borderId="21" xfId="0" applyFont="1" applyFill="1" applyBorder="1" applyAlignment="1" applyProtection="1">
      <alignment horizontal="center" vertical="center" wrapText="1"/>
    </xf>
    <xf numFmtId="0" fontId="11" fillId="0" borderId="0" xfId="0" applyFont="1" applyFill="1" applyBorder="1" applyProtection="1">
      <alignment vertical="center"/>
    </xf>
    <xf numFmtId="0" fontId="11" fillId="0" borderId="0" xfId="0" applyFont="1" applyFill="1" applyBorder="1" applyAlignment="1" applyProtection="1">
      <alignment vertical="center" wrapText="1"/>
    </xf>
    <xf numFmtId="0" fontId="11" fillId="5" borderId="1" xfId="0" applyFont="1" applyFill="1" applyBorder="1" applyAlignment="1" applyProtection="1">
      <alignment horizontal="center" vertical="center" shrinkToFit="1"/>
    </xf>
    <xf numFmtId="179" fontId="36" fillId="5" borderId="47" xfId="0" applyNumberFormat="1" applyFont="1" applyFill="1" applyBorder="1" applyAlignment="1" applyProtection="1">
      <alignment horizontal="center" vertical="center"/>
    </xf>
    <xf numFmtId="0" fontId="11" fillId="5" borderId="58" xfId="0" applyFont="1" applyFill="1" applyBorder="1" applyAlignment="1" applyProtection="1">
      <alignment horizontal="center" vertical="center"/>
    </xf>
    <xf numFmtId="0" fontId="11" fillId="0" borderId="0" xfId="0" applyFont="1" applyFill="1" applyBorder="1" applyAlignment="1" applyProtection="1">
      <alignment vertical="top" wrapText="1"/>
    </xf>
    <xf numFmtId="0" fontId="11" fillId="5" borderId="21" xfId="0" applyFont="1" applyFill="1" applyBorder="1" applyAlignment="1" applyProtection="1">
      <alignment horizontal="center" vertical="center" wrapText="1"/>
    </xf>
    <xf numFmtId="0" fontId="35" fillId="5" borderId="101" xfId="0" applyFont="1" applyFill="1" applyBorder="1" applyAlignment="1" applyProtection="1">
      <alignment horizontal="center" vertical="center" wrapText="1"/>
    </xf>
    <xf numFmtId="0" fontId="11" fillId="5" borderId="104" xfId="0" applyFont="1" applyFill="1" applyBorder="1" applyAlignment="1" applyProtection="1">
      <alignment horizontal="center" vertical="center"/>
    </xf>
    <xf numFmtId="0" fontId="36" fillId="5" borderId="1" xfId="0" applyFont="1" applyFill="1" applyBorder="1" applyAlignment="1" applyProtection="1">
      <alignment horizontal="center" vertical="center"/>
    </xf>
    <xf numFmtId="0" fontId="11" fillId="0" borderId="1" xfId="0" applyFont="1" applyFill="1" applyBorder="1" applyAlignment="1" applyProtection="1">
      <alignment horizontal="center" vertical="center"/>
    </xf>
    <xf numFmtId="0" fontId="36" fillId="5" borderId="40" xfId="0" applyFont="1" applyFill="1" applyBorder="1" applyProtection="1">
      <alignment vertical="center"/>
    </xf>
    <xf numFmtId="0" fontId="11" fillId="0" borderId="0" xfId="0" applyFont="1" applyFill="1" applyBorder="1" applyAlignment="1" applyProtection="1">
      <alignment vertical="center"/>
    </xf>
    <xf numFmtId="176" fontId="11" fillId="0" borderId="0" xfId="0" applyNumberFormat="1" applyFont="1" applyFill="1" applyBorder="1" applyAlignment="1" applyProtection="1">
      <alignment vertical="center"/>
    </xf>
    <xf numFmtId="0" fontId="11" fillId="0" borderId="0" xfId="0" applyFont="1" applyFill="1" applyBorder="1" applyAlignment="1" applyProtection="1">
      <alignment horizontal="right" vertical="center"/>
    </xf>
    <xf numFmtId="177" fontId="11" fillId="0" borderId="0" xfId="0" applyNumberFormat="1" applyFont="1" applyFill="1" applyBorder="1" applyProtection="1">
      <alignment vertical="center"/>
    </xf>
    <xf numFmtId="49" fontId="11" fillId="0" borderId="47" xfId="0" applyNumberFormat="1" applyFont="1" applyFill="1" applyBorder="1" applyAlignment="1" applyProtection="1">
      <alignment horizontal="center" vertical="center"/>
      <protection locked="0"/>
    </xf>
    <xf numFmtId="0" fontId="11" fillId="0" borderId="40" xfId="0" applyFont="1" applyFill="1" applyBorder="1" applyAlignment="1" applyProtection="1">
      <alignment horizontal="center" vertical="center"/>
    </xf>
    <xf numFmtId="0" fontId="33" fillId="0" borderId="17" xfId="0" applyFont="1" applyFill="1" applyBorder="1" applyAlignment="1" applyProtection="1">
      <alignment vertical="center" wrapText="1"/>
      <protection locked="0"/>
    </xf>
    <xf numFmtId="14" fontId="11" fillId="0" borderId="47" xfId="0" applyNumberFormat="1" applyFont="1" applyFill="1" applyBorder="1" applyAlignment="1" applyProtection="1">
      <alignment horizontal="center" vertical="center"/>
      <protection locked="0"/>
    </xf>
    <xf numFmtId="14" fontId="11" fillId="0" borderId="47" xfId="0" applyNumberFormat="1" applyFont="1" applyFill="1" applyBorder="1" applyAlignment="1" applyProtection="1">
      <alignment horizontal="center" vertical="center"/>
    </xf>
    <xf numFmtId="14" fontId="11" fillId="0" borderId="48" xfId="0" applyNumberFormat="1" applyFont="1" applyFill="1" applyBorder="1" applyAlignment="1" applyProtection="1">
      <alignment horizontal="center" vertical="center"/>
    </xf>
    <xf numFmtId="0" fontId="33" fillId="0" borderId="47" xfId="0" applyFont="1" applyFill="1" applyBorder="1" applyAlignment="1" applyProtection="1">
      <alignment horizontal="center" vertical="center" shrinkToFit="1"/>
    </xf>
    <xf numFmtId="0" fontId="11" fillId="0" borderId="2" xfId="0" applyFont="1" applyBorder="1" applyAlignment="1" applyProtection="1">
      <alignment vertical="center" shrinkToFit="1"/>
      <protection locked="0"/>
    </xf>
    <xf numFmtId="0" fontId="11" fillId="0" borderId="3" xfId="0" applyFont="1" applyBorder="1" applyAlignment="1" applyProtection="1">
      <alignment vertical="center" shrinkToFit="1"/>
      <protection locked="0"/>
    </xf>
    <xf numFmtId="178" fontId="11" fillId="0" borderId="3" xfId="0" applyNumberFormat="1" applyFont="1" applyBorder="1" applyAlignment="1" applyProtection="1">
      <alignment horizontal="right" vertical="center" shrinkToFit="1"/>
      <protection locked="0"/>
    </xf>
    <xf numFmtId="178" fontId="11" fillId="0" borderId="3" xfId="0" applyNumberFormat="1" applyFont="1" applyBorder="1" applyAlignment="1" applyProtection="1">
      <alignment vertical="center" shrinkToFit="1"/>
      <protection locked="0"/>
    </xf>
    <xf numFmtId="188" fontId="11" fillId="0" borderId="3" xfId="0" applyNumberFormat="1" applyFont="1" applyBorder="1" applyAlignment="1" applyProtection="1">
      <alignment horizontal="right" vertical="center" shrinkToFit="1"/>
      <protection locked="0"/>
    </xf>
    <xf numFmtId="0" fontId="27" fillId="0" borderId="75" xfId="0" applyFont="1" applyBorder="1" applyAlignment="1" applyProtection="1">
      <alignment horizontal="center" vertical="center" shrinkToFit="1"/>
      <protection locked="0"/>
    </xf>
    <xf numFmtId="0" fontId="11" fillId="0" borderId="20" xfId="0" applyFont="1" applyBorder="1" applyAlignment="1" applyProtection="1">
      <alignment vertical="center" shrinkToFit="1"/>
      <protection locked="0"/>
    </xf>
    <xf numFmtId="0" fontId="11" fillId="0" borderId="12" xfId="0" applyFont="1" applyBorder="1" applyAlignment="1" applyProtection="1">
      <alignment vertical="center" shrinkToFit="1"/>
      <protection locked="0"/>
    </xf>
    <xf numFmtId="178" fontId="11" fillId="0" borderId="12" xfId="0" applyNumberFormat="1" applyFont="1" applyBorder="1" applyAlignment="1" applyProtection="1">
      <alignment horizontal="right" vertical="center" shrinkToFit="1"/>
      <protection locked="0"/>
    </xf>
    <xf numFmtId="178" fontId="11" fillId="0" borderId="12" xfId="0" applyNumberFormat="1" applyFont="1" applyBorder="1" applyAlignment="1" applyProtection="1">
      <alignment vertical="center" shrinkToFit="1"/>
      <protection locked="0"/>
    </xf>
    <xf numFmtId="188" fontId="11" fillId="0" borderId="12" xfId="0" applyNumberFormat="1" applyFont="1" applyBorder="1" applyAlignment="1" applyProtection="1">
      <alignment horizontal="right" vertical="center" shrinkToFit="1"/>
      <protection locked="0"/>
    </xf>
    <xf numFmtId="0" fontId="27" fillId="0" borderId="90" xfId="0" applyFont="1" applyBorder="1" applyAlignment="1" applyProtection="1">
      <alignment horizontal="center" vertical="center" shrinkToFit="1"/>
      <protection locked="0"/>
    </xf>
    <xf numFmtId="0" fontId="11" fillId="0" borderId="6" xfId="0" applyFont="1" applyBorder="1" applyAlignment="1" applyProtection="1">
      <alignment vertical="center" shrinkToFit="1"/>
      <protection locked="0"/>
    </xf>
    <xf numFmtId="0" fontId="11" fillId="0" borderId="13" xfId="0" applyFont="1" applyBorder="1" applyAlignment="1" applyProtection="1">
      <alignment vertical="center" shrinkToFit="1"/>
      <protection locked="0"/>
    </xf>
    <xf numFmtId="178" fontId="11" fillId="0" borderId="13" xfId="0" applyNumberFormat="1" applyFont="1" applyBorder="1" applyAlignment="1" applyProtection="1">
      <alignment horizontal="right" vertical="center" shrinkToFit="1"/>
      <protection locked="0"/>
    </xf>
    <xf numFmtId="178" fontId="11" fillId="0" borderId="13" xfId="0" applyNumberFormat="1" applyFont="1" applyBorder="1" applyAlignment="1" applyProtection="1">
      <alignment vertical="center" shrinkToFit="1"/>
      <protection locked="0"/>
    </xf>
    <xf numFmtId="188" fontId="11" fillId="0" borderId="13" xfId="0" applyNumberFormat="1" applyFont="1" applyBorder="1" applyAlignment="1" applyProtection="1">
      <alignment horizontal="right" vertical="center" shrinkToFit="1"/>
      <protection locked="0"/>
    </xf>
    <xf numFmtId="0" fontId="27" fillId="0" borderId="74" xfId="0" applyFont="1" applyBorder="1" applyAlignment="1" applyProtection="1">
      <alignment horizontal="center" vertical="center" shrinkToFit="1"/>
      <protection locked="0"/>
    </xf>
    <xf numFmtId="0" fontId="11" fillId="4" borderId="38" xfId="0" applyFont="1" applyFill="1" applyBorder="1" applyAlignment="1" applyProtection="1">
      <alignment vertical="center"/>
      <protection locked="0"/>
    </xf>
    <xf numFmtId="0" fontId="11" fillId="0" borderId="24" xfId="0" applyFont="1" applyBorder="1" applyAlignment="1" applyProtection="1">
      <alignment vertical="center" shrinkToFit="1"/>
      <protection locked="0"/>
    </xf>
    <xf numFmtId="0" fontId="11" fillId="0" borderId="18" xfId="0" applyFont="1" applyBorder="1" applyAlignment="1" applyProtection="1">
      <alignment vertical="center" shrinkToFit="1"/>
      <protection locked="0"/>
    </xf>
    <xf numFmtId="178" fontId="11" fillId="0" borderId="18" xfId="0" applyNumberFormat="1" applyFont="1" applyBorder="1" applyAlignment="1" applyProtection="1">
      <alignment horizontal="right" vertical="center" shrinkToFit="1"/>
      <protection locked="0"/>
    </xf>
    <xf numFmtId="178" fontId="11" fillId="0" borderId="18" xfId="0" applyNumberFormat="1" applyFont="1" applyBorder="1" applyAlignment="1" applyProtection="1">
      <alignment vertical="center" shrinkToFit="1"/>
      <protection locked="0"/>
    </xf>
    <xf numFmtId="188" fontId="11" fillId="0" borderId="18" xfId="0" applyNumberFormat="1" applyFont="1" applyBorder="1" applyAlignment="1" applyProtection="1">
      <alignment horizontal="right" vertical="center" shrinkToFit="1"/>
      <protection locked="0"/>
    </xf>
    <xf numFmtId="0" fontId="27" fillId="0" borderId="72" xfId="0" applyFont="1" applyBorder="1" applyAlignment="1" applyProtection="1">
      <alignment horizontal="center" vertical="center" shrinkToFit="1"/>
      <protection locked="0"/>
    </xf>
    <xf numFmtId="0" fontId="11" fillId="9" borderId="38" xfId="0" applyFont="1" applyFill="1" applyBorder="1" applyAlignment="1" applyProtection="1">
      <alignment vertical="center"/>
      <protection locked="0"/>
    </xf>
    <xf numFmtId="0" fontId="11" fillId="2" borderId="85" xfId="0" applyFont="1" applyFill="1" applyBorder="1" applyAlignment="1" applyProtection="1">
      <alignment vertical="center" shrinkToFit="1"/>
      <protection locked="0"/>
    </xf>
    <xf numFmtId="0" fontId="11" fillId="0" borderId="2" xfId="0" applyFont="1" applyFill="1" applyBorder="1" applyAlignment="1" applyProtection="1">
      <alignment vertical="center" shrinkToFit="1"/>
      <protection locked="0"/>
    </xf>
    <xf numFmtId="0" fontId="11" fillId="0" borderId="20" xfId="0" applyFont="1" applyFill="1" applyBorder="1" applyAlignment="1" applyProtection="1">
      <alignment vertical="center" shrinkToFit="1"/>
      <protection locked="0"/>
    </xf>
    <xf numFmtId="0" fontId="11" fillId="0" borderId="6" xfId="0" applyFont="1" applyFill="1" applyBorder="1" applyAlignment="1" applyProtection="1">
      <alignment vertical="center" shrinkToFit="1"/>
      <protection locked="0"/>
    </xf>
    <xf numFmtId="0" fontId="11" fillId="0" borderId="15" xfId="0" applyFont="1" applyFill="1" applyBorder="1" applyAlignment="1" applyProtection="1">
      <alignment vertical="center" textRotation="255"/>
    </xf>
    <xf numFmtId="0" fontId="38" fillId="5" borderId="51" xfId="0" applyFont="1" applyFill="1" applyBorder="1" applyAlignment="1" applyProtection="1">
      <alignment horizontal="center" vertical="center" wrapText="1"/>
    </xf>
    <xf numFmtId="0" fontId="38" fillId="5" borderId="45" xfId="0" applyFont="1" applyFill="1" applyBorder="1" applyAlignment="1" applyProtection="1">
      <alignment horizontal="center" vertical="center" wrapText="1"/>
    </xf>
    <xf numFmtId="14" fontId="11" fillId="0" borderId="32" xfId="0" applyNumberFormat="1" applyFont="1" applyFill="1" applyBorder="1" applyAlignment="1" applyProtection="1">
      <alignment horizontal="center" vertical="center"/>
    </xf>
    <xf numFmtId="0" fontId="11" fillId="0" borderId="15" xfId="0" applyFont="1" applyFill="1" applyBorder="1" applyAlignment="1" applyProtection="1">
      <alignment horizontal="center" vertical="center"/>
    </xf>
    <xf numFmtId="14" fontId="11" fillId="0" borderId="38" xfId="0" applyNumberFormat="1" applyFont="1" applyFill="1" applyBorder="1" applyAlignment="1" applyProtection="1">
      <alignment horizontal="center" vertical="center"/>
    </xf>
    <xf numFmtId="0" fontId="33" fillId="0" borderId="32" xfId="0" applyFont="1" applyFill="1" applyBorder="1" applyAlignment="1" applyProtection="1">
      <alignment horizontal="center" vertical="center" shrinkToFit="1"/>
    </xf>
    <xf numFmtId="0" fontId="11" fillId="5" borderId="1" xfId="0" applyFont="1" applyFill="1" applyBorder="1" applyAlignment="1" applyProtection="1">
      <alignment horizontal="center" vertical="center"/>
    </xf>
    <xf numFmtId="0" fontId="36" fillId="5" borderId="47" xfId="0" applyFont="1" applyFill="1" applyBorder="1" applyAlignment="1" applyProtection="1">
      <alignment horizontal="center" vertical="center"/>
    </xf>
    <xf numFmtId="0" fontId="11" fillId="0" borderId="16" xfId="0" applyFont="1" applyFill="1" applyBorder="1" applyAlignment="1" applyProtection="1">
      <alignment vertical="top" wrapText="1"/>
    </xf>
    <xf numFmtId="0" fontId="11" fillId="5" borderId="1" xfId="0" applyFont="1" applyFill="1" applyBorder="1" applyAlignment="1" applyProtection="1">
      <alignment horizontal="center" vertical="center" wrapText="1"/>
    </xf>
    <xf numFmtId="0" fontId="11" fillId="4" borderId="13" xfId="0" applyFont="1" applyFill="1" applyBorder="1" applyAlignment="1" applyProtection="1">
      <alignment horizontal="center" vertical="center"/>
    </xf>
    <xf numFmtId="0" fontId="26" fillId="0" borderId="0" xfId="0" applyFont="1" applyProtection="1">
      <alignment vertical="center"/>
    </xf>
    <xf numFmtId="0" fontId="27" fillId="0" borderId="0" xfId="0" applyFont="1" applyProtection="1">
      <alignment vertical="center"/>
    </xf>
    <xf numFmtId="0" fontId="26" fillId="0" borderId="0" xfId="0" applyFont="1" applyBorder="1" applyAlignment="1" applyProtection="1">
      <alignment vertical="center" shrinkToFit="1"/>
    </xf>
    <xf numFmtId="0" fontId="27" fillId="0" borderId="0" xfId="0" applyFont="1" applyAlignment="1" applyProtection="1">
      <alignment vertical="center" wrapText="1"/>
    </xf>
    <xf numFmtId="0" fontId="29" fillId="0" borderId="0" xfId="0" applyFont="1" applyAlignment="1" applyProtection="1">
      <alignment vertical="center" wrapText="1"/>
    </xf>
    <xf numFmtId="0" fontId="29" fillId="0" borderId="0" xfId="0" applyFont="1" applyProtection="1">
      <alignment vertical="center"/>
    </xf>
    <xf numFmtId="0" fontId="30" fillId="0" borderId="0" xfId="0" applyFont="1" applyAlignment="1" applyProtection="1">
      <alignment horizontal="center" vertical="top" wrapText="1"/>
    </xf>
    <xf numFmtId="0" fontId="31" fillId="0" borderId="0" xfId="0" applyFont="1" applyAlignment="1" applyProtection="1">
      <alignment vertical="center" wrapText="1"/>
    </xf>
    <xf numFmtId="0" fontId="11" fillId="0" borderId="0" xfId="0" applyFont="1" applyAlignment="1" applyProtection="1">
      <alignment vertical="top"/>
    </xf>
    <xf numFmtId="0" fontId="32" fillId="0" borderId="0" xfId="0" applyFont="1" applyAlignment="1" applyProtection="1">
      <alignment vertical="center" wrapText="1"/>
    </xf>
    <xf numFmtId="49" fontId="29" fillId="0" borderId="0" xfId="0" applyNumberFormat="1" applyFont="1" applyProtection="1">
      <alignment vertical="center"/>
    </xf>
    <xf numFmtId="0" fontId="11" fillId="0" borderId="0" xfId="0" applyFont="1" applyAlignment="1" applyProtection="1">
      <alignment vertical="top" wrapText="1"/>
    </xf>
    <xf numFmtId="0" fontId="11" fillId="4" borderId="41" xfId="0" applyFont="1" applyFill="1" applyBorder="1" applyAlignment="1" applyProtection="1">
      <alignment horizontal="center" vertical="center"/>
    </xf>
    <xf numFmtId="0" fontId="27" fillId="0" borderId="0" xfId="0" applyFont="1" applyFill="1" applyAlignment="1" applyProtection="1">
      <alignment vertical="center" wrapText="1"/>
    </xf>
    <xf numFmtId="0" fontId="11" fillId="4" borderId="2" xfId="0" applyFont="1" applyFill="1" applyBorder="1" applyAlignment="1" applyProtection="1">
      <alignment horizontal="center" vertical="center"/>
    </xf>
    <xf numFmtId="0" fontId="11" fillId="4" borderId="20" xfId="0" applyFont="1" applyFill="1" applyBorder="1" applyAlignment="1" applyProtection="1">
      <alignment horizontal="center" vertical="center" shrinkToFit="1"/>
    </xf>
    <xf numFmtId="0" fontId="27" fillId="4" borderId="20" xfId="0" applyFont="1" applyFill="1" applyBorder="1" applyAlignment="1" applyProtection="1">
      <alignment horizontal="center" vertical="center" shrinkToFit="1"/>
    </xf>
    <xf numFmtId="0" fontId="35" fillId="4" borderId="6" xfId="0" applyFont="1" applyFill="1" applyBorder="1" applyAlignment="1" applyProtection="1">
      <alignment horizontal="center" vertical="center" shrinkToFit="1"/>
    </xf>
    <xf numFmtId="0" fontId="35" fillId="4" borderId="47" xfId="0" applyFont="1" applyFill="1" applyBorder="1" applyAlignment="1" applyProtection="1">
      <alignment horizontal="center" vertical="center" shrinkToFit="1"/>
    </xf>
    <xf numFmtId="0" fontId="35" fillId="4" borderId="70" xfId="0" applyFont="1" applyFill="1" applyBorder="1" applyAlignment="1" applyProtection="1">
      <alignment horizontal="center" vertical="center" shrinkToFit="1"/>
    </xf>
    <xf numFmtId="0" fontId="27" fillId="0" borderId="0" xfId="0" applyFont="1" applyProtection="1">
      <alignment vertical="center"/>
      <protection locked="0"/>
    </xf>
    <xf numFmtId="0" fontId="27" fillId="0" borderId="0" xfId="0" applyFont="1" applyFill="1" applyProtection="1">
      <alignment vertical="center"/>
      <protection locked="0"/>
    </xf>
    <xf numFmtId="0" fontId="27" fillId="0" borderId="0" xfId="0" applyFont="1" applyFill="1" applyAlignment="1" applyProtection="1">
      <alignment vertical="top" wrapText="1"/>
      <protection locked="0"/>
    </xf>
    <xf numFmtId="0" fontId="26" fillId="0" borderId="40" xfId="0" applyFont="1" applyFill="1" applyBorder="1" applyAlignment="1" applyProtection="1">
      <alignment horizontal="center" vertical="center"/>
      <protection locked="0"/>
    </xf>
    <xf numFmtId="193" fontId="11" fillId="0" borderId="49" xfId="0" applyNumberFormat="1" applyFont="1" applyFill="1" applyBorder="1" applyAlignment="1" applyProtection="1">
      <alignment vertical="center"/>
      <protection locked="0"/>
    </xf>
    <xf numFmtId="0" fontId="27" fillId="0" borderId="0" xfId="0" applyFont="1" applyFill="1" applyAlignment="1" applyProtection="1">
      <alignment vertical="center" wrapText="1"/>
      <protection locked="0"/>
    </xf>
    <xf numFmtId="0" fontId="43" fillId="0" borderId="0" xfId="0" applyFont="1" applyFill="1" applyProtection="1">
      <alignment vertical="center"/>
      <protection locked="0"/>
    </xf>
    <xf numFmtId="0" fontId="27" fillId="0" borderId="0" xfId="0" applyFont="1" applyFill="1" applyAlignment="1" applyProtection="1">
      <alignment horizontal="center" vertical="center"/>
      <protection locked="0"/>
    </xf>
    <xf numFmtId="0" fontId="27" fillId="0" borderId="0" xfId="0" applyFont="1" applyFill="1" applyAlignment="1" applyProtection="1">
      <alignment vertical="center"/>
      <protection locked="0"/>
    </xf>
    <xf numFmtId="0" fontId="27" fillId="10" borderId="1" xfId="0" applyFont="1" applyFill="1" applyBorder="1" applyProtection="1">
      <alignment vertical="center"/>
      <protection locked="0"/>
    </xf>
    <xf numFmtId="0" fontId="27" fillId="10" borderId="1" xfId="0" applyFont="1" applyFill="1" applyBorder="1" applyAlignment="1" applyProtection="1">
      <alignment vertical="center"/>
      <protection locked="0"/>
    </xf>
    <xf numFmtId="0" fontId="27" fillId="0" borderId="0" xfId="0" applyFont="1" applyAlignment="1" applyProtection="1">
      <alignment horizontal="left" vertical="top"/>
      <protection locked="0"/>
    </xf>
    <xf numFmtId="0" fontId="27" fillId="0" borderId="1" xfId="0" applyFont="1" applyBorder="1" applyProtection="1">
      <alignment vertical="center"/>
      <protection locked="0"/>
    </xf>
    <xf numFmtId="190" fontId="27" fillId="0" borderId="1" xfId="0" applyNumberFormat="1" applyFont="1" applyBorder="1" applyAlignment="1" applyProtection="1">
      <alignment horizontal="left" vertical="center" wrapText="1"/>
      <protection locked="0"/>
    </xf>
    <xf numFmtId="193" fontId="27" fillId="0" borderId="1" xfId="0" applyNumberFormat="1" applyFont="1" applyBorder="1" applyAlignment="1" applyProtection="1">
      <alignment horizontal="right" vertical="center" wrapText="1"/>
      <protection locked="0"/>
    </xf>
    <xf numFmtId="0" fontId="27" fillId="0" borderId="0" xfId="0" applyFont="1" applyAlignment="1" applyProtection="1">
      <alignment horizontal="left" vertical="top" wrapText="1"/>
      <protection locked="0"/>
    </xf>
    <xf numFmtId="56" fontId="27" fillId="0" borderId="1" xfId="0" applyNumberFormat="1" applyFont="1" applyBorder="1" applyAlignment="1" applyProtection="1">
      <alignment horizontal="left" vertical="center" wrapText="1"/>
      <protection locked="0"/>
    </xf>
    <xf numFmtId="0" fontId="27" fillId="0" borderId="0" xfId="0" applyFont="1" applyBorder="1" applyAlignment="1" applyProtection="1">
      <alignment vertical="center"/>
    </xf>
    <xf numFmtId="0" fontId="30" fillId="0" borderId="0" xfId="0" applyFont="1" applyBorder="1" applyAlignment="1" applyProtection="1">
      <alignment vertical="center"/>
    </xf>
    <xf numFmtId="0" fontId="27" fillId="0" borderId="0" xfId="0" applyFont="1" applyBorder="1" applyAlignment="1" applyProtection="1">
      <alignment vertical="center" shrinkToFit="1"/>
    </xf>
    <xf numFmtId="178" fontId="27" fillId="0" borderId="0" xfId="0" applyNumberFormat="1" applyFont="1" applyBorder="1" applyAlignment="1" applyProtection="1">
      <alignment horizontal="right" vertical="center" shrinkToFit="1"/>
    </xf>
    <xf numFmtId="178" fontId="27" fillId="0" borderId="0" xfId="0" applyNumberFormat="1" applyFont="1" applyBorder="1" applyAlignment="1" applyProtection="1">
      <alignment vertical="center"/>
    </xf>
    <xf numFmtId="188" fontId="27" fillId="0" borderId="0" xfId="0" applyNumberFormat="1" applyFont="1" applyBorder="1" applyAlignment="1" applyProtection="1">
      <alignment vertical="center" shrinkToFit="1"/>
    </xf>
    <xf numFmtId="178" fontId="11" fillId="0" borderId="0" xfId="4" applyNumberFormat="1" applyFont="1" applyBorder="1" applyAlignment="1" applyProtection="1">
      <alignment vertical="center"/>
    </xf>
    <xf numFmtId="178" fontId="27" fillId="0" borderId="0" xfId="4" applyNumberFormat="1" applyFont="1" applyBorder="1" applyAlignment="1" applyProtection="1">
      <alignment vertical="center"/>
    </xf>
    <xf numFmtId="178" fontId="11" fillId="0" borderId="0" xfId="4" applyNumberFormat="1" applyFont="1" applyBorder="1" applyAlignment="1" applyProtection="1">
      <alignment horizontal="center" vertical="center"/>
    </xf>
    <xf numFmtId="0" fontId="11" fillId="0" borderId="0" xfId="0" applyFont="1" applyBorder="1" applyAlignment="1" applyProtection="1">
      <alignment vertical="center"/>
    </xf>
    <xf numFmtId="0" fontId="11" fillId="0" borderId="0" xfId="0" applyFont="1" applyBorder="1" applyAlignment="1" applyProtection="1">
      <alignment horizontal="right" vertical="center" shrinkToFit="1"/>
    </xf>
    <xf numFmtId="0" fontId="11" fillId="0" borderId="0" xfId="0" applyFont="1" applyBorder="1" applyAlignment="1" applyProtection="1">
      <alignment vertical="center" shrinkToFit="1"/>
    </xf>
    <xf numFmtId="0" fontId="11" fillId="3" borderId="26" xfId="0" applyFont="1" applyFill="1" applyBorder="1" applyAlignment="1" applyProtection="1">
      <alignment vertical="center" wrapText="1" shrinkToFit="1"/>
    </xf>
    <xf numFmtId="178" fontId="11" fillId="0" borderId="0" xfId="0" applyNumberFormat="1" applyFont="1" applyBorder="1" applyAlignment="1" applyProtection="1">
      <alignment horizontal="right" vertical="center" shrinkToFit="1"/>
    </xf>
    <xf numFmtId="178" fontId="11" fillId="0" borderId="0" xfId="0" applyNumberFormat="1" applyFont="1" applyBorder="1" applyAlignment="1" applyProtection="1">
      <alignment horizontal="right" shrinkToFit="1"/>
    </xf>
    <xf numFmtId="178" fontId="11" fillId="0" borderId="0" xfId="0" applyNumberFormat="1" applyFont="1" applyBorder="1" applyAlignment="1" applyProtection="1">
      <alignment vertical="center"/>
    </xf>
    <xf numFmtId="188" fontId="11" fillId="0" borderId="0" xfId="0" applyNumberFormat="1" applyFont="1" applyBorder="1" applyAlignment="1" applyProtection="1">
      <alignment vertical="center" shrinkToFit="1"/>
    </xf>
    <xf numFmtId="0" fontId="11" fillId="6" borderId="1" xfId="0" applyFont="1" applyFill="1" applyBorder="1" applyAlignment="1" applyProtection="1">
      <alignment vertical="center"/>
    </xf>
    <xf numFmtId="0" fontId="29" fillId="0" borderId="0" xfId="0" applyFont="1" applyBorder="1" applyAlignment="1" applyProtection="1">
      <alignment vertical="center"/>
    </xf>
    <xf numFmtId="0" fontId="41" fillId="0" borderId="0" xfId="3" applyFont="1" applyBorder="1" applyAlignment="1" applyProtection="1">
      <alignment vertical="center"/>
    </xf>
    <xf numFmtId="0" fontId="11" fillId="2" borderId="43" xfId="3" applyFont="1" applyFill="1" applyBorder="1" applyAlignment="1" applyProtection="1">
      <alignment vertical="center"/>
    </xf>
    <xf numFmtId="0" fontId="35" fillId="2" borderId="86" xfId="3" applyFont="1" applyFill="1" applyBorder="1" applyAlignment="1" applyProtection="1">
      <alignment vertical="center"/>
    </xf>
    <xf numFmtId="0" fontId="35" fillId="2" borderId="114" xfId="3" applyFont="1" applyFill="1" applyBorder="1" applyAlignment="1" applyProtection="1">
      <alignment vertical="center" shrinkToFit="1"/>
    </xf>
    <xf numFmtId="0" fontId="35" fillId="2" borderId="15" xfId="3" applyFont="1" applyFill="1" applyBorder="1" applyAlignment="1" applyProtection="1">
      <alignment vertical="center"/>
    </xf>
    <xf numFmtId="0" fontId="35" fillId="2" borderId="38" xfId="3" applyFont="1" applyFill="1" applyBorder="1" applyAlignment="1" applyProtection="1">
      <alignment vertical="center"/>
    </xf>
    <xf numFmtId="178" fontId="27" fillId="2" borderId="1" xfId="4" applyNumberFormat="1" applyFont="1" applyFill="1" applyBorder="1" applyAlignment="1" applyProtection="1">
      <alignment horizontal="center" vertical="center" shrinkToFit="1"/>
    </xf>
    <xf numFmtId="178" fontId="27" fillId="0" borderId="0" xfId="2" applyNumberFormat="1" applyFont="1" applyBorder="1" applyAlignment="1" applyProtection="1">
      <alignment vertical="center"/>
    </xf>
    <xf numFmtId="188" fontId="27" fillId="0" borderId="0" xfId="2" applyNumberFormat="1" applyFont="1" applyBorder="1" applyAlignment="1" applyProtection="1">
      <alignment vertical="center" shrinkToFit="1"/>
    </xf>
    <xf numFmtId="0" fontId="35" fillId="2" borderId="25" xfId="3" applyFont="1" applyFill="1" applyBorder="1" applyAlignment="1" applyProtection="1">
      <alignment vertical="center"/>
    </xf>
    <xf numFmtId="178" fontId="11" fillId="3" borderId="46" xfId="4" applyNumberFormat="1" applyFont="1" applyFill="1" applyBorder="1" applyAlignment="1" applyProtection="1">
      <alignment horizontal="right" vertical="center" shrinkToFit="1"/>
    </xf>
    <xf numFmtId="178" fontId="36" fillId="0" borderId="0" xfId="2" applyNumberFormat="1" applyFont="1" applyBorder="1" applyAlignment="1" applyProtection="1">
      <alignment horizontal="left" vertical="center"/>
    </xf>
    <xf numFmtId="188" fontId="36" fillId="0" borderId="0" xfId="2" applyNumberFormat="1" applyFont="1" applyBorder="1" applyAlignment="1" applyProtection="1">
      <alignment horizontal="left" vertical="center" shrinkToFit="1"/>
    </xf>
    <xf numFmtId="178" fontId="11" fillId="3" borderId="45" xfId="4" applyNumberFormat="1" applyFont="1" applyFill="1" applyBorder="1" applyAlignment="1" applyProtection="1">
      <alignment horizontal="right" vertical="center" shrinkToFit="1"/>
    </xf>
    <xf numFmtId="178" fontId="11" fillId="3" borderId="25" xfId="4" applyNumberFormat="1" applyFont="1" applyFill="1" applyBorder="1" applyAlignment="1" applyProtection="1">
      <alignment horizontal="right" vertical="center" shrinkToFit="1"/>
    </xf>
    <xf numFmtId="0" fontId="11" fillId="5" borderId="43" xfId="3" applyFont="1" applyFill="1" applyBorder="1" applyAlignment="1" applyProtection="1">
      <alignment horizontal="left" vertical="center"/>
    </xf>
    <xf numFmtId="0" fontId="11" fillId="5" borderId="3" xfId="3" applyFont="1" applyFill="1" applyBorder="1" applyAlignment="1" applyProtection="1">
      <alignment vertical="center"/>
    </xf>
    <xf numFmtId="0" fontId="11" fillId="5" borderId="114" xfId="0" applyFont="1" applyFill="1" applyBorder="1" applyAlignment="1" applyProtection="1">
      <alignment vertical="center" shrinkToFit="1"/>
    </xf>
    <xf numFmtId="0" fontId="11" fillId="5" borderId="15" xfId="3" applyFont="1" applyFill="1" applyBorder="1" applyAlignment="1" applyProtection="1">
      <alignment horizontal="left" vertical="center"/>
    </xf>
    <xf numFmtId="0" fontId="11" fillId="5" borderId="38" xfId="3" applyFont="1" applyFill="1" applyBorder="1" applyAlignment="1" applyProtection="1">
      <alignment horizontal="left" vertical="center"/>
    </xf>
    <xf numFmtId="178" fontId="11" fillId="3" borderId="58" xfId="4" applyNumberFormat="1" applyFont="1" applyFill="1" applyBorder="1" applyAlignment="1" applyProtection="1">
      <alignment horizontal="right" vertical="center" shrinkToFit="1"/>
    </xf>
    <xf numFmtId="0" fontId="11" fillId="5" borderId="97" xfId="3" applyFont="1" applyFill="1" applyBorder="1" applyAlignment="1" applyProtection="1">
      <alignment horizontal="left" vertical="center"/>
    </xf>
    <xf numFmtId="0" fontId="11" fillId="5" borderId="9" xfId="0" applyFont="1" applyFill="1" applyBorder="1" applyAlignment="1" applyProtection="1">
      <alignment vertical="center"/>
    </xf>
    <xf numFmtId="0" fontId="11" fillId="5" borderId="33" xfId="3" applyFont="1" applyFill="1" applyBorder="1" applyAlignment="1" applyProtection="1">
      <alignment vertical="center" shrinkToFit="1"/>
    </xf>
    <xf numFmtId="0" fontId="11" fillId="5" borderId="52" xfId="3" applyFont="1" applyFill="1" applyBorder="1" applyAlignment="1" applyProtection="1">
      <alignment horizontal="left" vertical="center"/>
    </xf>
    <xf numFmtId="0" fontId="11" fillId="5" borderId="75" xfId="3" applyFont="1" applyFill="1" applyBorder="1" applyAlignment="1" applyProtection="1">
      <alignment horizontal="left" vertical="center"/>
    </xf>
    <xf numFmtId="178" fontId="11" fillId="0" borderId="0" xfId="2" applyNumberFormat="1" applyFont="1" applyFill="1" applyBorder="1" applyAlignment="1" applyProtection="1">
      <alignment vertical="center" shrinkToFit="1"/>
    </xf>
    <xf numFmtId="0" fontId="27" fillId="0" borderId="1" xfId="0" applyFont="1" applyBorder="1" applyAlignment="1" applyProtection="1">
      <alignment horizontal="center" vertical="center" shrinkToFit="1"/>
    </xf>
    <xf numFmtId="0" fontId="11" fillId="5" borderId="70" xfId="3" applyFont="1" applyFill="1" applyBorder="1" applyAlignment="1" applyProtection="1">
      <alignment horizontal="left" vertical="center"/>
    </xf>
    <xf numFmtId="0" fontId="11" fillId="5" borderId="10" xfId="0" applyFont="1" applyFill="1" applyBorder="1" applyAlignment="1" applyProtection="1">
      <alignment vertical="center"/>
    </xf>
    <xf numFmtId="0" fontId="11" fillId="5" borderId="68" xfId="3" applyFont="1" applyFill="1" applyBorder="1" applyAlignment="1" applyProtection="1">
      <alignment vertical="center" shrinkToFit="1"/>
    </xf>
    <xf numFmtId="0" fontId="11" fillId="5" borderId="69" xfId="3" applyFont="1" applyFill="1" applyBorder="1" applyAlignment="1" applyProtection="1">
      <alignment horizontal="left" vertical="center"/>
    </xf>
    <xf numFmtId="0" fontId="11" fillId="5" borderId="74" xfId="3" applyFont="1" applyFill="1" applyBorder="1" applyAlignment="1" applyProtection="1">
      <alignment horizontal="left" vertical="center"/>
    </xf>
    <xf numFmtId="178" fontId="11" fillId="3" borderId="21" xfId="4" applyNumberFormat="1" applyFont="1" applyFill="1" applyBorder="1" applyAlignment="1" applyProtection="1">
      <alignment horizontal="right" vertical="center" shrinkToFit="1"/>
    </xf>
    <xf numFmtId="0" fontId="27" fillId="3" borderId="1" xfId="0" applyFont="1" applyFill="1" applyBorder="1" applyAlignment="1" applyProtection="1">
      <alignment horizontal="center" vertical="center"/>
    </xf>
    <xf numFmtId="0" fontId="11" fillId="5" borderId="73" xfId="3" applyFont="1" applyFill="1" applyBorder="1" applyAlignment="1" applyProtection="1">
      <alignment horizontal="left" vertical="center"/>
    </xf>
    <xf numFmtId="0" fontId="11" fillId="5" borderId="42" xfId="3" applyFont="1" applyFill="1" applyBorder="1" applyAlignment="1" applyProtection="1">
      <alignment vertical="center"/>
    </xf>
    <xf numFmtId="0" fontId="11" fillId="5" borderId="54" xfId="0" applyFont="1" applyFill="1" applyBorder="1" applyAlignment="1" applyProtection="1">
      <alignment vertical="center" shrinkToFit="1"/>
    </xf>
    <xf numFmtId="0" fontId="11" fillId="5" borderId="40" xfId="3" applyFont="1" applyFill="1" applyBorder="1" applyAlignment="1" applyProtection="1">
      <alignment horizontal="left" vertical="center"/>
    </xf>
    <xf numFmtId="0" fontId="11" fillId="5" borderId="48" xfId="3" applyFont="1" applyFill="1" applyBorder="1" applyAlignment="1" applyProtection="1">
      <alignment horizontal="left" vertical="center"/>
    </xf>
    <xf numFmtId="178" fontId="11" fillId="3" borderId="1" xfId="4" applyNumberFormat="1" applyFont="1" applyFill="1" applyBorder="1" applyAlignment="1" applyProtection="1">
      <alignment horizontal="right" vertical="center" shrinkToFit="1"/>
    </xf>
    <xf numFmtId="0" fontId="35" fillId="0" borderId="0" xfId="3" applyFont="1" applyBorder="1" applyAlignment="1" applyProtection="1">
      <alignment vertical="center"/>
    </xf>
    <xf numFmtId="0" fontId="11" fillId="0" borderId="0" xfId="3" applyFont="1" applyBorder="1" applyAlignment="1" applyProtection="1">
      <alignment vertical="center"/>
    </xf>
    <xf numFmtId="0" fontId="35" fillId="0" borderId="0" xfId="3" applyFont="1" applyBorder="1" applyAlignment="1" applyProtection="1">
      <alignment vertical="center" shrinkToFit="1"/>
    </xf>
    <xf numFmtId="0" fontId="35" fillId="0" borderId="0" xfId="3" applyFont="1" applyBorder="1" applyAlignment="1" applyProtection="1">
      <alignment horizontal="left" vertical="center"/>
    </xf>
    <xf numFmtId="178" fontId="27" fillId="0" borderId="0" xfId="4" applyNumberFormat="1" applyFont="1" applyFill="1" applyBorder="1" applyAlignment="1" applyProtection="1">
      <alignment horizontal="right" vertical="center" shrinkToFit="1"/>
    </xf>
    <xf numFmtId="178" fontId="36" fillId="0" borderId="0" xfId="2" applyNumberFormat="1" applyFont="1" applyFill="1" applyBorder="1" applyAlignment="1" applyProtection="1">
      <alignment horizontal="left" vertical="center"/>
    </xf>
    <xf numFmtId="188" fontId="36" fillId="0" borderId="0" xfId="2" applyNumberFormat="1" applyFont="1" applyFill="1" applyBorder="1" applyAlignment="1" applyProtection="1">
      <alignment horizontal="left" vertical="center" shrinkToFit="1"/>
    </xf>
    <xf numFmtId="178" fontId="27" fillId="0" borderId="0" xfId="4" applyNumberFormat="1" applyFont="1" applyFill="1" applyBorder="1" applyAlignment="1" applyProtection="1">
      <alignment vertical="center"/>
    </xf>
    <xf numFmtId="0" fontId="27" fillId="2" borderId="47" xfId="3" applyFont="1" applyFill="1" applyBorder="1" applyAlignment="1" applyProtection="1">
      <alignment horizontal="left" vertical="center"/>
    </xf>
    <xf numFmtId="0" fontId="35" fillId="2" borderId="40" xfId="3" applyFont="1" applyFill="1" applyBorder="1" applyAlignment="1" applyProtection="1">
      <alignment horizontal="left" vertical="center"/>
    </xf>
    <xf numFmtId="0" fontId="35" fillId="2" borderId="40" xfId="3" applyFont="1" applyFill="1" applyBorder="1" applyAlignment="1" applyProtection="1">
      <alignment horizontal="left" vertical="center" shrinkToFit="1"/>
    </xf>
    <xf numFmtId="178" fontId="32" fillId="0" borderId="0" xfId="2" applyNumberFormat="1" applyFont="1" applyFill="1" applyBorder="1" applyAlignment="1" applyProtection="1">
      <alignment vertical="center"/>
    </xf>
    <xf numFmtId="178" fontId="11" fillId="3" borderId="1" xfId="4" applyNumberFormat="1" applyFont="1" applyFill="1" applyBorder="1" applyAlignment="1" applyProtection="1">
      <alignment horizontal="right" vertical="center"/>
    </xf>
    <xf numFmtId="0" fontId="32" fillId="0" borderId="0" xfId="0" applyFont="1" applyBorder="1" applyAlignment="1" applyProtection="1">
      <alignment vertical="center"/>
    </xf>
    <xf numFmtId="0" fontId="35" fillId="0" borderId="0" xfId="3" applyFont="1" applyBorder="1" applyAlignment="1" applyProtection="1">
      <alignment horizontal="left" vertical="center" shrinkToFit="1"/>
    </xf>
    <xf numFmtId="178" fontId="27" fillId="0" borderId="0" xfId="2" applyNumberFormat="1" applyFont="1" applyFill="1" applyBorder="1" applyAlignment="1" applyProtection="1">
      <alignment vertical="center"/>
    </xf>
    <xf numFmtId="177" fontId="36" fillId="0" borderId="0" xfId="2" applyNumberFormat="1" applyFont="1" applyBorder="1" applyAlignment="1" applyProtection="1">
      <alignment horizontal="left" vertical="center" wrapText="1"/>
    </xf>
    <xf numFmtId="178" fontId="36" fillId="0" borderId="0" xfId="2" applyNumberFormat="1" applyFont="1" applyBorder="1" applyAlignment="1" applyProtection="1">
      <alignment horizontal="left" vertical="center" shrinkToFit="1"/>
    </xf>
    <xf numFmtId="178" fontId="36" fillId="0" borderId="0" xfId="2" applyNumberFormat="1" applyFont="1" applyBorder="1" applyAlignment="1" applyProtection="1">
      <alignment horizontal="left" vertical="center" wrapText="1"/>
    </xf>
    <xf numFmtId="0" fontId="26" fillId="0" borderId="0" xfId="3" applyFont="1" applyBorder="1" applyAlignment="1" applyProtection="1">
      <alignment vertical="center"/>
    </xf>
    <xf numFmtId="0" fontId="27" fillId="2" borderId="1" xfId="0" applyFont="1" applyFill="1" applyBorder="1" applyAlignment="1" applyProtection="1">
      <alignment horizontal="center" vertical="center" shrinkToFit="1"/>
    </xf>
    <xf numFmtId="178" fontId="27" fillId="2" borderId="1" xfId="0" applyNumberFormat="1" applyFont="1" applyFill="1" applyBorder="1" applyAlignment="1" applyProtection="1">
      <alignment horizontal="center" vertical="center" shrinkToFit="1"/>
    </xf>
    <xf numFmtId="188" fontId="27" fillId="2" borderId="1" xfId="0" applyNumberFormat="1" applyFont="1" applyFill="1" applyBorder="1" applyAlignment="1" applyProtection="1">
      <alignment horizontal="center" vertical="center" shrinkToFit="1"/>
    </xf>
    <xf numFmtId="0" fontId="11" fillId="2" borderId="32" xfId="0" applyFont="1" applyFill="1" applyBorder="1" applyAlignment="1" applyProtection="1">
      <alignment vertical="center"/>
    </xf>
    <xf numFmtId="0" fontId="27" fillId="2" borderId="15" xfId="0" applyFont="1" applyFill="1" applyBorder="1" applyAlignment="1" applyProtection="1">
      <alignment horizontal="center" vertical="center" shrinkToFit="1"/>
    </xf>
    <xf numFmtId="178" fontId="27" fillId="2" borderId="15" xfId="0" applyNumberFormat="1" applyFont="1" applyFill="1" applyBorder="1" applyAlignment="1" applyProtection="1">
      <alignment horizontal="center" vertical="center" shrinkToFit="1"/>
    </xf>
    <xf numFmtId="188" fontId="27" fillId="2" borderId="15" xfId="0" applyNumberFormat="1" applyFont="1" applyFill="1" applyBorder="1" applyAlignment="1" applyProtection="1">
      <alignment horizontal="right" vertical="center" shrinkToFit="1"/>
    </xf>
    <xf numFmtId="178" fontId="27" fillId="2" borderId="15" xfId="0" applyNumberFormat="1" applyFont="1" applyFill="1" applyBorder="1" applyAlignment="1" applyProtection="1">
      <alignment horizontal="right" vertical="center" shrinkToFit="1"/>
    </xf>
    <xf numFmtId="178" fontId="11" fillId="2" borderId="15" xfId="4" applyNumberFormat="1" applyFont="1" applyFill="1" applyBorder="1" applyAlignment="1" applyProtection="1">
      <alignment horizontal="right" vertical="center" shrinkToFit="1"/>
    </xf>
    <xf numFmtId="0" fontId="27" fillId="2" borderId="38" xfId="0" applyFont="1" applyFill="1" applyBorder="1" applyAlignment="1" applyProtection="1">
      <alignment horizontal="center" vertical="center" shrinkToFit="1"/>
    </xf>
    <xf numFmtId="0" fontId="27" fillId="2" borderId="16" xfId="0" applyFont="1" applyFill="1" applyBorder="1" applyAlignment="1" applyProtection="1">
      <alignment vertical="center"/>
    </xf>
    <xf numFmtId="0" fontId="11" fillId="4" borderId="32" xfId="0" applyFont="1" applyFill="1" applyBorder="1" applyAlignment="1" applyProtection="1">
      <alignment vertical="center"/>
    </xf>
    <xf numFmtId="0" fontId="11" fillId="4" borderId="15" xfId="0" applyFont="1" applyFill="1" applyBorder="1" applyAlignment="1" applyProtection="1">
      <alignment vertical="center"/>
    </xf>
    <xf numFmtId="0" fontId="11" fillId="4" borderId="15" xfId="0" applyFont="1" applyFill="1" applyBorder="1" applyAlignment="1" applyProtection="1">
      <alignment vertical="center" shrinkToFit="1"/>
    </xf>
    <xf numFmtId="178" fontId="11" fillId="4" borderId="15" xfId="0" applyNumberFormat="1" applyFont="1" applyFill="1" applyBorder="1" applyAlignment="1" applyProtection="1">
      <alignment vertical="center" shrinkToFit="1"/>
    </xf>
    <xf numFmtId="178" fontId="11" fillId="4" borderId="15" xfId="0" applyNumberFormat="1" applyFont="1" applyFill="1" applyBorder="1" applyAlignment="1" applyProtection="1">
      <alignment vertical="center"/>
    </xf>
    <xf numFmtId="188" fontId="11" fillId="4" borderId="15" xfId="0" applyNumberFormat="1" applyFont="1" applyFill="1" applyBorder="1" applyAlignment="1" applyProtection="1">
      <alignment horizontal="right" vertical="center" shrinkToFit="1"/>
    </xf>
    <xf numFmtId="178" fontId="11" fillId="4" borderId="15" xfId="0" applyNumberFormat="1" applyFont="1" applyFill="1" applyBorder="1" applyAlignment="1" applyProtection="1">
      <alignment horizontal="right" vertical="center"/>
    </xf>
    <xf numFmtId="178" fontId="11" fillId="4" borderId="15" xfId="4" applyNumberFormat="1" applyFont="1" applyFill="1" applyBorder="1" applyAlignment="1" applyProtection="1">
      <alignment horizontal="right" vertical="center"/>
    </xf>
    <xf numFmtId="0" fontId="11" fillId="4" borderId="38" xfId="0" applyFont="1" applyFill="1" applyBorder="1" applyAlignment="1" applyProtection="1">
      <alignment vertical="center"/>
    </xf>
    <xf numFmtId="0" fontId="27" fillId="0" borderId="0" xfId="0" applyFont="1" applyBorder="1" applyAlignment="1" applyProtection="1">
      <alignment horizontal="center" vertical="center"/>
    </xf>
    <xf numFmtId="0" fontId="11" fillId="2" borderId="16" xfId="0" applyFont="1" applyFill="1" applyBorder="1" applyAlignment="1" applyProtection="1">
      <alignment vertical="center"/>
    </xf>
    <xf numFmtId="0" fontId="11" fillId="4" borderId="16" xfId="0" applyFont="1" applyFill="1" applyBorder="1" applyAlignment="1" applyProtection="1">
      <alignment vertical="center"/>
    </xf>
    <xf numFmtId="178" fontId="11" fillId="3" borderId="8" xfId="0" applyNumberFormat="1" applyFont="1" applyFill="1" applyBorder="1" applyAlignment="1" applyProtection="1">
      <alignment horizontal="right" vertical="center" shrinkToFit="1"/>
    </xf>
    <xf numFmtId="178" fontId="11" fillId="3" borderId="58" xfId="4" applyNumberFormat="1" applyFont="1" applyFill="1" applyBorder="1" applyAlignment="1" applyProtection="1">
      <alignment horizontal="right" vertical="center"/>
    </xf>
    <xf numFmtId="178" fontId="27" fillId="3" borderId="1" xfId="0" applyNumberFormat="1" applyFont="1" applyFill="1" applyBorder="1" applyAlignment="1" applyProtection="1">
      <alignment vertical="center"/>
    </xf>
    <xf numFmtId="178" fontId="11" fillId="3" borderId="9" xfId="0" applyNumberFormat="1" applyFont="1" applyFill="1" applyBorder="1" applyAlignment="1" applyProtection="1">
      <alignment horizontal="right" vertical="center" shrinkToFit="1"/>
    </xf>
    <xf numFmtId="178" fontId="11" fillId="3" borderId="25" xfId="4" applyNumberFormat="1" applyFont="1" applyFill="1" applyBorder="1" applyAlignment="1" applyProtection="1">
      <alignment horizontal="right" vertical="center"/>
    </xf>
    <xf numFmtId="0" fontId="11" fillId="4" borderId="17" xfId="0" applyFont="1" applyFill="1" applyBorder="1" applyAlignment="1" applyProtection="1">
      <alignment vertical="center"/>
    </xf>
    <xf numFmtId="0" fontId="11" fillId="0" borderId="26" xfId="0" applyFont="1" applyBorder="1" applyAlignment="1" applyProtection="1">
      <alignment vertical="center" shrinkToFit="1"/>
    </xf>
    <xf numFmtId="178" fontId="11" fillId="3" borderId="10" xfId="0" applyNumberFormat="1" applyFont="1" applyFill="1" applyBorder="1" applyAlignment="1" applyProtection="1">
      <alignment horizontal="right" vertical="center" shrinkToFit="1"/>
    </xf>
    <xf numFmtId="178" fontId="11" fillId="3" borderId="59" xfId="4" applyNumberFormat="1" applyFont="1" applyFill="1" applyBorder="1" applyAlignment="1" applyProtection="1">
      <alignment horizontal="right" vertical="center"/>
    </xf>
    <xf numFmtId="178" fontId="27" fillId="0" borderId="0" xfId="0" applyNumberFormat="1" applyFont="1" applyBorder="1" applyAlignment="1" applyProtection="1">
      <alignment horizontal="center" vertical="center"/>
    </xf>
    <xf numFmtId="0" fontId="27" fillId="0" borderId="0" xfId="0" applyFont="1" applyFill="1" applyBorder="1" applyAlignment="1" applyProtection="1">
      <alignment vertical="center"/>
    </xf>
    <xf numFmtId="178" fontId="11" fillId="3" borderId="7" xfId="0" applyNumberFormat="1" applyFont="1" applyFill="1" applyBorder="1" applyAlignment="1" applyProtection="1">
      <alignment horizontal="right" vertical="center" shrinkToFit="1"/>
    </xf>
    <xf numFmtId="178" fontId="11" fillId="3" borderId="84" xfId="0" applyNumberFormat="1" applyFont="1" applyFill="1" applyBorder="1" applyAlignment="1" applyProtection="1">
      <alignment horizontal="right" vertical="center" shrinkToFit="1"/>
    </xf>
    <xf numFmtId="0" fontId="11" fillId="9" borderId="15" xfId="0" applyFont="1" applyFill="1" applyBorder="1" applyAlignment="1" applyProtection="1">
      <alignment vertical="center"/>
    </xf>
    <xf numFmtId="0" fontId="11" fillId="9" borderId="15" xfId="0" applyFont="1" applyFill="1" applyBorder="1" applyAlignment="1" applyProtection="1">
      <alignment vertical="center" shrinkToFit="1"/>
    </xf>
    <xf numFmtId="178" fontId="11" fillId="9" borderId="15" xfId="0" applyNumberFormat="1" applyFont="1" applyFill="1" applyBorder="1" applyAlignment="1" applyProtection="1">
      <alignment horizontal="right" vertical="center" shrinkToFit="1"/>
    </xf>
    <xf numFmtId="178" fontId="11" fillId="9" borderId="15" xfId="0" applyNumberFormat="1" applyFont="1" applyFill="1" applyBorder="1" applyAlignment="1" applyProtection="1">
      <alignment horizontal="right" vertical="center"/>
    </xf>
    <xf numFmtId="178" fontId="11" fillId="9" borderId="15" xfId="0" applyNumberFormat="1" applyFont="1" applyFill="1" applyBorder="1" applyAlignment="1" applyProtection="1">
      <alignment vertical="center"/>
    </xf>
    <xf numFmtId="188" fontId="11" fillId="9" borderId="15" xfId="0" applyNumberFormat="1" applyFont="1" applyFill="1" applyBorder="1" applyAlignment="1" applyProtection="1">
      <alignment horizontal="right" vertical="center" shrinkToFit="1"/>
    </xf>
    <xf numFmtId="178" fontId="11" fillId="9" borderId="15" xfId="4" applyNumberFormat="1" applyFont="1" applyFill="1" applyBorder="1" applyAlignment="1" applyProtection="1">
      <alignment horizontal="right" vertical="center"/>
    </xf>
    <xf numFmtId="178" fontId="27" fillId="0" borderId="0" xfId="0" applyNumberFormat="1" applyFont="1" applyFill="1" applyBorder="1" applyAlignment="1" applyProtection="1">
      <alignment horizontal="center" vertical="center"/>
    </xf>
    <xf numFmtId="0" fontId="11" fillId="2" borderId="43" xfId="0" applyFont="1" applyFill="1" applyBorder="1" applyAlignment="1" applyProtection="1">
      <alignment vertical="center"/>
    </xf>
    <xf numFmtId="0" fontId="11" fillId="2" borderId="86" xfId="0" applyFont="1" applyFill="1" applyBorder="1" applyAlignment="1" applyProtection="1">
      <alignment vertical="center"/>
    </xf>
    <xf numFmtId="0" fontId="11" fillId="2" borderId="3" xfId="0" applyFont="1" applyFill="1" applyBorder="1" applyAlignment="1" applyProtection="1">
      <alignment vertical="center"/>
    </xf>
    <xf numFmtId="0" fontId="11" fillId="2" borderId="86" xfId="0" applyFont="1" applyFill="1" applyBorder="1" applyAlignment="1" applyProtection="1">
      <alignment vertical="center" shrinkToFit="1"/>
    </xf>
    <xf numFmtId="178" fontId="11" fillId="2" borderId="86" xfId="0" applyNumberFormat="1" applyFont="1" applyFill="1" applyBorder="1" applyAlignment="1" applyProtection="1">
      <alignment horizontal="right" vertical="center" shrinkToFit="1"/>
    </xf>
    <xf numFmtId="178" fontId="11" fillId="2" borderId="86" xfId="0" applyNumberFormat="1" applyFont="1" applyFill="1" applyBorder="1" applyAlignment="1" applyProtection="1">
      <alignment horizontal="right" vertical="center"/>
    </xf>
    <xf numFmtId="178" fontId="11" fillId="2" borderId="86" xfId="0" applyNumberFormat="1" applyFont="1" applyFill="1" applyBorder="1" applyAlignment="1" applyProtection="1">
      <alignment vertical="center"/>
    </xf>
    <xf numFmtId="188" fontId="11" fillId="2" borderId="86" xfId="0" applyNumberFormat="1" applyFont="1" applyFill="1" applyBorder="1" applyAlignment="1" applyProtection="1">
      <alignment horizontal="right" vertical="center" shrinkToFit="1"/>
    </xf>
    <xf numFmtId="178" fontId="11" fillId="2" borderId="86" xfId="4" applyNumberFormat="1" applyFont="1" applyFill="1" applyBorder="1" applyAlignment="1" applyProtection="1">
      <alignment horizontal="right" vertical="center"/>
    </xf>
    <xf numFmtId="0" fontId="11" fillId="2" borderId="88" xfId="0" applyFont="1" applyFill="1" applyBorder="1" applyAlignment="1" applyProtection="1">
      <alignment vertical="center"/>
    </xf>
    <xf numFmtId="0" fontId="11" fillId="2" borderId="9" xfId="0" applyFont="1" applyFill="1" applyBorder="1" applyAlignment="1" applyProtection="1">
      <alignment vertical="center"/>
    </xf>
    <xf numFmtId="178" fontId="11" fillId="3" borderId="25" xfId="4" applyNumberFormat="1" applyFont="1" applyFill="1" applyBorder="1" applyAlignment="1" applyProtection="1">
      <alignment vertical="top" wrapText="1"/>
    </xf>
    <xf numFmtId="0" fontId="11" fillId="2" borderId="17" xfId="0" applyFont="1" applyFill="1" applyBorder="1" applyAlignment="1" applyProtection="1">
      <alignment vertical="center"/>
    </xf>
    <xf numFmtId="0" fontId="11" fillId="2" borderId="76" xfId="0" applyFont="1" applyFill="1" applyBorder="1" applyAlignment="1" applyProtection="1">
      <alignment vertical="center"/>
    </xf>
    <xf numFmtId="0" fontId="11" fillId="4" borderId="41" xfId="0" applyFont="1" applyFill="1" applyBorder="1" applyAlignment="1" applyProtection="1">
      <alignment vertical="center"/>
    </xf>
    <xf numFmtId="0" fontId="11" fillId="4" borderId="42" xfId="0" applyFont="1" applyFill="1" applyBorder="1" applyAlignment="1" applyProtection="1">
      <alignment vertical="center" shrinkToFit="1"/>
    </xf>
    <xf numFmtId="0" fontId="11" fillId="4" borderId="42" xfId="0" applyFont="1" applyFill="1" applyBorder="1" applyAlignment="1" applyProtection="1">
      <alignment horizontal="center" vertical="center" shrinkToFit="1"/>
    </xf>
    <xf numFmtId="178" fontId="11" fillId="4" borderId="42" xfId="0" applyNumberFormat="1" applyFont="1" applyFill="1" applyBorder="1" applyAlignment="1" applyProtection="1">
      <alignment horizontal="right" vertical="center" shrinkToFit="1"/>
    </xf>
    <xf numFmtId="178" fontId="11" fillId="4" borderId="42" xfId="0" applyNumberFormat="1" applyFont="1" applyFill="1" applyBorder="1" applyAlignment="1" applyProtection="1">
      <alignment horizontal="right" vertical="center"/>
    </xf>
    <xf numFmtId="178" fontId="11" fillId="4" borderId="42" xfId="0" applyNumberFormat="1" applyFont="1" applyFill="1" applyBorder="1" applyAlignment="1" applyProtection="1">
      <alignment vertical="center"/>
    </xf>
    <xf numFmtId="188" fontId="11" fillId="4" borderId="42" xfId="0" applyNumberFormat="1" applyFont="1" applyFill="1" applyBorder="1" applyAlignment="1" applyProtection="1">
      <alignment horizontal="right" vertical="center" shrinkToFit="1"/>
    </xf>
    <xf numFmtId="178" fontId="11" fillId="3" borderId="54" xfId="0" applyNumberFormat="1" applyFont="1" applyFill="1" applyBorder="1" applyAlignment="1" applyProtection="1">
      <alignment horizontal="right" vertical="center" shrinkToFit="1"/>
    </xf>
    <xf numFmtId="0" fontId="11" fillId="4" borderId="48" xfId="0" applyFont="1" applyFill="1" applyBorder="1" applyAlignment="1" applyProtection="1">
      <alignment vertical="center"/>
    </xf>
    <xf numFmtId="0" fontId="8" fillId="0" borderId="0" xfId="0" applyFont="1" applyBorder="1" applyAlignment="1" applyProtection="1">
      <alignment vertical="center"/>
    </xf>
    <xf numFmtId="0" fontId="27" fillId="2" borderId="17" xfId="0" applyFont="1" applyFill="1" applyBorder="1" applyAlignment="1" applyProtection="1">
      <alignment vertical="center"/>
    </xf>
    <xf numFmtId="0" fontId="11" fillId="2" borderId="10" xfId="0" applyFont="1" applyFill="1" applyBorder="1" applyAlignment="1" applyProtection="1">
      <alignment vertical="center"/>
    </xf>
    <xf numFmtId="178" fontId="11" fillId="3" borderId="14" xfId="0" applyNumberFormat="1" applyFont="1" applyFill="1" applyBorder="1" applyAlignment="1" applyProtection="1">
      <alignment horizontal="right" vertical="center" shrinkToFit="1"/>
    </xf>
    <xf numFmtId="0" fontId="11" fillId="4" borderId="66" xfId="0" applyFont="1" applyFill="1" applyBorder="1" applyAlignment="1" applyProtection="1">
      <alignment vertical="center"/>
    </xf>
    <xf numFmtId="178" fontId="27" fillId="0" borderId="0" xfId="0" applyNumberFormat="1" applyFont="1" applyBorder="1" applyAlignment="1" applyProtection="1">
      <alignment vertical="center" shrinkToFit="1"/>
    </xf>
    <xf numFmtId="178" fontId="34" fillId="0" borderId="1" xfId="2" applyNumberFormat="1" applyFont="1" applyFill="1" applyBorder="1" applyAlignment="1" applyProtection="1">
      <alignment horizontal="left" vertical="center" wrapText="1"/>
      <protection locked="0"/>
    </xf>
    <xf numFmtId="0" fontId="11" fillId="4" borderId="15" xfId="0" applyFont="1" applyFill="1" applyBorder="1" applyAlignment="1" applyProtection="1">
      <alignment vertical="center" shrinkToFit="1"/>
      <protection locked="0"/>
    </xf>
    <xf numFmtId="0" fontId="11" fillId="4" borderId="15" xfId="0" applyFont="1" applyFill="1" applyBorder="1" applyAlignment="1" applyProtection="1">
      <alignment vertical="center"/>
      <protection locked="0"/>
    </xf>
    <xf numFmtId="178" fontId="11" fillId="4" borderId="15" xfId="0" applyNumberFormat="1" applyFont="1" applyFill="1" applyBorder="1" applyAlignment="1" applyProtection="1">
      <alignment horizontal="right" vertical="center" shrinkToFit="1"/>
      <protection locked="0"/>
    </xf>
    <xf numFmtId="178" fontId="11" fillId="4" borderId="15" xfId="0" applyNumberFormat="1" applyFont="1" applyFill="1" applyBorder="1" applyAlignment="1" applyProtection="1">
      <alignment horizontal="right" vertical="center"/>
      <protection locked="0"/>
    </xf>
    <xf numFmtId="178" fontId="11" fillId="4" borderId="15" xfId="0" applyNumberFormat="1" applyFont="1" applyFill="1" applyBorder="1" applyAlignment="1" applyProtection="1">
      <alignment vertical="center"/>
      <protection locked="0"/>
    </xf>
    <xf numFmtId="188" fontId="11" fillId="4" borderId="15" xfId="0" applyNumberFormat="1" applyFont="1" applyFill="1" applyBorder="1" applyAlignment="1" applyProtection="1">
      <alignment horizontal="right" vertical="center" shrinkToFit="1"/>
      <protection locked="0"/>
    </xf>
    <xf numFmtId="0" fontId="11" fillId="0" borderId="52" xfId="0" applyFont="1" applyBorder="1" applyAlignment="1" applyProtection="1">
      <alignment vertical="center" shrinkToFit="1"/>
      <protection locked="0"/>
    </xf>
    <xf numFmtId="0" fontId="11" fillId="0" borderId="53" xfId="0" applyFont="1" applyBorder="1" applyAlignment="1" applyProtection="1">
      <alignment vertical="center" shrinkToFit="1"/>
      <protection locked="0"/>
    </xf>
    <xf numFmtId="0" fontId="11" fillId="0" borderId="36" xfId="0" applyFont="1" applyBorder="1" applyAlignment="1" applyProtection="1">
      <alignment vertical="center" shrinkToFit="1"/>
      <protection locked="0"/>
    </xf>
    <xf numFmtId="0" fontId="11" fillId="0" borderId="50" xfId="0" applyFont="1" applyBorder="1" applyAlignment="1" applyProtection="1">
      <alignment vertical="center" shrinkToFit="1"/>
      <protection locked="0"/>
    </xf>
    <xf numFmtId="0" fontId="11" fillId="0" borderId="69" xfId="0" applyFont="1" applyBorder="1" applyAlignment="1" applyProtection="1">
      <alignment vertical="center" shrinkToFit="1"/>
      <protection locked="0"/>
    </xf>
    <xf numFmtId="0" fontId="11" fillId="0" borderId="81" xfId="0" applyFont="1" applyBorder="1" applyAlignment="1" applyProtection="1">
      <alignment vertical="center" shrinkToFit="1"/>
      <protection locked="0"/>
    </xf>
    <xf numFmtId="0" fontId="15" fillId="2" borderId="27" xfId="3" applyFont="1" applyFill="1" applyBorder="1" applyAlignment="1" applyProtection="1">
      <alignment vertical="center"/>
      <protection locked="0"/>
    </xf>
    <xf numFmtId="0" fontId="13" fillId="2" borderId="122" xfId="3" applyFont="1" applyFill="1" applyBorder="1" applyAlignment="1" applyProtection="1">
      <alignment vertical="center"/>
      <protection locked="0"/>
    </xf>
    <xf numFmtId="0" fontId="17" fillId="2" borderId="122" xfId="3" applyFont="1" applyFill="1" applyBorder="1" applyAlignment="1" applyProtection="1">
      <alignment vertical="center"/>
      <protection locked="0"/>
    </xf>
    <xf numFmtId="177" fontId="14" fillId="0" borderId="0" xfId="2" applyNumberFormat="1" applyFont="1" applyBorder="1" applyProtection="1">
      <alignment vertical="center"/>
      <protection locked="0"/>
    </xf>
    <xf numFmtId="177" fontId="14" fillId="0" borderId="0" xfId="0" applyNumberFormat="1" applyFont="1" applyProtection="1">
      <alignment vertical="center"/>
      <protection locked="0"/>
    </xf>
    <xf numFmtId="0" fontId="14" fillId="0" borderId="0" xfId="0" applyFont="1" applyProtection="1">
      <alignment vertical="center"/>
      <protection locked="0"/>
    </xf>
    <xf numFmtId="0" fontId="14" fillId="0" borderId="0" xfId="0" applyFont="1" applyFill="1" applyProtection="1">
      <alignment vertical="center"/>
      <protection locked="0"/>
    </xf>
    <xf numFmtId="0" fontId="13" fillId="2" borderId="28" xfId="3" applyFont="1" applyFill="1" applyBorder="1" applyProtection="1">
      <alignment vertical="center"/>
      <protection locked="0"/>
    </xf>
    <xf numFmtId="0" fontId="13" fillId="8" borderId="47" xfId="3" applyFont="1" applyFill="1" applyBorder="1" applyAlignment="1" applyProtection="1">
      <alignment vertical="center"/>
      <protection locked="0"/>
    </xf>
    <xf numFmtId="0" fontId="17" fillId="8" borderId="40" xfId="3" applyFont="1" applyFill="1" applyBorder="1" applyAlignment="1" applyProtection="1">
      <alignment vertical="center"/>
      <protection locked="0"/>
    </xf>
    <xf numFmtId="177" fontId="16" fillId="0" borderId="0" xfId="2" applyNumberFormat="1" applyFont="1" applyBorder="1" applyAlignment="1" applyProtection="1">
      <alignment horizontal="left" vertical="top"/>
      <protection locked="0"/>
    </xf>
    <xf numFmtId="0" fontId="13" fillId="8" borderId="32" xfId="3" applyFont="1" applyFill="1" applyBorder="1" applyAlignment="1" applyProtection="1">
      <alignment vertical="center"/>
      <protection locked="0"/>
    </xf>
    <xf numFmtId="0" fontId="17" fillId="2" borderId="28" xfId="3" applyFont="1" applyFill="1" applyBorder="1" applyProtection="1">
      <alignment vertical="center"/>
      <protection locked="0"/>
    </xf>
    <xf numFmtId="0" fontId="17" fillId="8" borderId="16" xfId="3" applyFont="1" applyFill="1" applyBorder="1" applyProtection="1">
      <alignment vertical="center"/>
      <protection locked="0"/>
    </xf>
    <xf numFmtId="0" fontId="17" fillId="4" borderId="35" xfId="3" applyFont="1" applyFill="1" applyBorder="1" applyAlignment="1" applyProtection="1">
      <alignment vertical="center"/>
      <protection locked="0"/>
    </xf>
    <xf numFmtId="0" fontId="14" fillId="4" borderId="36" xfId="3" applyFont="1" applyFill="1" applyBorder="1" applyProtection="1">
      <alignment vertical="center"/>
      <protection locked="0"/>
    </xf>
    <xf numFmtId="0" fontId="17" fillId="4" borderId="20" xfId="3" applyFont="1" applyFill="1" applyBorder="1" applyAlignment="1" applyProtection="1">
      <alignment vertical="center"/>
      <protection locked="0"/>
    </xf>
    <xf numFmtId="0" fontId="17" fillId="4" borderId="20" xfId="3" applyFont="1" applyFill="1" applyBorder="1" applyAlignment="1" applyProtection="1">
      <alignment horizontal="left" vertical="center"/>
      <protection locked="0"/>
    </xf>
    <xf numFmtId="0" fontId="17" fillId="2" borderId="109" xfId="3" applyFont="1" applyFill="1" applyBorder="1" applyProtection="1">
      <alignment vertical="center"/>
      <protection locked="0"/>
    </xf>
    <xf numFmtId="0" fontId="17" fillId="8" borderId="111" xfId="3" applyFont="1" applyFill="1" applyBorder="1" applyProtection="1">
      <alignment vertical="center"/>
      <protection locked="0"/>
    </xf>
    <xf numFmtId="0" fontId="17" fillId="4" borderId="31" xfId="3" applyFont="1" applyFill="1" applyBorder="1" applyAlignment="1" applyProtection="1">
      <alignment horizontal="left" vertical="center"/>
      <protection locked="0"/>
    </xf>
    <xf numFmtId="0" fontId="14" fillId="4" borderId="127" xfId="3" applyFont="1" applyFill="1" applyBorder="1" applyProtection="1">
      <alignment vertical="center"/>
      <protection locked="0"/>
    </xf>
    <xf numFmtId="0" fontId="14" fillId="0" borderId="0" xfId="3" applyFont="1" applyFill="1" applyBorder="1" applyAlignment="1" applyProtection="1">
      <alignment vertical="center" textRotation="255"/>
      <protection locked="0"/>
    </xf>
    <xf numFmtId="0" fontId="14" fillId="0" borderId="0" xfId="3" applyFont="1" applyFill="1" applyBorder="1" applyProtection="1">
      <alignment vertical="center"/>
      <protection locked="0"/>
    </xf>
    <xf numFmtId="177" fontId="14" fillId="0" borderId="0" xfId="3" applyNumberFormat="1" applyFont="1" applyFill="1" applyBorder="1" applyProtection="1">
      <alignment vertical="center"/>
      <protection locked="0"/>
    </xf>
    <xf numFmtId="0" fontId="14" fillId="0" borderId="0" xfId="3" applyFont="1" applyFill="1" applyBorder="1" applyAlignment="1" applyProtection="1">
      <alignment horizontal="left" vertical="top"/>
      <protection locked="0"/>
    </xf>
    <xf numFmtId="0" fontId="14" fillId="2" borderId="126" xfId="3" applyFont="1" applyFill="1" applyBorder="1" applyAlignment="1" applyProtection="1">
      <alignment horizontal="center" vertical="center"/>
      <protection locked="0"/>
    </xf>
    <xf numFmtId="0" fontId="14" fillId="2" borderId="124" xfId="3" applyFont="1" applyFill="1" applyBorder="1" applyAlignment="1" applyProtection="1">
      <alignment horizontal="center" vertical="center"/>
      <protection locked="0"/>
    </xf>
    <xf numFmtId="177" fontId="14" fillId="2" borderId="124" xfId="3" applyNumberFormat="1" applyFont="1" applyFill="1" applyBorder="1" applyAlignment="1" applyProtection="1">
      <alignment horizontal="center" vertical="center"/>
      <protection locked="0"/>
    </xf>
    <xf numFmtId="177" fontId="14" fillId="2" borderId="123" xfId="3" applyNumberFormat="1" applyFont="1" applyFill="1" applyBorder="1" applyAlignment="1" applyProtection="1">
      <alignment horizontal="center" vertical="center"/>
      <protection locked="0"/>
    </xf>
    <xf numFmtId="0" fontId="14" fillId="0" borderId="0" xfId="3" applyFont="1" applyFill="1" applyBorder="1" applyAlignment="1" applyProtection="1">
      <alignment horizontal="left" vertical="center"/>
      <protection locked="0"/>
    </xf>
    <xf numFmtId="0" fontId="14" fillId="0" borderId="0" xfId="3" applyFont="1" applyFill="1" applyBorder="1" applyAlignment="1" applyProtection="1">
      <alignment horizontal="center" vertical="center"/>
      <protection locked="0"/>
    </xf>
    <xf numFmtId="0" fontId="14" fillId="2" borderId="122" xfId="3" applyFont="1" applyFill="1" applyBorder="1" applyAlignment="1" applyProtection="1">
      <alignment horizontal="center" vertical="center"/>
      <protection locked="0"/>
    </xf>
    <xf numFmtId="177" fontId="14" fillId="2" borderId="122" xfId="3" applyNumberFormat="1" applyFont="1" applyFill="1" applyBorder="1" applyAlignment="1" applyProtection="1">
      <alignment horizontal="center" vertical="center"/>
      <protection locked="0"/>
    </xf>
    <xf numFmtId="177" fontId="13" fillId="2" borderId="37" xfId="3" applyNumberFormat="1" applyFont="1" applyFill="1" applyBorder="1" applyAlignment="1" applyProtection="1">
      <alignment horizontal="center" vertical="center"/>
      <protection locked="0"/>
    </xf>
    <xf numFmtId="0" fontId="13" fillId="2" borderId="28" xfId="3" applyFont="1" applyFill="1" applyBorder="1" applyAlignment="1" applyProtection="1">
      <alignment vertical="center" textRotation="255"/>
      <protection locked="0"/>
    </xf>
    <xf numFmtId="0" fontId="13" fillId="8" borderId="32" xfId="3" applyFont="1" applyFill="1" applyBorder="1" applyAlignment="1" applyProtection="1">
      <alignment horizontal="left" vertical="center"/>
      <protection locked="0"/>
    </xf>
    <xf numFmtId="0" fontId="13" fillId="8" borderId="15" xfId="3" applyFont="1" applyFill="1" applyBorder="1" applyAlignment="1" applyProtection="1">
      <alignment horizontal="center" vertical="center" textRotation="255"/>
      <protection locked="0"/>
    </xf>
    <xf numFmtId="0" fontId="13" fillId="8" borderId="15" xfId="3" applyFont="1" applyFill="1" applyBorder="1" applyAlignment="1" applyProtection="1">
      <alignment horizontal="center" vertical="center"/>
      <protection locked="0"/>
    </xf>
    <xf numFmtId="0" fontId="14" fillId="8" borderId="15" xfId="3" applyFont="1" applyFill="1" applyBorder="1" applyAlignment="1" applyProtection="1">
      <alignment horizontal="center" vertical="center"/>
      <protection locked="0"/>
    </xf>
    <xf numFmtId="177" fontId="14" fillId="8" borderId="15" xfId="3" applyNumberFormat="1" applyFont="1" applyFill="1" applyBorder="1" applyAlignment="1" applyProtection="1">
      <alignment horizontal="center" vertical="center"/>
      <protection locked="0"/>
    </xf>
    <xf numFmtId="177" fontId="13" fillId="8" borderId="49" xfId="3" applyNumberFormat="1" applyFont="1" applyFill="1" applyBorder="1" applyAlignment="1" applyProtection="1">
      <alignment horizontal="center" vertical="center"/>
      <protection locked="0"/>
    </xf>
    <xf numFmtId="0" fontId="14" fillId="2" borderId="28" xfId="3" applyFont="1" applyFill="1" applyBorder="1" applyAlignment="1" applyProtection="1">
      <alignment vertical="center" textRotation="255"/>
      <protection locked="0"/>
    </xf>
    <xf numFmtId="0" fontId="14" fillId="8" borderId="16" xfId="3" applyFont="1" applyFill="1" applyBorder="1" applyAlignment="1" applyProtection="1">
      <alignment horizontal="left" vertical="center"/>
      <protection locked="0"/>
    </xf>
    <xf numFmtId="0" fontId="15" fillId="4" borderId="32" xfId="3" applyFont="1" applyFill="1" applyBorder="1" applyAlignment="1" applyProtection="1">
      <alignment horizontal="left" vertical="center"/>
      <protection locked="0"/>
    </xf>
    <xf numFmtId="0" fontId="14" fillId="4" borderId="15" xfId="3" applyFont="1" applyFill="1" applyBorder="1" applyAlignment="1" applyProtection="1">
      <alignment horizontal="center" vertical="center"/>
      <protection locked="0"/>
    </xf>
    <xf numFmtId="0" fontId="15" fillId="4" borderId="16" xfId="3" applyFont="1" applyFill="1" applyBorder="1" applyAlignment="1" applyProtection="1">
      <alignment horizontal="left" vertical="center"/>
      <protection locked="0"/>
    </xf>
    <xf numFmtId="0" fontId="14" fillId="4" borderId="1" xfId="3" applyFont="1" applyFill="1" applyBorder="1" applyAlignment="1" applyProtection="1">
      <alignment horizontal="right" vertical="center"/>
      <protection locked="0"/>
    </xf>
    <xf numFmtId="0" fontId="14" fillId="8" borderId="16" xfId="3" applyFont="1" applyFill="1" applyBorder="1" applyAlignment="1" applyProtection="1">
      <alignment vertical="center" textRotation="255"/>
      <protection locked="0"/>
    </xf>
    <xf numFmtId="0" fontId="14" fillId="4" borderId="16" xfId="3" applyFont="1" applyFill="1" applyBorder="1" applyAlignment="1" applyProtection="1">
      <alignment vertical="center" textRotation="255" shrinkToFit="1"/>
      <protection locked="0"/>
    </xf>
    <xf numFmtId="0" fontId="14" fillId="4" borderId="46" xfId="3" applyFont="1" applyFill="1" applyBorder="1" applyAlignment="1" applyProtection="1">
      <alignment horizontal="center" vertical="center"/>
      <protection locked="0"/>
    </xf>
    <xf numFmtId="0" fontId="14" fillId="0" borderId="0" xfId="3" applyFont="1" applyFill="1" applyBorder="1" applyAlignment="1" applyProtection="1">
      <alignment vertical="top" wrapText="1"/>
      <protection locked="0"/>
    </xf>
    <xf numFmtId="0" fontId="14" fillId="4" borderId="125" xfId="3" applyFont="1" applyFill="1" applyBorder="1" applyAlignment="1" applyProtection="1">
      <alignment horizontal="center" vertical="center"/>
      <protection locked="0"/>
    </xf>
    <xf numFmtId="177" fontId="14" fillId="4" borderId="34" xfId="3" applyNumberFormat="1" applyFont="1" applyFill="1" applyBorder="1" applyAlignment="1" applyProtection="1">
      <alignment horizontal="left" vertical="center"/>
      <protection locked="0"/>
    </xf>
    <xf numFmtId="177" fontId="14" fillId="4" borderId="108" xfId="3" applyNumberFormat="1" applyFont="1" applyFill="1" applyBorder="1" applyAlignment="1" applyProtection="1">
      <alignment horizontal="left" vertical="center"/>
      <protection locked="0"/>
    </xf>
    <xf numFmtId="0" fontId="14" fillId="4" borderId="21" xfId="3" applyFont="1" applyFill="1" applyBorder="1" applyAlignment="1" applyProtection="1">
      <alignment horizontal="center" vertical="center"/>
      <protection locked="0"/>
    </xf>
    <xf numFmtId="0" fontId="14" fillId="4" borderId="51" xfId="3" applyFont="1" applyFill="1" applyBorder="1" applyAlignment="1" applyProtection="1">
      <alignment horizontal="center" vertical="center"/>
      <protection locked="0"/>
    </xf>
    <xf numFmtId="192" fontId="14" fillId="4" borderId="77" xfId="1" applyNumberFormat="1" applyFont="1" applyFill="1" applyBorder="1" applyAlignment="1" applyProtection="1">
      <alignment horizontal="center" vertical="center"/>
      <protection locked="0"/>
    </xf>
    <xf numFmtId="180" fontId="14" fillId="3" borderId="87" xfId="3" applyNumberFormat="1" applyFont="1" applyFill="1" applyBorder="1" applyAlignment="1" applyProtection="1">
      <alignment vertical="top"/>
      <protection locked="0"/>
    </xf>
    <xf numFmtId="0" fontId="14" fillId="4" borderId="59" xfId="3" applyFont="1" applyFill="1" applyBorder="1" applyAlignment="1" applyProtection="1">
      <alignment horizontal="center" vertical="center"/>
      <protection locked="0"/>
    </xf>
    <xf numFmtId="0" fontId="14" fillId="4" borderId="70" xfId="3" applyFont="1" applyFill="1" applyBorder="1" applyAlignment="1" applyProtection="1">
      <alignment horizontal="center" vertical="center"/>
      <protection locked="0"/>
    </xf>
    <xf numFmtId="180" fontId="14" fillId="3" borderId="37" xfId="3" applyNumberFormat="1" applyFont="1" applyFill="1" applyBorder="1" applyAlignment="1" applyProtection="1">
      <alignment vertical="center"/>
      <protection locked="0"/>
    </xf>
    <xf numFmtId="0" fontId="14" fillId="0" borderId="0" xfId="3" applyFont="1" applyFill="1" applyBorder="1" applyAlignment="1" applyProtection="1">
      <alignment horizontal="left" vertical="top" wrapText="1"/>
      <protection locked="0"/>
    </xf>
    <xf numFmtId="0" fontId="14" fillId="4" borderId="16" xfId="3" applyFont="1" applyFill="1" applyBorder="1" applyAlignment="1" applyProtection="1">
      <alignment vertical="center" textRotation="255"/>
      <protection locked="0"/>
    </xf>
    <xf numFmtId="0" fontId="14" fillId="4" borderId="41" xfId="3" applyFont="1" applyFill="1" applyBorder="1" applyAlignment="1" applyProtection="1">
      <alignment horizontal="center" vertical="center"/>
      <protection locked="0"/>
    </xf>
    <xf numFmtId="0" fontId="14" fillId="4" borderId="42" xfId="3" applyFont="1" applyFill="1" applyBorder="1" applyAlignment="1" applyProtection="1">
      <alignment horizontal="center" vertical="center"/>
      <protection locked="0"/>
    </xf>
    <xf numFmtId="177" fontId="14" fillId="4" borderId="54" xfId="3" applyNumberFormat="1" applyFont="1" applyFill="1" applyBorder="1" applyAlignment="1" applyProtection="1">
      <alignment horizontal="center" vertical="center"/>
      <protection locked="0"/>
    </xf>
    <xf numFmtId="177" fontId="14" fillId="4" borderId="116" xfId="3" applyNumberFormat="1" applyFont="1" applyFill="1" applyBorder="1" applyAlignment="1" applyProtection="1">
      <alignment horizontal="center" vertical="center"/>
      <protection locked="0"/>
    </xf>
    <xf numFmtId="38" fontId="14" fillId="3" borderId="8" xfId="3" applyNumberFormat="1" applyFont="1" applyFill="1" applyBorder="1" applyProtection="1">
      <alignment vertical="center"/>
      <protection locked="0"/>
    </xf>
    <xf numFmtId="177" fontId="14" fillId="3" borderId="120" xfId="3" applyNumberFormat="1" applyFont="1" applyFill="1" applyBorder="1" applyAlignment="1" applyProtection="1">
      <alignment vertical="top"/>
      <protection locked="0"/>
    </xf>
    <xf numFmtId="38" fontId="14" fillId="3" borderId="9" xfId="3" applyNumberFormat="1" applyFont="1" applyFill="1" applyBorder="1" applyProtection="1">
      <alignment vertical="center"/>
      <protection locked="0"/>
    </xf>
    <xf numFmtId="177" fontId="22" fillId="3" borderId="119" xfId="3" applyNumberFormat="1" applyFont="1" applyFill="1" applyBorder="1" applyAlignment="1" applyProtection="1">
      <alignment vertical="top"/>
      <protection locked="0"/>
    </xf>
    <xf numFmtId="177" fontId="14" fillId="3" borderId="119" xfId="3" applyNumberFormat="1" applyFont="1" applyFill="1" applyBorder="1" applyAlignment="1" applyProtection="1">
      <alignment vertical="top"/>
      <protection locked="0"/>
    </xf>
    <xf numFmtId="0" fontId="14" fillId="4" borderId="24" xfId="3" applyFont="1" applyFill="1" applyBorder="1" applyAlignment="1" applyProtection="1">
      <alignment horizontal="center" vertical="center"/>
      <protection locked="0"/>
    </xf>
    <xf numFmtId="0" fontId="14" fillId="4" borderId="18" xfId="3" applyFont="1" applyFill="1" applyBorder="1" applyProtection="1">
      <alignment vertical="center"/>
      <protection locked="0"/>
    </xf>
    <xf numFmtId="0" fontId="14" fillId="4" borderId="18" xfId="3" applyFont="1" applyFill="1" applyBorder="1" applyAlignment="1" applyProtection="1">
      <alignment horizontal="center" vertical="center"/>
      <protection locked="0"/>
    </xf>
    <xf numFmtId="38" fontId="14" fillId="3" borderId="19" xfId="3" applyNumberFormat="1" applyFont="1" applyFill="1" applyBorder="1" applyProtection="1">
      <alignment vertical="center"/>
      <protection locked="0"/>
    </xf>
    <xf numFmtId="0" fontId="14" fillId="4" borderId="25" xfId="3" applyFont="1" applyFill="1" applyBorder="1" applyAlignment="1" applyProtection="1">
      <alignment vertical="center" textRotation="255"/>
      <protection locked="0"/>
    </xf>
    <xf numFmtId="38" fontId="14" fillId="3" borderId="14" xfId="3" applyNumberFormat="1" applyFont="1" applyFill="1" applyBorder="1" applyProtection="1">
      <alignment vertical="center"/>
      <protection locked="0"/>
    </xf>
    <xf numFmtId="177" fontId="14" fillId="3" borderId="30" xfId="3" applyNumberFormat="1" applyFont="1" applyFill="1" applyBorder="1" applyAlignment="1" applyProtection="1">
      <alignment vertical="top"/>
      <protection locked="0"/>
    </xf>
    <xf numFmtId="0" fontId="14" fillId="8" borderId="17" xfId="3" applyFont="1" applyFill="1" applyBorder="1" applyAlignment="1" applyProtection="1">
      <alignment vertical="center" textRotation="255"/>
      <protection locked="0"/>
    </xf>
    <xf numFmtId="0" fontId="14" fillId="4" borderId="59" xfId="3" applyFont="1" applyFill="1" applyBorder="1" applyAlignment="1" applyProtection="1">
      <alignment vertical="center" textRotation="255"/>
      <protection locked="0"/>
    </xf>
    <xf numFmtId="177" fontId="14" fillId="3" borderId="37" xfId="3" applyNumberFormat="1" applyFont="1" applyFill="1" applyBorder="1" applyAlignment="1" applyProtection="1">
      <alignment vertical="top"/>
      <protection locked="0"/>
    </xf>
    <xf numFmtId="0" fontId="14" fillId="8" borderId="15" xfId="3" applyFont="1" applyFill="1" applyBorder="1" applyAlignment="1" applyProtection="1">
      <alignment horizontal="left" vertical="center"/>
      <protection locked="0"/>
    </xf>
    <xf numFmtId="177" fontId="14" fillId="8" borderId="15" xfId="3" applyNumberFormat="1" applyFont="1" applyFill="1" applyBorder="1" applyAlignment="1" applyProtection="1">
      <alignment horizontal="left" vertical="center"/>
      <protection locked="0"/>
    </xf>
    <xf numFmtId="177" fontId="14" fillId="8" borderId="29" xfId="3" applyNumberFormat="1" applyFont="1" applyFill="1" applyBorder="1" applyAlignment="1" applyProtection="1">
      <alignment horizontal="right" vertical="top"/>
      <protection locked="0"/>
    </xf>
    <xf numFmtId="0" fontId="14" fillId="8" borderId="16" xfId="3" applyFont="1" applyFill="1" applyBorder="1" applyAlignment="1" applyProtection="1">
      <alignment vertical="center"/>
      <protection locked="0"/>
    </xf>
    <xf numFmtId="0" fontId="14" fillId="4" borderId="15" xfId="3" applyFont="1" applyFill="1" applyBorder="1" applyAlignment="1" applyProtection="1">
      <alignment horizontal="left" vertical="center"/>
      <protection locked="0"/>
    </xf>
    <xf numFmtId="177" fontId="14" fillId="4" borderId="15" xfId="3" applyNumberFormat="1" applyFont="1" applyFill="1" applyBorder="1" applyAlignment="1" applyProtection="1">
      <alignment horizontal="left" vertical="center"/>
      <protection locked="0"/>
    </xf>
    <xf numFmtId="177" fontId="14" fillId="4" borderId="29" xfId="3" applyNumberFormat="1" applyFont="1" applyFill="1" applyBorder="1" applyAlignment="1" applyProtection="1">
      <alignment horizontal="right" vertical="top"/>
      <protection locked="0"/>
    </xf>
    <xf numFmtId="0" fontId="14" fillId="4" borderId="17" xfId="3" applyFont="1" applyFill="1" applyBorder="1" applyAlignment="1" applyProtection="1">
      <alignment vertical="center" textRotation="255"/>
      <protection locked="0"/>
    </xf>
    <xf numFmtId="0" fontId="15" fillId="4" borderId="32" xfId="3" applyFont="1" applyFill="1" applyBorder="1" applyAlignment="1" applyProtection="1">
      <alignment vertical="center"/>
      <protection locked="0"/>
    </xf>
    <xf numFmtId="0" fontId="14" fillId="4" borderId="15" xfId="3" applyFont="1" applyFill="1" applyBorder="1" applyProtection="1">
      <alignment vertical="center"/>
      <protection locked="0"/>
    </xf>
    <xf numFmtId="177" fontId="14" fillId="4" borderId="15" xfId="3" applyNumberFormat="1" applyFont="1" applyFill="1" applyBorder="1" applyProtection="1">
      <alignment vertical="center"/>
      <protection locked="0"/>
    </xf>
    <xf numFmtId="177" fontId="14" fillId="4" borderId="30" xfId="3" applyNumberFormat="1" applyFont="1" applyFill="1" applyBorder="1" applyAlignment="1" applyProtection="1">
      <alignment horizontal="right" vertical="top"/>
      <protection locked="0"/>
    </xf>
    <xf numFmtId="0" fontId="14" fillId="4" borderId="17" xfId="3" applyFont="1" applyFill="1" applyBorder="1" applyAlignment="1" applyProtection="1">
      <alignment vertical="center" textRotation="255" shrinkToFit="1"/>
      <protection locked="0"/>
    </xf>
    <xf numFmtId="177" fontId="14" fillId="4" borderId="29" xfId="3" applyNumberFormat="1" applyFont="1" applyFill="1" applyBorder="1" applyAlignment="1" applyProtection="1">
      <alignment vertical="top"/>
      <protection locked="0"/>
    </xf>
    <xf numFmtId="0" fontId="14" fillId="2" borderId="109" xfId="3" applyFont="1" applyFill="1" applyBorder="1" applyAlignment="1" applyProtection="1">
      <alignment vertical="center" textRotation="255"/>
      <protection locked="0"/>
    </xf>
    <xf numFmtId="0" fontId="14" fillId="8" borderId="111" xfId="3" applyFont="1" applyFill="1" applyBorder="1" applyAlignment="1" applyProtection="1">
      <alignment vertical="center" textRotation="255"/>
      <protection locked="0"/>
    </xf>
    <xf numFmtId="0" fontId="14" fillId="4" borderId="111" xfId="3" applyFont="1" applyFill="1" applyBorder="1" applyAlignment="1" applyProtection="1">
      <alignment vertical="center" textRotation="255" shrinkToFit="1"/>
      <protection locked="0"/>
    </xf>
    <xf numFmtId="0" fontId="23" fillId="0" borderId="0" xfId="5" applyFont="1" applyFill="1" applyBorder="1" applyAlignment="1" applyProtection="1">
      <alignment vertical="center"/>
      <protection locked="0"/>
    </xf>
    <xf numFmtId="0" fontId="18" fillId="0" borderId="0" xfId="5" applyFont="1" applyFill="1" applyBorder="1" applyAlignment="1" applyProtection="1">
      <alignment vertical="center"/>
      <protection locked="0"/>
    </xf>
    <xf numFmtId="0" fontId="18" fillId="0" borderId="0" xfId="5" applyFont="1" applyAlignment="1" applyProtection="1">
      <alignment vertical="center"/>
      <protection locked="0"/>
    </xf>
    <xf numFmtId="0" fontId="18" fillId="0" borderId="0" xfId="5" applyFont="1" applyProtection="1">
      <protection locked="0"/>
    </xf>
    <xf numFmtId="0" fontId="16" fillId="0" borderId="0" xfId="5" applyFont="1" applyFill="1" applyBorder="1" applyAlignment="1" applyProtection="1">
      <alignment horizontal="center" vertical="center"/>
      <protection locked="0"/>
    </xf>
    <xf numFmtId="38" fontId="16" fillId="0" borderId="0" xfId="6" applyFont="1" applyFill="1" applyBorder="1" applyAlignment="1" applyProtection="1">
      <alignment horizontal="center" vertical="center"/>
      <protection locked="0"/>
    </xf>
    <xf numFmtId="0" fontId="18" fillId="0" borderId="0" xfId="5" applyFont="1" applyAlignment="1" applyProtection="1">
      <alignment horizontal="center"/>
      <protection locked="0"/>
    </xf>
    <xf numFmtId="38" fontId="18" fillId="0" borderId="0" xfId="5" applyNumberFormat="1" applyFont="1" applyFill="1" applyBorder="1" applyAlignment="1" applyProtection="1">
      <alignment vertical="center"/>
      <protection locked="0"/>
    </xf>
    <xf numFmtId="0" fontId="16" fillId="0" borderId="0" xfId="5" applyFont="1" applyFill="1" applyBorder="1" applyAlignment="1" applyProtection="1">
      <alignment horizontal="right" vertical="center"/>
      <protection locked="0"/>
    </xf>
    <xf numFmtId="38" fontId="16" fillId="0" borderId="0" xfId="5" applyNumberFormat="1" applyFont="1" applyFill="1" applyBorder="1" applyAlignment="1" applyProtection="1">
      <alignment vertical="center"/>
      <protection locked="0"/>
    </xf>
    <xf numFmtId="178" fontId="18" fillId="3" borderId="91" xfId="5" applyNumberFormat="1" applyFont="1" applyFill="1" applyBorder="1" applyAlignment="1" applyProtection="1">
      <alignment vertical="center" shrinkToFit="1"/>
      <protection locked="0"/>
    </xf>
    <xf numFmtId="185" fontId="18" fillId="0" borderId="0" xfId="5" applyNumberFormat="1" applyFont="1" applyFill="1" applyBorder="1" applyAlignment="1" applyProtection="1">
      <alignment vertical="center"/>
      <protection locked="0"/>
    </xf>
    <xf numFmtId="180" fontId="18" fillId="3" borderId="14" xfId="5" applyNumberFormat="1" applyFont="1" applyFill="1" applyBorder="1" applyAlignment="1" applyProtection="1">
      <alignment vertical="center" shrinkToFit="1"/>
      <protection locked="0"/>
    </xf>
    <xf numFmtId="180" fontId="18" fillId="0" borderId="0" xfId="5" applyNumberFormat="1" applyFont="1" applyFill="1" applyBorder="1" applyAlignment="1" applyProtection="1">
      <alignment vertical="center"/>
      <protection locked="0"/>
    </xf>
    <xf numFmtId="180" fontId="18" fillId="3" borderId="92" xfId="5" applyNumberFormat="1" applyFont="1" applyFill="1" applyBorder="1" applyAlignment="1" applyProtection="1">
      <alignment vertical="center" shrinkToFit="1"/>
      <protection locked="0"/>
    </xf>
    <xf numFmtId="0" fontId="16" fillId="0" borderId="0" xfId="5" applyFont="1" applyFill="1" applyBorder="1" applyAlignment="1" applyProtection="1">
      <alignment vertical="center"/>
      <protection locked="0"/>
    </xf>
    <xf numFmtId="195" fontId="14" fillId="3" borderId="85" xfId="0" applyNumberFormat="1" applyFont="1" applyFill="1" applyBorder="1" applyAlignment="1" applyProtection="1">
      <alignment horizontal="center" vertical="center" wrapText="1"/>
      <protection locked="0"/>
    </xf>
    <xf numFmtId="0" fontId="16" fillId="0" borderId="0" xfId="5" applyFont="1" applyFill="1" applyBorder="1" applyAlignment="1" applyProtection="1">
      <alignment vertical="center" shrinkToFit="1"/>
      <protection locked="0"/>
    </xf>
    <xf numFmtId="0" fontId="18" fillId="0" borderId="0" xfId="5" applyFont="1" applyAlignment="1" applyProtection="1">
      <alignment shrinkToFit="1"/>
      <protection locked="0"/>
    </xf>
    <xf numFmtId="0" fontId="18" fillId="4" borderId="41" xfId="5" applyFont="1" applyFill="1" applyBorder="1" applyAlignment="1" applyProtection="1">
      <alignment horizontal="center" vertical="center"/>
      <protection locked="0"/>
    </xf>
    <xf numFmtId="184" fontId="18" fillId="4" borderId="42" xfId="5" applyNumberFormat="1" applyFont="1" applyFill="1" applyBorder="1" applyAlignment="1" applyProtection="1">
      <alignment horizontal="left" vertical="center" indent="1"/>
      <protection locked="0"/>
    </xf>
    <xf numFmtId="0" fontId="18" fillId="0" borderId="0" xfId="5" applyNumberFormat="1" applyFont="1" applyFill="1" applyBorder="1" applyAlignment="1" applyProtection="1">
      <alignment vertical="center"/>
      <protection locked="0"/>
    </xf>
    <xf numFmtId="176" fontId="18" fillId="3" borderId="4" xfId="4" applyNumberFormat="1" applyFont="1" applyFill="1" applyBorder="1" applyAlignment="1" applyProtection="1">
      <alignment vertical="center"/>
      <protection locked="0"/>
    </xf>
    <xf numFmtId="184" fontId="18" fillId="4" borderId="68" xfId="5" applyNumberFormat="1" applyFont="1" applyFill="1" applyBorder="1" applyAlignment="1" applyProtection="1">
      <alignment vertical="center"/>
      <protection locked="0"/>
    </xf>
    <xf numFmtId="184" fontId="18" fillId="4" borderId="69" xfId="5" applyNumberFormat="1" applyFont="1" applyFill="1" applyBorder="1" applyAlignment="1" applyProtection="1">
      <alignment vertical="center"/>
      <protection locked="0"/>
    </xf>
    <xf numFmtId="176" fontId="18" fillId="4" borderId="74" xfId="4" applyNumberFormat="1" applyFont="1" applyFill="1" applyBorder="1" applyAlignment="1" applyProtection="1">
      <alignment vertical="center"/>
      <protection locked="0"/>
    </xf>
    <xf numFmtId="180" fontId="18" fillId="3" borderId="14" xfId="4" applyNumberFormat="1" applyFont="1" applyFill="1" applyBorder="1" applyAlignment="1" applyProtection="1">
      <alignment vertical="center"/>
      <protection locked="0"/>
    </xf>
    <xf numFmtId="180" fontId="18" fillId="3" borderId="92" xfId="4" applyNumberFormat="1" applyFont="1" applyFill="1" applyBorder="1" applyAlignment="1" applyProtection="1">
      <alignment vertical="center"/>
      <protection locked="0"/>
    </xf>
    <xf numFmtId="0" fontId="18" fillId="4" borderId="42" xfId="5" applyFont="1" applyFill="1" applyBorder="1" applyAlignment="1" applyProtection="1">
      <alignment horizontal="center" vertical="center"/>
      <protection locked="0"/>
    </xf>
    <xf numFmtId="38" fontId="18" fillId="4" borderId="14" xfId="6" applyFont="1" applyFill="1" applyBorder="1" applyAlignment="1" applyProtection="1">
      <alignment horizontal="center" vertical="center" wrapText="1"/>
      <protection locked="0"/>
    </xf>
    <xf numFmtId="38" fontId="18" fillId="4" borderId="11" xfId="6" applyFont="1" applyFill="1" applyBorder="1" applyAlignment="1" applyProtection="1">
      <alignment horizontal="center" vertical="center"/>
      <protection locked="0"/>
    </xf>
    <xf numFmtId="38" fontId="18" fillId="3" borderId="107" xfId="6" applyFont="1" applyFill="1" applyBorder="1" applyAlignment="1" applyProtection="1">
      <alignment horizontal="right" vertical="center"/>
      <protection locked="0"/>
    </xf>
    <xf numFmtId="38" fontId="18" fillId="4" borderId="12" xfId="6" applyFont="1" applyFill="1" applyBorder="1" applyAlignment="1" applyProtection="1">
      <alignment horizontal="center" vertical="center"/>
      <protection locked="0"/>
    </xf>
    <xf numFmtId="38" fontId="18" fillId="3" borderId="5" xfId="6" applyFont="1" applyFill="1" applyBorder="1" applyAlignment="1" applyProtection="1">
      <alignment horizontal="right" vertical="center"/>
      <protection locked="0"/>
    </xf>
    <xf numFmtId="0" fontId="18" fillId="4" borderId="81" xfId="5" applyFont="1" applyFill="1" applyBorder="1" applyAlignment="1" applyProtection="1">
      <alignment vertical="center"/>
      <protection locked="0"/>
    </xf>
    <xf numFmtId="38" fontId="18" fillId="4" borderId="18" xfId="6" applyFont="1" applyFill="1" applyBorder="1" applyAlignment="1" applyProtection="1">
      <alignment horizontal="center" vertical="center"/>
      <protection locked="0"/>
    </xf>
    <xf numFmtId="38" fontId="18" fillId="3" borderId="84" xfId="6" applyFont="1" applyFill="1" applyBorder="1" applyAlignment="1" applyProtection="1">
      <alignment horizontal="right" vertical="center"/>
      <protection locked="0"/>
    </xf>
    <xf numFmtId="38" fontId="18" fillId="3" borderId="14" xfId="6" applyFont="1" applyFill="1" applyBorder="1" applyAlignment="1" applyProtection="1">
      <alignment horizontal="right" vertical="center"/>
      <protection locked="0"/>
    </xf>
    <xf numFmtId="0" fontId="18" fillId="0" borderId="0" xfId="5" applyFont="1" applyFill="1" applyBorder="1" applyAlignment="1" applyProtection="1">
      <alignment vertical="center" shrinkToFit="1"/>
      <protection locked="0"/>
    </xf>
    <xf numFmtId="195" fontId="14" fillId="3" borderId="85" xfId="0" applyNumberFormat="1" applyFont="1" applyFill="1" applyBorder="1" applyAlignment="1" applyProtection="1">
      <alignment horizontal="center" vertical="center"/>
      <protection locked="0"/>
    </xf>
    <xf numFmtId="0" fontId="14" fillId="0" borderId="0" xfId="3" applyFont="1" applyFill="1" applyBorder="1" applyAlignment="1" applyProtection="1">
      <alignment horizontal="left" vertical="top"/>
      <protection locked="0"/>
    </xf>
    <xf numFmtId="0" fontId="11" fillId="4" borderId="43" xfId="0" applyFont="1" applyFill="1" applyBorder="1" applyAlignment="1" applyProtection="1">
      <alignment horizontal="center" vertical="center" shrinkToFit="1"/>
    </xf>
    <xf numFmtId="0" fontId="11" fillId="0" borderId="0" xfId="0" applyFont="1">
      <alignment vertical="center"/>
    </xf>
    <xf numFmtId="0" fontId="45" fillId="0" borderId="0" xfId="0" applyFont="1">
      <alignment vertical="center"/>
    </xf>
    <xf numFmtId="0" fontId="11" fillId="0" borderId="26" xfId="0" applyFont="1" applyBorder="1" applyAlignment="1">
      <alignment horizontal="center" vertical="center"/>
    </xf>
    <xf numFmtId="0" fontId="34" fillId="0" borderId="0" xfId="0" applyFont="1" applyAlignment="1">
      <alignment vertical="center" wrapText="1"/>
    </xf>
    <xf numFmtId="0" fontId="46" fillId="4" borderId="58" xfId="0" applyFont="1" applyFill="1" applyBorder="1" applyAlignment="1">
      <alignment horizontal="center" vertical="center" shrinkToFit="1"/>
    </xf>
    <xf numFmtId="178" fontId="11" fillId="4" borderId="0" xfId="2" applyNumberFormat="1" applyFont="1" applyFill="1" applyBorder="1" applyAlignment="1" applyProtection="1">
      <alignment vertical="center" shrinkToFit="1"/>
    </xf>
    <xf numFmtId="178" fontId="11" fillId="4" borderId="0" xfId="2" applyNumberFormat="1" applyFont="1" applyFill="1" applyBorder="1" applyAlignment="1" applyProtection="1">
      <alignment horizontal="left" vertical="center"/>
    </xf>
    <xf numFmtId="0" fontId="11" fillId="0" borderId="0" xfId="0" applyFont="1" applyAlignment="1">
      <alignment vertical="center" wrapText="1"/>
    </xf>
    <xf numFmtId="0" fontId="49" fillId="0" borderId="0" xfId="0" applyFont="1" applyAlignment="1">
      <alignment vertical="center" wrapText="1"/>
    </xf>
    <xf numFmtId="0" fontId="37" fillId="0" borderId="0" xfId="0" applyFont="1" applyAlignment="1">
      <alignment vertical="center" wrapText="1"/>
    </xf>
    <xf numFmtId="0" fontId="35" fillId="4" borderId="137" xfId="0" applyFont="1" applyFill="1" applyBorder="1" applyAlignment="1" applyProtection="1">
      <alignment horizontal="center" vertical="center" shrinkToFit="1"/>
    </xf>
    <xf numFmtId="0" fontId="42" fillId="0" borderId="28" xfId="0" applyFont="1" applyBorder="1" applyAlignment="1" applyProtection="1">
      <alignment vertical="top" wrapText="1"/>
      <protection locked="0"/>
    </xf>
    <xf numFmtId="0" fontId="11" fillId="0" borderId="0" xfId="0" applyFont="1" applyProtection="1">
      <alignment vertical="center"/>
      <protection locked="0"/>
    </xf>
    <xf numFmtId="0" fontId="34" fillId="0" borderId="28" xfId="0" applyFont="1" applyBorder="1" applyAlignment="1" applyProtection="1">
      <alignment vertical="top"/>
      <protection locked="0"/>
    </xf>
    <xf numFmtId="0" fontId="34" fillId="0" borderId="0" xfId="0" applyFont="1">
      <alignment vertical="center"/>
    </xf>
    <xf numFmtId="0" fontId="46" fillId="0" borderId="0" xfId="0" applyFont="1" applyProtection="1">
      <alignment vertical="center"/>
      <protection locked="0"/>
    </xf>
    <xf numFmtId="0" fontId="31" fillId="5" borderId="139" xfId="0" applyFont="1" applyFill="1" applyBorder="1" applyAlignment="1" applyProtection="1">
      <alignment horizontal="center" vertical="center"/>
    </xf>
    <xf numFmtId="0" fontId="35" fillId="0" borderId="0" xfId="0" applyFont="1" applyFill="1" applyAlignment="1" applyProtection="1">
      <alignment vertical="center" wrapText="1"/>
      <protection locked="0"/>
    </xf>
    <xf numFmtId="0" fontId="25" fillId="0" borderId="0" xfId="5" applyFont="1" applyFill="1" applyBorder="1" applyAlignment="1" applyProtection="1">
      <alignment vertical="center"/>
      <protection locked="0"/>
    </xf>
    <xf numFmtId="0" fontId="51" fillId="0" borderId="0" xfId="3" applyFont="1" applyFill="1" applyBorder="1" applyAlignment="1" applyProtection="1">
      <alignment horizontal="left" vertical="center"/>
      <protection locked="0"/>
    </xf>
    <xf numFmtId="0" fontId="52" fillId="0" borderId="0" xfId="3" applyFont="1" applyFill="1" applyBorder="1" applyAlignment="1" applyProtection="1">
      <alignment vertical="center"/>
      <protection locked="0"/>
    </xf>
    <xf numFmtId="0" fontId="11" fillId="7" borderId="1" xfId="0" applyFont="1" applyFill="1" applyBorder="1" applyAlignment="1" applyProtection="1">
      <alignment horizontal="center" vertical="center"/>
      <protection locked="0"/>
    </xf>
    <xf numFmtId="0" fontId="11" fillId="3" borderId="40" xfId="0" applyFont="1" applyFill="1" applyBorder="1" applyAlignment="1" applyProtection="1">
      <alignment vertical="center"/>
      <protection locked="0"/>
    </xf>
    <xf numFmtId="0" fontId="29" fillId="0" borderId="0" xfId="0" applyFont="1" applyProtection="1">
      <alignment vertical="center"/>
    </xf>
    <xf numFmtId="0" fontId="11" fillId="4" borderId="38" xfId="0" applyFont="1" applyFill="1" applyBorder="1" applyAlignment="1" applyProtection="1">
      <alignment vertical="center" wrapText="1"/>
    </xf>
    <xf numFmtId="0" fontId="11" fillId="4" borderId="66" xfId="0" applyFont="1" applyFill="1" applyBorder="1" applyAlignment="1" applyProtection="1">
      <alignment vertical="center" wrapText="1"/>
    </xf>
    <xf numFmtId="0" fontId="36" fillId="5" borderId="48" xfId="0" applyFont="1" applyFill="1" applyBorder="1" applyAlignment="1" applyProtection="1">
      <alignment horizontal="center" vertical="center"/>
    </xf>
    <xf numFmtId="0" fontId="11" fillId="0" borderId="48" xfId="0" applyFont="1" applyFill="1" applyBorder="1" applyAlignment="1" applyProtection="1">
      <alignment vertical="center"/>
    </xf>
    <xf numFmtId="0" fontId="29" fillId="0" borderId="0" xfId="0" applyFont="1" applyProtection="1">
      <alignment vertical="center"/>
    </xf>
    <xf numFmtId="0" fontId="26" fillId="0" borderId="0" xfId="0" applyFont="1">
      <alignment vertical="center"/>
    </xf>
    <xf numFmtId="0" fontId="27" fillId="0" borderId="0" xfId="0" applyFont="1">
      <alignment vertical="center"/>
    </xf>
    <xf numFmtId="0" fontId="26" fillId="0" borderId="0" xfId="0" applyFont="1" applyAlignment="1">
      <alignment vertical="center" shrinkToFit="1"/>
    </xf>
    <xf numFmtId="0" fontId="27" fillId="0" borderId="0" xfId="0" applyFont="1" applyAlignment="1">
      <alignment vertical="center" wrapText="1"/>
    </xf>
    <xf numFmtId="0" fontId="29" fillId="0" borderId="0" xfId="0" applyFont="1" applyAlignment="1">
      <alignment vertical="center" wrapText="1"/>
    </xf>
    <xf numFmtId="0" fontId="29" fillId="0" borderId="0" xfId="0" applyFont="1">
      <alignment vertical="center"/>
    </xf>
    <xf numFmtId="0" fontId="30" fillId="0" borderId="0" xfId="0" applyFont="1" applyAlignment="1">
      <alignment horizontal="center" vertical="top" wrapText="1"/>
    </xf>
    <xf numFmtId="0" fontId="31" fillId="0" borderId="0" xfId="0" applyFont="1" applyAlignment="1">
      <alignment vertical="center" wrapText="1"/>
    </xf>
    <xf numFmtId="0" fontId="11" fillId="0" borderId="0" xfId="0" applyFont="1" applyAlignment="1">
      <alignment vertical="top"/>
    </xf>
    <xf numFmtId="0" fontId="32" fillId="0" borderId="0" xfId="0" applyFont="1" applyAlignment="1">
      <alignment vertical="center" wrapText="1"/>
    </xf>
    <xf numFmtId="49" fontId="29" fillId="0" borderId="0" xfId="0" applyNumberFormat="1" applyFont="1">
      <alignment vertical="center"/>
    </xf>
    <xf numFmtId="0" fontId="11" fillId="0" borderId="0" xfId="0" applyFont="1" applyAlignment="1">
      <alignment vertical="top" wrapText="1"/>
    </xf>
    <xf numFmtId="0" fontId="11" fillId="5" borderId="1" xfId="0" applyFont="1" applyFill="1" applyBorder="1" applyAlignment="1">
      <alignment horizontal="center" vertical="center"/>
    </xf>
    <xf numFmtId="0" fontId="11" fillId="0" borderId="16" xfId="0" applyFont="1" applyBorder="1" applyAlignment="1">
      <alignment vertical="top" wrapText="1"/>
    </xf>
    <xf numFmtId="0" fontId="11" fillId="5" borderId="1" xfId="0" applyFont="1" applyFill="1" applyBorder="1" applyAlignment="1">
      <alignment horizontal="center" vertical="center" shrinkToFit="1"/>
    </xf>
    <xf numFmtId="49" fontId="11" fillId="0" borderId="47" xfId="0" applyNumberFormat="1" applyFont="1" applyBorder="1" applyAlignment="1" applyProtection="1">
      <alignment horizontal="center" vertical="center"/>
      <protection locked="0"/>
    </xf>
    <xf numFmtId="0" fontId="11" fillId="0" borderId="40" xfId="0" applyFont="1" applyBorder="1" applyAlignment="1">
      <alignment horizontal="center" vertical="center"/>
    </xf>
    <xf numFmtId="49" fontId="11" fillId="0" borderId="40" xfId="0" applyNumberFormat="1" applyFont="1" applyBorder="1" applyAlignment="1" applyProtection="1">
      <alignment horizontal="center" vertical="center"/>
      <protection locked="0"/>
    </xf>
    <xf numFmtId="179" fontId="36" fillId="5" borderId="47" xfId="0" applyNumberFormat="1" applyFont="1" applyFill="1" applyBorder="1" applyAlignment="1">
      <alignment horizontal="center" vertical="center"/>
    </xf>
    <xf numFmtId="0" fontId="33" fillId="0" borderId="17" xfId="0" applyFont="1" applyBorder="1" applyAlignment="1" applyProtection="1">
      <alignment vertical="center" wrapText="1"/>
      <protection locked="0"/>
    </xf>
    <xf numFmtId="0" fontId="11" fillId="5" borderId="58" xfId="0" applyFont="1" applyFill="1" applyBorder="1" applyAlignment="1">
      <alignment horizontal="center" vertical="center"/>
    </xf>
    <xf numFmtId="0" fontId="11" fillId="5" borderId="21"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27" fillId="0" borderId="0" xfId="0" applyFont="1" applyAlignment="1">
      <alignment vertical="top"/>
    </xf>
    <xf numFmtId="0" fontId="31" fillId="4" borderId="58" xfId="0" applyFont="1" applyFill="1" applyBorder="1" applyAlignment="1">
      <alignment horizontal="center" vertical="center"/>
    </xf>
    <xf numFmtId="0" fontId="31" fillId="4" borderId="58" xfId="0" applyFont="1" applyFill="1" applyBorder="1" applyAlignment="1">
      <alignment horizontal="center" vertical="center" wrapText="1"/>
    </xf>
    <xf numFmtId="0" fontId="33" fillId="4" borderId="21" xfId="0" applyFont="1" applyFill="1" applyBorder="1" applyAlignment="1">
      <alignment horizontal="center" vertical="center" wrapText="1"/>
    </xf>
    <xf numFmtId="0" fontId="35" fillId="5" borderId="101" xfId="0" applyFont="1" applyFill="1" applyBorder="1" applyAlignment="1">
      <alignment horizontal="center" vertical="center" wrapText="1"/>
    </xf>
    <xf numFmtId="0" fontId="11" fillId="5" borderId="104" xfId="0" applyFont="1" applyFill="1" applyBorder="1" applyAlignment="1">
      <alignment horizontal="center" vertical="center"/>
    </xf>
    <xf numFmtId="0" fontId="36" fillId="5" borderId="1" xfId="0" applyFont="1" applyFill="1" applyBorder="1" applyAlignment="1">
      <alignment horizontal="center" vertical="center"/>
    </xf>
    <xf numFmtId="0" fontId="39" fillId="0" borderId="0" xfId="0" applyFont="1" applyAlignment="1">
      <alignment vertical="top" wrapText="1"/>
    </xf>
    <xf numFmtId="0" fontId="11" fillId="0" borderId="1" xfId="0" applyFont="1" applyBorder="1" applyAlignment="1">
      <alignment horizontal="center" vertical="center"/>
    </xf>
    <xf numFmtId="0" fontId="39" fillId="0" borderId="16" xfId="0" applyFont="1" applyBorder="1" applyAlignment="1">
      <alignment vertical="top" wrapText="1"/>
    </xf>
    <xf numFmtId="0" fontId="36" fillId="5" borderId="47" xfId="0" applyFont="1" applyFill="1" applyBorder="1" applyAlignment="1">
      <alignment horizontal="center" vertical="center"/>
    </xf>
    <xf numFmtId="0" fontId="36" fillId="5" borderId="40" xfId="0" applyFont="1" applyFill="1" applyBorder="1">
      <alignment vertical="center"/>
    </xf>
    <xf numFmtId="0" fontId="36" fillId="5" borderId="48" xfId="0" applyFont="1" applyFill="1" applyBorder="1" applyAlignment="1">
      <alignment horizontal="center" vertical="center"/>
    </xf>
    <xf numFmtId="14" fontId="11" fillId="0" borderId="47" xfId="0" applyNumberFormat="1" applyFont="1" applyBorder="1" applyAlignment="1" applyProtection="1">
      <alignment horizontal="center" vertical="center"/>
      <protection locked="0"/>
    </xf>
    <xf numFmtId="14" fontId="11" fillId="0" borderId="48" xfId="0" applyNumberFormat="1" applyFont="1" applyBorder="1" applyAlignment="1" applyProtection="1">
      <alignment horizontal="center" vertical="center"/>
      <protection locked="0"/>
    </xf>
    <xf numFmtId="14" fontId="11" fillId="0" borderId="47" xfId="0" applyNumberFormat="1" applyFont="1" applyBorder="1" applyAlignment="1">
      <alignment horizontal="center" vertical="center"/>
    </xf>
    <xf numFmtId="14" fontId="11" fillId="0" borderId="48" xfId="0" applyNumberFormat="1" applyFont="1" applyBorder="1" applyAlignment="1">
      <alignment horizontal="center" vertical="center"/>
    </xf>
    <xf numFmtId="0" fontId="33" fillId="0" borderId="47" xfId="0" applyFont="1" applyBorder="1" applyAlignment="1">
      <alignment horizontal="center" vertical="center" shrinkToFit="1"/>
    </xf>
    <xf numFmtId="14" fontId="11" fillId="0" borderId="32" xfId="0" applyNumberFormat="1" applyFont="1" applyBorder="1" applyAlignment="1">
      <alignment horizontal="center" vertical="center"/>
    </xf>
    <xf numFmtId="0" fontId="11" fillId="0" borderId="15" xfId="0" applyFont="1" applyBorder="1" applyAlignment="1">
      <alignment horizontal="center" vertical="center"/>
    </xf>
    <xf numFmtId="14" fontId="11" fillId="0" borderId="38" xfId="0" applyNumberFormat="1" applyFont="1" applyBorder="1" applyAlignment="1">
      <alignment horizontal="center" vertical="center"/>
    </xf>
    <xf numFmtId="0" fontId="33" fillId="0" borderId="32" xfId="0" applyFont="1" applyBorder="1" applyAlignment="1">
      <alignment horizontal="center" vertical="center" shrinkToFit="1"/>
    </xf>
    <xf numFmtId="0" fontId="38" fillId="5" borderId="51" xfId="0" applyFont="1" applyFill="1" applyBorder="1" applyAlignment="1">
      <alignment horizontal="center" vertical="center" wrapText="1"/>
    </xf>
    <xf numFmtId="0" fontId="38" fillId="5" borderId="45" xfId="0" applyFont="1" applyFill="1" applyBorder="1" applyAlignment="1">
      <alignment horizontal="center" vertical="center" wrapText="1"/>
    </xf>
    <xf numFmtId="0" fontId="39" fillId="0" borderId="0" xfId="0" applyFont="1" applyAlignment="1">
      <alignment vertical="center" wrapText="1"/>
    </xf>
    <xf numFmtId="0" fontId="31" fillId="5" borderId="139" xfId="0" applyFont="1" applyFill="1" applyBorder="1" applyAlignment="1">
      <alignment horizontal="center" vertical="center"/>
    </xf>
    <xf numFmtId="0" fontId="11" fillId="4" borderId="41" xfId="0" applyFont="1" applyFill="1" applyBorder="1" applyAlignment="1">
      <alignment horizontal="center" vertical="center"/>
    </xf>
    <xf numFmtId="0" fontId="11" fillId="4" borderId="2" xfId="0" applyFont="1" applyFill="1" applyBorder="1" applyAlignment="1">
      <alignment horizontal="center" vertical="center"/>
    </xf>
    <xf numFmtId="0" fontId="11" fillId="4" borderId="20" xfId="0" applyFont="1" applyFill="1" applyBorder="1" applyAlignment="1">
      <alignment horizontal="center" vertical="center" shrinkToFit="1"/>
    </xf>
    <xf numFmtId="0" fontId="27" fillId="4" borderId="20" xfId="0" applyFont="1" applyFill="1" applyBorder="1" applyAlignment="1">
      <alignment horizontal="center" vertical="center" shrinkToFit="1"/>
    </xf>
    <xf numFmtId="0" fontId="35" fillId="4" borderId="6" xfId="0" applyFont="1" applyFill="1" applyBorder="1" applyAlignment="1">
      <alignment horizontal="center" vertical="center" shrinkToFit="1"/>
    </xf>
    <xf numFmtId="0" fontId="35" fillId="4" borderId="47" xfId="0" applyFont="1" applyFill="1" applyBorder="1" applyAlignment="1">
      <alignment horizontal="center" vertical="center" shrinkToFit="1"/>
    </xf>
    <xf numFmtId="0" fontId="11" fillId="4" borderId="43" xfId="0" applyFont="1" applyFill="1" applyBorder="1" applyAlignment="1">
      <alignment horizontal="center" vertical="center" shrinkToFit="1"/>
    </xf>
    <xf numFmtId="0" fontId="35" fillId="4" borderId="137" xfId="0" applyFont="1" applyFill="1" applyBorder="1" applyAlignment="1">
      <alignment horizontal="center" vertical="center" shrinkToFit="1"/>
    </xf>
    <xf numFmtId="0" fontId="35" fillId="4" borderId="70" xfId="0" applyFont="1" applyFill="1" applyBorder="1" applyAlignment="1">
      <alignment horizontal="center" vertical="center" shrinkToFit="1"/>
    </xf>
    <xf numFmtId="0" fontId="11" fillId="0" borderId="15" xfId="0" applyFont="1" applyBorder="1" applyAlignment="1">
      <alignment vertical="center" textRotation="255"/>
    </xf>
    <xf numFmtId="176" fontId="11" fillId="0" borderId="0" xfId="0" applyNumberFormat="1" applyFont="1">
      <alignment vertical="center"/>
    </xf>
    <xf numFmtId="0" fontId="11" fillId="4" borderId="13" xfId="0" applyFont="1" applyFill="1" applyBorder="1" applyAlignment="1">
      <alignment horizontal="center" vertical="center"/>
    </xf>
    <xf numFmtId="0" fontId="11" fillId="0" borderId="0" xfId="0" applyFont="1" applyAlignment="1">
      <alignment horizontal="right" vertical="center"/>
    </xf>
    <xf numFmtId="177" fontId="11" fillId="0" borderId="0" xfId="0" applyNumberFormat="1" applyFont="1">
      <alignment vertical="center"/>
    </xf>
    <xf numFmtId="196" fontId="11" fillId="3" borderId="136" xfId="4" applyNumberFormat="1" applyFont="1" applyFill="1" applyBorder="1" applyAlignment="1" applyProtection="1">
      <alignment vertical="center"/>
    </xf>
    <xf numFmtId="0" fontId="11" fillId="0" borderId="66" xfId="0" applyFont="1" applyFill="1" applyBorder="1" applyAlignment="1" applyProtection="1">
      <alignment horizontal="center" vertical="center"/>
    </xf>
    <xf numFmtId="196" fontId="33" fillId="3" borderId="74" xfId="0" quotePrefix="1" applyNumberFormat="1" applyFont="1" applyFill="1" applyBorder="1" applyAlignment="1" applyProtection="1">
      <alignment vertical="center" wrapText="1"/>
    </xf>
    <xf numFmtId="196" fontId="33" fillId="3" borderId="152" xfId="0" applyNumberFormat="1" applyFont="1" applyFill="1" applyBorder="1" applyAlignment="1" applyProtection="1">
      <alignment vertical="center" shrinkToFit="1"/>
    </xf>
    <xf numFmtId="0" fontId="11" fillId="0" borderId="1" xfId="0" applyFont="1" applyBorder="1">
      <alignment vertical="center"/>
    </xf>
    <xf numFmtId="0" fontId="33" fillId="0" borderId="0" xfId="0" applyFont="1">
      <alignment vertical="center"/>
    </xf>
    <xf numFmtId="0" fontId="11" fillId="0" borderId="0" xfId="0" applyFont="1">
      <alignment vertical="center"/>
    </xf>
    <xf numFmtId="0" fontId="37" fillId="0" borderId="0" xfId="0" applyFont="1">
      <alignment vertical="center"/>
    </xf>
    <xf numFmtId="0" fontId="53" fillId="0" borderId="0" xfId="0" applyFont="1">
      <alignment vertical="center"/>
    </xf>
    <xf numFmtId="0" fontId="0" fillId="0" borderId="0" xfId="3" applyFont="1">
      <alignment vertical="center"/>
    </xf>
    <xf numFmtId="0" fontId="7" fillId="0" borderId="0" xfId="3">
      <alignment vertical="center"/>
    </xf>
    <xf numFmtId="0" fontId="54" fillId="0" borderId="0" xfId="3" applyFont="1">
      <alignment vertical="center"/>
    </xf>
    <xf numFmtId="0" fontId="11" fillId="0" borderId="0" xfId="0" applyFont="1" applyAlignment="1">
      <alignment horizontal="left" vertical="top" wrapText="1"/>
    </xf>
    <xf numFmtId="0" fontId="55" fillId="0" borderId="0" xfId="0" applyFont="1">
      <alignment vertical="center"/>
    </xf>
    <xf numFmtId="0" fontId="28" fillId="0" borderId="0" xfId="0" applyFont="1">
      <alignment vertical="center"/>
    </xf>
    <xf numFmtId="0" fontId="28" fillId="0" borderId="0" xfId="0" applyFont="1" applyAlignment="1">
      <alignment horizontal="center" vertical="center"/>
    </xf>
    <xf numFmtId="0" fontId="46" fillId="0" borderId="0" xfId="0" applyFont="1">
      <alignment vertical="center"/>
    </xf>
    <xf numFmtId="0" fontId="11" fillId="0" borderId="0" xfId="0" applyFont="1" applyAlignment="1">
      <alignment horizontal="center" vertical="center"/>
    </xf>
    <xf numFmtId="0" fontId="57" fillId="0" borderId="0" xfId="0" applyFont="1">
      <alignment vertical="center"/>
    </xf>
    <xf numFmtId="182" fontId="26" fillId="0" borderId="0" xfId="0" applyNumberFormat="1" applyFont="1" applyAlignment="1">
      <alignment horizontal="right" vertical="center"/>
    </xf>
    <xf numFmtId="0" fontId="26" fillId="0" borderId="0" xfId="0" applyFont="1" applyAlignment="1">
      <alignment horizontal="right" vertical="center"/>
    </xf>
    <xf numFmtId="49" fontId="26" fillId="3" borderId="0" xfId="0" applyNumberFormat="1" applyFont="1" applyFill="1" applyAlignment="1">
      <alignment horizontal="center" vertical="center"/>
    </xf>
    <xf numFmtId="0" fontId="26" fillId="0" borderId="0" xfId="0" applyFont="1" applyAlignment="1">
      <alignment horizontal="center" vertical="center"/>
    </xf>
    <xf numFmtId="198" fontId="26" fillId="3" borderId="0" xfId="0" applyNumberFormat="1" applyFont="1" applyFill="1" applyAlignment="1">
      <alignment horizontal="center" vertical="center"/>
    </xf>
    <xf numFmtId="0" fontId="26" fillId="0" borderId="0" xfId="0" applyFont="1" applyAlignment="1">
      <alignment horizontal="center" vertical="center" wrapText="1" shrinkToFit="1"/>
    </xf>
    <xf numFmtId="0" fontId="26" fillId="0" borderId="0" xfId="0" applyFont="1" applyAlignment="1">
      <alignment horizontal="center" vertical="center" shrinkToFit="1"/>
    </xf>
    <xf numFmtId="0" fontId="26" fillId="0" borderId="0" xfId="0" applyFont="1" applyAlignment="1">
      <alignment vertical="center" wrapText="1"/>
    </xf>
    <xf numFmtId="0" fontId="26" fillId="0" borderId="0" xfId="0" applyFont="1" applyAlignment="1">
      <alignment horizontal="left" vertical="center" wrapText="1"/>
    </xf>
    <xf numFmtId="0" fontId="29" fillId="0" borderId="0" xfId="0" applyFont="1" applyAlignment="1">
      <alignment horizontal="center" vertical="center" wrapText="1"/>
    </xf>
    <xf numFmtId="0" fontId="26" fillId="0" borderId="0" xfId="0" applyFont="1" applyAlignment="1">
      <alignment horizontal="left" vertical="center"/>
    </xf>
    <xf numFmtId="0" fontId="58" fillId="0" borderId="0" xfId="0" applyFont="1">
      <alignment vertical="center"/>
    </xf>
    <xf numFmtId="199" fontId="30" fillId="0" borderId="0" xfId="0" applyNumberFormat="1" applyFont="1" applyAlignment="1">
      <alignment horizontal="left" vertical="center"/>
    </xf>
    <xf numFmtId="199" fontId="30" fillId="0" borderId="0" xfId="0" applyNumberFormat="1" applyFont="1">
      <alignment vertical="center"/>
    </xf>
    <xf numFmtId="199" fontId="56" fillId="0" borderId="0" xfId="0" applyNumberFormat="1" applyFont="1" applyAlignment="1">
      <alignment horizontal="left" vertical="center"/>
    </xf>
    <xf numFmtId="0" fontId="31" fillId="0" borderId="0" xfId="0" applyFont="1">
      <alignment vertical="center"/>
    </xf>
    <xf numFmtId="199" fontId="11" fillId="0" borderId="0" xfId="0" applyNumberFormat="1" applyFont="1">
      <alignment vertical="center"/>
    </xf>
    <xf numFmtId="199" fontId="29" fillId="0" borderId="0" xfId="0" applyNumberFormat="1" applyFont="1" applyAlignment="1">
      <alignment horizontal="left" vertical="center"/>
    </xf>
    <xf numFmtId="199" fontId="29" fillId="0" borderId="0" xfId="0" applyNumberFormat="1" applyFont="1">
      <alignment vertical="center"/>
    </xf>
    <xf numFmtId="0" fontId="60" fillId="0" borderId="0" xfId="0" applyFont="1">
      <alignment vertical="center"/>
    </xf>
    <xf numFmtId="196" fontId="11" fillId="3" borderId="75" xfId="4" applyNumberFormat="1" applyFont="1" applyFill="1" applyBorder="1" applyAlignment="1" applyProtection="1">
      <alignment vertical="center"/>
    </xf>
    <xf numFmtId="196" fontId="11" fillId="3" borderId="90" xfId="4" applyNumberFormat="1" applyFont="1" applyFill="1" applyBorder="1" applyAlignment="1" applyProtection="1">
      <alignment vertical="center"/>
    </xf>
    <xf numFmtId="196" fontId="11" fillId="3" borderId="74" xfId="4" applyNumberFormat="1" applyFont="1" applyFill="1" applyBorder="1" applyAlignment="1" applyProtection="1">
      <alignment vertical="center"/>
    </xf>
    <xf numFmtId="196" fontId="11" fillId="3" borderId="48" xfId="4" applyNumberFormat="1" applyFont="1" applyFill="1" applyBorder="1" applyAlignment="1" applyProtection="1">
      <alignment vertical="center"/>
    </xf>
    <xf numFmtId="196" fontId="11" fillId="3" borderId="38" xfId="4" applyNumberFormat="1" applyFont="1" applyFill="1" applyBorder="1" applyAlignment="1" applyProtection="1">
      <alignment vertical="center"/>
    </xf>
    <xf numFmtId="196" fontId="11" fillId="3" borderId="66" xfId="4" applyNumberFormat="1" applyFont="1" applyFill="1" applyBorder="1" applyAlignment="1" applyProtection="1">
      <alignment vertical="center"/>
    </xf>
    <xf numFmtId="196" fontId="33" fillId="3" borderId="136" xfId="0" applyNumberFormat="1" applyFont="1" applyFill="1" applyBorder="1" applyAlignment="1" applyProtection="1">
      <alignment vertical="center"/>
    </xf>
    <xf numFmtId="178" fontId="37" fillId="3" borderId="153" xfId="0" applyNumberFormat="1" applyFont="1" applyFill="1" applyBorder="1" applyAlignment="1" applyProtection="1">
      <alignment vertical="center" shrinkToFit="1"/>
    </xf>
    <xf numFmtId="178" fontId="37" fillId="3" borderId="35" xfId="0" applyNumberFormat="1" applyFont="1" applyFill="1" applyBorder="1" applyAlignment="1" applyProtection="1">
      <alignment vertical="center" shrinkToFit="1"/>
    </xf>
    <xf numFmtId="178" fontId="37" fillId="3" borderId="55" xfId="0" applyNumberFormat="1" applyFont="1" applyFill="1" applyBorder="1" applyAlignment="1" applyProtection="1">
      <alignment vertical="center" shrinkToFit="1"/>
    </xf>
    <xf numFmtId="0" fontId="45" fillId="0" borderId="0" xfId="0" applyFont="1" applyAlignment="1">
      <alignment horizontal="center" vertical="center"/>
    </xf>
    <xf numFmtId="0" fontId="36" fillId="0" borderId="0" xfId="0" applyFont="1">
      <alignment vertical="center"/>
    </xf>
    <xf numFmtId="0" fontId="46" fillId="0" borderId="0" xfId="0" applyFont="1" applyAlignment="1">
      <alignment horizontal="left" vertical="center"/>
    </xf>
    <xf numFmtId="0" fontId="36" fillId="0" borderId="39" xfId="0" applyFont="1" applyBorder="1">
      <alignment vertical="center"/>
    </xf>
    <xf numFmtId="0" fontId="62" fillId="5" borderId="1" xfId="0" applyFont="1" applyFill="1" applyBorder="1" applyAlignment="1">
      <alignment horizontal="center" vertical="center" shrinkToFit="1"/>
    </xf>
    <xf numFmtId="38" fontId="63" fillId="3" borderId="1" xfId="4" applyFont="1" applyFill="1" applyBorder="1" applyAlignment="1">
      <alignment horizontal="center" vertical="center"/>
    </xf>
    <xf numFmtId="180" fontId="63" fillId="3" borderId="1" xfId="17" applyNumberFormat="1" applyFont="1" applyFill="1" applyBorder="1" applyAlignment="1">
      <alignment horizontal="center" vertical="center"/>
    </xf>
    <xf numFmtId="0" fontId="62" fillId="0" borderId="0" xfId="0" applyFont="1" applyAlignment="1">
      <alignment horizontal="center" vertical="center"/>
    </xf>
    <xf numFmtId="0" fontId="62" fillId="0" borderId="0" xfId="0" applyFont="1">
      <alignment vertical="center"/>
    </xf>
    <xf numFmtId="0" fontId="41" fillId="0" borderId="0" xfId="0" applyFont="1">
      <alignment vertical="center"/>
    </xf>
    <xf numFmtId="0" fontId="64" fillId="0" borderId="0" xfId="0" applyFont="1">
      <alignment vertical="center"/>
    </xf>
    <xf numFmtId="0" fontId="62" fillId="5" borderId="41" xfId="0" applyFont="1" applyFill="1" applyBorder="1" applyAlignment="1">
      <alignment horizontal="center" vertical="center"/>
    </xf>
    <xf numFmtId="0" fontId="62" fillId="5" borderId="42" xfId="0" applyFont="1" applyFill="1" applyBorder="1" applyAlignment="1">
      <alignment horizontal="center" vertical="center"/>
    </xf>
    <xf numFmtId="0" fontId="62" fillId="5" borderId="54" xfId="0" applyFont="1" applyFill="1" applyBorder="1" applyAlignment="1">
      <alignment horizontal="center" vertical="center"/>
    </xf>
    <xf numFmtId="0" fontId="62" fillId="5" borderId="14" xfId="0" applyFont="1" applyFill="1" applyBorder="1" applyAlignment="1">
      <alignment horizontal="center" vertical="center"/>
    </xf>
    <xf numFmtId="38" fontId="36" fillId="0" borderId="41" xfId="4" applyFont="1" applyFill="1" applyBorder="1" applyAlignment="1">
      <alignment horizontal="center" vertical="center"/>
    </xf>
    <xf numFmtId="38" fontId="64" fillId="5" borderId="42" xfId="4" applyFont="1" applyFill="1" applyBorder="1" applyAlignment="1">
      <alignment horizontal="center" vertical="center"/>
    </xf>
    <xf numFmtId="38" fontId="36" fillId="0" borderId="54" xfId="4" applyFont="1" applyFill="1" applyBorder="1" applyAlignment="1">
      <alignment horizontal="center" vertical="center"/>
    </xf>
    <xf numFmtId="38" fontId="63" fillId="3" borderId="14" xfId="4" applyFont="1" applyFill="1" applyBorder="1" applyAlignment="1">
      <alignment horizontal="center" vertical="center"/>
    </xf>
    <xf numFmtId="0" fontId="62" fillId="5" borderId="41" xfId="0" applyFont="1" applyFill="1" applyBorder="1" applyAlignment="1">
      <alignment horizontal="center" vertical="center" shrinkToFit="1"/>
    </xf>
    <xf numFmtId="0" fontId="62" fillId="5" borderId="42" xfId="0" applyFont="1" applyFill="1" applyBorder="1" applyAlignment="1">
      <alignment horizontal="center" vertical="center" shrinkToFit="1"/>
    </xf>
    <xf numFmtId="0" fontId="62" fillId="5" borderId="14" xfId="0" applyFont="1" applyFill="1" applyBorder="1" applyAlignment="1">
      <alignment horizontal="center" vertical="center" shrinkToFit="1"/>
    </xf>
    <xf numFmtId="180" fontId="62" fillId="5" borderId="41" xfId="0" applyNumberFormat="1" applyFont="1" applyFill="1" applyBorder="1" applyAlignment="1">
      <alignment horizontal="center" vertical="center" shrinkToFit="1"/>
    </xf>
    <xf numFmtId="180" fontId="65" fillId="5" borderId="42" xfId="0" applyNumberFormat="1" applyFont="1" applyFill="1" applyBorder="1" applyAlignment="1">
      <alignment horizontal="center" vertical="center" shrinkToFit="1"/>
    </xf>
    <xf numFmtId="0" fontId="65" fillId="5" borderId="14" xfId="0" applyFont="1" applyFill="1" applyBorder="1" applyAlignment="1">
      <alignment horizontal="center" vertical="center" shrinkToFit="1"/>
    </xf>
    <xf numFmtId="56" fontId="66" fillId="5" borderId="154" xfId="0" applyNumberFormat="1" applyFont="1" applyFill="1" applyBorder="1" applyAlignment="1">
      <alignment horizontal="center" vertical="center"/>
    </xf>
    <xf numFmtId="201" fontId="66" fillId="5" borderId="155" xfId="0" applyNumberFormat="1" applyFont="1" applyFill="1" applyBorder="1" applyAlignment="1">
      <alignment horizontal="center" vertical="center"/>
    </xf>
    <xf numFmtId="20" fontId="66" fillId="5" borderId="156" xfId="0" applyNumberFormat="1" applyFont="1" applyFill="1" applyBorder="1" applyAlignment="1">
      <alignment horizontal="center" vertical="center"/>
    </xf>
    <xf numFmtId="0" fontId="66" fillId="5" borderId="154" xfId="0" quotePrefix="1" applyFont="1" applyFill="1" applyBorder="1" applyAlignment="1">
      <alignment horizontal="center" vertical="center"/>
    </xf>
    <xf numFmtId="0" fontId="67" fillId="5" borderId="155" xfId="0" applyFont="1" applyFill="1" applyBorder="1" applyAlignment="1">
      <alignment horizontal="center" vertical="center"/>
    </xf>
    <xf numFmtId="0" fontId="66" fillId="5" borderId="155" xfId="0" quotePrefix="1" applyFont="1" applyFill="1" applyBorder="1" applyAlignment="1">
      <alignment horizontal="center" vertical="center"/>
    </xf>
    <xf numFmtId="0" fontId="66" fillId="5" borderId="156" xfId="0" applyFont="1" applyFill="1" applyBorder="1" applyAlignment="1">
      <alignment horizontal="center" vertical="center"/>
    </xf>
    <xf numFmtId="180" fontId="66" fillId="5" borderId="154" xfId="0" applyNumberFormat="1" applyFont="1" applyFill="1" applyBorder="1" applyAlignment="1">
      <alignment horizontal="center" vertical="center"/>
    </xf>
    <xf numFmtId="180" fontId="66" fillId="5" borderId="156" xfId="0" applyNumberFormat="1" applyFont="1" applyFill="1" applyBorder="1" applyAlignment="1">
      <alignment horizontal="center" vertical="center"/>
    </xf>
    <xf numFmtId="56" fontId="41" fillId="0" borderId="97" xfId="0" applyNumberFormat="1" applyFont="1" applyBorder="1" applyAlignment="1">
      <alignment horizontal="center" vertical="center"/>
    </xf>
    <xf numFmtId="201" fontId="41" fillId="0" borderId="100" xfId="0" applyNumberFormat="1" applyFont="1" applyBorder="1" applyAlignment="1">
      <alignment horizontal="center" vertical="center"/>
    </xf>
    <xf numFmtId="20" fontId="41" fillId="0" borderId="91" xfId="0" applyNumberFormat="1" applyFont="1" applyBorder="1" applyAlignment="1">
      <alignment horizontal="center" vertical="center"/>
    </xf>
    <xf numFmtId="38" fontId="36" fillId="0" borderId="97" xfId="4" applyFont="1" applyFill="1" applyBorder="1" applyAlignment="1">
      <alignment horizontal="center" vertical="center"/>
    </xf>
    <xf numFmtId="0" fontId="64" fillId="5" borderId="100" xfId="0" applyFont="1" applyFill="1" applyBorder="1" applyAlignment="1">
      <alignment horizontal="center" vertical="center"/>
    </xf>
    <xf numFmtId="38" fontId="36" fillId="0" borderId="100" xfId="4" applyFont="1" applyFill="1" applyBorder="1" applyAlignment="1">
      <alignment horizontal="center" vertical="center"/>
    </xf>
    <xf numFmtId="38" fontId="63" fillId="3" borderId="91" xfId="4" applyFont="1" applyFill="1" applyBorder="1" applyAlignment="1">
      <alignment horizontal="center" vertical="center"/>
    </xf>
    <xf numFmtId="180" fontId="62" fillId="3" borderId="97" xfId="0" applyNumberFormat="1" applyFont="1" applyFill="1" applyBorder="1" applyAlignment="1">
      <alignment horizontal="center" vertical="center"/>
    </xf>
    <xf numFmtId="180" fontId="62" fillId="3" borderId="91" xfId="0" applyNumberFormat="1" applyFont="1" applyFill="1" applyBorder="1" applyAlignment="1">
      <alignment horizontal="center" vertical="center"/>
    </xf>
    <xf numFmtId="56" fontId="41" fillId="0" borderId="20" xfId="0" applyNumberFormat="1" applyFont="1" applyBorder="1" applyAlignment="1">
      <alignment horizontal="center" vertical="center"/>
    </xf>
    <xf numFmtId="20" fontId="41" fillId="0" borderId="12" xfId="0" applyNumberFormat="1" applyFont="1" applyBorder="1" applyAlignment="1">
      <alignment horizontal="center" vertical="center"/>
    </xf>
    <xf numFmtId="20" fontId="41" fillId="0" borderId="5" xfId="0" applyNumberFormat="1" applyFont="1" applyBorder="1" applyAlignment="1">
      <alignment horizontal="center" vertical="center"/>
    </xf>
    <xf numFmtId="38" fontId="36" fillId="0" borderId="20" xfId="4" applyFont="1" applyFill="1" applyBorder="1" applyAlignment="1">
      <alignment horizontal="center" vertical="center"/>
    </xf>
    <xf numFmtId="0" fontId="64" fillId="5" borderId="12" xfId="0" applyFont="1" applyFill="1" applyBorder="1" applyAlignment="1">
      <alignment horizontal="center" vertical="center"/>
    </xf>
    <xf numFmtId="38" fontId="36" fillId="0" borderId="12" xfId="4" applyFont="1" applyFill="1" applyBorder="1" applyAlignment="1">
      <alignment horizontal="center" vertical="center"/>
    </xf>
    <xf numFmtId="38" fontId="63" fillId="3" borderId="5" xfId="4" applyFont="1" applyFill="1" applyBorder="1" applyAlignment="1">
      <alignment horizontal="center" vertical="center"/>
    </xf>
    <xf numFmtId="180" fontId="62" fillId="3" borderId="20" xfId="0" applyNumberFormat="1" applyFont="1" applyFill="1" applyBorder="1" applyAlignment="1">
      <alignment horizontal="center" vertical="center"/>
    </xf>
    <xf numFmtId="180" fontId="62" fillId="3" borderId="5" xfId="0" applyNumberFormat="1" applyFont="1" applyFill="1" applyBorder="1" applyAlignment="1">
      <alignment horizontal="center" vertical="center"/>
    </xf>
    <xf numFmtId="56" fontId="41" fillId="0" borderId="12" xfId="0" applyNumberFormat="1" applyFont="1" applyBorder="1" applyAlignment="1">
      <alignment horizontal="center" vertical="center"/>
    </xf>
    <xf numFmtId="56" fontId="41" fillId="0" borderId="70" xfId="0" applyNumberFormat="1" applyFont="1" applyBorder="1" applyAlignment="1">
      <alignment horizontal="center" vertical="center"/>
    </xf>
    <xf numFmtId="20" fontId="41" fillId="0" borderId="71" xfId="0" applyNumberFormat="1" applyFont="1" applyBorder="1" applyAlignment="1">
      <alignment horizontal="center" vertical="center"/>
    </xf>
    <xf numFmtId="20" fontId="41" fillId="0" borderId="92" xfId="0" applyNumberFormat="1" applyFont="1" applyBorder="1" applyAlignment="1">
      <alignment horizontal="center" vertical="center"/>
    </xf>
    <xf numFmtId="38" fontId="36" fillId="0" borderId="70" xfId="4" applyFont="1" applyFill="1" applyBorder="1" applyAlignment="1">
      <alignment horizontal="center" vertical="center"/>
    </xf>
    <xf numFmtId="0" fontId="64" fillId="5" borderId="71" xfId="0" applyFont="1" applyFill="1" applyBorder="1" applyAlignment="1">
      <alignment horizontal="center" vertical="center"/>
    </xf>
    <xf numFmtId="38" fontId="36" fillId="0" borderId="71" xfId="4" applyFont="1" applyFill="1" applyBorder="1" applyAlignment="1">
      <alignment horizontal="center" vertical="center"/>
    </xf>
    <xf numFmtId="38" fontId="63" fillId="3" borderId="92" xfId="4" applyFont="1" applyFill="1" applyBorder="1" applyAlignment="1">
      <alignment horizontal="center" vertical="center"/>
    </xf>
    <xf numFmtId="180" fontId="62" fillId="3" borderId="70" xfId="0" applyNumberFormat="1" applyFont="1" applyFill="1" applyBorder="1" applyAlignment="1">
      <alignment horizontal="center" vertical="center"/>
    </xf>
    <xf numFmtId="180" fontId="62" fillId="3" borderId="92" xfId="0" applyNumberFormat="1" applyFont="1" applyFill="1" applyBorder="1" applyAlignment="1">
      <alignment horizontal="center" vertical="center"/>
    </xf>
    <xf numFmtId="38" fontId="63" fillId="3" borderId="41" xfId="4" applyFont="1" applyFill="1" applyBorder="1" applyAlignment="1">
      <alignment horizontal="center" vertical="center"/>
    </xf>
    <xf numFmtId="0" fontId="64" fillId="5" borderId="42" xfId="0" applyFont="1" applyFill="1" applyBorder="1" applyAlignment="1">
      <alignment horizontal="center" vertical="center"/>
    </xf>
    <xf numFmtId="38" fontId="63" fillId="3" borderId="42" xfId="4" applyFont="1" applyFill="1" applyBorder="1" applyAlignment="1">
      <alignment horizontal="center" vertical="center"/>
    </xf>
    <xf numFmtId="0" fontId="64" fillId="5" borderId="40" xfId="0" applyFont="1" applyFill="1" applyBorder="1" applyAlignment="1">
      <alignment horizontal="center" vertical="center"/>
    </xf>
    <xf numFmtId="56" fontId="27" fillId="0" borderId="0" xfId="0" applyNumberFormat="1" applyFont="1" applyAlignment="1">
      <alignment horizontal="center" vertical="center"/>
    </xf>
    <xf numFmtId="0" fontId="27" fillId="0" borderId="0" xfId="0" applyFont="1" applyAlignment="1">
      <alignment horizontal="center" vertical="center"/>
    </xf>
    <xf numFmtId="0" fontId="64" fillId="0" borderId="0" xfId="0" applyFont="1" applyAlignment="1">
      <alignment horizontal="center" vertical="center"/>
    </xf>
    <xf numFmtId="0" fontId="62" fillId="4" borderId="41" xfId="0" applyFont="1" applyFill="1" applyBorder="1" applyAlignment="1">
      <alignment horizontal="center" vertical="center"/>
    </xf>
    <xf numFmtId="0" fontId="62" fillId="4" borderId="42" xfId="0" applyFont="1" applyFill="1" applyBorder="1" applyAlignment="1">
      <alignment horizontal="center" vertical="center"/>
    </xf>
    <xf numFmtId="0" fontId="62" fillId="4" borderId="54" xfId="0" applyFont="1" applyFill="1" applyBorder="1" applyAlignment="1">
      <alignment horizontal="center" vertical="center"/>
    </xf>
    <xf numFmtId="0" fontId="62" fillId="4" borderId="14" xfId="0" applyFont="1" applyFill="1" applyBorder="1" applyAlignment="1">
      <alignment horizontal="center" vertical="center"/>
    </xf>
    <xf numFmtId="38" fontId="64" fillId="4" borderId="42" xfId="4" applyFont="1" applyFill="1" applyBorder="1" applyAlignment="1">
      <alignment horizontal="center" vertical="center"/>
    </xf>
    <xf numFmtId="0" fontId="62" fillId="4" borderId="41" xfId="0" applyFont="1" applyFill="1" applyBorder="1" applyAlignment="1">
      <alignment horizontal="center" vertical="center" shrinkToFit="1"/>
    </xf>
    <xf numFmtId="0" fontId="62" fillId="4" borderId="42" xfId="0" applyFont="1" applyFill="1" applyBorder="1" applyAlignment="1">
      <alignment horizontal="center" vertical="center" shrinkToFit="1"/>
    </xf>
    <xf numFmtId="0" fontId="62" fillId="4" borderId="14" xfId="0" applyFont="1" applyFill="1" applyBorder="1" applyAlignment="1">
      <alignment horizontal="center" vertical="center" shrinkToFit="1"/>
    </xf>
    <xf numFmtId="180" fontId="62" fillId="4" borderId="41" xfId="0" applyNumberFormat="1" applyFont="1" applyFill="1" applyBorder="1" applyAlignment="1">
      <alignment horizontal="center" vertical="center" shrinkToFit="1"/>
    </xf>
    <xf numFmtId="180" fontId="65" fillId="4" borderId="42" xfId="0" applyNumberFormat="1" applyFont="1" applyFill="1" applyBorder="1" applyAlignment="1">
      <alignment horizontal="center" vertical="center" shrinkToFit="1"/>
    </xf>
    <xf numFmtId="0" fontId="65" fillId="4" borderId="14" xfId="0" applyFont="1" applyFill="1" applyBorder="1" applyAlignment="1">
      <alignment horizontal="center" vertical="center" shrinkToFit="1"/>
    </xf>
    <xf numFmtId="0" fontId="64" fillId="4" borderId="100" xfId="0" applyFont="1" applyFill="1" applyBorder="1" applyAlignment="1">
      <alignment horizontal="center" vertical="center"/>
    </xf>
    <xf numFmtId="0" fontId="64" fillId="4" borderId="12" xfId="0" applyFont="1" applyFill="1" applyBorder="1" applyAlignment="1">
      <alignment horizontal="center" vertical="center"/>
    </xf>
    <xf numFmtId="0" fontId="64" fillId="4" borderId="71" xfId="0" applyFont="1" applyFill="1" applyBorder="1" applyAlignment="1">
      <alignment horizontal="center" vertical="center"/>
    </xf>
    <xf numFmtId="0" fontId="64" fillId="4" borderId="42" xfId="0" applyFont="1" applyFill="1" applyBorder="1" applyAlignment="1">
      <alignment horizontal="center" vertical="center"/>
    </xf>
    <xf numFmtId="0" fontId="64" fillId="4" borderId="40" xfId="0" applyFont="1" applyFill="1" applyBorder="1" applyAlignment="1">
      <alignment horizontal="center" vertical="center"/>
    </xf>
    <xf numFmtId="180" fontId="62" fillId="3" borderId="41" xfId="0" applyNumberFormat="1" applyFont="1" applyFill="1" applyBorder="1" applyAlignment="1">
      <alignment horizontal="center" vertical="center"/>
    </xf>
    <xf numFmtId="180" fontId="62" fillId="3" borderId="14" xfId="0" applyNumberFormat="1" applyFont="1" applyFill="1" applyBorder="1" applyAlignment="1">
      <alignment horizontal="center" vertical="center"/>
    </xf>
    <xf numFmtId="56" fontId="36" fillId="0" borderId="0" xfId="0" applyNumberFormat="1" applyFont="1" applyAlignment="1">
      <alignment horizontal="center" vertical="center"/>
    </xf>
    <xf numFmtId="38" fontId="63" fillId="0" borderId="0" xfId="4" applyFont="1" applyFill="1" applyBorder="1" applyAlignment="1">
      <alignment horizontal="center" vertical="center"/>
    </xf>
    <xf numFmtId="180" fontId="62" fillId="0" borderId="0" xfId="0" applyNumberFormat="1" applyFont="1" applyAlignment="1">
      <alignment horizontal="center" vertical="center"/>
    </xf>
    <xf numFmtId="0" fontId="11" fillId="4" borderId="32" xfId="0" applyFont="1" applyFill="1" applyBorder="1" applyAlignment="1">
      <alignment vertical="center" wrapText="1"/>
    </xf>
    <xf numFmtId="0" fontId="11" fillId="4" borderId="15" xfId="0" applyFont="1" applyFill="1" applyBorder="1" applyAlignment="1">
      <alignment vertical="center" wrapText="1"/>
    </xf>
    <xf numFmtId="0" fontId="11" fillId="4" borderId="38" xfId="0" applyFont="1" applyFill="1" applyBorder="1" applyAlignment="1">
      <alignment vertical="center" wrapText="1"/>
    </xf>
    <xf numFmtId="0" fontId="11" fillId="4" borderId="17" xfId="0" applyFont="1" applyFill="1" applyBorder="1" applyAlignment="1">
      <alignment vertical="center" wrapText="1"/>
    </xf>
    <xf numFmtId="0" fontId="11" fillId="4" borderId="26" xfId="0" applyFont="1" applyFill="1" applyBorder="1" applyAlignment="1">
      <alignment vertical="center" wrapText="1"/>
    </xf>
    <xf numFmtId="0" fontId="11" fillId="4" borderId="66" xfId="0" applyFont="1" applyFill="1" applyBorder="1" applyAlignment="1">
      <alignment vertical="center" wrapText="1"/>
    </xf>
    <xf numFmtId="0" fontId="28" fillId="0" borderId="58" xfId="0" applyFont="1" applyBorder="1" applyAlignment="1">
      <alignment horizontal="center" vertical="center"/>
    </xf>
    <xf numFmtId="0" fontId="28" fillId="0" borderId="59" xfId="0" applyFont="1" applyBorder="1" applyAlignment="1">
      <alignment horizontal="center" vertical="center"/>
    </xf>
    <xf numFmtId="0" fontId="11" fillId="4" borderId="2" xfId="0" applyFont="1" applyFill="1" applyBorder="1">
      <alignment vertical="center"/>
    </xf>
    <xf numFmtId="0" fontId="11" fillId="4" borderId="3" xfId="0" applyFont="1" applyFill="1" applyBorder="1">
      <alignment vertical="center"/>
    </xf>
    <xf numFmtId="0" fontId="11" fillId="4" borderId="4" xfId="0" applyFont="1" applyFill="1" applyBorder="1">
      <alignment vertical="center"/>
    </xf>
    <xf numFmtId="0" fontId="11" fillId="4" borderId="6" xfId="0" applyFont="1" applyFill="1" applyBorder="1" applyAlignment="1">
      <alignment horizontal="center" vertical="center"/>
    </xf>
    <xf numFmtId="0" fontId="11" fillId="4" borderId="13" xfId="0" applyFont="1" applyFill="1" applyBorder="1" applyAlignment="1">
      <alignment horizontal="center" vertical="center"/>
    </xf>
    <xf numFmtId="189" fontId="11" fillId="0" borderId="10" xfId="0" applyNumberFormat="1" applyFont="1" applyBorder="1" applyAlignment="1">
      <alignment horizontal="center" vertical="center"/>
    </xf>
    <xf numFmtId="189" fontId="11" fillId="0" borderId="81" xfId="0" applyNumberFormat="1" applyFont="1" applyBorder="1" applyAlignment="1">
      <alignment horizontal="center" vertical="center"/>
    </xf>
    <xf numFmtId="0" fontId="11" fillId="0" borderId="10" xfId="0" applyFont="1" applyBorder="1" applyAlignment="1">
      <alignment horizontal="center" vertical="center"/>
    </xf>
    <xf numFmtId="0" fontId="11" fillId="0" borderId="69" xfId="0" applyFont="1" applyBorder="1" applyAlignment="1">
      <alignment horizontal="center" vertical="center"/>
    </xf>
    <xf numFmtId="0" fontId="11" fillId="0" borderId="74" xfId="0" applyFont="1" applyBorder="1" applyAlignment="1">
      <alignment horizontal="center" vertical="center"/>
    </xf>
    <xf numFmtId="178" fontId="11" fillId="3" borderId="114" xfId="0" applyNumberFormat="1" applyFont="1" applyFill="1" applyBorder="1">
      <alignment vertical="center"/>
    </xf>
    <xf numFmtId="178" fontId="11" fillId="3" borderId="38" xfId="0" applyNumberFormat="1" applyFont="1" applyFill="1" applyBorder="1">
      <alignment vertical="center"/>
    </xf>
    <xf numFmtId="0" fontId="11" fillId="4" borderId="1" xfId="0" applyFont="1" applyFill="1" applyBorder="1" applyAlignment="1">
      <alignment horizontal="center" vertical="center"/>
    </xf>
    <xf numFmtId="0" fontId="11" fillId="4" borderId="47" xfId="0" applyFont="1" applyFill="1" applyBorder="1" applyAlignment="1">
      <alignment horizontal="center" vertical="center"/>
    </xf>
    <xf numFmtId="0" fontId="11" fillId="4" borderId="48" xfId="0" applyFont="1" applyFill="1" applyBorder="1" applyAlignment="1">
      <alignment horizontal="center" vertical="center"/>
    </xf>
    <xf numFmtId="178" fontId="11" fillId="3" borderId="14" xfId="0" applyNumberFormat="1" applyFont="1" applyFill="1" applyBorder="1">
      <alignment vertical="center"/>
    </xf>
    <xf numFmtId="178" fontId="11" fillId="3" borderId="1" xfId="0" applyNumberFormat="1" applyFont="1" applyFill="1" applyBorder="1">
      <alignment vertical="center"/>
    </xf>
    <xf numFmtId="178" fontId="11" fillId="3" borderId="138" xfId="4" applyNumberFormat="1" applyFont="1" applyFill="1" applyBorder="1" applyAlignment="1" applyProtection="1">
      <alignment horizontal="right" vertical="center"/>
    </xf>
    <xf numFmtId="178" fontId="11" fillId="3" borderId="136" xfId="4" applyNumberFormat="1" applyFont="1" applyFill="1" applyBorder="1" applyAlignment="1" applyProtection="1">
      <alignment horizontal="right" vertical="center"/>
    </xf>
    <xf numFmtId="178" fontId="11" fillId="3" borderId="149" xfId="0" applyNumberFormat="1" applyFont="1" applyFill="1" applyBorder="1">
      <alignment vertical="center"/>
    </xf>
    <xf numFmtId="178" fontId="11" fillId="3" borderId="66" xfId="0" applyNumberFormat="1" applyFont="1" applyFill="1" applyBorder="1">
      <alignment vertical="center"/>
    </xf>
    <xf numFmtId="0" fontId="33" fillId="5" borderId="1" xfId="0" applyFont="1" applyFill="1" applyBorder="1" applyAlignment="1">
      <alignment horizontal="center" vertical="center" wrapText="1"/>
    </xf>
    <xf numFmtId="14" fontId="40" fillId="0" borderId="1" xfId="0" applyNumberFormat="1" applyFont="1" applyBorder="1" applyAlignment="1">
      <alignment horizontal="center" vertical="center" wrapText="1"/>
    </xf>
    <xf numFmtId="0" fontId="27" fillId="4" borderId="58" xfId="0" applyFont="1" applyFill="1" applyBorder="1" applyAlignment="1">
      <alignment horizontal="center" vertical="center" wrapText="1"/>
    </xf>
    <xf numFmtId="0" fontId="27" fillId="4" borderId="25" xfId="0" applyFont="1" applyFill="1" applyBorder="1" applyAlignment="1">
      <alignment horizontal="center" vertical="center" wrapText="1"/>
    </xf>
    <xf numFmtId="0" fontId="27" fillId="4" borderId="16" xfId="0" applyFont="1" applyFill="1" applyBorder="1" applyAlignment="1">
      <alignment horizontal="center" vertical="center" wrapText="1"/>
    </xf>
    <xf numFmtId="0" fontId="27" fillId="4" borderId="59" xfId="0" applyFont="1" applyFill="1" applyBorder="1" applyAlignment="1">
      <alignment horizontal="center" vertical="center" wrapText="1"/>
    </xf>
    <xf numFmtId="0" fontId="38" fillId="5" borderId="39" xfId="0" applyFont="1" applyFill="1" applyBorder="1" applyAlignment="1">
      <alignment horizontal="center" vertical="center"/>
    </xf>
    <xf numFmtId="0" fontId="38" fillId="5" borderId="66" xfId="0" applyFont="1" applyFill="1" applyBorder="1" applyAlignment="1">
      <alignment horizontal="center" vertical="center"/>
    </xf>
    <xf numFmtId="178" fontId="11" fillId="3" borderId="9" xfId="0" applyNumberFormat="1" applyFont="1" applyFill="1" applyBorder="1">
      <alignment vertical="center"/>
    </xf>
    <xf numFmtId="178" fontId="11" fillId="3" borderId="90" xfId="0" applyNumberFormat="1" applyFont="1" applyFill="1" applyBorder="1">
      <alignment vertical="center"/>
    </xf>
    <xf numFmtId="178" fontId="11" fillId="3" borderId="10" xfId="0" applyNumberFormat="1" applyFont="1" applyFill="1" applyBorder="1">
      <alignment vertical="center"/>
    </xf>
    <xf numFmtId="178" fontId="11" fillId="3" borderId="74" xfId="0" applyNumberFormat="1" applyFont="1" applyFill="1" applyBorder="1">
      <alignment vertical="center"/>
    </xf>
    <xf numFmtId="178" fontId="11" fillId="3" borderId="54" xfId="0" applyNumberFormat="1" applyFont="1" applyFill="1" applyBorder="1">
      <alignment vertical="center"/>
    </xf>
    <xf numFmtId="178" fontId="11" fillId="3" borderId="48" xfId="0" applyNumberFormat="1" applyFont="1" applyFill="1" applyBorder="1">
      <alignment vertical="center"/>
    </xf>
    <xf numFmtId="0" fontId="35" fillId="4" borderId="35" xfId="0" applyFont="1" applyFill="1" applyBorder="1" applyAlignment="1">
      <alignment horizontal="center" vertical="center" wrapText="1"/>
    </xf>
    <xf numFmtId="0" fontId="35" fillId="4" borderId="50" xfId="0" applyFont="1" applyFill="1" applyBorder="1" applyAlignment="1">
      <alignment horizontal="center" vertical="center" wrapText="1"/>
    </xf>
    <xf numFmtId="178" fontId="11" fillId="3" borderId="19" xfId="0" applyNumberFormat="1" applyFont="1" applyFill="1" applyBorder="1">
      <alignment vertical="center"/>
    </xf>
    <xf numFmtId="178" fontId="11" fillId="3" borderId="56" xfId="0" applyNumberFormat="1" applyFont="1" applyFill="1" applyBorder="1">
      <alignment vertical="center"/>
    </xf>
    <xf numFmtId="178" fontId="11" fillId="3" borderId="72" xfId="0" applyNumberFormat="1" applyFont="1" applyFill="1" applyBorder="1">
      <alignment vertical="center"/>
    </xf>
    <xf numFmtId="0" fontId="11" fillId="4" borderId="55" xfId="0" applyFont="1" applyFill="1" applyBorder="1" applyAlignment="1">
      <alignment horizontal="center" vertical="center"/>
    </xf>
    <xf numFmtId="0" fontId="11" fillId="4" borderId="115" xfId="0" applyFont="1" applyFill="1" applyBorder="1" applyAlignment="1">
      <alignment horizontal="center" vertical="center"/>
    </xf>
    <xf numFmtId="178" fontId="11" fillId="3" borderId="69" xfId="0" applyNumberFormat="1" applyFont="1" applyFill="1" applyBorder="1">
      <alignment vertical="center"/>
    </xf>
    <xf numFmtId="178" fontId="11" fillId="3" borderId="8" xfId="0" applyNumberFormat="1" applyFont="1" applyFill="1" applyBorder="1">
      <alignment vertical="center"/>
    </xf>
    <xf numFmtId="178" fontId="11" fillId="3" borderId="75" xfId="0" applyNumberFormat="1" applyFont="1" applyFill="1" applyBorder="1">
      <alignment vertical="center"/>
    </xf>
    <xf numFmtId="0" fontId="35" fillId="4" borderId="33" xfId="0" applyFont="1" applyFill="1" applyBorder="1" applyAlignment="1">
      <alignment horizontal="center" vertical="center" wrapText="1"/>
    </xf>
    <xf numFmtId="0" fontId="35" fillId="4" borderId="53" xfId="0" applyFont="1" applyFill="1" applyBorder="1" applyAlignment="1">
      <alignment horizontal="center" vertical="center" wrapText="1"/>
    </xf>
    <xf numFmtId="178" fontId="11" fillId="3" borderId="52" xfId="0" applyNumberFormat="1" applyFont="1" applyFill="1" applyBorder="1">
      <alignment vertical="center"/>
    </xf>
    <xf numFmtId="178" fontId="11" fillId="3" borderId="36" xfId="0" applyNumberFormat="1" applyFont="1" applyFill="1" applyBorder="1">
      <alignment vertical="center"/>
    </xf>
    <xf numFmtId="178" fontId="33" fillId="3" borderId="21" xfId="0" applyNumberFormat="1" applyFont="1" applyFill="1" applyBorder="1" applyAlignment="1">
      <alignment horizontal="right" vertical="center" shrinkToFit="1"/>
    </xf>
    <xf numFmtId="178" fontId="33" fillId="3" borderId="125" xfId="0" applyNumberFormat="1" applyFont="1" applyFill="1" applyBorder="1" applyAlignment="1">
      <alignment horizontal="right" vertical="center" shrinkToFit="1"/>
    </xf>
    <xf numFmtId="178" fontId="33" fillId="3" borderId="55" xfId="0" quotePrefix="1" applyNumberFormat="1" applyFont="1" applyFill="1" applyBorder="1" applyAlignment="1">
      <alignment vertical="center" wrapText="1"/>
    </xf>
    <xf numFmtId="178" fontId="33" fillId="3" borderId="56" xfId="0" quotePrefix="1" applyNumberFormat="1" applyFont="1" applyFill="1" applyBorder="1" applyAlignment="1">
      <alignment vertical="center" wrapText="1"/>
    </xf>
    <xf numFmtId="178" fontId="33" fillId="3" borderId="72" xfId="0" quotePrefix="1" applyNumberFormat="1" applyFont="1" applyFill="1" applyBorder="1" applyAlignment="1">
      <alignment vertical="center" wrapText="1"/>
    </xf>
    <xf numFmtId="0" fontId="33" fillId="0" borderId="140" xfId="0" applyFont="1" applyBorder="1" applyAlignment="1">
      <alignment horizontal="right" vertical="center"/>
    </xf>
    <xf numFmtId="0" fontId="33" fillId="0" borderId="141" xfId="0" applyFont="1" applyBorder="1" applyAlignment="1">
      <alignment horizontal="right" vertical="center"/>
    </xf>
    <xf numFmtId="178" fontId="33" fillId="4" borderId="142" xfId="0" applyNumberFormat="1" applyFont="1" applyFill="1" applyBorder="1" applyAlignment="1">
      <alignment horizontal="right" vertical="center"/>
    </xf>
    <xf numFmtId="0" fontId="33" fillId="4" borderId="40" xfId="0" applyFont="1" applyFill="1" applyBorder="1" applyAlignment="1">
      <alignment horizontal="right" vertical="center"/>
    </xf>
    <xf numFmtId="0" fontId="33" fillId="4" borderId="48" xfId="0" applyFont="1" applyFill="1" applyBorder="1" applyAlignment="1">
      <alignment horizontal="right" vertical="center"/>
    </xf>
    <xf numFmtId="176" fontId="11" fillId="4" borderId="42" xfId="0" applyNumberFormat="1" applyFont="1" applyFill="1" applyBorder="1" applyAlignment="1">
      <alignment horizontal="center" vertical="center"/>
    </xf>
    <xf numFmtId="176" fontId="11" fillId="4" borderId="54" xfId="0" applyNumberFormat="1" applyFont="1" applyFill="1" applyBorder="1" applyAlignment="1">
      <alignment horizontal="center" vertical="center"/>
    </xf>
    <xf numFmtId="0" fontId="11" fillId="4" borderId="70" xfId="0" applyFont="1" applyFill="1" applyBorder="1" applyAlignment="1">
      <alignment horizontal="center" vertical="center"/>
    </xf>
    <xf numFmtId="0" fontId="11" fillId="4" borderId="71" xfId="0" applyFont="1" applyFill="1" applyBorder="1" applyAlignment="1">
      <alignment horizontal="center" vertical="center"/>
    </xf>
    <xf numFmtId="176" fontId="11" fillId="4" borderId="71" xfId="0" applyNumberFormat="1" applyFont="1" applyFill="1" applyBorder="1" applyAlignment="1">
      <alignment horizontal="center" vertical="center"/>
    </xf>
    <xf numFmtId="176" fontId="11" fillId="4" borderId="92" xfId="0" applyNumberFormat="1" applyFont="1" applyFill="1" applyBorder="1" applyAlignment="1">
      <alignment horizontal="center" vertical="center"/>
    </xf>
    <xf numFmtId="178" fontId="33" fillId="0" borderId="133" xfId="0" applyNumberFormat="1" applyFont="1" applyBorder="1" applyAlignment="1">
      <alignment horizontal="center" vertical="center" shrinkToFit="1"/>
    </xf>
    <xf numFmtId="178" fontId="33" fillId="0" borderId="134" xfId="0" applyNumberFormat="1" applyFont="1" applyBorder="1" applyAlignment="1">
      <alignment horizontal="center" vertical="center" shrinkToFit="1"/>
    </xf>
    <xf numFmtId="178" fontId="33" fillId="0" borderId="135" xfId="0" applyNumberFormat="1" applyFont="1" applyBorder="1" applyAlignment="1">
      <alignment horizontal="center" vertical="center" shrinkToFit="1"/>
    </xf>
    <xf numFmtId="0" fontId="11" fillId="0" borderId="47" xfId="0" applyFont="1" applyBorder="1" applyAlignment="1">
      <alignment horizontal="left" vertical="center" shrinkToFit="1"/>
    </xf>
    <xf numFmtId="0" fontId="11" fillId="0" borderId="48" xfId="0" applyFont="1" applyBorder="1" applyAlignment="1">
      <alignment horizontal="left" vertical="center" shrinkToFit="1"/>
    </xf>
    <xf numFmtId="0" fontId="11" fillId="0" borderId="40" xfId="0" applyFont="1" applyBorder="1" applyAlignment="1">
      <alignment horizontal="left" vertical="center" shrinkToFit="1"/>
    </xf>
    <xf numFmtId="0" fontId="11" fillId="0" borderId="32" xfId="0" applyFont="1" applyBorder="1" applyAlignment="1">
      <alignment horizontal="left" vertical="center" shrinkToFit="1"/>
    </xf>
    <xf numFmtId="0" fontId="11" fillId="0" borderId="38" xfId="0" applyFont="1" applyBorder="1" applyAlignment="1">
      <alignment horizontal="left" vertical="center" shrinkToFit="1"/>
    </xf>
    <xf numFmtId="0" fontId="11" fillId="0" borderId="15" xfId="0" applyFont="1" applyBorder="1" applyAlignment="1">
      <alignment horizontal="left" vertical="center" shrinkToFit="1"/>
    </xf>
    <xf numFmtId="176" fontId="38" fillId="5" borderId="16" xfId="0" applyNumberFormat="1" applyFont="1" applyFill="1" applyBorder="1" applyAlignment="1">
      <alignment horizontal="center" vertical="center"/>
    </xf>
    <xf numFmtId="176" fontId="38" fillId="5" borderId="39" xfId="0" applyNumberFormat="1" applyFont="1" applyFill="1" applyBorder="1" applyAlignment="1">
      <alignment horizontal="center" vertical="center"/>
    </xf>
    <xf numFmtId="0" fontId="38" fillId="5" borderId="16" xfId="0" applyFont="1" applyFill="1" applyBorder="1" applyAlignment="1">
      <alignment horizontal="center" vertical="center"/>
    </xf>
    <xf numFmtId="176" fontId="38" fillId="5" borderId="0" xfId="0" applyNumberFormat="1" applyFont="1" applyFill="1" applyAlignment="1">
      <alignment horizontal="center" vertical="center"/>
    </xf>
    <xf numFmtId="176" fontId="38" fillId="5" borderId="17" xfId="0" applyNumberFormat="1" applyFont="1" applyFill="1" applyBorder="1" applyAlignment="1">
      <alignment horizontal="center" vertical="center"/>
    </xf>
    <xf numFmtId="176" fontId="38" fillId="5" borderId="66" xfId="0" applyNumberFormat="1" applyFont="1" applyFill="1" applyBorder="1" applyAlignment="1">
      <alignment horizontal="center" vertical="center"/>
    </xf>
    <xf numFmtId="0" fontId="11" fillId="0" borderId="16" xfId="0" applyFont="1" applyBorder="1" applyAlignment="1">
      <alignment vertical="top" wrapText="1"/>
    </xf>
    <xf numFmtId="0" fontId="11" fillId="5" borderId="25" xfId="0" applyFont="1" applyFill="1" applyBorder="1" applyAlignment="1">
      <alignment horizontal="center" vertical="center" textRotation="255"/>
    </xf>
    <xf numFmtId="0" fontId="11" fillId="5" borderId="59" xfId="0" applyFont="1" applyFill="1" applyBorder="1" applyAlignment="1">
      <alignment horizontal="center" vertical="center" textRotation="255"/>
    </xf>
    <xf numFmtId="0" fontId="35" fillId="0" borderId="102" xfId="0" applyFont="1" applyBorder="1" applyAlignment="1" applyProtection="1">
      <alignment horizontal="left" vertical="center" wrapText="1"/>
      <protection locked="0"/>
    </xf>
    <xf numFmtId="0" fontId="35" fillId="0" borderId="103" xfId="0" applyFont="1" applyBorder="1" applyAlignment="1" applyProtection="1">
      <alignment horizontal="left" vertical="center" wrapText="1"/>
      <protection locked="0"/>
    </xf>
    <xf numFmtId="0" fontId="11" fillId="0" borderId="105" xfId="0" applyFont="1" applyBorder="1" applyAlignment="1" applyProtection="1">
      <alignment horizontal="left" vertical="center" wrapText="1"/>
      <protection locked="0"/>
    </xf>
    <xf numFmtId="0" fontId="11" fillId="0" borderId="106" xfId="0" applyFont="1" applyBorder="1" applyAlignment="1" applyProtection="1">
      <alignment horizontal="left" vertical="center" wrapText="1"/>
      <protection locked="0"/>
    </xf>
    <xf numFmtId="0" fontId="11" fillId="5" borderId="1" xfId="0" applyFont="1" applyFill="1" applyBorder="1" applyAlignment="1">
      <alignment horizontal="center" vertical="center"/>
    </xf>
    <xf numFmtId="0" fontId="36" fillId="5" borderId="47" xfId="0" applyFont="1" applyFill="1" applyBorder="1" applyAlignment="1">
      <alignment horizontal="center" vertical="center"/>
    </xf>
    <xf numFmtId="0" fontId="36" fillId="5" borderId="40" xfId="0" applyFont="1" applyFill="1" applyBorder="1" applyAlignment="1">
      <alignment horizontal="center" vertical="center"/>
    </xf>
    <xf numFmtId="0" fontId="36" fillId="5" borderId="48" xfId="0" applyFont="1" applyFill="1" applyBorder="1" applyAlignment="1">
      <alignment horizontal="center" vertical="center"/>
    </xf>
    <xf numFmtId="0" fontId="11" fillId="0" borderId="47" xfId="0" applyFont="1" applyBorder="1">
      <alignment vertical="center"/>
    </xf>
    <xf numFmtId="0" fontId="11" fillId="0" borderId="40" xfId="0" applyFont="1" applyBorder="1">
      <alignment vertical="center"/>
    </xf>
    <xf numFmtId="0" fontId="11" fillId="0" borderId="48" xfId="0" applyFont="1" applyBorder="1">
      <alignment vertical="center"/>
    </xf>
    <xf numFmtId="0" fontId="11" fillId="5" borderId="58"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11" fillId="5" borderId="59" xfId="0" applyFont="1" applyFill="1" applyBorder="1" applyAlignment="1">
      <alignment horizontal="center" vertical="center" wrapText="1"/>
    </xf>
    <xf numFmtId="0" fontId="27" fillId="0" borderId="40" xfId="0" applyFont="1" applyBorder="1">
      <alignment vertical="center"/>
    </xf>
    <xf numFmtId="0" fontId="27" fillId="0" borderId="48" xfId="0" applyFont="1" applyBorder="1">
      <alignment vertical="center"/>
    </xf>
    <xf numFmtId="0" fontId="11" fillId="0" borderId="47" xfId="0" applyFont="1" applyBorder="1" applyAlignment="1" applyProtection="1">
      <alignment horizontal="left" vertical="center" shrinkToFit="1"/>
      <protection locked="0"/>
    </xf>
    <xf numFmtId="0" fontId="27" fillId="0" borderId="40" xfId="0" applyFont="1" applyBorder="1" applyAlignment="1" applyProtection="1">
      <alignment vertical="center" shrinkToFit="1"/>
      <protection locked="0"/>
    </xf>
    <xf numFmtId="0" fontId="27" fillId="0" borderId="48" xfId="0" applyFont="1" applyBorder="1" applyAlignment="1" applyProtection="1">
      <alignment vertical="center" shrinkToFit="1"/>
      <protection locked="0"/>
    </xf>
    <xf numFmtId="176" fontId="38" fillId="5" borderId="26" xfId="0" applyNumberFormat="1" applyFont="1" applyFill="1" applyBorder="1" applyAlignment="1">
      <alignment horizontal="center" vertical="center"/>
    </xf>
    <xf numFmtId="178" fontId="33" fillId="0" borderId="129" xfId="0" applyNumberFormat="1" applyFont="1" applyBorder="1" applyAlignment="1">
      <alignment horizontal="right" vertical="center" shrinkToFit="1"/>
    </xf>
    <xf numFmtId="178" fontId="33" fillId="3" borderId="51" xfId="0" applyNumberFormat="1" applyFont="1" applyFill="1" applyBorder="1" applyAlignment="1">
      <alignment horizontal="right" vertical="center" shrinkToFit="1"/>
    </xf>
    <xf numFmtId="178" fontId="33" fillId="0" borderId="130" xfId="0" applyNumberFormat="1" applyFont="1" applyBorder="1" applyAlignment="1">
      <alignment horizontal="center" vertical="center" shrinkToFit="1"/>
    </xf>
    <xf numFmtId="178" fontId="33" fillId="0" borderId="131" xfId="0" applyNumberFormat="1" applyFont="1" applyBorder="1" applyAlignment="1">
      <alignment horizontal="center" vertical="center" shrinkToFit="1"/>
    </xf>
    <xf numFmtId="178" fontId="33" fillId="0" borderId="132" xfId="0" applyNumberFormat="1" applyFont="1" applyBorder="1" applyAlignment="1">
      <alignment horizontal="center" vertical="center" shrinkToFit="1"/>
    </xf>
    <xf numFmtId="178" fontId="33" fillId="0" borderId="128" xfId="0" applyNumberFormat="1" applyFont="1" applyBorder="1" applyAlignment="1">
      <alignment horizontal="right" vertical="center" shrinkToFit="1"/>
    </xf>
    <xf numFmtId="178" fontId="33" fillId="3" borderId="45" xfId="0" applyNumberFormat="1" applyFont="1" applyFill="1" applyBorder="1" applyAlignment="1">
      <alignment horizontal="right" vertical="center" shrinkToFit="1"/>
    </xf>
    <xf numFmtId="0" fontId="11" fillId="5" borderId="58" xfId="0" applyFont="1" applyFill="1" applyBorder="1" applyAlignment="1">
      <alignment horizontal="center" vertical="center" textRotation="255"/>
    </xf>
    <xf numFmtId="0" fontId="11" fillId="0" borderId="40" xfId="0" applyFont="1" applyBorder="1" applyAlignment="1">
      <alignment horizontal="left" vertical="center"/>
    </xf>
    <xf numFmtId="0" fontId="11" fillId="0" borderId="48" xfId="0" applyFont="1" applyBorder="1" applyAlignment="1">
      <alignment horizontal="left" vertical="center"/>
    </xf>
    <xf numFmtId="0" fontId="34" fillId="0" borderId="0" xfId="0" applyFont="1" applyAlignment="1">
      <alignment vertical="top" wrapText="1"/>
    </xf>
    <xf numFmtId="0" fontId="11" fillId="5" borderId="1" xfId="0" applyFont="1" applyFill="1" applyBorder="1" applyAlignment="1">
      <alignment horizontal="center" vertical="center" wrapText="1"/>
    </xf>
    <xf numFmtId="0" fontId="11" fillId="0" borderId="17" xfId="0" applyFont="1" applyBorder="1" applyAlignment="1" applyProtection="1">
      <alignment vertical="center" wrapText="1"/>
      <protection locked="0"/>
    </xf>
    <xf numFmtId="0" fontId="11" fillId="0" borderId="66" xfId="0" applyFont="1" applyBorder="1" applyAlignment="1" applyProtection="1">
      <alignment vertical="center" wrapText="1"/>
      <protection locked="0"/>
    </xf>
    <xf numFmtId="0" fontId="33" fillId="4" borderId="58" xfId="0" applyFont="1" applyFill="1" applyBorder="1" applyAlignment="1">
      <alignment horizontal="center" vertical="center" textRotation="255"/>
    </xf>
    <xf numFmtId="0" fontId="31" fillId="0" borderId="25" xfId="0" applyFont="1" applyBorder="1" applyAlignment="1">
      <alignment horizontal="center" vertical="center" textRotation="255"/>
    </xf>
    <xf numFmtId="0" fontId="31" fillId="0" borderId="59" xfId="0" applyFont="1" applyBorder="1" applyAlignment="1">
      <alignment horizontal="center" vertical="center" textRotation="255"/>
    </xf>
    <xf numFmtId="0" fontId="33" fillId="0" borderId="47" xfId="0" applyFont="1" applyBorder="1" applyAlignment="1" applyProtection="1">
      <alignment horizontal="left" vertical="center" wrapText="1"/>
      <protection locked="0"/>
    </xf>
    <xf numFmtId="0" fontId="31" fillId="0" borderId="48" xfId="0" applyFont="1" applyBorder="1" applyAlignment="1" applyProtection="1">
      <alignment horizontal="left" vertical="center" wrapText="1"/>
      <protection locked="0"/>
    </xf>
    <xf numFmtId="0" fontId="31" fillId="0" borderId="40" xfId="0" applyFont="1" applyBorder="1" applyAlignment="1" applyProtection="1">
      <alignment vertical="center" wrapText="1"/>
      <protection locked="0"/>
    </xf>
    <xf numFmtId="0" fontId="31" fillId="0" borderId="48" xfId="0" applyFont="1" applyBorder="1" applyAlignment="1" applyProtection="1">
      <alignment vertical="center" wrapText="1"/>
      <protection locked="0"/>
    </xf>
    <xf numFmtId="0" fontId="33" fillId="0" borderId="33" xfId="0" applyFont="1" applyBorder="1" applyAlignment="1" applyProtection="1">
      <alignment horizontal="left" vertical="center" wrapText="1"/>
      <protection locked="0"/>
    </xf>
    <xf numFmtId="0" fontId="33" fillId="0" borderId="75" xfId="0" applyFont="1" applyBorder="1" applyAlignment="1" applyProtection="1">
      <alignment horizontal="left" vertical="center" wrapText="1"/>
      <protection locked="0"/>
    </xf>
    <xf numFmtId="0" fontId="33" fillId="0" borderId="17" xfId="0" applyFont="1" applyBorder="1" applyAlignment="1" applyProtection="1">
      <alignment horizontal="left" vertical="center" wrapText="1"/>
      <protection locked="0"/>
    </xf>
    <xf numFmtId="0" fontId="33" fillId="0" borderId="66" xfId="0" applyFont="1" applyBorder="1" applyAlignment="1" applyProtection="1">
      <alignment horizontal="left" vertical="center" wrapText="1"/>
      <protection locked="0"/>
    </xf>
    <xf numFmtId="49" fontId="11" fillId="0" borderId="47" xfId="0" applyNumberFormat="1" applyFont="1" applyBorder="1" applyAlignment="1" applyProtection="1">
      <alignment vertical="center" wrapText="1"/>
      <protection locked="0"/>
    </xf>
    <xf numFmtId="49" fontId="11" fillId="0" borderId="40" xfId="0" applyNumberFormat="1" applyFont="1" applyBorder="1" applyAlignment="1" applyProtection="1">
      <alignment vertical="center" wrapText="1"/>
      <protection locked="0"/>
    </xf>
    <xf numFmtId="49" fontId="11" fillId="0" borderId="48" xfId="0" applyNumberFormat="1" applyFont="1" applyBorder="1" applyAlignment="1" applyProtection="1">
      <alignment vertical="center" wrapText="1"/>
      <protection locked="0"/>
    </xf>
    <xf numFmtId="0" fontId="33" fillId="0" borderId="32" xfId="0" applyFont="1" applyBorder="1" applyAlignment="1" applyProtection="1">
      <alignment vertical="center" wrapText="1"/>
      <protection locked="0"/>
    </xf>
    <xf numFmtId="0" fontId="27" fillId="0" borderId="15" xfId="0" applyFont="1" applyBorder="1" applyAlignment="1" applyProtection="1">
      <alignment vertical="center" wrapText="1"/>
      <protection locked="0"/>
    </xf>
    <xf numFmtId="0" fontId="27" fillId="0" borderId="38" xfId="0" applyFont="1" applyBorder="1" applyAlignment="1" applyProtection="1">
      <alignment vertical="center" wrapText="1"/>
      <protection locked="0"/>
    </xf>
    <xf numFmtId="0" fontId="11" fillId="0" borderId="21" xfId="0" applyFont="1" applyBorder="1" applyAlignment="1" applyProtection="1">
      <alignment horizontal="left" vertical="center" wrapText="1"/>
      <protection locked="0"/>
    </xf>
    <xf numFmtId="0" fontId="11" fillId="0" borderId="1" xfId="0" applyFont="1" applyBorder="1" applyAlignment="1" applyProtection="1">
      <alignment horizontal="left" vertical="center" wrapText="1"/>
      <protection locked="0"/>
    </xf>
    <xf numFmtId="0" fontId="33" fillId="0" borderId="1" xfId="0" applyFont="1" applyBorder="1" applyAlignment="1" applyProtection="1">
      <alignment horizontal="left" vertical="center" wrapText="1"/>
      <protection locked="0"/>
    </xf>
    <xf numFmtId="0" fontId="28" fillId="0" borderId="0" xfId="0" applyFont="1" applyAlignment="1">
      <alignment horizontal="center" vertical="top" wrapText="1"/>
    </xf>
    <xf numFmtId="0" fontId="30" fillId="0" borderId="0" xfId="0" applyFont="1" applyAlignment="1">
      <alignment horizontal="center" vertical="top" shrinkToFit="1"/>
    </xf>
    <xf numFmtId="182" fontId="26" fillId="0" borderId="0" xfId="0" applyNumberFormat="1" applyFont="1" applyAlignment="1">
      <alignment horizontal="center" vertical="center" shrinkToFit="1"/>
    </xf>
    <xf numFmtId="0" fontId="26" fillId="0" borderId="0" xfId="0" applyFont="1" applyAlignment="1">
      <alignment horizontal="left" vertical="top" wrapText="1"/>
    </xf>
    <xf numFmtId="0" fontId="29" fillId="0" borderId="0" xfId="0" applyFont="1">
      <alignment vertical="center"/>
    </xf>
    <xf numFmtId="0" fontId="11" fillId="0" borderId="1" xfId="0" applyFont="1" applyBorder="1" applyAlignment="1">
      <alignment vertical="center" wrapText="1"/>
    </xf>
    <xf numFmtId="0" fontId="33" fillId="0" borderId="47" xfId="0" applyFont="1" applyBorder="1" applyAlignment="1">
      <alignment vertical="center" wrapText="1"/>
    </xf>
    <xf numFmtId="0" fontId="33" fillId="0" borderId="40" xfId="0" applyFont="1" applyBorder="1" applyAlignment="1">
      <alignment vertical="center" wrapText="1"/>
    </xf>
    <xf numFmtId="0" fontId="33" fillId="0" borderId="48" xfId="0" applyFont="1" applyBorder="1" applyAlignment="1">
      <alignment vertical="center" wrapText="1"/>
    </xf>
    <xf numFmtId="0" fontId="11" fillId="0" borderId="1" xfId="0" applyFont="1" applyBorder="1" applyProtection="1">
      <alignment vertical="center"/>
      <protection locked="0"/>
    </xf>
    <xf numFmtId="0" fontId="11" fillId="0" borderId="16" xfId="0" applyFont="1" applyFill="1" applyBorder="1" applyAlignment="1" applyProtection="1">
      <alignment vertical="center" wrapText="1"/>
    </xf>
    <xf numFmtId="0" fontId="11" fillId="0" borderId="0" xfId="0" applyFont="1" applyFill="1" applyBorder="1" applyAlignment="1" applyProtection="1">
      <alignment vertical="center" wrapText="1"/>
    </xf>
    <xf numFmtId="0" fontId="49" fillId="0" borderId="16" xfId="0" applyFont="1" applyBorder="1" applyAlignment="1">
      <alignment vertical="center" wrapText="1"/>
    </xf>
    <xf numFmtId="0" fontId="49" fillId="0" borderId="0" xfId="0" applyFont="1" applyAlignment="1">
      <alignment vertical="center" wrapText="1"/>
    </xf>
    <xf numFmtId="0" fontId="11" fillId="0" borderId="16" xfId="0" applyFont="1" applyFill="1" applyBorder="1" applyAlignment="1" applyProtection="1">
      <alignment vertical="top" wrapText="1"/>
    </xf>
    <xf numFmtId="0" fontId="11" fillId="0" borderId="0" xfId="0" applyFont="1" applyFill="1" applyBorder="1" applyAlignment="1" applyProtection="1">
      <alignment vertical="top" wrapText="1"/>
    </xf>
    <xf numFmtId="178" fontId="11" fillId="3" borderId="114" xfId="0" applyNumberFormat="1" applyFont="1" applyFill="1" applyBorder="1" applyAlignment="1" applyProtection="1">
      <alignment vertical="center"/>
    </xf>
    <xf numFmtId="178" fontId="11" fillId="3" borderId="15" xfId="0" applyNumberFormat="1" applyFont="1" applyFill="1" applyBorder="1" applyAlignment="1" applyProtection="1">
      <alignment vertical="center"/>
    </xf>
    <xf numFmtId="178" fontId="11" fillId="3" borderId="82" xfId="0" applyNumberFormat="1" applyFont="1" applyFill="1" applyBorder="1" applyAlignment="1" applyProtection="1">
      <alignment vertical="center"/>
    </xf>
    <xf numFmtId="178" fontId="11" fillId="3" borderId="0" xfId="0" applyNumberFormat="1" applyFont="1" applyFill="1" applyBorder="1" applyAlignment="1" applyProtection="1">
      <alignment vertical="center"/>
    </xf>
    <xf numFmtId="178" fontId="11" fillId="3" borderId="149" xfId="0" applyNumberFormat="1" applyFont="1" applyFill="1" applyBorder="1" applyAlignment="1" applyProtection="1">
      <alignment vertical="center"/>
    </xf>
    <xf numFmtId="178" fontId="11" fillId="3" borderId="26" xfId="0" applyNumberFormat="1" applyFont="1" applyFill="1" applyBorder="1" applyAlignment="1" applyProtection="1">
      <alignment vertical="center"/>
    </xf>
    <xf numFmtId="0" fontId="34" fillId="0" borderId="16" xfId="0" applyFont="1" applyBorder="1" applyAlignment="1">
      <alignment vertical="top" wrapText="1"/>
    </xf>
    <xf numFmtId="0" fontId="11" fillId="0" borderId="16" xfId="0" applyFont="1" applyBorder="1" applyAlignment="1">
      <alignment vertical="center" wrapText="1"/>
    </xf>
    <xf numFmtId="0" fontId="11" fillId="0" borderId="0" xfId="0" applyFont="1" applyAlignment="1">
      <alignment vertical="center" wrapText="1"/>
    </xf>
    <xf numFmtId="0" fontId="39" fillId="0" borderId="16" xfId="0" applyFont="1" applyFill="1" applyBorder="1" applyAlignment="1" applyProtection="1">
      <alignment vertical="top" wrapText="1"/>
    </xf>
    <xf numFmtId="0" fontId="39" fillId="0" borderId="0" xfId="0" applyFont="1" applyFill="1" applyBorder="1" applyAlignment="1" applyProtection="1">
      <alignment vertical="top" wrapText="1"/>
    </xf>
    <xf numFmtId="0" fontId="39" fillId="0" borderId="16" xfId="0" applyFont="1" applyFill="1" applyBorder="1" applyAlignment="1" applyProtection="1">
      <alignment vertical="center" wrapText="1"/>
    </xf>
    <xf numFmtId="0" fontId="39" fillId="0" borderId="0" xfId="0" applyFont="1" applyFill="1" applyBorder="1" applyAlignment="1" applyProtection="1">
      <alignment vertical="center" wrapText="1"/>
    </xf>
    <xf numFmtId="0" fontId="35" fillId="4" borderId="33" xfId="0" applyFont="1" applyFill="1" applyBorder="1" applyAlignment="1" applyProtection="1">
      <alignment horizontal="center" vertical="center"/>
    </xf>
    <xf numFmtId="0" fontId="35" fillId="4" borderId="53" xfId="0" applyFont="1" applyFill="1" applyBorder="1" applyAlignment="1" applyProtection="1">
      <alignment horizontal="center" vertical="center"/>
    </xf>
    <xf numFmtId="176" fontId="38" fillId="5" borderId="17" xfId="0" applyNumberFormat="1" applyFont="1" applyFill="1" applyBorder="1" applyAlignment="1" applyProtection="1">
      <alignment horizontal="center" vertical="center"/>
    </xf>
    <xf numFmtId="176" fontId="38" fillId="5" borderId="26" xfId="0" applyNumberFormat="1" applyFont="1" applyFill="1" applyBorder="1" applyAlignment="1" applyProtection="1">
      <alignment horizontal="center" vertical="center"/>
    </xf>
    <xf numFmtId="176" fontId="38" fillId="5" borderId="66" xfId="0" applyNumberFormat="1" applyFont="1" applyFill="1" applyBorder="1" applyAlignment="1" applyProtection="1">
      <alignment horizontal="center" vertical="center"/>
    </xf>
    <xf numFmtId="0" fontId="11" fillId="4" borderId="6" xfId="0" applyFont="1" applyFill="1" applyBorder="1" applyAlignment="1" applyProtection="1">
      <alignment horizontal="center" vertical="center"/>
    </xf>
    <xf numFmtId="0" fontId="11" fillId="4" borderId="13" xfId="0" applyFont="1" applyFill="1" applyBorder="1" applyAlignment="1" applyProtection="1">
      <alignment horizontal="center" vertical="center"/>
    </xf>
    <xf numFmtId="0" fontId="28" fillId="0" borderId="58" xfId="0" applyFont="1" applyFill="1" applyBorder="1" applyAlignment="1" applyProtection="1">
      <alignment horizontal="center" vertical="center"/>
    </xf>
    <xf numFmtId="0" fontId="28" fillId="0" borderId="59" xfId="0" applyFont="1" applyFill="1" applyBorder="1" applyAlignment="1" applyProtection="1">
      <alignment horizontal="center" vertical="center"/>
    </xf>
    <xf numFmtId="0" fontId="11" fillId="0" borderId="10" xfId="0" applyFont="1" applyFill="1" applyBorder="1" applyAlignment="1" applyProtection="1">
      <alignment horizontal="center" vertical="center"/>
    </xf>
    <xf numFmtId="0" fontId="11" fillId="0" borderId="69" xfId="0" applyFont="1" applyFill="1" applyBorder="1" applyAlignment="1" applyProtection="1">
      <alignment horizontal="center" vertical="center"/>
    </xf>
    <xf numFmtId="0" fontId="11" fillId="0" borderId="74" xfId="0" applyFont="1" applyFill="1" applyBorder="1" applyAlignment="1" applyProtection="1">
      <alignment horizontal="center" vertical="center"/>
    </xf>
    <xf numFmtId="0" fontId="33" fillId="5" borderId="1" xfId="0" applyFont="1" applyFill="1" applyBorder="1" applyAlignment="1" applyProtection="1">
      <alignment horizontal="center" vertical="center" wrapText="1"/>
    </xf>
    <xf numFmtId="14" fontId="40" fillId="0" borderId="1" xfId="0" applyNumberFormat="1" applyFont="1" applyFill="1" applyBorder="1" applyAlignment="1" applyProtection="1">
      <alignment horizontal="center" vertical="center" wrapText="1"/>
    </xf>
    <xf numFmtId="189" fontId="11" fillId="0" borderId="10" xfId="0" applyNumberFormat="1" applyFont="1" applyFill="1" applyBorder="1" applyAlignment="1" applyProtection="1">
      <alignment horizontal="center" vertical="center"/>
    </xf>
    <xf numFmtId="189" fontId="11" fillId="0" borderId="69" xfId="0" applyNumberFormat="1" applyFont="1" applyFill="1" applyBorder="1" applyAlignment="1" applyProtection="1">
      <alignment horizontal="center" vertical="center"/>
    </xf>
    <xf numFmtId="189" fontId="11" fillId="0" borderId="81" xfId="0" applyNumberFormat="1" applyFont="1" applyFill="1" applyBorder="1" applyAlignment="1" applyProtection="1">
      <alignment horizontal="center" vertical="center"/>
    </xf>
    <xf numFmtId="0" fontId="11" fillId="4" borderId="32" xfId="0" applyFont="1" applyFill="1" applyBorder="1" applyAlignment="1" applyProtection="1">
      <alignment vertical="center" wrapText="1"/>
    </xf>
    <xf numFmtId="0" fontId="11" fillId="4" borderId="15" xfId="0" applyFont="1" applyFill="1" applyBorder="1" applyAlignment="1" applyProtection="1">
      <alignment vertical="center" wrapText="1"/>
    </xf>
    <xf numFmtId="0" fontId="11" fillId="4" borderId="38" xfId="0" applyFont="1" applyFill="1" applyBorder="1" applyAlignment="1" applyProtection="1">
      <alignment vertical="center" wrapText="1"/>
    </xf>
    <xf numFmtId="0" fontId="11" fillId="4" borderId="17" xfId="0" applyFont="1" applyFill="1" applyBorder="1" applyAlignment="1" applyProtection="1">
      <alignment vertical="center" wrapText="1"/>
    </xf>
    <xf numFmtId="0" fontId="11" fillId="4" borderId="26" xfId="0" applyFont="1" applyFill="1" applyBorder="1" applyAlignment="1" applyProtection="1">
      <alignment vertical="center" wrapText="1"/>
    </xf>
    <xf numFmtId="0" fontId="11" fillId="4" borderId="66" xfId="0" applyFont="1" applyFill="1" applyBorder="1" applyAlignment="1" applyProtection="1">
      <alignment vertical="center" wrapText="1"/>
    </xf>
    <xf numFmtId="0" fontId="11" fillId="4" borderId="2" xfId="0" applyFont="1" applyFill="1" applyBorder="1" applyAlignment="1" applyProtection="1">
      <alignment vertical="center"/>
    </xf>
    <xf numFmtId="0" fontId="11" fillId="4" borderId="3" xfId="0" applyFont="1" applyFill="1" applyBorder="1" applyAlignment="1" applyProtection="1">
      <alignment vertical="center"/>
    </xf>
    <xf numFmtId="0" fontId="11" fillId="4" borderId="4" xfId="0" applyFont="1" applyFill="1" applyBorder="1" applyAlignment="1" applyProtection="1">
      <alignment vertical="center"/>
    </xf>
    <xf numFmtId="178" fontId="11" fillId="3" borderId="8" xfId="0" applyNumberFormat="1" applyFont="1" applyFill="1" applyBorder="1" applyAlignment="1" applyProtection="1">
      <alignment vertical="center"/>
    </xf>
    <xf numFmtId="178" fontId="11" fillId="3" borderId="52" xfId="0" applyNumberFormat="1" applyFont="1" applyFill="1" applyBorder="1" applyAlignment="1" applyProtection="1">
      <alignment vertical="center"/>
    </xf>
    <xf numFmtId="178" fontId="11" fillId="3" borderId="9" xfId="0" applyNumberFormat="1" applyFont="1" applyFill="1" applyBorder="1" applyAlignment="1" applyProtection="1">
      <alignment vertical="center"/>
    </xf>
    <xf numFmtId="178" fontId="11" fillId="3" borderId="36" xfId="0" applyNumberFormat="1" applyFont="1" applyFill="1" applyBorder="1" applyAlignment="1" applyProtection="1">
      <alignment vertical="center"/>
    </xf>
    <xf numFmtId="178" fontId="11" fillId="3" borderId="10" xfId="0" applyNumberFormat="1" applyFont="1" applyFill="1" applyBorder="1" applyAlignment="1" applyProtection="1">
      <alignment vertical="center"/>
    </xf>
    <xf numFmtId="178" fontId="11" fillId="3" borderId="69" xfId="0" applyNumberFormat="1" applyFont="1" applyFill="1" applyBorder="1" applyAlignment="1" applyProtection="1">
      <alignment vertical="center"/>
    </xf>
    <xf numFmtId="196" fontId="11" fillId="3" borderId="52" xfId="0" applyNumberFormat="1" applyFont="1" applyFill="1" applyBorder="1" applyAlignment="1" applyProtection="1">
      <alignment vertical="center"/>
    </xf>
    <xf numFmtId="196" fontId="11" fillId="3" borderId="75" xfId="0" applyNumberFormat="1" applyFont="1" applyFill="1" applyBorder="1" applyAlignment="1" applyProtection="1">
      <alignment vertical="center"/>
    </xf>
    <xf numFmtId="196" fontId="11" fillId="3" borderId="36" xfId="0" applyNumberFormat="1" applyFont="1" applyFill="1" applyBorder="1" applyAlignment="1" applyProtection="1">
      <alignment vertical="center"/>
    </xf>
    <xf numFmtId="196" fontId="11" fillId="3" borderId="90" xfId="0" applyNumberFormat="1" applyFont="1" applyFill="1" applyBorder="1" applyAlignment="1" applyProtection="1">
      <alignment vertical="center"/>
    </xf>
    <xf numFmtId="196" fontId="11" fillId="3" borderId="69" xfId="0" applyNumberFormat="1" applyFont="1" applyFill="1" applyBorder="1" applyAlignment="1" applyProtection="1">
      <alignment vertical="center"/>
    </xf>
    <xf numFmtId="196" fontId="11" fillId="3" borderId="74" xfId="0" applyNumberFormat="1" applyFont="1" applyFill="1" applyBorder="1" applyAlignment="1" applyProtection="1">
      <alignment vertical="center"/>
    </xf>
    <xf numFmtId="196" fontId="11" fillId="3" borderId="40" xfId="0" applyNumberFormat="1" applyFont="1" applyFill="1" applyBorder="1" applyAlignment="1" applyProtection="1">
      <alignment vertical="center"/>
    </xf>
    <xf numFmtId="196" fontId="11" fillId="3" borderId="48" xfId="0" applyNumberFormat="1" applyFont="1" applyFill="1" applyBorder="1" applyAlignment="1" applyProtection="1">
      <alignment vertical="center"/>
    </xf>
    <xf numFmtId="196" fontId="11" fillId="3" borderId="15" xfId="0" applyNumberFormat="1" applyFont="1" applyFill="1" applyBorder="1" applyAlignment="1" applyProtection="1">
      <alignment vertical="center"/>
    </xf>
    <xf numFmtId="196" fontId="11" fillId="3" borderId="38" xfId="0" applyNumberFormat="1" applyFont="1" applyFill="1" applyBorder="1" applyAlignment="1" applyProtection="1">
      <alignment vertical="center"/>
    </xf>
    <xf numFmtId="196" fontId="11" fillId="3" borderId="26" xfId="0" applyNumberFormat="1" applyFont="1" applyFill="1" applyBorder="1" applyAlignment="1" applyProtection="1">
      <alignment vertical="center"/>
    </xf>
    <xf numFmtId="196" fontId="11" fillId="3" borderId="66" xfId="0" applyNumberFormat="1" applyFont="1" applyFill="1" applyBorder="1" applyAlignment="1" applyProtection="1">
      <alignment vertical="center"/>
    </xf>
    <xf numFmtId="196" fontId="11" fillId="3" borderId="0" xfId="0" applyNumberFormat="1" applyFont="1" applyFill="1" applyBorder="1" applyAlignment="1" applyProtection="1">
      <alignment vertical="center"/>
    </xf>
    <xf numFmtId="196" fontId="11" fillId="3" borderId="39" xfId="0" applyNumberFormat="1" applyFont="1" applyFill="1" applyBorder="1" applyAlignment="1" applyProtection="1">
      <alignment vertical="center"/>
    </xf>
    <xf numFmtId="178" fontId="11" fillId="3" borderId="54" xfId="0" applyNumberFormat="1" applyFont="1" applyFill="1" applyBorder="1" applyAlignment="1" applyProtection="1">
      <alignment vertical="center"/>
    </xf>
    <xf numFmtId="178" fontId="11" fillId="3" borderId="40" xfId="0" applyNumberFormat="1" applyFont="1" applyFill="1" applyBorder="1" applyAlignment="1" applyProtection="1">
      <alignment vertical="center"/>
    </xf>
    <xf numFmtId="0" fontId="11" fillId="4" borderId="70" xfId="0" applyFont="1" applyFill="1" applyBorder="1" applyAlignment="1" applyProtection="1">
      <alignment horizontal="center" vertical="center"/>
    </xf>
    <xf numFmtId="0" fontId="11" fillId="4" borderId="71" xfId="0" applyFont="1" applyFill="1" applyBorder="1" applyAlignment="1" applyProtection="1">
      <alignment horizontal="center" vertical="center"/>
    </xf>
    <xf numFmtId="176" fontId="11" fillId="4" borderId="71" xfId="0" applyNumberFormat="1" applyFont="1" applyFill="1" applyBorder="1" applyAlignment="1" applyProtection="1">
      <alignment horizontal="center" vertical="center"/>
    </xf>
    <xf numFmtId="176" fontId="11" fillId="4" borderId="149" xfId="0" applyNumberFormat="1" applyFont="1" applyFill="1" applyBorder="1" applyAlignment="1" applyProtection="1">
      <alignment horizontal="center" vertical="center"/>
    </xf>
    <xf numFmtId="176" fontId="11" fillId="4" borderId="92" xfId="0" applyNumberFormat="1" applyFont="1" applyFill="1" applyBorder="1" applyAlignment="1" applyProtection="1">
      <alignment horizontal="center" vertical="center"/>
    </xf>
    <xf numFmtId="0" fontId="11" fillId="0" borderId="47" xfId="0" applyFont="1" applyFill="1" applyBorder="1" applyAlignment="1" applyProtection="1">
      <alignment horizontal="left" vertical="center" shrinkToFit="1"/>
    </xf>
    <xf numFmtId="0" fontId="11" fillId="0" borderId="48" xfId="0" applyFont="1" applyFill="1" applyBorder="1" applyAlignment="1" applyProtection="1">
      <alignment horizontal="left" vertical="center" shrinkToFit="1"/>
    </xf>
    <xf numFmtId="0" fontId="11" fillId="0" borderId="40" xfId="0" applyFont="1" applyFill="1" applyBorder="1" applyAlignment="1" applyProtection="1">
      <alignment horizontal="left" vertical="center" shrinkToFit="1"/>
    </xf>
    <xf numFmtId="177" fontId="37" fillId="0" borderId="144" xfId="0" applyNumberFormat="1" applyFont="1" applyFill="1" applyBorder="1" applyAlignment="1" applyProtection="1">
      <alignment horizontal="right" vertical="center"/>
    </xf>
    <xf numFmtId="177" fontId="37" fillId="0" borderId="143" xfId="0" applyNumberFormat="1" applyFont="1" applyFill="1" applyBorder="1" applyAlignment="1" applyProtection="1">
      <alignment horizontal="right" vertical="center"/>
    </xf>
    <xf numFmtId="178" fontId="37" fillId="3" borderId="150" xfId="0" applyNumberFormat="1" applyFont="1" applyFill="1" applyBorder="1" applyAlignment="1" applyProtection="1">
      <alignment horizontal="right" vertical="center" shrinkToFit="1"/>
    </xf>
    <xf numFmtId="178" fontId="37" fillId="3" borderId="151" xfId="0" applyNumberFormat="1" applyFont="1" applyFill="1" applyBorder="1" applyAlignment="1" applyProtection="1">
      <alignment horizontal="right" vertical="center" shrinkToFit="1"/>
    </xf>
    <xf numFmtId="196" fontId="33" fillId="3" borderId="52" xfId="0" applyNumberFormat="1" applyFont="1" applyFill="1" applyBorder="1" applyAlignment="1" applyProtection="1">
      <alignment vertical="center" shrinkToFit="1"/>
    </xf>
    <xf numFmtId="196" fontId="33" fillId="3" borderId="75" xfId="0" applyNumberFormat="1" applyFont="1" applyFill="1" applyBorder="1" applyAlignment="1" applyProtection="1">
      <alignment vertical="center" shrinkToFit="1"/>
    </xf>
    <xf numFmtId="196" fontId="33" fillId="3" borderId="36" xfId="0" applyNumberFormat="1" applyFont="1" applyFill="1" applyBorder="1" applyAlignment="1" applyProtection="1">
      <alignment vertical="center" shrinkToFit="1"/>
    </xf>
    <xf numFmtId="196" fontId="33" fillId="3" borderId="90" xfId="0" applyNumberFormat="1" applyFont="1" applyFill="1" applyBorder="1" applyAlignment="1" applyProtection="1">
      <alignment vertical="center" shrinkToFit="1"/>
    </xf>
    <xf numFmtId="196" fontId="33" fillId="3" borderId="69" xfId="0" quotePrefix="1" applyNumberFormat="1" applyFont="1" applyFill="1" applyBorder="1" applyAlignment="1" applyProtection="1">
      <alignment vertical="center"/>
    </xf>
    <xf numFmtId="196" fontId="33" fillId="3" borderId="74" xfId="0" quotePrefix="1" applyNumberFormat="1" applyFont="1" applyFill="1" applyBorder="1" applyAlignment="1" applyProtection="1">
      <alignment vertical="center"/>
    </xf>
    <xf numFmtId="178" fontId="37" fillId="3" borderId="68" xfId="0" quotePrefix="1" applyNumberFormat="1" applyFont="1" applyFill="1" applyBorder="1" applyAlignment="1" applyProtection="1">
      <alignment vertical="center" wrapText="1"/>
    </xf>
    <xf numFmtId="178" fontId="37" fillId="3" borderId="69" xfId="0" quotePrefix="1" applyNumberFormat="1" applyFont="1" applyFill="1" applyBorder="1" applyAlignment="1" applyProtection="1">
      <alignment vertical="center" wrapText="1"/>
    </xf>
    <xf numFmtId="0" fontId="38" fillId="5" borderId="16" xfId="0" applyFont="1" applyFill="1" applyBorder="1" applyAlignment="1" applyProtection="1">
      <alignment horizontal="center" vertical="center"/>
    </xf>
    <xf numFmtId="0" fontId="38" fillId="5" borderId="0" xfId="0" applyFont="1" applyFill="1" applyBorder="1" applyAlignment="1" applyProtection="1">
      <alignment horizontal="center" vertical="center"/>
    </xf>
    <xf numFmtId="0" fontId="38" fillId="5" borderId="39" xfId="0" applyFont="1" applyFill="1" applyBorder="1" applyAlignment="1" applyProtection="1">
      <alignment horizontal="center" vertical="center"/>
    </xf>
    <xf numFmtId="0" fontId="28" fillId="0" borderId="0" xfId="0" applyFont="1" applyAlignment="1" applyProtection="1">
      <alignment horizontal="center" vertical="top" wrapText="1"/>
    </xf>
    <xf numFmtId="0" fontId="29" fillId="0" borderId="0" xfId="0" applyFont="1" applyProtection="1">
      <alignment vertical="center"/>
    </xf>
    <xf numFmtId="0" fontId="11" fillId="0" borderId="40" xfId="0" applyFont="1" applyFill="1" applyBorder="1" applyAlignment="1" applyProtection="1">
      <alignment horizontal="left" vertical="center"/>
    </xf>
    <xf numFmtId="0" fontId="11" fillId="0" borderId="48" xfId="0" applyFont="1" applyFill="1" applyBorder="1" applyAlignment="1" applyProtection="1">
      <alignment horizontal="left" vertical="center"/>
    </xf>
    <xf numFmtId="0" fontId="11" fillId="5" borderId="1" xfId="0" applyFont="1" applyFill="1" applyBorder="1" applyAlignment="1" applyProtection="1">
      <alignment horizontal="center" vertical="center"/>
    </xf>
    <xf numFmtId="0" fontId="11" fillId="0" borderId="1" xfId="0" applyFont="1" applyFill="1" applyBorder="1" applyAlignment="1" applyProtection="1">
      <alignment vertical="center" wrapText="1"/>
    </xf>
    <xf numFmtId="0" fontId="33" fillId="0" borderId="47" xfId="0" applyFont="1" applyFill="1" applyBorder="1" applyAlignment="1" applyProtection="1">
      <alignment vertical="center" wrapText="1"/>
    </xf>
    <xf numFmtId="0" fontId="33" fillId="0" borderId="40" xfId="0" applyFont="1" applyFill="1" applyBorder="1" applyAlignment="1" applyProtection="1">
      <alignment vertical="center" wrapText="1"/>
    </xf>
    <xf numFmtId="0" fontId="33" fillId="0" borderId="48" xfId="0" applyFont="1" applyFill="1" applyBorder="1" applyAlignment="1" applyProtection="1">
      <alignment vertical="center" wrapText="1"/>
    </xf>
    <xf numFmtId="0" fontId="11" fillId="0" borderId="1" xfId="0" applyFont="1" applyFill="1" applyBorder="1" applyAlignment="1" applyProtection="1">
      <alignment vertical="center"/>
      <protection locked="0"/>
    </xf>
    <xf numFmtId="0" fontId="30" fillId="0" borderId="0" xfId="0" applyFont="1" applyBorder="1" applyAlignment="1" applyProtection="1">
      <alignment horizontal="center" vertical="top" shrinkToFit="1"/>
    </xf>
    <xf numFmtId="182" fontId="26" fillId="0" borderId="0" xfId="0" applyNumberFormat="1" applyFont="1" applyBorder="1" applyAlignment="1" applyProtection="1">
      <alignment horizontal="center" vertical="center" shrinkToFit="1"/>
    </xf>
    <xf numFmtId="0" fontId="11" fillId="5" borderId="58" xfId="0" applyFont="1" applyFill="1" applyBorder="1" applyAlignment="1" applyProtection="1">
      <alignment horizontal="center" vertical="center" textRotation="255"/>
    </xf>
    <xf numFmtId="0" fontId="11" fillId="5" borderId="25" xfId="0" applyFont="1" applyFill="1" applyBorder="1" applyAlignment="1" applyProtection="1">
      <alignment horizontal="center" vertical="center" textRotation="255"/>
    </xf>
    <xf numFmtId="0" fontId="11" fillId="5" borderId="59" xfId="0" applyFont="1" applyFill="1" applyBorder="1" applyAlignment="1" applyProtection="1">
      <alignment horizontal="center" vertical="center" textRotation="255"/>
    </xf>
    <xf numFmtId="49" fontId="11" fillId="0" borderId="47" xfId="0" applyNumberFormat="1" applyFont="1" applyFill="1" applyBorder="1" applyAlignment="1" applyProtection="1">
      <alignment vertical="center" wrapText="1"/>
      <protection locked="0"/>
    </xf>
    <xf numFmtId="49" fontId="11" fillId="0" borderId="40" xfId="0" applyNumberFormat="1" applyFont="1" applyFill="1" applyBorder="1" applyAlignment="1" applyProtection="1">
      <alignment vertical="center" wrapText="1"/>
      <protection locked="0"/>
    </xf>
    <xf numFmtId="49" fontId="11" fillId="0" borderId="48" xfId="0" applyNumberFormat="1" applyFont="1" applyFill="1" applyBorder="1" applyAlignment="1" applyProtection="1">
      <alignment vertical="center" wrapText="1"/>
      <protection locked="0"/>
    </xf>
    <xf numFmtId="0" fontId="11" fillId="0" borderId="21" xfId="0" applyFont="1" applyFill="1" applyBorder="1" applyAlignment="1" applyProtection="1">
      <alignment horizontal="left" vertical="center" wrapText="1"/>
      <protection locked="0"/>
    </xf>
    <xf numFmtId="0" fontId="11" fillId="0" borderId="1" xfId="0" applyFont="1" applyFill="1" applyBorder="1" applyAlignment="1" applyProtection="1">
      <alignment horizontal="left" vertical="center" wrapText="1"/>
      <protection locked="0"/>
    </xf>
    <xf numFmtId="0" fontId="11" fillId="5" borderId="1" xfId="0" applyFont="1" applyFill="1" applyBorder="1" applyAlignment="1" applyProtection="1">
      <alignment horizontal="center" vertical="center" wrapText="1"/>
    </xf>
    <xf numFmtId="0" fontId="36" fillId="5" borderId="47" xfId="0" applyFont="1" applyFill="1" applyBorder="1" applyAlignment="1" applyProtection="1">
      <alignment horizontal="center" vertical="center"/>
    </xf>
    <xf numFmtId="0" fontId="36" fillId="5" borderId="40" xfId="0" applyFont="1" applyFill="1" applyBorder="1" applyAlignment="1" applyProtection="1">
      <alignment horizontal="center" vertical="center"/>
    </xf>
    <xf numFmtId="0" fontId="36" fillId="5" borderId="48" xfId="0" applyFont="1" applyFill="1" applyBorder="1" applyAlignment="1" applyProtection="1">
      <alignment horizontal="center" vertical="center"/>
    </xf>
    <xf numFmtId="0" fontId="11" fillId="0" borderId="17" xfId="0" applyFont="1" applyFill="1" applyBorder="1" applyAlignment="1" applyProtection="1">
      <alignment vertical="center" wrapText="1"/>
      <protection locked="0"/>
    </xf>
    <xf numFmtId="0" fontId="11" fillId="0" borderId="26" xfId="0" applyFont="1" applyFill="1" applyBorder="1" applyAlignment="1" applyProtection="1">
      <alignment vertical="center" wrapText="1"/>
      <protection locked="0"/>
    </xf>
    <xf numFmtId="0" fontId="11" fillId="0" borderId="66" xfId="0" applyFont="1" applyFill="1" applyBorder="1" applyAlignment="1" applyProtection="1">
      <alignment vertical="center" wrapText="1"/>
      <protection locked="0"/>
    </xf>
    <xf numFmtId="0" fontId="33" fillId="0" borderId="32" xfId="0" applyFont="1" applyFill="1" applyBorder="1" applyAlignment="1" applyProtection="1">
      <alignment vertical="center" wrapText="1"/>
      <protection locked="0"/>
    </xf>
    <xf numFmtId="0" fontId="33" fillId="4" borderId="58" xfId="0" applyFont="1" applyFill="1" applyBorder="1" applyAlignment="1" applyProtection="1">
      <alignment horizontal="center" vertical="center" textRotation="255"/>
    </xf>
    <xf numFmtId="0" fontId="31" fillId="0" borderId="25" xfId="0" applyFont="1" applyBorder="1" applyAlignment="1" applyProtection="1">
      <alignment horizontal="center" vertical="center" textRotation="255"/>
    </xf>
    <xf numFmtId="0" fontId="31" fillId="0" borderId="59" xfId="0" applyFont="1" applyBorder="1" applyAlignment="1" applyProtection="1">
      <alignment horizontal="center" vertical="center" textRotation="255"/>
    </xf>
    <xf numFmtId="0" fontId="11" fillId="4" borderId="1" xfId="0" applyFont="1" applyFill="1" applyBorder="1" applyAlignment="1" applyProtection="1">
      <alignment horizontal="center" vertical="center"/>
    </xf>
    <xf numFmtId="0" fontId="11" fillId="4" borderId="47" xfId="0" applyFont="1" applyFill="1" applyBorder="1" applyAlignment="1" applyProtection="1">
      <alignment horizontal="center" vertical="center"/>
    </xf>
    <xf numFmtId="0" fontId="11" fillId="4" borderId="48" xfId="0" applyFont="1" applyFill="1" applyBorder="1" applyAlignment="1" applyProtection="1">
      <alignment horizontal="center" vertical="center"/>
    </xf>
    <xf numFmtId="0" fontId="11" fillId="4" borderId="55" xfId="0" applyFont="1" applyFill="1" applyBorder="1" applyAlignment="1" applyProtection="1">
      <alignment horizontal="center" vertical="center"/>
    </xf>
    <xf numFmtId="0" fontId="11" fillId="4" borderId="115" xfId="0" applyFont="1" applyFill="1" applyBorder="1" applyAlignment="1" applyProtection="1">
      <alignment horizontal="center" vertical="center"/>
    </xf>
    <xf numFmtId="0" fontId="35" fillId="4" borderId="35" xfId="0" applyFont="1" applyFill="1" applyBorder="1" applyAlignment="1" applyProtection="1">
      <alignment horizontal="center" vertical="center"/>
    </xf>
    <xf numFmtId="0" fontId="35" fillId="4" borderId="50" xfId="0" applyFont="1" applyFill="1" applyBorder="1" applyAlignment="1" applyProtection="1">
      <alignment horizontal="center" vertical="center"/>
    </xf>
    <xf numFmtId="0" fontId="27" fillId="0" borderId="40" xfId="0" applyFont="1" applyBorder="1" applyAlignment="1" applyProtection="1">
      <alignment vertical="center"/>
    </xf>
    <xf numFmtId="0" fontId="27" fillId="0" borderId="48" xfId="0" applyFont="1" applyBorder="1" applyAlignment="1" applyProtection="1">
      <alignment vertical="center"/>
    </xf>
    <xf numFmtId="0" fontId="11" fillId="0" borderId="47" xfId="0" applyFont="1" applyFill="1" applyBorder="1" applyAlignment="1" applyProtection="1">
      <alignment horizontal="left" vertical="center" shrinkToFit="1"/>
      <protection locked="0"/>
    </xf>
    <xf numFmtId="0" fontId="35" fillId="0" borderId="102" xfId="0" applyFont="1" applyFill="1" applyBorder="1" applyAlignment="1" applyProtection="1">
      <alignment horizontal="left" vertical="center" wrapText="1"/>
      <protection locked="0"/>
    </xf>
    <xf numFmtId="0" fontId="35" fillId="0" borderId="103" xfId="0" applyFont="1" applyFill="1" applyBorder="1" applyAlignment="1" applyProtection="1">
      <alignment horizontal="left" vertical="center" wrapText="1"/>
      <protection locked="0"/>
    </xf>
    <xf numFmtId="0" fontId="11" fillId="0" borderId="105" xfId="0" applyFont="1" applyFill="1" applyBorder="1" applyAlignment="1" applyProtection="1">
      <alignment horizontal="left" vertical="center" wrapText="1"/>
      <protection locked="0"/>
    </xf>
    <xf numFmtId="0" fontId="11" fillId="0" borderId="106" xfId="0" applyFont="1" applyFill="1" applyBorder="1" applyAlignment="1" applyProtection="1">
      <alignment horizontal="left" vertical="center" wrapText="1"/>
      <protection locked="0"/>
    </xf>
    <xf numFmtId="0" fontId="11" fillId="5" borderId="58" xfId="0" applyFont="1" applyFill="1" applyBorder="1" applyAlignment="1" applyProtection="1">
      <alignment horizontal="center" vertical="center" wrapText="1"/>
    </xf>
    <xf numFmtId="0" fontId="11" fillId="5" borderId="25" xfId="0" applyFont="1" applyFill="1" applyBorder="1" applyAlignment="1" applyProtection="1">
      <alignment horizontal="center" vertical="center" wrapText="1"/>
    </xf>
    <xf numFmtId="0" fontId="11" fillId="5" borderId="59" xfId="0" applyFont="1" applyFill="1" applyBorder="1" applyAlignment="1" applyProtection="1">
      <alignment horizontal="center" vertical="center" wrapText="1"/>
    </xf>
    <xf numFmtId="178" fontId="33" fillId="0" borderId="129" xfId="0" applyNumberFormat="1" applyFont="1" applyFill="1" applyBorder="1" applyAlignment="1" applyProtection="1">
      <alignment horizontal="right" vertical="center" shrinkToFit="1"/>
    </xf>
    <xf numFmtId="178" fontId="33" fillId="0" borderId="128" xfId="0" applyNumberFormat="1" applyFont="1" applyFill="1" applyBorder="1" applyAlignment="1" applyProtection="1">
      <alignment horizontal="right" vertical="center" shrinkToFit="1"/>
    </xf>
    <xf numFmtId="176" fontId="11" fillId="4" borderId="42" xfId="0" applyNumberFormat="1" applyFont="1" applyFill="1" applyBorder="1" applyAlignment="1" applyProtection="1">
      <alignment horizontal="center" vertical="center"/>
    </xf>
    <xf numFmtId="176" fontId="11" fillId="4" borderId="54" xfId="0" applyNumberFormat="1" applyFont="1" applyFill="1" applyBorder="1" applyAlignment="1" applyProtection="1">
      <alignment horizontal="center" vertical="center"/>
    </xf>
    <xf numFmtId="178" fontId="33" fillId="0" borderId="133" xfId="0" applyNumberFormat="1" applyFont="1" applyFill="1" applyBorder="1" applyAlignment="1" applyProtection="1">
      <alignment vertical="center" shrinkToFit="1"/>
    </xf>
    <xf numFmtId="178" fontId="33" fillId="0" borderId="134" xfId="0" applyNumberFormat="1" applyFont="1" applyFill="1" applyBorder="1" applyAlignment="1" applyProtection="1">
      <alignment vertical="center" shrinkToFit="1"/>
    </xf>
    <xf numFmtId="178" fontId="33" fillId="0" borderId="135" xfId="0" applyNumberFormat="1" applyFont="1" applyFill="1" applyBorder="1" applyAlignment="1" applyProtection="1">
      <alignment vertical="center" shrinkToFit="1"/>
    </xf>
    <xf numFmtId="178" fontId="33" fillId="4" borderId="142" xfId="0" applyNumberFormat="1" applyFont="1" applyFill="1" applyBorder="1" applyAlignment="1" applyProtection="1">
      <alignment horizontal="right" vertical="center"/>
    </xf>
    <xf numFmtId="0" fontId="33" fillId="4" borderId="40" xfId="0" applyFont="1" applyFill="1" applyBorder="1" applyAlignment="1" applyProtection="1">
      <alignment horizontal="right" vertical="center"/>
    </xf>
    <xf numFmtId="0" fontId="33" fillId="4" borderId="48" xfId="0" applyFont="1" applyFill="1" applyBorder="1" applyAlignment="1" applyProtection="1">
      <alignment horizontal="right" vertical="center"/>
    </xf>
    <xf numFmtId="0" fontId="11" fillId="0" borderId="32" xfId="0" applyFont="1" applyFill="1" applyBorder="1" applyAlignment="1" applyProtection="1">
      <alignment horizontal="left" vertical="center" shrinkToFit="1"/>
    </xf>
    <xf numFmtId="0" fontId="11" fillId="0" borderId="38" xfId="0" applyFont="1" applyFill="1" applyBorder="1" applyAlignment="1" applyProtection="1">
      <alignment horizontal="left" vertical="center" shrinkToFit="1"/>
    </xf>
    <xf numFmtId="0" fontId="11" fillId="0" borderId="15" xfId="0" applyFont="1" applyFill="1" applyBorder="1" applyAlignment="1" applyProtection="1">
      <alignment horizontal="left" vertical="center" shrinkToFit="1"/>
    </xf>
    <xf numFmtId="0" fontId="33" fillId="0" borderId="1" xfId="0" applyFont="1" applyFill="1" applyBorder="1" applyAlignment="1" applyProtection="1">
      <alignment horizontal="left" vertical="center" wrapText="1"/>
      <protection locked="0"/>
    </xf>
    <xf numFmtId="0" fontId="11" fillId="0" borderId="47" xfId="0" applyFont="1" applyFill="1" applyBorder="1" applyAlignment="1" applyProtection="1">
      <alignment vertical="center"/>
    </xf>
    <xf numFmtId="0" fontId="11" fillId="0" borderId="40" xfId="0" applyFont="1" applyFill="1" applyBorder="1" applyAlignment="1" applyProtection="1">
      <alignment vertical="center"/>
    </xf>
    <xf numFmtId="0" fontId="11" fillId="0" borderId="48" xfId="0" applyFont="1" applyFill="1" applyBorder="1" applyAlignment="1" applyProtection="1">
      <alignment vertical="center"/>
    </xf>
    <xf numFmtId="176" fontId="38" fillId="5" borderId="16" xfId="0" applyNumberFormat="1" applyFont="1" applyFill="1" applyBorder="1" applyAlignment="1" applyProtection="1">
      <alignment horizontal="center" vertical="center"/>
    </xf>
    <xf numFmtId="176" fontId="38" fillId="5" borderId="0" xfId="0" applyNumberFormat="1" applyFont="1" applyFill="1" applyBorder="1" applyAlignment="1" applyProtection="1">
      <alignment horizontal="center" vertical="center"/>
    </xf>
    <xf numFmtId="176" fontId="38" fillId="5" borderId="39" xfId="0" applyNumberFormat="1" applyFont="1" applyFill="1" applyBorder="1" applyAlignment="1" applyProtection="1">
      <alignment horizontal="center" vertical="center"/>
    </xf>
    <xf numFmtId="0" fontId="33" fillId="0" borderId="47" xfId="0" applyFont="1" applyFill="1" applyBorder="1" applyAlignment="1" applyProtection="1">
      <alignment horizontal="left" vertical="center" wrapText="1"/>
      <protection locked="0"/>
    </xf>
    <xf numFmtId="0" fontId="33" fillId="0" borderId="40" xfId="0" applyFont="1" applyFill="1" applyBorder="1" applyAlignment="1" applyProtection="1">
      <alignment horizontal="left" vertical="center" wrapText="1"/>
      <protection locked="0"/>
    </xf>
    <xf numFmtId="0" fontId="33" fillId="0" borderId="48" xfId="0" applyFont="1" applyFill="1" applyBorder="1" applyAlignment="1" applyProtection="1">
      <alignment horizontal="left" vertical="center" wrapText="1"/>
      <protection locked="0"/>
    </xf>
    <xf numFmtId="0" fontId="33" fillId="0" borderId="32" xfId="0" applyFont="1" applyFill="1" applyBorder="1" applyAlignment="1" applyProtection="1">
      <alignment horizontal="left" vertical="center" wrapText="1"/>
      <protection locked="0"/>
    </xf>
    <xf numFmtId="0" fontId="33" fillId="0" borderId="15" xfId="0" applyFont="1" applyFill="1" applyBorder="1" applyAlignment="1" applyProtection="1">
      <alignment horizontal="left" vertical="center" wrapText="1"/>
      <protection locked="0"/>
    </xf>
    <xf numFmtId="0" fontId="33" fillId="0" borderId="38" xfId="0" applyFont="1" applyFill="1" applyBorder="1" applyAlignment="1" applyProtection="1">
      <alignment horizontal="left" vertical="center" wrapText="1"/>
      <protection locked="0"/>
    </xf>
    <xf numFmtId="0" fontId="33" fillId="0" borderId="17" xfId="0" applyFont="1" applyFill="1" applyBorder="1" applyAlignment="1" applyProtection="1">
      <alignment horizontal="left" vertical="center" wrapText="1"/>
      <protection locked="0"/>
    </xf>
    <xf numFmtId="0" fontId="33" fillId="0" borderId="26" xfId="0" applyFont="1" applyFill="1" applyBorder="1" applyAlignment="1" applyProtection="1">
      <alignment horizontal="left" vertical="center" wrapText="1"/>
      <protection locked="0"/>
    </xf>
    <xf numFmtId="0" fontId="33" fillId="0" borderId="66" xfId="0" applyFont="1" applyFill="1" applyBorder="1" applyAlignment="1" applyProtection="1">
      <alignment horizontal="left" vertical="center" wrapText="1"/>
      <protection locked="0"/>
    </xf>
    <xf numFmtId="0" fontId="33" fillId="0" borderId="47" xfId="0" applyFont="1" applyFill="1" applyBorder="1" applyAlignment="1" applyProtection="1">
      <alignment vertical="center" wrapText="1"/>
      <protection locked="0"/>
    </xf>
    <xf numFmtId="0" fontId="33" fillId="0" borderId="40" xfId="0" applyFont="1" applyFill="1" applyBorder="1" applyAlignment="1" applyProtection="1">
      <alignment vertical="center" wrapText="1"/>
      <protection locked="0"/>
    </xf>
    <xf numFmtId="0" fontId="31" fillId="4" borderId="32" xfId="0" applyFont="1" applyFill="1" applyBorder="1" applyAlignment="1" applyProtection="1">
      <alignment horizontal="center" vertical="center" wrapText="1"/>
      <protection locked="0"/>
    </xf>
    <xf numFmtId="0" fontId="31" fillId="4" borderId="38" xfId="0" applyFont="1" applyFill="1" applyBorder="1" applyAlignment="1" applyProtection="1">
      <alignment horizontal="center" vertical="center" wrapText="1"/>
      <protection locked="0"/>
    </xf>
    <xf numFmtId="0" fontId="31" fillId="4" borderId="16" xfId="0" applyFont="1" applyFill="1" applyBorder="1" applyAlignment="1" applyProtection="1">
      <alignment horizontal="center" vertical="center" wrapText="1"/>
      <protection locked="0"/>
    </xf>
    <xf numFmtId="0" fontId="31" fillId="4" borderId="39" xfId="0" applyFont="1" applyFill="1" applyBorder="1" applyAlignment="1" applyProtection="1">
      <alignment horizontal="center" vertical="center" wrapText="1"/>
      <protection locked="0"/>
    </xf>
    <xf numFmtId="0" fontId="31" fillId="4" borderId="17" xfId="0" applyFont="1" applyFill="1" applyBorder="1" applyAlignment="1" applyProtection="1">
      <alignment horizontal="center" vertical="center" wrapText="1"/>
      <protection locked="0"/>
    </xf>
    <xf numFmtId="0" fontId="31" fillId="4" borderId="66" xfId="0" applyFont="1" applyFill="1" applyBorder="1" applyAlignment="1" applyProtection="1">
      <alignment horizontal="center" vertical="center" wrapText="1"/>
      <protection locked="0"/>
    </xf>
    <xf numFmtId="0" fontId="11" fillId="0" borderId="40" xfId="0" applyFont="1" applyFill="1" applyBorder="1" applyAlignment="1" applyProtection="1">
      <alignment horizontal="center" vertical="center"/>
    </xf>
    <xf numFmtId="14" fontId="11" fillId="0" borderId="40" xfId="0" applyNumberFormat="1" applyFont="1" applyFill="1" applyBorder="1" applyAlignment="1" applyProtection="1">
      <alignment horizontal="center" vertical="center"/>
    </xf>
    <xf numFmtId="14" fontId="11" fillId="0" borderId="48" xfId="0" applyNumberFormat="1" applyFont="1" applyFill="1" applyBorder="1" applyAlignment="1" applyProtection="1">
      <alignment horizontal="center" vertical="center"/>
    </xf>
    <xf numFmtId="0" fontId="38" fillId="5" borderId="66" xfId="0" applyFont="1" applyFill="1" applyBorder="1" applyAlignment="1" applyProtection="1">
      <alignment horizontal="center" vertical="center"/>
    </xf>
    <xf numFmtId="178" fontId="11" fillId="3" borderId="8" xfId="0" applyNumberFormat="1" applyFont="1" applyFill="1" applyBorder="1" applyAlignment="1" applyProtection="1">
      <alignment horizontal="right" vertical="center"/>
    </xf>
    <xf numFmtId="178" fontId="11" fillId="3" borderId="52" xfId="0" applyNumberFormat="1" applyFont="1" applyFill="1" applyBorder="1" applyAlignment="1" applyProtection="1">
      <alignment horizontal="right" vertical="center"/>
    </xf>
    <xf numFmtId="178" fontId="11" fillId="3" borderId="9" xfId="0" applyNumberFormat="1" applyFont="1" applyFill="1" applyBorder="1" applyAlignment="1" applyProtection="1">
      <alignment horizontal="right" vertical="center"/>
    </xf>
    <xf numFmtId="178" fontId="11" fillId="3" borderId="36" xfId="0" applyNumberFormat="1" applyFont="1" applyFill="1" applyBorder="1" applyAlignment="1" applyProtection="1">
      <alignment horizontal="right" vertical="center"/>
    </xf>
    <xf numFmtId="178" fontId="11" fillId="3" borderId="10" xfId="0" applyNumberFormat="1" applyFont="1" applyFill="1" applyBorder="1" applyAlignment="1" applyProtection="1">
      <alignment horizontal="right" vertical="center"/>
    </xf>
    <xf numFmtId="178" fontId="11" fillId="3" borderId="69" xfId="0" applyNumberFormat="1" applyFont="1" applyFill="1" applyBorder="1" applyAlignment="1" applyProtection="1">
      <alignment horizontal="right" vertical="center"/>
    </xf>
    <xf numFmtId="178" fontId="11" fillId="3" borderId="54" xfId="0" applyNumberFormat="1" applyFont="1" applyFill="1" applyBorder="1" applyAlignment="1" applyProtection="1">
      <alignment horizontal="right" vertical="center"/>
    </xf>
    <xf numFmtId="178" fontId="11" fillId="3" borderId="40" xfId="0" applyNumberFormat="1" applyFont="1" applyFill="1" applyBorder="1" applyAlignment="1" applyProtection="1">
      <alignment horizontal="right" vertical="center"/>
    </xf>
    <xf numFmtId="178" fontId="11" fillId="3" borderId="146" xfId="0" applyNumberFormat="1" applyFont="1" applyFill="1" applyBorder="1" applyAlignment="1" applyProtection="1">
      <alignment horizontal="right" vertical="center"/>
    </xf>
    <xf numFmtId="178" fontId="11" fillId="3" borderId="145" xfId="0" applyNumberFormat="1" applyFont="1" applyFill="1" applyBorder="1" applyAlignment="1" applyProtection="1">
      <alignment horizontal="right" vertical="center"/>
    </xf>
    <xf numFmtId="178" fontId="11" fillId="3" borderId="143" xfId="4" applyNumberFormat="1" applyFont="1" applyFill="1" applyBorder="1" applyAlignment="1" applyProtection="1">
      <alignment horizontal="right" vertical="center"/>
    </xf>
    <xf numFmtId="178" fontId="11" fillId="3" borderId="147" xfId="0" applyNumberFormat="1" applyFont="1" applyFill="1" applyBorder="1" applyAlignment="1" applyProtection="1">
      <alignment horizontal="right" vertical="center"/>
    </xf>
    <xf numFmtId="178" fontId="11" fillId="3" borderId="148" xfId="0" applyNumberFormat="1" applyFont="1" applyFill="1" applyBorder="1" applyAlignment="1" applyProtection="1">
      <alignment horizontal="right" vertical="center"/>
    </xf>
    <xf numFmtId="0" fontId="27" fillId="4" borderId="58" xfId="0" applyFont="1" applyFill="1" applyBorder="1" applyAlignment="1" applyProtection="1">
      <alignment horizontal="center" vertical="center" wrapText="1"/>
    </xf>
    <xf numFmtId="0" fontId="27" fillId="4" borderId="25" xfId="0" applyFont="1" applyFill="1" applyBorder="1" applyAlignment="1" applyProtection="1">
      <alignment horizontal="center" vertical="center" wrapText="1"/>
    </xf>
    <xf numFmtId="0" fontId="27" fillId="4" borderId="16" xfId="0" applyFont="1" applyFill="1" applyBorder="1" applyAlignment="1" applyProtection="1">
      <alignment horizontal="center" vertical="center" wrapText="1"/>
    </xf>
    <xf numFmtId="0" fontId="27" fillId="4" borderId="59" xfId="0" applyFont="1" applyFill="1" applyBorder="1" applyAlignment="1" applyProtection="1">
      <alignment horizontal="center" vertical="center" wrapText="1"/>
    </xf>
    <xf numFmtId="178" fontId="33" fillId="0" borderId="130" xfId="0" applyNumberFormat="1" applyFont="1" applyFill="1" applyBorder="1" applyAlignment="1" applyProtection="1">
      <alignment vertical="center" shrinkToFit="1"/>
    </xf>
    <xf numFmtId="178" fontId="33" fillId="0" borderId="131" xfId="0" applyNumberFormat="1" applyFont="1" applyFill="1" applyBorder="1" applyAlignment="1" applyProtection="1">
      <alignment vertical="center" shrinkToFit="1"/>
    </xf>
    <xf numFmtId="178" fontId="33" fillId="0" borderId="132" xfId="0" applyNumberFormat="1" applyFont="1" applyFill="1" applyBorder="1" applyAlignment="1" applyProtection="1">
      <alignment vertical="center" shrinkToFit="1"/>
    </xf>
    <xf numFmtId="0" fontId="27" fillId="0" borderId="0" xfId="0" applyFont="1" applyFill="1" applyBorder="1" applyAlignment="1" applyProtection="1">
      <alignment vertical="top" wrapText="1"/>
      <protection locked="0"/>
    </xf>
    <xf numFmtId="0" fontId="11" fillId="4" borderId="33" xfId="0" applyFont="1" applyFill="1" applyBorder="1" applyAlignment="1" applyProtection="1">
      <alignment horizontal="left" vertical="top" wrapText="1" indent="1"/>
      <protection locked="0"/>
    </xf>
    <xf numFmtId="0" fontId="11" fillId="0" borderId="52" xfId="0" applyFont="1" applyBorder="1" applyAlignment="1" applyProtection="1">
      <alignment horizontal="left" vertical="center" indent="1"/>
      <protection locked="0"/>
    </xf>
    <xf numFmtId="0" fontId="11" fillId="0" borderId="34" xfId="0" applyFont="1" applyBorder="1" applyAlignment="1" applyProtection="1">
      <alignment horizontal="left" vertical="center" indent="1"/>
      <protection locked="0"/>
    </xf>
    <xf numFmtId="0" fontId="27" fillId="4" borderId="99" xfId="0" applyFont="1" applyFill="1" applyBorder="1" applyAlignment="1" applyProtection="1">
      <alignment horizontal="center" vertical="center" textRotation="255" wrapText="1"/>
      <protection locked="0"/>
    </xf>
    <xf numFmtId="0" fontId="27" fillId="4" borderId="97" xfId="0" applyFont="1" applyFill="1" applyBorder="1" applyAlignment="1" applyProtection="1">
      <alignment horizontal="center" vertical="center" textRotation="255" wrapText="1"/>
      <protection locked="0"/>
    </xf>
    <xf numFmtId="0" fontId="27" fillId="4" borderId="98" xfId="0" applyFont="1" applyFill="1" applyBorder="1" applyAlignment="1" applyProtection="1">
      <alignment horizontal="center" vertical="center" textRotation="255" wrapText="1"/>
      <protection locked="0"/>
    </xf>
    <xf numFmtId="0" fontId="11" fillId="0" borderId="95" xfId="0" applyFont="1" applyBorder="1" applyAlignment="1" applyProtection="1">
      <alignment horizontal="left" vertical="top" wrapText="1"/>
      <protection locked="0"/>
    </xf>
    <xf numFmtId="0" fontId="11" fillId="0" borderId="96"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1" fillId="0" borderId="30" xfId="0" applyFont="1" applyBorder="1" applyAlignment="1" applyProtection="1">
      <alignment horizontal="left" vertical="top" wrapText="1"/>
      <protection locked="0"/>
    </xf>
    <xf numFmtId="0" fontId="11" fillId="0" borderId="93" xfId="0" applyFont="1" applyBorder="1" applyAlignment="1" applyProtection="1">
      <alignment horizontal="left" vertical="top" wrapText="1"/>
      <protection locked="0"/>
    </xf>
    <xf numFmtId="0" fontId="11" fillId="0" borderId="94" xfId="0" applyFont="1" applyBorder="1" applyAlignment="1" applyProtection="1">
      <alignment horizontal="left" vertical="top" wrapText="1"/>
      <protection locked="0"/>
    </xf>
    <xf numFmtId="183" fontId="11" fillId="4" borderId="33" xfId="0" applyNumberFormat="1" applyFont="1" applyFill="1" applyBorder="1" applyAlignment="1" applyProtection="1">
      <alignment horizontal="left" vertical="center" shrinkToFit="1"/>
      <protection locked="0"/>
    </xf>
    <xf numFmtId="0" fontId="11" fillId="0" borderId="52" xfId="0" applyFont="1" applyBorder="1" applyAlignment="1" applyProtection="1">
      <alignment horizontal="left" vertical="center"/>
      <protection locked="0"/>
    </xf>
    <xf numFmtId="0" fontId="11" fillId="0" borderId="34" xfId="0" applyFont="1" applyBorder="1" applyAlignment="1" applyProtection="1">
      <alignment horizontal="left" vertical="center"/>
      <protection locked="0"/>
    </xf>
    <xf numFmtId="0" fontId="11" fillId="0" borderId="16" xfId="0" applyFont="1" applyFill="1" applyBorder="1" applyAlignment="1" applyProtection="1">
      <alignment horizontal="left" vertical="top" wrapText="1"/>
      <protection locked="0"/>
    </xf>
    <xf numFmtId="0" fontId="11" fillId="0" borderId="0" xfId="0" applyFont="1" applyAlignment="1" applyProtection="1">
      <alignment horizontal="left" vertical="top" wrapText="1"/>
      <protection locked="0"/>
    </xf>
    <xf numFmtId="0" fontId="11" fillId="0" borderId="16" xfId="0" applyFont="1" applyBorder="1" applyAlignment="1" applyProtection="1">
      <alignment horizontal="left" vertical="top" wrapText="1"/>
      <protection locked="0"/>
    </xf>
    <xf numFmtId="0" fontId="11" fillId="0" borderId="17" xfId="0" applyFont="1" applyBorder="1" applyAlignment="1" applyProtection="1">
      <alignment horizontal="left" vertical="top" wrapText="1"/>
      <protection locked="0"/>
    </xf>
    <xf numFmtId="0" fontId="11" fillId="0" borderId="26" xfId="0" applyFont="1" applyBorder="1" applyAlignment="1" applyProtection="1">
      <alignment horizontal="left" vertical="top" wrapText="1"/>
      <protection locked="0"/>
    </xf>
    <xf numFmtId="0" fontId="11" fillId="0" borderId="37" xfId="0" applyFont="1" applyBorder="1" applyAlignment="1" applyProtection="1">
      <alignment horizontal="left" vertical="top" wrapText="1"/>
      <protection locked="0"/>
    </xf>
    <xf numFmtId="191" fontId="11" fillId="3" borderId="47" xfId="0" applyNumberFormat="1" applyFont="1" applyFill="1" applyBorder="1" applyAlignment="1" applyProtection="1">
      <alignment horizontal="center" vertical="center"/>
      <protection locked="0"/>
    </xf>
    <xf numFmtId="191" fontId="11" fillId="3" borderId="40" xfId="0" applyNumberFormat="1" applyFont="1" applyFill="1" applyBorder="1" applyAlignment="1" applyProtection="1">
      <alignment vertical="center"/>
      <protection locked="0"/>
    </xf>
    <xf numFmtId="191" fontId="11" fillId="3" borderId="40" xfId="0" applyNumberFormat="1" applyFont="1" applyFill="1" applyBorder="1" applyAlignment="1" applyProtection="1">
      <alignment horizontal="left" vertical="center"/>
      <protection locked="0"/>
    </xf>
    <xf numFmtId="0" fontId="11" fillId="0" borderId="28" xfId="0" applyFont="1" applyBorder="1" applyAlignment="1" applyProtection="1">
      <alignment vertical="top" wrapText="1"/>
      <protection locked="0"/>
    </xf>
    <xf numFmtId="0" fontId="11" fillId="0" borderId="55" xfId="0" applyFont="1" applyFill="1" applyBorder="1" applyAlignment="1" applyProtection="1">
      <alignment horizontal="left" vertical="top" wrapText="1"/>
      <protection locked="0"/>
    </xf>
    <xf numFmtId="0" fontId="11" fillId="0" borderId="56" xfId="0" applyFont="1" applyBorder="1" applyAlignment="1" applyProtection="1">
      <alignment horizontal="left" vertical="top"/>
      <protection locked="0"/>
    </xf>
    <xf numFmtId="0" fontId="11" fillId="0" borderId="57" xfId="0" applyFont="1" applyBorder="1" applyAlignment="1" applyProtection="1">
      <alignment horizontal="left" vertical="top"/>
      <protection locked="0"/>
    </xf>
    <xf numFmtId="0" fontId="11" fillId="0" borderId="16" xfId="0" applyFont="1" applyBorder="1" applyAlignment="1" applyProtection="1">
      <alignment horizontal="left" vertical="top"/>
      <protection locked="0"/>
    </xf>
    <xf numFmtId="0" fontId="11" fillId="0" borderId="0" xfId="0" applyFont="1" applyBorder="1" applyAlignment="1" applyProtection="1">
      <alignment horizontal="left" vertical="top"/>
      <protection locked="0"/>
    </xf>
    <xf numFmtId="0" fontId="11" fillId="0" borderId="30" xfId="0" applyFont="1" applyBorder="1" applyAlignment="1" applyProtection="1">
      <alignment horizontal="left" vertical="top"/>
      <protection locked="0"/>
    </xf>
    <xf numFmtId="0" fontId="11" fillId="0" borderId="17" xfId="0" applyFont="1" applyBorder="1" applyAlignment="1" applyProtection="1">
      <alignment horizontal="left" vertical="top"/>
      <protection locked="0"/>
    </xf>
    <xf numFmtId="0" fontId="11" fillId="0" borderId="26" xfId="0" applyFont="1" applyBorder="1" applyAlignment="1" applyProtection="1">
      <alignment horizontal="left" vertical="top"/>
      <protection locked="0"/>
    </xf>
    <xf numFmtId="0" fontId="11" fillId="0" borderId="37" xfId="0" applyFont="1" applyBorder="1" applyAlignment="1" applyProtection="1">
      <alignment horizontal="left" vertical="top"/>
      <protection locked="0"/>
    </xf>
    <xf numFmtId="0" fontId="11" fillId="4" borderId="65" xfId="0" applyFont="1" applyFill="1" applyBorder="1" applyAlignment="1" applyProtection="1">
      <alignment horizontal="center" vertical="center"/>
      <protection locked="0"/>
    </xf>
    <xf numFmtId="0" fontId="11" fillId="4" borderId="15" xfId="0" applyFont="1" applyFill="1" applyBorder="1" applyAlignment="1" applyProtection="1">
      <alignment horizontal="center" vertical="center"/>
      <protection locked="0"/>
    </xf>
    <xf numFmtId="0" fontId="11" fillId="4" borderId="38" xfId="0" applyFont="1" applyFill="1" applyBorder="1" applyAlignment="1" applyProtection="1">
      <alignment horizontal="center" vertical="center"/>
      <protection locked="0"/>
    </xf>
    <xf numFmtId="0" fontId="11" fillId="4" borderId="109" xfId="0" applyFont="1" applyFill="1" applyBorder="1" applyAlignment="1" applyProtection="1">
      <alignment horizontal="center" vertical="center"/>
      <protection locked="0"/>
    </xf>
    <xf numFmtId="0" fontId="11" fillId="4" borderId="80" xfId="0" applyFont="1" applyFill="1" applyBorder="1" applyAlignment="1" applyProtection="1">
      <alignment horizontal="center" vertical="center"/>
      <protection locked="0"/>
    </xf>
    <xf numFmtId="0" fontId="11" fillId="4" borderId="110" xfId="0" applyFont="1" applyFill="1" applyBorder="1" applyAlignment="1" applyProtection="1">
      <alignment horizontal="center" vertical="center"/>
      <protection locked="0"/>
    </xf>
    <xf numFmtId="0" fontId="11" fillId="0" borderId="32" xfId="0" applyFont="1" applyFill="1" applyBorder="1" applyAlignment="1" applyProtection="1">
      <alignment horizontal="left" vertical="top" wrapText="1"/>
      <protection locked="0"/>
    </xf>
    <xf numFmtId="0" fontId="11" fillId="0" borderId="15" xfId="0" applyFont="1" applyFill="1" applyBorder="1" applyAlignment="1" applyProtection="1">
      <alignment horizontal="left" vertical="top" wrapText="1"/>
      <protection locked="0"/>
    </xf>
    <xf numFmtId="0" fontId="11" fillId="0" borderId="29" xfId="0" applyFont="1" applyFill="1" applyBorder="1" applyAlignment="1" applyProtection="1">
      <alignment horizontal="left" vertical="top" wrapText="1"/>
      <protection locked="0"/>
    </xf>
    <xf numFmtId="0" fontId="11" fillId="0" borderId="111" xfId="0" applyFont="1" applyFill="1" applyBorder="1" applyAlignment="1" applyProtection="1">
      <alignment horizontal="left" vertical="top" wrapText="1"/>
      <protection locked="0"/>
    </xf>
    <xf numFmtId="0" fontId="11" fillId="0" borderId="80" xfId="0" applyFont="1" applyFill="1" applyBorder="1" applyAlignment="1" applyProtection="1">
      <alignment horizontal="left" vertical="top" wrapText="1"/>
      <protection locked="0"/>
    </xf>
    <xf numFmtId="0" fontId="11" fillId="0" borderId="112" xfId="0" applyFont="1" applyFill="1" applyBorder="1" applyAlignment="1" applyProtection="1">
      <alignment horizontal="left" vertical="top" wrapText="1"/>
      <protection locked="0"/>
    </xf>
    <xf numFmtId="0" fontId="11" fillId="0" borderId="19" xfId="0" applyFont="1" applyBorder="1" applyAlignment="1" applyProtection="1">
      <alignment horizontal="left" vertical="top" wrapText="1"/>
      <protection locked="0"/>
    </xf>
    <xf numFmtId="0" fontId="11" fillId="0" borderId="56" xfId="0" applyFont="1" applyBorder="1" applyAlignment="1" applyProtection="1">
      <alignment horizontal="left" vertical="top" wrapText="1"/>
      <protection locked="0"/>
    </xf>
    <xf numFmtId="0" fontId="11" fillId="0" borderId="57" xfId="0" applyFont="1" applyBorder="1" applyAlignment="1" applyProtection="1">
      <alignment horizontal="left" vertical="top" wrapText="1"/>
      <protection locked="0"/>
    </xf>
    <xf numFmtId="0" fontId="11" fillId="0" borderId="82" xfId="0" applyFont="1" applyBorder="1" applyAlignment="1" applyProtection="1">
      <alignment horizontal="left" vertical="top" wrapText="1"/>
      <protection locked="0"/>
    </xf>
    <xf numFmtId="0" fontId="11" fillId="0" borderId="113" xfId="0" applyFont="1" applyBorder="1" applyAlignment="1" applyProtection="1">
      <alignment horizontal="left" vertical="top" wrapText="1"/>
      <protection locked="0"/>
    </xf>
    <xf numFmtId="0" fontId="27" fillId="4" borderId="24" xfId="0" applyFont="1" applyFill="1" applyBorder="1" applyAlignment="1" applyProtection="1">
      <alignment horizontal="center" vertical="center" textRotation="255" wrapText="1"/>
      <protection locked="0"/>
    </xf>
    <xf numFmtId="0" fontId="11" fillId="4" borderId="32" xfId="0" applyFont="1" applyFill="1" applyBorder="1" applyAlignment="1" applyProtection="1">
      <alignment horizontal="left" vertical="top" indent="1"/>
      <protection locked="0"/>
    </xf>
    <xf numFmtId="0" fontId="11" fillId="0" borderId="15" xfId="0" applyFont="1" applyBorder="1" applyAlignment="1" applyProtection="1">
      <alignment horizontal="left" vertical="center" indent="1"/>
      <protection locked="0"/>
    </xf>
    <xf numFmtId="0" fontId="11" fillId="0" borderId="29" xfId="0" applyFont="1" applyBorder="1" applyAlignment="1" applyProtection="1">
      <alignment horizontal="left" vertical="center" indent="1"/>
      <protection locked="0"/>
    </xf>
    <xf numFmtId="0" fontId="11" fillId="4" borderId="46" xfId="0" applyFont="1" applyFill="1" applyBorder="1" applyAlignment="1" applyProtection="1">
      <alignment horizontal="left" vertical="center" indent="1"/>
      <protection locked="0"/>
    </xf>
    <xf numFmtId="0" fontId="11" fillId="4" borderId="33" xfId="0" applyFont="1" applyFill="1" applyBorder="1" applyAlignment="1" applyProtection="1">
      <alignment horizontal="left" vertical="center" indent="1"/>
      <protection locked="0"/>
    </xf>
    <xf numFmtId="0" fontId="11" fillId="4" borderId="60" xfId="0" applyFont="1" applyFill="1" applyBorder="1" applyAlignment="1" applyProtection="1">
      <alignment horizontal="left" vertical="center" indent="1"/>
      <protection locked="0"/>
    </xf>
    <xf numFmtId="0" fontId="11" fillId="0" borderId="56" xfId="0" applyFont="1" applyFill="1" applyBorder="1" applyAlignment="1" applyProtection="1">
      <alignment horizontal="left" vertical="top" wrapText="1"/>
      <protection locked="0"/>
    </xf>
    <xf numFmtId="0" fontId="11" fillId="0" borderId="57" xfId="0" applyFont="1" applyFill="1" applyBorder="1" applyAlignment="1" applyProtection="1">
      <alignment horizontal="left" vertical="top" wrapText="1"/>
      <protection locked="0"/>
    </xf>
    <xf numFmtId="0" fontId="11" fillId="0" borderId="0" xfId="0" applyFont="1" applyFill="1" applyBorder="1" applyAlignment="1" applyProtection="1">
      <alignment horizontal="left" vertical="top" wrapText="1"/>
      <protection locked="0"/>
    </xf>
    <xf numFmtId="0" fontId="11" fillId="0" borderId="30" xfId="0" applyFont="1" applyFill="1" applyBorder="1" applyAlignment="1" applyProtection="1">
      <alignment horizontal="left" vertical="top" wrapText="1"/>
      <protection locked="0"/>
    </xf>
    <xf numFmtId="0" fontId="11" fillId="4" borderId="47" xfId="0" applyFont="1" applyFill="1" applyBorder="1" applyAlignment="1" applyProtection="1">
      <alignment horizontal="left" vertical="center"/>
      <protection locked="0"/>
    </xf>
    <xf numFmtId="0" fontId="11" fillId="0" borderId="48" xfId="0" applyFont="1" applyBorder="1" applyAlignment="1" applyProtection="1">
      <alignment horizontal="left" vertical="center"/>
      <protection locked="0"/>
    </xf>
    <xf numFmtId="0" fontId="11" fillId="4" borderId="62" xfId="0" applyFont="1" applyFill="1" applyBorder="1" applyAlignment="1" applyProtection="1">
      <alignment horizontal="center" vertical="center" textRotation="255"/>
      <protection locked="0"/>
    </xf>
    <xf numFmtId="0" fontId="11" fillId="4" borderId="63" xfId="0" applyFont="1" applyFill="1" applyBorder="1" applyAlignment="1" applyProtection="1">
      <alignment horizontal="center" vertical="center" textRotation="255"/>
      <protection locked="0"/>
    </xf>
    <xf numFmtId="0" fontId="11" fillId="0" borderId="63" xfId="0" applyFont="1" applyBorder="1" applyAlignment="1" applyProtection="1">
      <alignment horizontal="center" vertical="center" textRotation="255"/>
      <protection locked="0"/>
    </xf>
    <xf numFmtId="0" fontId="11" fillId="0" borderId="64" xfId="0" applyFont="1" applyBorder="1" applyAlignment="1" applyProtection="1">
      <alignment horizontal="center" vertical="center" textRotation="255"/>
      <protection locked="0"/>
    </xf>
    <xf numFmtId="0" fontId="11" fillId="4" borderId="44" xfId="0" applyFont="1" applyFill="1" applyBorder="1" applyAlignment="1" applyProtection="1">
      <alignment horizontal="left" vertical="center" indent="1"/>
      <protection locked="0"/>
    </xf>
    <xf numFmtId="0" fontId="11" fillId="4" borderId="83" xfId="0" applyFont="1" applyFill="1" applyBorder="1" applyAlignment="1" applyProtection="1">
      <alignment horizontal="left" vertical="center" indent="1"/>
      <protection locked="0"/>
    </xf>
    <xf numFmtId="0" fontId="11" fillId="4" borderId="61" xfId="0" applyFont="1" applyFill="1" applyBorder="1" applyAlignment="1" applyProtection="1">
      <alignment horizontal="left" vertical="center" indent="1"/>
      <protection locked="0"/>
    </xf>
    <xf numFmtId="0" fontId="34" fillId="4" borderId="58" xfId="0" applyFont="1" applyFill="1" applyBorder="1" applyAlignment="1">
      <alignment horizontal="center" vertical="center"/>
    </xf>
    <xf numFmtId="0" fontId="11" fillId="3" borderId="58" xfId="0" applyFont="1" applyFill="1" applyBorder="1" applyAlignment="1">
      <alignment horizontal="left" vertical="center" wrapText="1"/>
    </xf>
    <xf numFmtId="0" fontId="37" fillId="0" borderId="28" xfId="0" applyFont="1" applyBorder="1" applyAlignment="1" applyProtection="1">
      <alignment vertical="top" wrapText="1"/>
      <protection locked="0"/>
    </xf>
    <xf numFmtId="0" fontId="46" fillId="0" borderId="28" xfId="0" applyFont="1" applyBorder="1" applyAlignment="1" applyProtection="1">
      <alignment vertical="top" wrapText="1"/>
      <protection locked="0"/>
    </xf>
    <xf numFmtId="0" fontId="36" fillId="0" borderId="1" xfId="0" applyFont="1" applyBorder="1" applyAlignment="1" applyProtection="1">
      <alignment horizontal="left" vertical="center" wrapText="1"/>
      <protection locked="0"/>
    </xf>
    <xf numFmtId="0" fontId="27" fillId="0" borderId="1" xfId="0" applyFont="1" applyBorder="1" applyAlignment="1" applyProtection="1">
      <alignment horizontal="left" vertical="center" wrapText="1"/>
      <protection locked="0"/>
    </xf>
    <xf numFmtId="0" fontId="27" fillId="10" borderId="47" xfId="0" applyFont="1" applyFill="1" applyBorder="1" applyAlignment="1" applyProtection="1">
      <alignment vertical="center"/>
      <protection locked="0"/>
    </xf>
    <xf numFmtId="0" fontId="27" fillId="0" borderId="48" xfId="0" applyFont="1" applyBorder="1" applyAlignment="1" applyProtection="1">
      <alignment vertical="center"/>
      <protection locked="0"/>
    </xf>
    <xf numFmtId="0" fontId="27" fillId="0" borderId="32" xfId="0" applyFont="1" applyBorder="1" applyAlignment="1" applyProtection="1">
      <alignment horizontal="left" vertical="top" wrapText="1"/>
      <protection locked="0"/>
    </xf>
    <xf numFmtId="0" fontId="27" fillId="0" borderId="15" xfId="0" applyFont="1" applyBorder="1" applyAlignment="1" applyProtection="1">
      <alignment horizontal="left" vertical="top" wrapText="1"/>
      <protection locked="0"/>
    </xf>
    <xf numFmtId="0" fontId="27" fillId="0" borderId="38" xfId="0" applyFont="1" applyBorder="1" applyAlignment="1" applyProtection="1">
      <alignment horizontal="left" vertical="top" wrapText="1"/>
      <protection locked="0"/>
    </xf>
    <xf numFmtId="0" fontId="27" fillId="0" borderId="16" xfId="0" applyFont="1" applyBorder="1" applyAlignment="1" applyProtection="1">
      <alignment horizontal="left" vertical="top" wrapText="1"/>
      <protection locked="0"/>
    </xf>
    <xf numFmtId="0" fontId="27" fillId="0" borderId="0" xfId="0" applyFont="1" applyBorder="1" applyAlignment="1" applyProtection="1">
      <alignment horizontal="left" vertical="top" wrapText="1"/>
      <protection locked="0"/>
    </xf>
    <xf numFmtId="0" fontId="27" fillId="0" borderId="39" xfId="0" applyFont="1" applyBorder="1" applyAlignment="1" applyProtection="1">
      <alignment horizontal="left" vertical="top" wrapText="1"/>
      <protection locked="0"/>
    </xf>
    <xf numFmtId="0" fontId="27" fillId="0" borderId="17" xfId="0" applyFont="1" applyBorder="1" applyAlignment="1" applyProtection="1">
      <alignment horizontal="left" vertical="top" wrapText="1"/>
      <protection locked="0"/>
    </xf>
    <xf numFmtId="0" fontId="27" fillId="0" borderId="26" xfId="0" applyFont="1" applyBorder="1" applyAlignment="1" applyProtection="1">
      <alignment horizontal="left" vertical="top" wrapText="1"/>
      <protection locked="0"/>
    </xf>
    <xf numFmtId="0" fontId="27" fillId="0" borderId="66" xfId="0" applyFont="1" applyBorder="1" applyAlignment="1" applyProtection="1">
      <alignment horizontal="left" vertical="top" wrapText="1"/>
      <protection locked="0"/>
    </xf>
    <xf numFmtId="0" fontId="27" fillId="10" borderId="32" xfId="0" applyFont="1" applyFill="1" applyBorder="1" applyAlignment="1" applyProtection="1">
      <alignment horizontal="left" vertical="top" wrapText="1"/>
      <protection locked="0"/>
    </xf>
    <xf numFmtId="0" fontId="27" fillId="10" borderId="15" xfId="0" applyFont="1" applyFill="1" applyBorder="1" applyAlignment="1" applyProtection="1">
      <alignment horizontal="left" vertical="top"/>
      <protection locked="0"/>
    </xf>
    <xf numFmtId="0" fontId="27" fillId="10" borderId="38" xfId="0" applyFont="1" applyFill="1" applyBorder="1" applyAlignment="1" applyProtection="1">
      <alignment horizontal="left" vertical="top"/>
      <protection locked="0"/>
    </xf>
    <xf numFmtId="0" fontId="27" fillId="10" borderId="16" xfId="0" applyFont="1" applyFill="1" applyBorder="1" applyAlignment="1" applyProtection="1">
      <alignment horizontal="left" vertical="top"/>
      <protection locked="0"/>
    </xf>
    <xf numFmtId="0" fontId="27" fillId="10" borderId="0" xfId="0" applyFont="1" applyFill="1" applyBorder="1" applyAlignment="1" applyProtection="1">
      <alignment horizontal="left" vertical="top"/>
      <protection locked="0"/>
    </xf>
    <xf numFmtId="0" fontId="27" fillId="10" borderId="39" xfId="0" applyFont="1" applyFill="1" applyBorder="1" applyAlignment="1" applyProtection="1">
      <alignment horizontal="left" vertical="top"/>
      <protection locked="0"/>
    </xf>
    <xf numFmtId="0" fontId="27" fillId="10" borderId="17" xfId="0" applyFont="1" applyFill="1" applyBorder="1" applyAlignment="1" applyProtection="1">
      <alignment horizontal="left" vertical="top"/>
      <protection locked="0"/>
    </xf>
    <xf numFmtId="0" fontId="27" fillId="10" borderId="26" xfId="0" applyFont="1" applyFill="1" applyBorder="1" applyAlignment="1" applyProtection="1">
      <alignment horizontal="left" vertical="top"/>
      <protection locked="0"/>
    </xf>
    <xf numFmtId="0" fontId="27" fillId="10" borderId="66" xfId="0" applyFont="1" applyFill="1" applyBorder="1" applyAlignment="1" applyProtection="1">
      <alignment horizontal="left" vertical="top"/>
      <protection locked="0"/>
    </xf>
    <xf numFmtId="178" fontId="11" fillId="3" borderId="26" xfId="0" applyNumberFormat="1" applyFont="1" applyFill="1" applyBorder="1" applyAlignment="1" applyProtection="1">
      <alignment vertical="center" wrapText="1" shrinkToFit="1"/>
    </xf>
    <xf numFmtId="0" fontId="11" fillId="3" borderId="26" xfId="0" applyFont="1" applyFill="1" applyBorder="1" applyAlignment="1" applyProtection="1">
      <alignment vertical="center" wrapText="1" shrinkToFit="1"/>
    </xf>
    <xf numFmtId="0" fontId="11" fillId="2" borderId="1" xfId="0" applyFont="1" applyFill="1" applyBorder="1" applyAlignment="1" applyProtection="1">
      <alignment horizontal="center" vertical="center" wrapText="1"/>
    </xf>
    <xf numFmtId="0" fontId="27" fillId="9" borderId="58" xfId="0" applyFont="1" applyFill="1" applyBorder="1" applyAlignment="1" applyProtection="1">
      <alignment horizontal="center" vertical="center" shrinkToFit="1"/>
      <protection locked="0"/>
    </xf>
    <xf numFmtId="0" fontId="27" fillId="9" borderId="25" xfId="0" applyFont="1" applyFill="1" applyBorder="1" applyAlignment="1" applyProtection="1">
      <alignment horizontal="center" vertical="center" shrinkToFit="1"/>
      <protection locked="0"/>
    </xf>
    <xf numFmtId="0" fontId="27" fillId="9" borderId="59" xfId="0" applyFont="1" applyFill="1" applyBorder="1" applyAlignment="1" applyProtection="1">
      <alignment horizontal="center" vertical="center" shrinkToFit="1"/>
      <protection locked="0"/>
    </xf>
    <xf numFmtId="178" fontId="27" fillId="2" borderId="1" xfId="0" applyNumberFormat="1" applyFont="1" applyFill="1" applyBorder="1" applyAlignment="1" applyProtection="1">
      <alignment horizontal="center" vertical="center" shrinkToFit="1"/>
    </xf>
    <xf numFmtId="0" fontId="11" fillId="9" borderId="32" xfId="0" applyFont="1" applyFill="1" applyBorder="1" applyAlignment="1" applyProtection="1">
      <alignment vertical="center"/>
    </xf>
    <xf numFmtId="0" fontId="11" fillId="9" borderId="15" xfId="0" applyFont="1" applyFill="1" applyBorder="1" applyAlignment="1" applyProtection="1">
      <alignment vertical="center"/>
    </xf>
    <xf numFmtId="0" fontId="11" fillId="2" borderId="16" xfId="0" applyFont="1" applyFill="1" applyBorder="1" applyAlignment="1" applyProtection="1">
      <alignment vertical="center"/>
    </xf>
    <xf numFmtId="0" fontId="11" fillId="0" borderId="0" xfId="0" applyFont="1" applyAlignment="1" applyProtection="1">
      <alignment vertical="center"/>
    </xf>
    <xf numFmtId="0" fontId="11" fillId="0" borderId="16" xfId="0" applyFont="1" applyBorder="1" applyAlignment="1" applyProtection="1">
      <alignment vertical="center"/>
    </xf>
    <xf numFmtId="0" fontId="11" fillId="0" borderId="17" xfId="0" applyFont="1" applyBorder="1" applyAlignment="1" applyProtection="1">
      <alignment vertical="center"/>
    </xf>
    <xf numFmtId="0" fontId="11" fillId="0" borderId="26" xfId="0" applyFont="1" applyBorder="1" applyAlignment="1" applyProtection="1">
      <alignment vertical="center"/>
    </xf>
    <xf numFmtId="0" fontId="35" fillId="2" borderId="25" xfId="3" applyFont="1" applyFill="1" applyBorder="1" applyAlignment="1" applyProtection="1">
      <alignment vertical="center"/>
    </xf>
    <xf numFmtId="0" fontId="27" fillId="0" borderId="59" xfId="0" applyFont="1" applyBorder="1" applyAlignment="1" applyProtection="1">
      <alignment vertical="center"/>
    </xf>
    <xf numFmtId="0" fontId="11" fillId="5" borderId="55" xfId="3" applyFont="1" applyFill="1" applyBorder="1" applyAlignment="1" applyProtection="1">
      <alignment horizontal="left" vertical="center"/>
    </xf>
    <xf numFmtId="0" fontId="11" fillId="0" borderId="56" xfId="0" applyFont="1" applyBorder="1" applyAlignment="1" applyProtection="1">
      <alignment vertical="center"/>
    </xf>
    <xf numFmtId="0" fontId="11" fillId="0" borderId="72" xfId="0" applyFont="1" applyBorder="1" applyAlignment="1" applyProtection="1">
      <alignment vertical="center"/>
    </xf>
    <xf numFmtId="0" fontId="11" fillId="5" borderId="33" xfId="3" applyFont="1" applyFill="1" applyBorder="1" applyAlignment="1" applyProtection="1">
      <alignment horizontal="left" vertical="center"/>
    </xf>
    <xf numFmtId="0" fontId="11" fillId="0" borderId="52" xfId="0" applyFont="1" applyBorder="1" applyAlignment="1" applyProtection="1">
      <alignment vertical="center"/>
    </xf>
    <xf numFmtId="0" fontId="11" fillId="0" borderId="75" xfId="0" applyFont="1" applyBorder="1" applyAlignment="1" applyProtection="1">
      <alignment vertical="center"/>
    </xf>
    <xf numFmtId="0" fontId="11" fillId="5" borderId="47" xfId="3" applyFont="1" applyFill="1" applyBorder="1" applyAlignment="1" applyProtection="1">
      <alignment horizontal="left" vertical="center"/>
    </xf>
    <xf numFmtId="0" fontId="11" fillId="0" borderId="40" xfId="0" applyFont="1" applyBorder="1" applyAlignment="1" applyProtection="1">
      <alignment vertical="center"/>
    </xf>
    <xf numFmtId="0" fontId="11" fillId="5" borderId="68" xfId="3" applyFont="1" applyFill="1" applyBorder="1" applyAlignment="1" applyProtection="1">
      <alignment horizontal="left" vertical="center"/>
    </xf>
    <xf numFmtId="0" fontId="11" fillId="0" borderId="69" xfId="0" applyFont="1" applyBorder="1" applyAlignment="1" applyProtection="1">
      <alignment vertical="center"/>
    </xf>
    <xf numFmtId="0" fontId="11" fillId="0" borderId="74" xfId="0" applyFont="1" applyBorder="1" applyAlignment="1" applyProtection="1">
      <alignment vertical="center"/>
    </xf>
    <xf numFmtId="0" fontId="14" fillId="0" borderId="0" xfId="3" applyFont="1" applyFill="1" applyBorder="1" applyAlignment="1" applyProtection="1">
      <alignment vertical="top" wrapText="1"/>
      <protection locked="0"/>
    </xf>
    <xf numFmtId="1" fontId="20" fillId="4" borderId="40" xfId="1" applyNumberFormat="1" applyFont="1" applyFill="1" applyBorder="1" applyAlignment="1" applyProtection="1">
      <alignment horizontal="center" vertical="center"/>
      <protection locked="0"/>
    </xf>
    <xf numFmtId="1" fontId="20" fillId="4" borderId="49" xfId="1" applyNumberFormat="1" applyFont="1" applyFill="1" applyBorder="1" applyAlignment="1" applyProtection="1">
      <alignment horizontal="center" vertical="center"/>
      <protection locked="0"/>
    </xf>
    <xf numFmtId="177" fontId="20" fillId="4" borderId="40" xfId="3" applyNumberFormat="1" applyFont="1" applyFill="1" applyBorder="1" applyAlignment="1" applyProtection="1">
      <alignment horizontal="center" vertical="center"/>
      <protection locked="0"/>
    </xf>
    <xf numFmtId="177" fontId="20" fillId="4" borderId="49" xfId="3" applyNumberFormat="1" applyFont="1" applyFill="1" applyBorder="1" applyAlignment="1" applyProtection="1">
      <alignment horizontal="center" vertical="center"/>
      <protection locked="0"/>
    </xf>
    <xf numFmtId="177" fontId="14" fillId="0" borderId="10" xfId="3" applyNumberFormat="1" applyFont="1" applyFill="1" applyBorder="1" applyAlignment="1" applyProtection="1">
      <alignment horizontal="left" vertical="center" indent="1"/>
      <protection locked="0"/>
    </xf>
    <xf numFmtId="177" fontId="14" fillId="0" borderId="108" xfId="3" applyNumberFormat="1" applyFont="1" applyFill="1" applyBorder="1" applyAlignment="1" applyProtection="1">
      <alignment horizontal="left" vertical="center" indent="1"/>
      <protection locked="0"/>
    </xf>
    <xf numFmtId="0" fontId="14" fillId="2" borderId="124" xfId="3" applyFont="1" applyFill="1" applyBorder="1" applyAlignment="1" applyProtection="1">
      <alignment horizontal="center" vertical="center"/>
      <protection locked="0"/>
    </xf>
    <xf numFmtId="177" fontId="10" fillId="4" borderId="40" xfId="3" applyNumberFormat="1" applyFont="1" applyFill="1" applyBorder="1" applyAlignment="1" applyProtection="1">
      <alignment horizontal="center" vertical="center" shrinkToFit="1"/>
      <protection locked="0"/>
    </xf>
    <xf numFmtId="177" fontId="10" fillId="4" borderId="49" xfId="3" applyNumberFormat="1" applyFont="1" applyFill="1" applyBorder="1" applyAlignment="1" applyProtection="1">
      <alignment horizontal="center" vertical="center" shrinkToFit="1"/>
      <protection locked="0"/>
    </xf>
    <xf numFmtId="176" fontId="14" fillId="3" borderId="29" xfId="3" applyNumberFormat="1" applyFont="1" applyFill="1" applyBorder="1" applyAlignment="1" applyProtection="1">
      <alignment vertical="center"/>
      <protection locked="0"/>
    </xf>
    <xf numFmtId="176" fontId="14" fillId="3" borderId="37" xfId="3" applyNumberFormat="1" applyFont="1" applyFill="1" applyBorder="1" applyAlignment="1" applyProtection="1">
      <alignment vertical="center"/>
      <protection locked="0"/>
    </xf>
    <xf numFmtId="0" fontId="14" fillId="0" borderId="40" xfId="3" applyFont="1" applyFill="1" applyBorder="1" applyAlignment="1" applyProtection="1">
      <alignment horizontal="center" vertical="center"/>
      <protection locked="0"/>
    </xf>
    <xf numFmtId="0" fontId="14" fillId="0" borderId="73" xfId="3" applyFont="1" applyFill="1" applyBorder="1" applyAlignment="1" applyProtection="1">
      <alignment horizontal="center" vertical="center"/>
      <protection locked="0"/>
    </xf>
    <xf numFmtId="194" fontId="14" fillId="3" borderId="52" xfId="3" applyNumberFormat="1" applyFont="1" applyFill="1" applyBorder="1" applyAlignment="1" applyProtection="1">
      <alignment horizontal="right" vertical="center" shrinkToFit="1"/>
      <protection locked="0"/>
    </xf>
    <xf numFmtId="178" fontId="14" fillId="3" borderId="89" xfId="1" applyNumberFormat="1" applyFont="1" applyFill="1" applyBorder="1" applyAlignment="1" applyProtection="1">
      <alignment horizontal="right" vertical="center"/>
      <protection locked="0"/>
    </xf>
    <xf numFmtId="193" fontId="14" fillId="0" borderId="69" xfId="3" applyNumberFormat="1" applyFont="1" applyFill="1" applyBorder="1" applyAlignment="1" applyProtection="1">
      <alignment horizontal="right" vertical="center" shrinkToFit="1"/>
      <protection locked="0"/>
    </xf>
    <xf numFmtId="0" fontId="14" fillId="4" borderId="43" xfId="3" applyNumberFormat="1" applyFont="1" applyFill="1" applyBorder="1" applyAlignment="1" applyProtection="1">
      <alignment horizontal="center" vertical="center" wrapText="1"/>
      <protection locked="0"/>
    </xf>
    <xf numFmtId="0" fontId="14" fillId="4" borderId="70" xfId="3" applyNumberFormat="1" applyFont="1" applyFill="1" applyBorder="1" applyAlignment="1" applyProtection="1">
      <alignment horizontal="center" vertical="center"/>
      <protection locked="0"/>
    </xf>
    <xf numFmtId="176" fontId="14" fillId="4" borderId="33" xfId="3" applyNumberFormat="1" applyFont="1" applyFill="1" applyBorder="1" applyAlignment="1" applyProtection="1">
      <alignment horizontal="center" vertical="center" shrinkToFit="1"/>
      <protection locked="0"/>
    </xf>
    <xf numFmtId="176" fontId="14" fillId="4" borderId="52" xfId="3" applyNumberFormat="1" applyFont="1" applyFill="1" applyBorder="1" applyAlignment="1" applyProtection="1">
      <alignment horizontal="center" vertical="center" shrinkToFit="1"/>
      <protection locked="0"/>
    </xf>
    <xf numFmtId="176" fontId="14" fillId="4" borderId="53" xfId="3" applyNumberFormat="1" applyFont="1" applyFill="1" applyBorder="1" applyAlignment="1" applyProtection="1">
      <alignment horizontal="center" vertical="center" shrinkToFit="1"/>
      <protection locked="0"/>
    </xf>
    <xf numFmtId="176" fontId="14" fillId="4" borderId="68" xfId="3" applyNumberFormat="1" applyFont="1" applyFill="1" applyBorder="1" applyAlignment="1" applyProtection="1">
      <alignment horizontal="center" vertical="center" shrinkToFit="1"/>
      <protection locked="0"/>
    </xf>
    <xf numFmtId="176" fontId="14" fillId="4" borderId="69" xfId="3" applyNumberFormat="1" applyFont="1" applyFill="1" applyBorder="1" applyAlignment="1" applyProtection="1">
      <alignment horizontal="center" vertical="center" shrinkToFit="1"/>
      <protection locked="0"/>
    </xf>
    <xf numFmtId="176" fontId="14" fillId="4" borderId="81" xfId="3" applyNumberFormat="1" applyFont="1" applyFill="1" applyBorder="1" applyAlignment="1" applyProtection="1">
      <alignment horizontal="center" vertical="center" shrinkToFit="1"/>
      <protection locked="0"/>
    </xf>
    <xf numFmtId="194" fontId="14" fillId="0" borderId="68" xfId="3" applyNumberFormat="1" applyFont="1" applyFill="1" applyBorder="1" applyAlignment="1" applyProtection="1">
      <alignment horizontal="right" vertical="center" shrinkToFit="1"/>
      <protection locked="0"/>
    </xf>
    <xf numFmtId="194" fontId="14" fillId="0" borderId="69" xfId="3" applyNumberFormat="1" applyFont="1" applyFill="1" applyBorder="1" applyAlignment="1" applyProtection="1">
      <alignment horizontal="right" vertical="center" shrinkToFit="1"/>
      <protection locked="0"/>
    </xf>
    <xf numFmtId="194" fontId="14" fillId="0" borderId="81" xfId="3" applyNumberFormat="1" applyFont="1" applyFill="1" applyBorder="1" applyAlignment="1" applyProtection="1">
      <alignment horizontal="right" vertical="center" shrinkToFit="1"/>
      <protection locked="0"/>
    </xf>
    <xf numFmtId="0" fontId="14" fillId="3" borderId="32" xfId="3" applyFont="1" applyFill="1" applyBorder="1" applyAlignment="1" applyProtection="1">
      <alignment horizontal="center" vertical="center" shrinkToFit="1"/>
      <protection locked="0"/>
    </xf>
    <xf numFmtId="0" fontId="14" fillId="3" borderId="15" xfId="3" applyFont="1" applyFill="1" applyBorder="1" applyAlignment="1" applyProtection="1">
      <alignment horizontal="center" vertical="center" shrinkToFit="1"/>
      <protection locked="0"/>
    </xf>
    <xf numFmtId="0" fontId="14" fillId="3" borderId="52" xfId="3" applyFont="1" applyFill="1" applyBorder="1" applyAlignment="1" applyProtection="1">
      <alignment horizontal="center" vertical="center" shrinkToFit="1"/>
      <protection locked="0"/>
    </xf>
    <xf numFmtId="0" fontId="14" fillId="3" borderId="34" xfId="3" applyFont="1" applyFill="1" applyBorder="1" applyAlignment="1" applyProtection="1">
      <alignment horizontal="center" vertical="center" shrinkToFit="1"/>
      <protection locked="0"/>
    </xf>
    <xf numFmtId="177" fontId="14" fillId="3" borderId="120" xfId="3" applyNumberFormat="1" applyFont="1" applyFill="1" applyBorder="1" applyAlignment="1" applyProtection="1">
      <alignment horizontal="right" vertical="top"/>
      <protection locked="0"/>
    </xf>
    <xf numFmtId="177" fontId="14" fillId="3" borderId="119" xfId="3" applyNumberFormat="1" applyFont="1" applyFill="1" applyBorder="1" applyAlignment="1" applyProtection="1">
      <alignment horizontal="right" vertical="top"/>
      <protection locked="0"/>
    </xf>
    <xf numFmtId="177" fontId="14" fillId="3" borderId="121" xfId="3" applyNumberFormat="1" applyFont="1" applyFill="1" applyBorder="1" applyAlignment="1" applyProtection="1">
      <alignment horizontal="right" vertical="top"/>
      <protection locked="0"/>
    </xf>
    <xf numFmtId="0" fontId="14" fillId="0" borderId="0" xfId="3" applyFont="1" applyFill="1" applyBorder="1" applyAlignment="1" applyProtection="1">
      <alignment horizontal="left" vertical="top" wrapText="1"/>
      <protection locked="0"/>
    </xf>
    <xf numFmtId="0" fontId="14" fillId="0" borderId="0" xfId="3" applyFont="1" applyFill="1" applyBorder="1" applyAlignment="1" applyProtection="1">
      <alignment horizontal="left" vertical="top"/>
      <protection locked="0"/>
    </xf>
    <xf numFmtId="0" fontId="14" fillId="0" borderId="12" xfId="3" applyFont="1" applyFill="1" applyBorder="1" applyAlignment="1" applyProtection="1">
      <alignment horizontal="left" vertical="center" wrapText="1"/>
      <protection locked="0"/>
    </xf>
    <xf numFmtId="0" fontId="14" fillId="0" borderId="13" xfId="3" applyFont="1" applyFill="1" applyBorder="1" applyAlignment="1" applyProtection="1">
      <alignment horizontal="left" vertical="center" wrapText="1"/>
      <protection locked="0"/>
    </xf>
    <xf numFmtId="0" fontId="14" fillId="0" borderId="3" xfId="3" applyFont="1" applyFill="1" applyBorder="1" applyAlignment="1" applyProtection="1">
      <alignment horizontal="left" vertical="center" wrapText="1"/>
      <protection locked="0"/>
    </xf>
    <xf numFmtId="0" fontId="14" fillId="4" borderId="15" xfId="3" applyFont="1" applyFill="1" applyBorder="1" applyAlignment="1" applyProtection="1">
      <alignment horizontal="center" vertical="center"/>
      <protection locked="0"/>
    </xf>
    <xf numFmtId="0" fontId="21" fillId="8" borderId="25" xfId="3" applyFont="1" applyFill="1" applyBorder="1" applyAlignment="1" applyProtection="1">
      <alignment horizontal="center" vertical="top" textRotation="255"/>
      <protection locked="0"/>
    </xf>
    <xf numFmtId="177" fontId="14" fillId="3" borderId="117" xfId="3" applyNumberFormat="1" applyFont="1" applyFill="1" applyBorder="1" applyAlignment="1" applyProtection="1">
      <alignment horizontal="right" vertical="top"/>
      <protection locked="0"/>
    </xf>
    <xf numFmtId="0" fontId="14" fillId="0" borderId="67" xfId="3" applyFont="1" applyFill="1" applyBorder="1" applyAlignment="1" applyProtection="1">
      <alignment horizontal="left" vertical="center" wrapText="1"/>
      <protection locked="0"/>
    </xf>
    <xf numFmtId="38" fontId="14" fillId="3" borderId="11" xfId="4" applyFont="1" applyFill="1" applyBorder="1" applyAlignment="1" applyProtection="1">
      <alignment horizontal="right" vertical="center"/>
      <protection locked="0"/>
    </xf>
    <xf numFmtId="38" fontId="14" fillId="3" borderId="22" xfId="4" applyFont="1" applyFill="1" applyBorder="1" applyAlignment="1" applyProtection="1">
      <alignment horizontal="right" vertical="center"/>
      <protection locked="0"/>
    </xf>
    <xf numFmtId="38" fontId="14" fillId="3" borderId="12" xfId="4" applyFont="1" applyFill="1" applyBorder="1" applyAlignment="1" applyProtection="1">
      <alignment horizontal="right" vertical="center"/>
      <protection locked="0"/>
    </xf>
    <xf numFmtId="38" fontId="14" fillId="3" borderId="23" xfId="4" applyFont="1" applyFill="1" applyBorder="1" applyAlignment="1" applyProtection="1">
      <alignment horizontal="right" vertical="center"/>
      <protection locked="0"/>
    </xf>
    <xf numFmtId="38" fontId="14" fillId="3" borderId="67" xfId="4" applyFont="1" applyFill="1" applyBorder="1" applyAlignment="1" applyProtection="1">
      <alignment horizontal="right" vertical="center"/>
      <protection locked="0"/>
    </xf>
    <xf numFmtId="38" fontId="14" fillId="3" borderId="79" xfId="4" applyFont="1" applyFill="1" applyBorder="1" applyAlignment="1" applyProtection="1">
      <alignment horizontal="right" vertical="center"/>
      <protection locked="0"/>
    </xf>
    <xf numFmtId="38" fontId="19" fillId="2" borderId="122" xfId="4" applyFont="1" applyFill="1" applyBorder="1" applyAlignment="1" applyProtection="1">
      <alignment horizontal="right" vertical="center"/>
      <protection locked="0"/>
    </xf>
    <xf numFmtId="38" fontId="19" fillId="2" borderId="78" xfId="4" applyFont="1" applyFill="1" applyBorder="1" applyAlignment="1" applyProtection="1">
      <alignment horizontal="right" vertical="center"/>
      <protection locked="0"/>
    </xf>
    <xf numFmtId="38" fontId="14" fillId="8" borderId="40" xfId="4" applyFont="1" applyFill="1" applyBorder="1" applyAlignment="1" applyProtection="1">
      <alignment horizontal="right" vertical="center"/>
      <protection locked="0"/>
    </xf>
    <xf numFmtId="38" fontId="14" fillId="8" borderId="49" xfId="4" applyFont="1" applyFill="1" applyBorder="1" applyAlignment="1" applyProtection="1">
      <alignment horizontal="right" vertical="center"/>
      <protection locked="0"/>
    </xf>
    <xf numFmtId="38" fontId="14" fillId="8" borderId="0" xfId="4" applyFont="1" applyFill="1" applyBorder="1" applyAlignment="1" applyProtection="1">
      <alignment horizontal="right" vertical="center"/>
      <protection locked="0"/>
    </xf>
    <xf numFmtId="38" fontId="14" fillId="8" borderId="30" xfId="4" applyFont="1" applyFill="1" applyBorder="1" applyAlignment="1" applyProtection="1">
      <alignment horizontal="right" vertical="center"/>
      <protection locked="0"/>
    </xf>
    <xf numFmtId="38" fontId="14" fillId="3" borderId="12" xfId="4" applyFont="1" applyFill="1" applyBorder="1" applyAlignment="1" applyProtection="1">
      <alignment horizontal="right" vertical="center" wrapText="1"/>
      <protection locked="0"/>
    </xf>
    <xf numFmtId="38" fontId="14" fillId="3" borderId="23" xfId="4" applyFont="1" applyFill="1" applyBorder="1" applyAlignment="1" applyProtection="1">
      <alignment horizontal="right" vertical="center" wrapText="1"/>
      <protection locked="0"/>
    </xf>
    <xf numFmtId="0" fontId="14" fillId="4" borderId="41" xfId="3" applyFont="1" applyFill="1" applyBorder="1" applyAlignment="1" applyProtection="1">
      <alignment horizontal="center" vertical="center"/>
      <protection locked="0"/>
    </xf>
    <xf numFmtId="0" fontId="14" fillId="4" borderId="42" xfId="3" applyFont="1" applyFill="1" applyBorder="1" applyAlignment="1" applyProtection="1">
      <alignment horizontal="center" vertical="center"/>
      <protection locked="0"/>
    </xf>
    <xf numFmtId="0" fontId="14" fillId="4" borderId="41" xfId="3" applyFont="1" applyFill="1" applyBorder="1" applyAlignment="1" applyProtection="1">
      <alignment horizontal="right" vertical="center"/>
      <protection locked="0"/>
    </xf>
    <xf numFmtId="0" fontId="14" fillId="4" borderId="42" xfId="3" applyFont="1" applyFill="1" applyBorder="1" applyAlignment="1" applyProtection="1">
      <alignment horizontal="right" vertical="center"/>
      <protection locked="0"/>
    </xf>
    <xf numFmtId="178" fontId="14" fillId="3" borderId="26" xfId="3" applyNumberFormat="1" applyFont="1" applyFill="1" applyBorder="1" applyAlignment="1" applyProtection="1">
      <alignment vertical="center"/>
      <protection locked="0"/>
    </xf>
    <xf numFmtId="0" fontId="13" fillId="2" borderId="27" xfId="3" applyFont="1" applyFill="1" applyBorder="1" applyAlignment="1" applyProtection="1">
      <alignment horizontal="left" vertical="center"/>
      <protection locked="0"/>
    </xf>
    <xf numFmtId="0" fontId="13" fillId="2" borderId="122" xfId="3" applyFont="1" applyFill="1" applyBorder="1" applyAlignment="1" applyProtection="1">
      <alignment horizontal="left" vertical="center"/>
      <protection locked="0"/>
    </xf>
    <xf numFmtId="0" fontId="15" fillId="4" borderId="32" xfId="3" applyFont="1" applyFill="1" applyBorder="1" applyAlignment="1" applyProtection="1">
      <alignment horizontal="left" vertical="center"/>
      <protection locked="0"/>
    </xf>
    <xf numFmtId="0" fontId="15" fillId="4" borderId="15" xfId="3" applyFont="1" applyFill="1" applyBorder="1" applyAlignment="1" applyProtection="1">
      <alignment horizontal="left" vertical="center"/>
      <protection locked="0"/>
    </xf>
    <xf numFmtId="1" fontId="14" fillId="4" borderId="15" xfId="1" applyNumberFormat="1" applyFont="1" applyFill="1" applyBorder="1" applyAlignment="1" applyProtection="1">
      <alignment horizontal="center" vertical="center"/>
      <protection locked="0"/>
    </xf>
    <xf numFmtId="0" fontId="14" fillId="4" borderId="58" xfId="3" applyFont="1" applyFill="1" applyBorder="1" applyAlignment="1" applyProtection="1">
      <alignment horizontal="center" vertical="center"/>
      <protection locked="0"/>
    </xf>
    <xf numFmtId="0" fontId="14" fillId="4" borderId="59" xfId="3" applyFont="1" applyFill="1" applyBorder="1" applyAlignment="1" applyProtection="1">
      <alignment horizontal="center" vertical="center"/>
      <protection locked="0"/>
    </xf>
    <xf numFmtId="0" fontId="18" fillId="4" borderId="41" xfId="5" applyFont="1" applyFill="1" applyBorder="1" applyAlignment="1" applyProtection="1">
      <alignment horizontal="center" vertical="center" shrinkToFit="1"/>
      <protection locked="0"/>
    </xf>
    <xf numFmtId="0" fontId="18" fillId="4" borderId="54" xfId="5" applyFont="1" applyFill="1" applyBorder="1" applyAlignment="1" applyProtection="1">
      <alignment horizontal="center" vertical="center" shrinkToFit="1"/>
      <protection locked="0"/>
    </xf>
    <xf numFmtId="190" fontId="18" fillId="3" borderId="54" xfId="5" applyNumberFormat="1" applyFont="1" applyFill="1" applyBorder="1" applyAlignment="1" applyProtection="1">
      <alignment horizontal="center" vertical="center" wrapText="1"/>
      <protection locked="0"/>
    </xf>
    <xf numFmtId="190" fontId="14" fillId="0" borderId="48" xfId="0" applyNumberFormat="1" applyFont="1" applyBorder="1" applyAlignment="1" applyProtection="1">
      <alignment horizontal="center" vertical="center" wrapText="1"/>
      <protection locked="0"/>
    </xf>
    <xf numFmtId="0" fontId="18" fillId="4" borderId="41" xfId="5" applyFont="1" applyFill="1" applyBorder="1" applyAlignment="1" applyProtection="1">
      <alignment horizontal="center" vertical="center"/>
      <protection locked="0"/>
    </xf>
    <xf numFmtId="0" fontId="18" fillId="4" borderId="42" xfId="5" applyFont="1" applyFill="1" applyBorder="1" applyAlignment="1" applyProtection="1">
      <alignment horizontal="center" vertical="center"/>
      <protection locked="0"/>
    </xf>
    <xf numFmtId="181" fontId="18" fillId="0" borderId="20" xfId="5" applyNumberFormat="1" applyFont="1" applyFill="1" applyBorder="1" applyAlignment="1" applyProtection="1">
      <alignment horizontal="center" vertical="center" shrinkToFit="1"/>
      <protection locked="0"/>
    </xf>
    <xf numFmtId="181" fontId="18" fillId="0" borderId="12" xfId="5" applyNumberFormat="1" applyFont="1" applyFill="1" applyBorder="1" applyAlignment="1" applyProtection="1">
      <alignment horizontal="center" vertical="center" shrinkToFit="1"/>
      <protection locked="0"/>
    </xf>
    <xf numFmtId="0" fontId="18" fillId="4" borderId="24" xfId="5" applyFont="1" applyFill="1" applyBorder="1" applyAlignment="1" applyProtection="1">
      <alignment horizontal="right" vertical="center"/>
      <protection locked="0"/>
    </xf>
    <xf numFmtId="0" fontId="18" fillId="4" borderId="18" xfId="5" applyFont="1" applyFill="1" applyBorder="1" applyAlignment="1" applyProtection="1">
      <alignment horizontal="right" vertical="center"/>
      <protection locked="0"/>
    </xf>
    <xf numFmtId="0" fontId="18" fillId="4" borderId="19" xfId="5" applyFont="1" applyFill="1" applyBorder="1" applyAlignment="1" applyProtection="1">
      <alignment horizontal="right" vertical="center"/>
      <protection locked="0"/>
    </xf>
    <xf numFmtId="0" fontId="18" fillId="4" borderId="47" xfId="5" applyFont="1" applyFill="1" applyBorder="1" applyAlignment="1" applyProtection="1">
      <alignment horizontal="center" vertical="center"/>
      <protection locked="0"/>
    </xf>
    <xf numFmtId="0" fontId="18" fillId="4" borderId="40" xfId="5" applyFont="1" applyFill="1" applyBorder="1" applyAlignment="1" applyProtection="1">
      <alignment horizontal="center" vertical="center"/>
      <protection locked="0"/>
    </xf>
    <xf numFmtId="0" fontId="18" fillId="4" borderId="73" xfId="5" applyFont="1" applyFill="1" applyBorder="1" applyAlignment="1" applyProtection="1">
      <alignment horizontal="center" vertical="center"/>
      <protection locked="0"/>
    </xf>
    <xf numFmtId="0" fontId="18" fillId="4" borderId="97" xfId="5" applyFont="1" applyFill="1" applyBorder="1" applyAlignment="1" applyProtection="1">
      <alignment horizontal="right" vertical="center" shrinkToFit="1"/>
      <protection locked="0"/>
    </xf>
    <xf numFmtId="0" fontId="18" fillId="4" borderId="100" xfId="5" applyFont="1" applyFill="1" applyBorder="1" applyAlignment="1" applyProtection="1">
      <alignment horizontal="right" vertical="center" shrinkToFit="1"/>
      <protection locked="0"/>
    </xf>
    <xf numFmtId="181" fontId="18" fillId="0" borderId="77" xfId="5" applyNumberFormat="1" applyFont="1" applyFill="1" applyBorder="1" applyAlignment="1" applyProtection="1">
      <alignment horizontal="center" vertical="center" shrinkToFit="1"/>
      <protection locked="0"/>
    </xf>
    <xf numFmtId="181" fontId="18" fillId="0" borderId="11" xfId="5" applyNumberFormat="1" applyFont="1" applyFill="1" applyBorder="1" applyAlignment="1" applyProtection="1">
      <alignment horizontal="center" vertical="center" shrinkToFit="1"/>
      <protection locked="0"/>
    </xf>
    <xf numFmtId="184" fontId="18" fillId="4" borderId="73" xfId="5" applyNumberFormat="1" applyFont="1" applyFill="1" applyBorder="1" applyAlignment="1" applyProtection="1">
      <alignment horizontal="center" vertical="center" wrapText="1"/>
      <protection locked="0"/>
    </xf>
    <xf numFmtId="184" fontId="18" fillId="4" borderId="42" xfId="5" applyNumberFormat="1" applyFont="1" applyFill="1" applyBorder="1" applyAlignment="1" applyProtection="1">
      <alignment horizontal="center" vertical="center" wrapText="1"/>
      <protection locked="0"/>
    </xf>
    <xf numFmtId="0" fontId="18" fillId="4" borderId="70" xfId="5" applyFont="1" applyFill="1" applyBorder="1" applyAlignment="1" applyProtection="1">
      <alignment horizontal="center" vertical="center"/>
      <protection locked="0"/>
    </xf>
    <xf numFmtId="0" fontId="18" fillId="4" borderId="71" xfId="5" applyFont="1" applyFill="1" applyBorder="1" applyAlignment="1" applyProtection="1">
      <alignment horizontal="center" vertical="center"/>
      <protection locked="0"/>
    </xf>
    <xf numFmtId="187" fontId="18" fillId="3" borderId="71" xfId="5" applyNumberFormat="1" applyFont="1" applyFill="1" applyBorder="1" applyAlignment="1" applyProtection="1">
      <alignment vertical="center"/>
      <protection locked="0"/>
    </xf>
    <xf numFmtId="187" fontId="18" fillId="3" borderId="92" xfId="5" applyNumberFormat="1" applyFont="1" applyFill="1" applyBorder="1" applyAlignment="1" applyProtection="1">
      <alignment vertical="center"/>
      <protection locked="0"/>
    </xf>
    <xf numFmtId="184" fontId="18" fillId="4" borderId="76" xfId="5" applyNumberFormat="1" applyFont="1" applyFill="1" applyBorder="1" applyAlignment="1" applyProtection="1">
      <alignment horizontal="center" vertical="center" wrapText="1"/>
      <protection locked="0"/>
    </xf>
    <xf numFmtId="184" fontId="18" fillId="4" borderId="71" xfId="5" applyNumberFormat="1" applyFont="1" applyFill="1" applyBorder="1" applyAlignment="1" applyProtection="1">
      <alignment horizontal="center" vertical="center" wrapText="1"/>
      <protection locked="0"/>
    </xf>
    <xf numFmtId="187" fontId="18" fillId="3" borderId="42" xfId="5" applyNumberFormat="1" applyFont="1" applyFill="1" applyBorder="1" applyAlignment="1" applyProtection="1">
      <alignment vertical="center"/>
      <protection locked="0"/>
    </xf>
    <xf numFmtId="187" fontId="18" fillId="3" borderId="14" xfId="5" applyNumberFormat="1" applyFont="1" applyFill="1" applyBorder="1" applyAlignment="1" applyProtection="1">
      <alignment vertical="center"/>
      <protection locked="0"/>
    </xf>
    <xf numFmtId="0" fontId="18" fillId="4" borderId="43" xfId="5" applyFont="1" applyFill="1" applyBorder="1" applyAlignment="1" applyProtection="1">
      <alignment horizontal="center" vertical="center"/>
      <protection locked="0"/>
    </xf>
    <xf numFmtId="0" fontId="18" fillId="4" borderId="86" xfId="5" applyFont="1" applyFill="1" applyBorder="1" applyAlignment="1" applyProtection="1">
      <alignment horizontal="center" vertical="center"/>
      <protection locked="0"/>
    </xf>
    <xf numFmtId="0" fontId="18" fillId="4" borderId="85" xfId="5" applyFont="1" applyFill="1" applyBorder="1" applyAlignment="1" applyProtection="1">
      <alignment horizontal="center" vertical="center"/>
      <protection locked="0"/>
    </xf>
    <xf numFmtId="178" fontId="18" fillId="0" borderId="42" xfId="5" applyNumberFormat="1" applyFont="1" applyFill="1" applyBorder="1" applyAlignment="1" applyProtection="1">
      <alignment vertical="center"/>
      <protection locked="0"/>
    </xf>
    <xf numFmtId="0" fontId="18" fillId="4" borderId="2" xfId="5" applyFont="1" applyFill="1" applyBorder="1" applyAlignment="1" applyProtection="1">
      <alignment horizontal="center" vertical="center"/>
      <protection locked="0"/>
    </xf>
    <xf numFmtId="0" fontId="18" fillId="4" borderId="3" xfId="5" applyFont="1" applyFill="1" applyBorder="1" applyAlignment="1" applyProtection="1">
      <alignment horizontal="center" vertical="center"/>
      <protection locked="0"/>
    </xf>
    <xf numFmtId="178" fontId="18" fillId="3" borderId="3" xfId="5" applyNumberFormat="1" applyFont="1" applyFill="1" applyBorder="1" applyAlignment="1" applyProtection="1">
      <alignment vertical="center"/>
      <protection locked="0"/>
    </xf>
    <xf numFmtId="178" fontId="18" fillId="3" borderId="8" xfId="5" applyNumberFormat="1" applyFont="1" applyFill="1" applyBorder="1" applyAlignment="1" applyProtection="1">
      <alignment vertical="center"/>
      <protection locked="0"/>
    </xf>
    <xf numFmtId="184" fontId="18" fillId="4" borderId="33" xfId="5" applyNumberFormat="1" applyFont="1" applyFill="1" applyBorder="1" applyAlignment="1" applyProtection="1">
      <alignment horizontal="center" vertical="center" shrinkToFit="1"/>
      <protection locked="0"/>
    </xf>
    <xf numFmtId="184" fontId="18" fillId="4" borderId="53" xfId="5" applyNumberFormat="1" applyFont="1" applyFill="1" applyBorder="1" applyAlignment="1" applyProtection="1">
      <alignment horizontal="center" vertical="center" shrinkToFit="1"/>
      <protection locked="0"/>
    </xf>
    <xf numFmtId="0" fontId="18" fillId="4" borderId="47" xfId="5" applyFont="1" applyFill="1" applyBorder="1" applyAlignment="1" applyProtection="1">
      <alignment horizontal="center" vertical="center" shrinkToFit="1"/>
      <protection locked="0"/>
    </xf>
    <xf numFmtId="0" fontId="18" fillId="4" borderId="73" xfId="5" applyFont="1" applyFill="1" applyBorder="1" applyAlignment="1" applyProtection="1">
      <alignment horizontal="center" vertical="center" shrinkToFit="1"/>
      <protection locked="0"/>
    </xf>
    <xf numFmtId="0" fontId="18" fillId="4" borderId="6" xfId="5" applyFont="1" applyFill="1" applyBorder="1" applyAlignment="1" applyProtection="1">
      <alignment horizontal="center" vertical="center"/>
      <protection locked="0"/>
    </xf>
    <xf numFmtId="0" fontId="18" fillId="4" borderId="13" xfId="5" applyFont="1" applyFill="1" applyBorder="1" applyAlignment="1" applyProtection="1">
      <alignment horizontal="center" vertical="center"/>
      <protection locked="0"/>
    </xf>
    <xf numFmtId="178" fontId="18" fillId="3" borderId="13" xfId="5" applyNumberFormat="1" applyFont="1" applyFill="1" applyBorder="1" applyAlignment="1" applyProtection="1">
      <alignment vertical="center"/>
      <protection locked="0"/>
    </xf>
    <xf numFmtId="178" fontId="18" fillId="3" borderId="10" xfId="5" applyNumberFormat="1" applyFont="1" applyFill="1" applyBorder="1" applyAlignment="1" applyProtection="1">
      <alignment vertical="center"/>
      <protection locked="0"/>
    </xf>
    <xf numFmtId="186" fontId="18" fillId="0" borderId="13" xfId="5" applyNumberFormat="1" applyFont="1" applyFill="1" applyBorder="1" applyAlignment="1" applyProtection="1">
      <alignment vertical="center"/>
      <protection locked="0"/>
    </xf>
    <xf numFmtId="184" fontId="18" fillId="0" borderId="13" xfId="5" applyNumberFormat="1" applyFont="1" applyFill="1" applyBorder="1" applyAlignment="1" applyProtection="1">
      <alignment horizontal="left" vertical="center" indent="1"/>
      <protection locked="0"/>
    </xf>
    <xf numFmtId="184" fontId="18" fillId="0" borderId="7" xfId="5" applyNumberFormat="1" applyFont="1" applyFill="1" applyBorder="1" applyAlignment="1" applyProtection="1">
      <alignment horizontal="left" vertical="center" indent="1"/>
      <protection locked="0"/>
    </xf>
    <xf numFmtId="0" fontId="18" fillId="4" borderId="43" xfId="5" applyFont="1" applyFill="1" applyBorder="1" applyAlignment="1" applyProtection="1">
      <alignment horizontal="center" vertical="center" shrinkToFit="1"/>
      <protection locked="0"/>
    </xf>
    <xf numFmtId="0" fontId="18" fillId="4" borderId="86" xfId="5" applyFont="1" applyFill="1" applyBorder="1" applyAlignment="1" applyProtection="1">
      <alignment horizontal="center" vertical="center" shrinkToFit="1"/>
      <protection locked="0"/>
    </xf>
    <xf numFmtId="0" fontId="18" fillId="4" borderId="42" xfId="5" applyFont="1" applyFill="1" applyBorder="1" applyAlignment="1" applyProtection="1">
      <alignment horizontal="center" vertical="center" shrinkToFit="1"/>
      <protection locked="0"/>
    </xf>
    <xf numFmtId="195" fontId="18" fillId="3" borderId="54" xfId="5" applyNumberFormat="1" applyFont="1" applyFill="1" applyBorder="1" applyAlignment="1" applyProtection="1">
      <alignment horizontal="center" vertical="center" wrapText="1"/>
      <protection locked="0"/>
    </xf>
    <xf numFmtId="0" fontId="14" fillId="0" borderId="40" xfId="0" applyFont="1" applyBorder="1" applyAlignment="1" applyProtection="1">
      <alignment horizontal="center" vertical="center" wrapText="1"/>
      <protection locked="0"/>
    </xf>
    <xf numFmtId="195" fontId="16" fillId="5" borderId="47" xfId="0" applyNumberFormat="1" applyFont="1" applyFill="1" applyBorder="1" applyAlignment="1" applyProtection="1">
      <alignment horizontal="center" vertical="center" shrinkToFit="1"/>
      <protection locked="0"/>
    </xf>
    <xf numFmtId="0" fontId="16" fillId="5" borderId="40" xfId="0" applyFont="1" applyFill="1" applyBorder="1" applyAlignment="1" applyProtection="1">
      <alignment horizontal="center" vertical="center" shrinkToFit="1"/>
      <protection locked="0"/>
    </xf>
    <xf numFmtId="186" fontId="18" fillId="0" borderId="71" xfId="5" applyNumberFormat="1" applyFont="1" applyFill="1" applyBorder="1" applyAlignment="1" applyProtection="1">
      <alignment vertical="center"/>
      <protection locked="0"/>
    </xf>
    <xf numFmtId="184" fontId="18" fillId="0" borderId="71" xfId="5" applyNumberFormat="1" applyFont="1" applyFill="1" applyBorder="1" applyAlignment="1" applyProtection="1">
      <alignment horizontal="left" vertical="center" indent="1"/>
      <protection locked="0"/>
    </xf>
    <xf numFmtId="184" fontId="18" fillId="0" borderId="92" xfId="5" applyNumberFormat="1" applyFont="1" applyFill="1" applyBorder="1" applyAlignment="1" applyProtection="1">
      <alignment horizontal="left" vertical="center" indent="1"/>
      <protection locked="0"/>
    </xf>
    <xf numFmtId="176" fontId="18" fillId="3" borderId="13" xfId="5" applyNumberFormat="1" applyFont="1" applyFill="1" applyBorder="1" applyAlignment="1" applyProtection="1">
      <alignment vertical="center"/>
      <protection locked="0"/>
    </xf>
    <xf numFmtId="176" fontId="18" fillId="3" borderId="10" xfId="5" applyNumberFormat="1" applyFont="1" applyFill="1" applyBorder="1" applyAlignment="1" applyProtection="1">
      <alignment vertical="center"/>
      <protection locked="0"/>
    </xf>
    <xf numFmtId="38" fontId="18" fillId="3" borderId="42" xfId="5" applyNumberFormat="1" applyFont="1" applyFill="1" applyBorder="1" applyAlignment="1" applyProtection="1">
      <alignment horizontal="center" vertical="center" shrinkToFit="1"/>
      <protection locked="0"/>
    </xf>
    <xf numFmtId="38" fontId="18" fillId="3" borderId="14" xfId="5" applyNumberFormat="1" applyFont="1" applyFill="1" applyBorder="1" applyAlignment="1" applyProtection="1">
      <alignment horizontal="center" vertical="center" shrinkToFit="1"/>
      <protection locked="0"/>
    </xf>
    <xf numFmtId="0" fontId="16" fillId="0" borderId="0" xfId="5" applyFont="1" applyFill="1" applyBorder="1" applyAlignment="1" applyProtection="1">
      <alignment horizontal="center" vertical="center"/>
      <protection locked="0"/>
    </xf>
    <xf numFmtId="178" fontId="18" fillId="3" borderId="86" xfId="5" applyNumberFormat="1" applyFont="1" applyFill="1" applyBorder="1" applyAlignment="1" applyProtection="1">
      <alignment vertical="center" shrinkToFit="1"/>
      <protection locked="0"/>
    </xf>
    <xf numFmtId="178" fontId="18" fillId="3" borderId="85" xfId="5" applyNumberFormat="1" applyFont="1" applyFill="1" applyBorder="1" applyAlignment="1" applyProtection="1">
      <alignment vertical="center" shrinkToFit="1"/>
      <protection locked="0"/>
    </xf>
    <xf numFmtId="0" fontId="18" fillId="4" borderId="88" xfId="5" applyFont="1" applyFill="1" applyBorder="1" applyAlignment="1" applyProtection="1">
      <alignment horizontal="center" vertical="center" shrinkToFit="1"/>
      <protection locked="0"/>
    </xf>
    <xf numFmtId="0" fontId="18" fillId="4" borderId="100" xfId="5" applyFont="1" applyFill="1" applyBorder="1" applyAlignment="1" applyProtection="1">
      <alignment horizontal="center" vertical="center" shrinkToFit="1"/>
      <protection locked="0"/>
    </xf>
    <xf numFmtId="178" fontId="18" fillId="3" borderId="42" xfId="5" applyNumberFormat="1" applyFont="1" applyFill="1" applyBorder="1" applyAlignment="1" applyProtection="1">
      <alignment vertical="center" shrinkToFit="1"/>
      <protection locked="0"/>
    </xf>
    <xf numFmtId="178" fontId="18" fillId="3" borderId="14" xfId="5" applyNumberFormat="1" applyFont="1" applyFill="1" applyBorder="1" applyAlignment="1" applyProtection="1">
      <alignment vertical="center" shrinkToFit="1"/>
      <protection locked="0"/>
    </xf>
    <xf numFmtId="0" fontId="18" fillId="4" borderId="70" xfId="5" applyFont="1" applyFill="1" applyBorder="1" applyAlignment="1" applyProtection="1">
      <alignment horizontal="center" vertical="center" shrinkToFit="1"/>
      <protection locked="0"/>
    </xf>
    <xf numFmtId="0" fontId="18" fillId="4" borderId="71" xfId="5" applyFont="1" applyFill="1" applyBorder="1" applyAlignment="1" applyProtection="1">
      <alignment horizontal="center" vertical="center" shrinkToFit="1"/>
      <protection locked="0"/>
    </xf>
    <xf numFmtId="178" fontId="18" fillId="3" borderId="71" xfId="5" applyNumberFormat="1" applyFont="1" applyFill="1" applyBorder="1" applyAlignment="1" applyProtection="1">
      <alignment vertical="center" shrinkToFit="1"/>
      <protection locked="0"/>
    </xf>
    <xf numFmtId="178" fontId="18" fillId="3" borderId="92" xfId="5" applyNumberFormat="1" applyFont="1" applyFill="1" applyBorder="1" applyAlignment="1" applyProtection="1">
      <alignment vertical="center" shrinkToFit="1"/>
      <protection locked="0"/>
    </xf>
    <xf numFmtId="0" fontId="18" fillId="4" borderId="76" xfId="5" applyFont="1" applyFill="1" applyBorder="1" applyAlignment="1" applyProtection="1">
      <alignment horizontal="center" vertical="center" shrinkToFit="1"/>
      <protection locked="0"/>
    </xf>
    <xf numFmtId="0" fontId="18" fillId="4" borderId="6" xfId="5" applyFont="1" applyFill="1" applyBorder="1" applyAlignment="1" applyProtection="1">
      <alignment horizontal="center" vertical="center" shrinkToFit="1"/>
      <protection locked="0"/>
    </xf>
    <xf numFmtId="0" fontId="18" fillId="4" borderId="13" xfId="5" applyFont="1" applyFill="1" applyBorder="1" applyAlignment="1" applyProtection="1">
      <alignment horizontal="center" vertical="center" shrinkToFit="1"/>
      <protection locked="0"/>
    </xf>
    <xf numFmtId="186" fontId="18" fillId="0" borderId="13" xfId="5" applyNumberFormat="1" applyFont="1" applyFill="1" applyBorder="1" applyAlignment="1" applyProtection="1">
      <alignment vertical="center" shrinkToFit="1"/>
      <protection locked="0"/>
    </xf>
    <xf numFmtId="184" fontId="18" fillId="0" borderId="13" xfId="5" applyNumberFormat="1" applyFont="1" applyFill="1" applyBorder="1" applyAlignment="1" applyProtection="1">
      <alignment horizontal="left" vertical="center" shrinkToFit="1"/>
      <protection locked="0"/>
    </xf>
    <xf numFmtId="184" fontId="18" fillId="0" borderId="7" xfId="5" applyNumberFormat="1" applyFont="1" applyFill="1" applyBorder="1" applyAlignment="1" applyProtection="1">
      <alignment horizontal="left" vertical="center" shrinkToFit="1"/>
      <protection locked="0"/>
    </xf>
    <xf numFmtId="0" fontId="14" fillId="0" borderId="48" xfId="0" applyFont="1" applyBorder="1" applyAlignment="1" applyProtection="1">
      <alignment horizontal="center" vertical="center" wrapText="1"/>
      <protection locked="0"/>
    </xf>
    <xf numFmtId="0" fontId="16" fillId="5" borderId="73" xfId="0" applyFont="1" applyFill="1" applyBorder="1" applyAlignment="1" applyProtection="1">
      <alignment horizontal="center" vertical="center" shrinkToFit="1"/>
      <protection locked="0"/>
    </xf>
    <xf numFmtId="186" fontId="18" fillId="0" borderId="54" xfId="5" applyNumberFormat="1" applyFont="1" applyFill="1" applyBorder="1" applyAlignment="1" applyProtection="1">
      <alignment vertical="center" shrinkToFit="1"/>
      <protection locked="0"/>
    </xf>
    <xf numFmtId="186" fontId="18" fillId="0" borderId="73" xfId="5" applyNumberFormat="1" applyFont="1" applyFill="1" applyBorder="1" applyAlignment="1" applyProtection="1">
      <alignment vertical="center" shrinkToFit="1"/>
      <protection locked="0"/>
    </xf>
    <xf numFmtId="184" fontId="18" fillId="0" borderId="54" xfId="5" applyNumberFormat="1" applyFont="1" applyFill="1" applyBorder="1" applyAlignment="1" applyProtection="1">
      <alignment horizontal="left" vertical="center" shrinkToFit="1"/>
      <protection locked="0"/>
    </xf>
    <xf numFmtId="184" fontId="18" fillId="0" borderId="40" xfId="5" applyNumberFormat="1" applyFont="1" applyFill="1" applyBorder="1" applyAlignment="1" applyProtection="1">
      <alignment horizontal="left" vertical="center" shrinkToFit="1"/>
      <protection locked="0"/>
    </xf>
    <xf numFmtId="184" fontId="18" fillId="0" borderId="48" xfId="5" applyNumberFormat="1" applyFont="1" applyFill="1" applyBorder="1" applyAlignment="1" applyProtection="1">
      <alignment horizontal="left" vertical="center" shrinkToFit="1"/>
      <protection locked="0"/>
    </xf>
    <xf numFmtId="0" fontId="62" fillId="4" borderId="1" xfId="0" applyFont="1" applyFill="1" applyBorder="1" applyAlignment="1">
      <alignment horizontal="center" vertical="center"/>
    </xf>
    <xf numFmtId="0" fontId="48" fillId="0" borderId="0" xfId="0" applyFont="1" applyAlignment="1">
      <alignment horizontal="left" vertical="center"/>
    </xf>
    <xf numFmtId="0" fontId="46" fillId="4" borderId="1" xfId="0" applyFont="1" applyFill="1" applyBorder="1" applyAlignment="1">
      <alignment horizontal="left" vertical="center"/>
    </xf>
    <xf numFmtId="0" fontId="36" fillId="3" borderId="1" xfId="0" applyFont="1" applyFill="1" applyBorder="1" applyAlignment="1">
      <alignment horizontal="left" vertical="center"/>
    </xf>
    <xf numFmtId="0" fontId="62" fillId="5" borderId="47" xfId="0" applyFont="1" applyFill="1" applyBorder="1" applyAlignment="1">
      <alignment horizontal="center" vertical="center" shrinkToFit="1"/>
    </xf>
    <xf numFmtId="0" fontId="62" fillId="5" borderId="48" xfId="0" applyFont="1" applyFill="1" applyBorder="1" applyAlignment="1">
      <alignment horizontal="center" vertical="center" shrinkToFit="1"/>
    </xf>
    <xf numFmtId="38" fontId="63" fillId="3" borderId="1" xfId="4" applyFont="1" applyFill="1" applyBorder="1" applyAlignment="1">
      <alignment horizontal="center" vertical="center"/>
    </xf>
    <xf numFmtId="0" fontId="62" fillId="5" borderId="1" xfId="0" applyFont="1" applyFill="1" applyBorder="1" applyAlignment="1">
      <alignment horizontal="center" vertical="center"/>
    </xf>
    <xf numFmtId="0" fontId="41" fillId="0" borderId="58" xfId="0" applyFont="1" applyBorder="1" applyAlignment="1">
      <alignment horizontal="center" vertical="center" shrinkToFit="1"/>
    </xf>
    <xf numFmtId="56" fontId="36" fillId="5" borderId="1" xfId="0" applyNumberFormat="1" applyFont="1" applyFill="1" applyBorder="1" applyAlignment="1">
      <alignment horizontal="center" vertical="center"/>
    </xf>
    <xf numFmtId="0" fontId="36" fillId="0" borderId="58" xfId="0" applyFont="1" applyBorder="1" applyAlignment="1">
      <alignment horizontal="center" vertical="center" shrinkToFit="1"/>
    </xf>
    <xf numFmtId="56" fontId="36" fillId="4" borderId="1" xfId="0" applyNumberFormat="1" applyFont="1" applyFill="1" applyBorder="1" applyAlignment="1">
      <alignment horizontal="center" vertical="center"/>
    </xf>
    <xf numFmtId="182" fontId="26" fillId="0" borderId="0" xfId="0" applyNumberFormat="1" applyFont="1" applyAlignment="1">
      <alignment horizontal="right" vertical="center"/>
    </xf>
    <xf numFmtId="0" fontId="11" fillId="0" borderId="0" xfId="0" applyFont="1" applyAlignment="1">
      <alignment horizontal="left" vertical="top" wrapText="1"/>
    </xf>
    <xf numFmtId="0" fontId="56" fillId="0" borderId="0" xfId="0" applyFont="1" applyAlignment="1">
      <alignment horizontal="distributed" vertical="center"/>
    </xf>
    <xf numFmtId="0" fontId="56" fillId="0" borderId="0" xfId="0" applyFont="1" applyAlignment="1">
      <alignment horizontal="distributed" vertical="center" wrapText="1"/>
    </xf>
    <xf numFmtId="197" fontId="56" fillId="3" borderId="0" xfId="0" applyNumberFormat="1" applyFont="1" applyFill="1" applyAlignment="1">
      <alignment horizontal="center" vertical="center" shrinkToFit="1"/>
    </xf>
    <xf numFmtId="0" fontId="26" fillId="0" borderId="0" xfId="0" applyFont="1" applyAlignment="1">
      <alignment horizontal="right" vertical="center"/>
    </xf>
    <xf numFmtId="0" fontId="26" fillId="0" borderId="0" xfId="0" applyFont="1" applyAlignment="1">
      <alignment horizontal="left" vertical="center"/>
    </xf>
    <xf numFmtId="0" fontId="26" fillId="3" borderId="0" xfId="0" applyFont="1" applyFill="1" applyAlignment="1">
      <alignment horizontal="left" vertical="center" wrapText="1"/>
    </xf>
    <xf numFmtId="0" fontId="26" fillId="0" borderId="0" xfId="0" applyFont="1" applyAlignment="1">
      <alignment horizontal="left" vertical="center" wrapText="1"/>
    </xf>
    <xf numFmtId="0" fontId="29" fillId="0" borderId="0" xfId="0" applyFont="1" applyAlignment="1">
      <alignment horizontal="center" vertical="center" wrapText="1"/>
    </xf>
    <xf numFmtId="0" fontId="26" fillId="3" borderId="0" xfId="0" applyFont="1" applyFill="1" applyAlignment="1">
      <alignment horizontal="left" vertical="center"/>
    </xf>
    <xf numFmtId="199" fontId="56" fillId="3" borderId="0" xfId="0" applyNumberFormat="1" applyFont="1" applyFill="1" applyAlignment="1">
      <alignment horizontal="left" vertical="center"/>
    </xf>
    <xf numFmtId="0" fontId="29" fillId="7" borderId="47" xfId="0" applyFont="1" applyFill="1" applyBorder="1">
      <alignment vertical="center"/>
    </xf>
    <xf numFmtId="0" fontId="29" fillId="7" borderId="48" xfId="0" applyFont="1" applyFill="1" applyBorder="1">
      <alignment vertical="center"/>
    </xf>
    <xf numFmtId="0" fontId="29" fillId="0" borderId="47" xfId="0" applyFont="1" applyBorder="1" applyAlignment="1">
      <alignment horizontal="left" vertical="center"/>
    </xf>
    <xf numFmtId="0" fontId="29" fillId="0" borderId="40" xfId="0" applyFont="1" applyBorder="1" applyAlignment="1">
      <alignment horizontal="left" vertical="center"/>
    </xf>
    <xf numFmtId="0" fontId="29" fillId="0" borderId="48" xfId="0" applyFont="1" applyBorder="1" applyAlignment="1">
      <alignment horizontal="left" vertical="center"/>
    </xf>
    <xf numFmtId="0" fontId="29" fillId="7" borderId="47" xfId="0" applyFont="1" applyFill="1" applyBorder="1" applyAlignment="1">
      <alignment horizontal="left" vertical="center"/>
    </xf>
    <xf numFmtId="0" fontId="29" fillId="7" borderId="48" xfId="0" applyFont="1" applyFill="1" applyBorder="1" applyAlignment="1">
      <alignment horizontal="left" vertical="center"/>
    </xf>
    <xf numFmtId="179" fontId="59" fillId="0" borderId="47" xfId="0" applyNumberFormat="1" applyFont="1" applyBorder="1" applyAlignment="1">
      <alignment horizontal="left" vertical="center"/>
    </xf>
    <xf numFmtId="179" fontId="59" fillId="0" borderId="48" xfId="0" applyNumberFormat="1" applyFont="1" applyBorder="1" applyAlignment="1">
      <alignment horizontal="left" vertical="center"/>
    </xf>
    <xf numFmtId="0" fontId="29" fillId="0" borderId="47" xfId="0" applyFont="1" applyBorder="1" applyAlignment="1">
      <alignment horizontal="left" vertical="center" wrapText="1"/>
    </xf>
    <xf numFmtId="0" fontId="29" fillId="0" borderId="40" xfId="0" applyFont="1" applyBorder="1" applyAlignment="1">
      <alignment horizontal="left" vertical="center" wrapText="1"/>
    </xf>
    <xf numFmtId="0" fontId="29" fillId="0" borderId="48" xfId="0" applyFont="1" applyBorder="1" applyAlignment="1">
      <alignment horizontal="left" vertical="center" wrapText="1"/>
    </xf>
    <xf numFmtId="0" fontId="29" fillId="7" borderId="40" xfId="0" applyFont="1" applyFill="1" applyBorder="1">
      <alignment vertical="center"/>
    </xf>
    <xf numFmtId="0" fontId="29" fillId="0" borderId="73" xfId="0" applyFont="1" applyBorder="1" applyAlignment="1">
      <alignment horizontal="left" vertical="center"/>
    </xf>
    <xf numFmtId="0" fontId="29" fillId="0" borderId="54" xfId="0" applyFont="1" applyBorder="1" applyAlignment="1">
      <alignment horizontal="left" vertical="center"/>
    </xf>
    <xf numFmtId="200" fontId="59" fillId="0" borderId="47" xfId="0" applyNumberFormat="1" applyFont="1" applyBorder="1" applyAlignment="1">
      <alignment horizontal="left" vertical="center"/>
    </xf>
    <xf numFmtId="200" fontId="59" fillId="0" borderId="40" xfId="0" applyNumberFormat="1" applyFont="1" applyBorder="1" applyAlignment="1">
      <alignment horizontal="left" vertical="center"/>
    </xf>
    <xf numFmtId="200" fontId="59" fillId="0" borderId="48" xfId="0" applyNumberFormat="1" applyFont="1" applyBorder="1" applyAlignment="1">
      <alignment horizontal="left" vertical="center"/>
    </xf>
    <xf numFmtId="0" fontId="11" fillId="7" borderId="47" xfId="0" applyFont="1" applyFill="1" applyBorder="1" applyAlignment="1">
      <alignment horizontal="left" vertical="center" wrapText="1"/>
    </xf>
    <xf numFmtId="0" fontId="11" fillId="7" borderId="48" xfId="0" applyFont="1" applyFill="1" applyBorder="1" applyAlignment="1">
      <alignment horizontal="left" vertical="center"/>
    </xf>
  </cellXfs>
  <cellStyles count="18">
    <cellStyle name="パーセント" xfId="17" builtinId="5"/>
    <cellStyle name="パーセント 2" xfId="1" xr:uid="{00000000-0005-0000-0000-000000000000}"/>
    <cellStyle name="桁区切り" xfId="4" builtinId="6"/>
    <cellStyle name="桁区切り 2" xfId="2" xr:uid="{00000000-0005-0000-0000-000002000000}"/>
    <cellStyle name="桁区切り 3" xfId="6" xr:uid="{00000000-0005-0000-0000-000003000000}"/>
    <cellStyle name="標準" xfId="0" builtinId="0"/>
    <cellStyle name="標準 2" xfId="3" xr:uid="{00000000-0005-0000-0000-000005000000}"/>
    <cellStyle name="標準 3" xfId="5" xr:uid="{00000000-0005-0000-0000-000006000000}"/>
    <cellStyle name="標準 4" xfId="7" xr:uid="{00000000-0005-0000-0000-000007000000}"/>
    <cellStyle name="標準 4 2" xfId="11" xr:uid="{41FC63DA-E59F-49D2-8E03-E54AF49573BD}"/>
    <cellStyle name="標準 4 3" xfId="14" xr:uid="{AA26476D-381D-41AA-867E-23EFB51F2C12}"/>
    <cellStyle name="標準 5" xfId="8" xr:uid="{00000000-0005-0000-0000-000008000000}"/>
    <cellStyle name="標準 5 2" xfId="9" xr:uid="{428B6037-6A53-41BA-AE23-036C7E6A9656}"/>
    <cellStyle name="標準 5 2 2" xfId="10" xr:uid="{07395245-7CB9-45F1-90D7-BF96B167067F}"/>
    <cellStyle name="標準 5 2 2 2" xfId="13" xr:uid="{28524FBC-3071-4394-B0B7-752239E4D635}"/>
    <cellStyle name="標準 5 2 2 3" xfId="16" xr:uid="{66009838-1951-41D2-9F52-62703BE43C99}"/>
    <cellStyle name="標準 5 2 3" xfId="12" xr:uid="{39E01E55-9135-487A-9ACC-98180E6CD9E4}"/>
    <cellStyle name="標準 5 2 4" xfId="15" xr:uid="{D2EEB429-9176-4D87-AD94-FE2D86FD39AE}"/>
  </cellStyles>
  <dxfs count="52">
    <dxf>
      <fill>
        <patternFill>
          <bgColor rgb="FFEAEAEA"/>
        </patternFill>
      </fill>
    </dxf>
    <dxf>
      <fill>
        <patternFill>
          <bgColor rgb="FFFFC000"/>
        </patternFill>
      </fill>
    </dxf>
    <dxf>
      <fill>
        <patternFill>
          <bgColor theme="0" tint="-0.14996795556505021"/>
        </patternFill>
      </fill>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ont>
        <color theme="0"/>
      </font>
      <fill>
        <patternFill patternType="solid">
          <bgColor theme="0"/>
        </patternFill>
      </fill>
      <border>
        <left/>
        <right/>
        <top/>
        <bottom/>
      </border>
    </dxf>
    <dxf>
      <fill>
        <patternFill>
          <bgColor rgb="FFFFC000"/>
        </patternFill>
      </fill>
    </dxf>
    <dxf>
      <fill>
        <patternFill>
          <bgColor theme="7"/>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ont>
        <strike val="0"/>
      </font>
      <fill>
        <patternFill>
          <bgColor theme="2"/>
        </patternFill>
      </fill>
    </dxf>
    <dxf>
      <fill>
        <patternFill>
          <bgColor rgb="FFFFC000"/>
        </patternFill>
      </fill>
    </dxf>
    <dxf>
      <fill>
        <patternFill>
          <bgColor rgb="FFFFC000"/>
        </patternFill>
      </fill>
    </dxf>
    <dxf>
      <fill>
        <patternFill>
          <bgColor rgb="FFFFC000"/>
        </patternFill>
      </fill>
    </dxf>
    <dxf>
      <fill>
        <patternFill>
          <bgColor rgb="FF969696"/>
        </patternFill>
      </fill>
    </dxf>
    <dxf>
      <border>
        <left style="thin">
          <color auto="1"/>
        </left>
        <right style="thin">
          <color auto="1"/>
        </right>
        <top style="thin">
          <color auto="1"/>
        </top>
        <bottom style="thin">
          <color auto="1"/>
        </bottom>
        <vertical style="hair">
          <color auto="1"/>
        </vertical>
        <horizontal style="hair">
          <color auto="1"/>
        </horizontal>
      </border>
    </dxf>
    <dxf>
      <border>
        <left style="thin">
          <color auto="1"/>
        </left>
        <right style="thin">
          <color auto="1"/>
        </right>
        <top style="thin">
          <color auto="1"/>
        </top>
        <bottom style="thin">
          <color auto="1"/>
        </bottom>
        <vertical style="hair">
          <color auto="1"/>
        </vertical>
        <horizontal style="hair">
          <color auto="1"/>
        </horizontal>
      </border>
    </dxf>
  </dxfs>
  <tableStyles count="2" defaultTableStyle="TableStyleMedium2" defaultPivotStyle="PivotStyleLight16">
    <tableStyle name="テーブル スタイル 1" pivot="0" count="1" xr9:uid="{00000000-0011-0000-FFFF-FFFF00000000}">
      <tableStyleElement type="wholeTable" dxfId="51"/>
    </tableStyle>
    <tableStyle name="ピボットテーブル スタイル 1" table="0" count="2" xr9:uid="{00000000-0011-0000-FFFF-FFFF01000000}">
      <tableStyleElement type="wholeTable" dxfId="50"/>
      <tableStyleElement type="headerRow" dxfId="49"/>
    </tableStyle>
  </tableStyles>
  <colors>
    <mruColors>
      <color rgb="FFCCFFFF"/>
      <color rgb="FFEAEAEA"/>
      <color rgb="FFC0C0C0"/>
      <color rgb="FF96969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 Id="rId27"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4\04_&#23455;&#32318;&#22577;&#21578;&#26360;\&#22269;&#38555;\R4_jisseki_kokusai_kaigai\R4_jisseki_1-kaiga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4\02_&#30003;&#35531;&#26360;\03_&#22269;&#38555;\01R4_shinsei_4-kokusaifestival.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s-kimura\AppData\Local\Temp\MicrosoftEdgeDownloads\29d4d1f8-f92e-40c7-90b7-ef9b23e48441\21_R3_jisseki_kokusai_kaigai\21_R3_jisseki_kokusai_kaiga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3\03_&#23455;&#32318;&#22577;&#21578;&#26360;\&#22269;&#38555;\24_R3_jisseki_kokusai_festival\24_R3_jisseki_kokusai_festiv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22522;&#37329;&#37096;\&#22522;&#37329;&#37096;&#20840;&#20307;&#20849;&#29992;&#12501;&#12457;&#12523;&#12480;\&#12480;&#12454;&#12531;&#12525;&#12540;&#12489;&#29992;&#27096;&#24335;&#26684;&#32013;&#24235;\&#12480;&#12454;&#12531;&#12525;&#12540;&#12489;&#29992;&#27096;&#24335;&#65288;&#33464;&#27963;&#35506;&#65289;\R3\02_&#30003;&#35531;&#26360;\03_&#22269;&#38555;\&#20316;&#26989;&#20013;\R3_shinsei_kokusai_4festival.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itoh-m\AppData\Local\Temp\R3_21_kikin_ongaku_shinsei-houkoku.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s-kimura\AppData\Local\Temp\MicrosoftEdgeDownloads\c470ac04-81f0-429e-b1a5-31f6aa0eeee1\01R4_shinsei_1-kaigai_v0322.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011HDPNS001\UserData\&#22522;&#37329;&#37096;\&#22522;&#37329;&#37096;&#20840;&#20307;&#20849;&#29992;&#12501;&#12457;&#12523;&#12480;\&#21215;&#38598;&#26696;&#20869;\&#21215;&#38598;&#26696;&#20869;&#65288;R4&#65289;\R4&#21215;&#38598;&#26696;&#20869;_&#22269;&#38555;(&#20316;&#26989;&#29992;)\1&#19978;&#21322;&#26399;\&#27096;&#24335;\0921_1\R4_yobo_3-kokusai(kyodo-kokunai)092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2522;&#37329;&#37096;/&#22522;&#37329;&#37096;&#20840;&#20307;&#20849;&#29992;&#12501;&#12457;&#12523;&#12480;/&#21215;&#38598;&#26696;&#20869;/&#21215;&#38598;&#26696;&#20869;&#65288;R4&#65289;/R4&#21215;&#38598;&#26696;&#20869;_&#22269;&#38555;(&#20316;&#26989;&#29992;)/1&#19978;&#21322;&#26399;/&#27096;&#24335;/0921_1/R4_yobo_3-kokusai(kyodo-kokunai)09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お読みください"/>
      <sheetName val="交付申請書総表コピー欄"/>
      <sheetName val="総表"/>
      <sheetName val="個表"/>
      <sheetName val="支出決算書"/>
      <sheetName val="【非表示】経費一覧"/>
      <sheetName val="収支報告書"/>
      <sheetName val="別紙入場料詳細"/>
      <sheetName val="支払申請書"/>
      <sheetName val="【非表示】分野・ジャンル"/>
    </sheetNames>
    <sheetDataSet>
      <sheetData sheetId="0" refreshError="1"/>
      <sheetData sheetId="1" refreshError="1"/>
      <sheetData sheetId="2"/>
      <sheetData sheetId="3" refreshError="1"/>
      <sheetData sheetId="4" refreshError="1"/>
      <sheetData sheetId="5">
        <row r="56">
          <cell r="C56" t="str">
            <v>大道具費</v>
          </cell>
        </row>
        <row r="57">
          <cell r="C57" t="str">
            <v>小道具費</v>
          </cell>
        </row>
        <row r="58">
          <cell r="C58" t="str">
            <v>舞台スタッフ費</v>
          </cell>
        </row>
        <row r="59">
          <cell r="C59" t="str">
            <v>道具スタッフ費</v>
          </cell>
        </row>
        <row r="60">
          <cell r="C60" t="str">
            <v>人形製作費</v>
          </cell>
        </row>
        <row r="61">
          <cell r="C61" t="str">
            <v>衣装費</v>
          </cell>
        </row>
        <row r="62">
          <cell r="C62" t="str">
            <v>装束料</v>
          </cell>
        </row>
        <row r="63">
          <cell r="C63" t="str">
            <v>衣装スタッフ費</v>
          </cell>
        </row>
        <row r="64">
          <cell r="C64" t="str">
            <v>履物費</v>
          </cell>
        </row>
        <row r="65">
          <cell r="C65" t="str">
            <v>かつら（床山）費</v>
          </cell>
        </row>
        <row r="66">
          <cell r="C66" t="str">
            <v>メイク費</v>
          </cell>
        </row>
        <row r="67">
          <cell r="C67" t="str">
            <v>照明費</v>
          </cell>
        </row>
        <row r="68">
          <cell r="C68" t="str">
            <v>照明スタッフ費</v>
          </cell>
        </row>
        <row r="69">
          <cell r="C69" t="str">
            <v>音響費</v>
          </cell>
        </row>
        <row r="70">
          <cell r="C70" t="str">
            <v>音響スタッフ費</v>
          </cell>
        </row>
        <row r="71">
          <cell r="C71" t="str">
            <v>映像費</v>
          </cell>
        </row>
        <row r="72">
          <cell r="C72" t="str">
            <v>映像スタッフ費</v>
          </cell>
        </row>
        <row r="73">
          <cell r="C73" t="str">
            <v>特殊効果費</v>
          </cell>
        </row>
        <row r="74">
          <cell r="C74" t="str">
            <v>機材借料</v>
          </cell>
        </row>
        <row r="75">
          <cell r="C75" t="str">
            <v>字幕費</v>
          </cell>
        </row>
        <row r="76">
          <cell r="C76" t="str">
            <v>渡航費</v>
          </cell>
        </row>
        <row r="77">
          <cell r="C77" t="str">
            <v>海外現地交通費</v>
          </cell>
        </row>
        <row r="78">
          <cell r="C78" t="str">
            <v>海外宿泊費</v>
          </cell>
        </row>
        <row r="79">
          <cell r="C79" t="str">
            <v>感染症予防用品購入費</v>
          </cell>
        </row>
        <row r="80">
          <cell r="C80" t="str">
            <v>消毒関係消耗品購入費</v>
          </cell>
        </row>
        <row r="81">
          <cell r="C81" t="str">
            <v>消毒作業費</v>
          </cell>
        </row>
        <row r="82">
          <cell r="C82" t="str">
            <v>感染症対策機材購入・借用費</v>
          </cell>
        </row>
        <row r="83">
          <cell r="C83" t="str">
            <v>検査費</v>
          </cell>
        </row>
      </sheetData>
      <sheetData sheetId="6" refreshError="1"/>
      <sheetData sheetId="7" refreshError="1"/>
      <sheetData sheetId="8"/>
      <sheetData sheetId="9">
        <row r="1">
          <cell r="A1" t="str">
            <v>音楽</v>
          </cell>
          <cell r="B1" t="str">
            <v>舞踊</v>
          </cell>
          <cell r="C1" t="str">
            <v>演劇</v>
          </cell>
          <cell r="D1" t="str">
            <v>伝統芸能</v>
          </cell>
          <cell r="E1" t="str">
            <v>大衆芸能</v>
          </cell>
          <cell r="F1" t="str">
            <v>多分野共同等</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
      <sheetName val="個表A"/>
      <sheetName val="個表B"/>
      <sheetName val="支出予算書"/>
      <sheetName val="【非表示】経費一覧"/>
      <sheetName val="収入"/>
      <sheetName val="別紙入場料詳細"/>
      <sheetName val="【非表示】分野・ジャンル"/>
    </sheetNames>
    <sheetDataSet>
      <sheetData sheetId="0"/>
      <sheetData sheetId="1" refreshError="1"/>
      <sheetData sheetId="2" refreshError="1"/>
      <sheetData sheetId="3">
        <row r="9">
          <cell r="H9">
            <v>0</v>
          </cell>
        </row>
      </sheetData>
      <sheetData sheetId="4">
        <row r="2">
          <cell r="C2" t="str">
            <v>指揮料</v>
          </cell>
        </row>
        <row r="3">
          <cell r="C3" t="str">
            <v>演奏料</v>
          </cell>
        </row>
        <row r="4">
          <cell r="C4" t="str">
            <v>ソリスト料</v>
          </cell>
        </row>
        <row r="5">
          <cell r="C5" t="str">
            <v>合唱料</v>
          </cell>
        </row>
        <row r="6">
          <cell r="C6" t="str">
            <v>助演料</v>
          </cell>
        </row>
        <row r="7">
          <cell r="C7" t="str">
            <v>俳優・舞踊家等出演料</v>
          </cell>
        </row>
        <row r="8">
          <cell r="C8" t="str">
            <v>音楽制作料</v>
          </cell>
        </row>
        <row r="9">
          <cell r="C9" t="str">
            <v>音楽編集料</v>
          </cell>
        </row>
        <row r="10">
          <cell r="C10" t="str">
            <v>副指揮料</v>
          </cell>
        </row>
        <row r="11">
          <cell r="C11" t="str">
            <v>合唱指揮料</v>
          </cell>
        </row>
        <row r="12">
          <cell r="C12" t="str">
            <v>稽古ピアニスト料</v>
          </cell>
        </row>
        <row r="13">
          <cell r="C13" t="str">
            <v>楽器借料</v>
          </cell>
        </row>
        <row r="14">
          <cell r="C14" t="str">
            <v>楽譜借料</v>
          </cell>
        </row>
        <row r="15">
          <cell r="C15" t="str">
            <v>楽譜製作料</v>
          </cell>
        </row>
        <row r="16">
          <cell r="C16" t="str">
            <v>調律料</v>
          </cell>
        </row>
        <row r="17">
          <cell r="C17" t="str">
            <v>コレペティ料</v>
          </cell>
        </row>
        <row r="18">
          <cell r="C18" t="str">
            <v>脚本料</v>
          </cell>
        </row>
        <row r="19">
          <cell r="C19" t="str">
            <v>台本料</v>
          </cell>
        </row>
        <row r="20">
          <cell r="C20" t="str">
            <v>脚色料</v>
          </cell>
        </row>
        <row r="21">
          <cell r="C21" t="str">
            <v>補綴料</v>
          </cell>
        </row>
        <row r="22">
          <cell r="C22" t="str">
            <v>台本印刷料</v>
          </cell>
        </row>
        <row r="23">
          <cell r="C23" t="str">
            <v>翻訳料</v>
          </cell>
        </row>
        <row r="24">
          <cell r="C24" t="str">
            <v>演出料</v>
          </cell>
        </row>
        <row r="25">
          <cell r="C25" t="str">
            <v>演出助手料</v>
          </cell>
        </row>
        <row r="26">
          <cell r="C26" t="str">
            <v>構成料</v>
          </cell>
        </row>
        <row r="27">
          <cell r="C27" t="str">
            <v>ドラマトゥルク料</v>
          </cell>
        </row>
        <row r="28">
          <cell r="C28" t="str">
            <v>振付料</v>
          </cell>
        </row>
        <row r="29">
          <cell r="C29" t="str">
            <v>振付助手料</v>
          </cell>
        </row>
        <row r="30">
          <cell r="C30" t="str">
            <v>バレエマスター料</v>
          </cell>
        </row>
        <row r="31">
          <cell r="C31" t="str">
            <v>バレエミストレス料</v>
          </cell>
        </row>
        <row r="32">
          <cell r="C32" t="str">
            <v>プロンプター料</v>
          </cell>
        </row>
        <row r="33">
          <cell r="C33" t="str">
            <v>舞台監督料</v>
          </cell>
        </row>
        <row r="34">
          <cell r="C34" t="str">
            <v>舞台監督助手料</v>
          </cell>
        </row>
        <row r="35">
          <cell r="C35" t="str">
            <v>舞台美術デザイン料</v>
          </cell>
        </row>
        <row r="36">
          <cell r="C36" t="str">
            <v>人形美術デザイン料</v>
          </cell>
        </row>
        <row r="37">
          <cell r="C37" t="str">
            <v>照明プラン料</v>
          </cell>
        </row>
        <row r="38">
          <cell r="C38" t="str">
            <v>衣装デザイン料</v>
          </cell>
        </row>
        <row r="39">
          <cell r="C39" t="str">
            <v>音楽プラン料</v>
          </cell>
        </row>
        <row r="40">
          <cell r="C40" t="str">
            <v>音響プラン料</v>
          </cell>
        </row>
        <row r="41">
          <cell r="C41" t="str">
            <v>映像プラン料</v>
          </cell>
        </row>
        <row r="42">
          <cell r="C42" t="str">
            <v>特殊効果プラン料</v>
          </cell>
        </row>
        <row r="43">
          <cell r="C43" t="str">
            <v>原語指導料</v>
          </cell>
        </row>
        <row r="44">
          <cell r="C44" t="str">
            <v>言語指導料</v>
          </cell>
        </row>
        <row r="45">
          <cell r="C45" t="str">
            <v>方言指導料</v>
          </cell>
        </row>
        <row r="46">
          <cell r="C46" t="str">
            <v>振付指導料</v>
          </cell>
        </row>
        <row r="47">
          <cell r="C47" t="str">
            <v>剣術指導料</v>
          </cell>
        </row>
        <row r="48">
          <cell r="C48" t="str">
            <v>所作指導料</v>
          </cell>
        </row>
        <row r="49">
          <cell r="C49" t="str">
            <v>合唱指導料</v>
          </cell>
        </row>
        <row r="50">
          <cell r="C50" t="str">
            <v>歌唱指導料</v>
          </cell>
        </row>
        <row r="51">
          <cell r="C51" t="str">
            <v>字幕原稿翻訳料</v>
          </cell>
        </row>
        <row r="52">
          <cell r="C52" t="str">
            <v>字幕原稿作成料</v>
          </cell>
        </row>
        <row r="53">
          <cell r="C53" t="str">
            <v>著作権使用料</v>
          </cell>
        </row>
        <row r="54">
          <cell r="C54" t="str">
            <v>ライセンス料</v>
          </cell>
        </row>
        <row r="55">
          <cell r="C55" t="str">
            <v>ロイヤリティ</v>
          </cell>
        </row>
        <row r="56">
          <cell r="C56" t="str">
            <v>企画制作料</v>
          </cell>
        </row>
        <row r="57">
          <cell r="C57" t="str">
            <v>会場使用料</v>
          </cell>
        </row>
        <row r="58">
          <cell r="C58" t="str">
            <v>付帯設備使用料</v>
          </cell>
        </row>
        <row r="59">
          <cell r="C59" t="str">
            <v>大道具費</v>
          </cell>
        </row>
        <row r="60">
          <cell r="C60" t="str">
            <v>小道具費</v>
          </cell>
        </row>
        <row r="61">
          <cell r="C61" t="str">
            <v>舞台スタッフ費</v>
          </cell>
        </row>
        <row r="62">
          <cell r="C62" t="str">
            <v>道具スタッフ費</v>
          </cell>
        </row>
        <row r="63">
          <cell r="C63" t="str">
            <v>人形製作費</v>
          </cell>
        </row>
        <row r="64">
          <cell r="C64" t="str">
            <v>衣装費</v>
          </cell>
        </row>
        <row r="65">
          <cell r="C65" t="str">
            <v>装束料</v>
          </cell>
        </row>
        <row r="66">
          <cell r="C66" t="str">
            <v>衣装スタッフ費</v>
          </cell>
        </row>
        <row r="67">
          <cell r="C67" t="str">
            <v>履物費</v>
          </cell>
        </row>
        <row r="68">
          <cell r="C68" t="str">
            <v>メイク費</v>
          </cell>
        </row>
        <row r="69">
          <cell r="C69" t="str">
            <v>かつら（床山）費</v>
          </cell>
        </row>
        <row r="70">
          <cell r="C70" t="str">
            <v>照明費</v>
          </cell>
        </row>
        <row r="71">
          <cell r="C71" t="str">
            <v>照明スタッフ費</v>
          </cell>
        </row>
        <row r="72">
          <cell r="C72" t="str">
            <v>音響費</v>
          </cell>
        </row>
        <row r="73">
          <cell r="C73" t="str">
            <v>音響スタッフ費</v>
          </cell>
        </row>
        <row r="74">
          <cell r="C74" t="str">
            <v>映像費</v>
          </cell>
        </row>
        <row r="75">
          <cell r="C75" t="str">
            <v>映像スタッフ費</v>
          </cell>
        </row>
        <row r="76">
          <cell r="C76" t="str">
            <v>特殊効果費</v>
          </cell>
        </row>
        <row r="77">
          <cell r="C77" t="str">
            <v>機材借料</v>
          </cell>
        </row>
        <row r="78">
          <cell r="C78" t="str">
            <v>字幕費</v>
          </cell>
        </row>
        <row r="79">
          <cell r="C79" t="str">
            <v>会場設営費</v>
          </cell>
        </row>
        <row r="80">
          <cell r="C80" t="str">
            <v>国内運搬費</v>
          </cell>
        </row>
        <row r="81">
          <cell r="C81" t="str">
            <v>編集謝金</v>
          </cell>
        </row>
        <row r="82">
          <cell r="C82" t="str">
            <v>原稿執筆謝金</v>
          </cell>
        </row>
        <row r="83">
          <cell r="C83" t="str">
            <v>通訳謝金</v>
          </cell>
        </row>
        <row r="84">
          <cell r="C84" t="str">
            <v>翻訳謝金</v>
          </cell>
        </row>
        <row r="85">
          <cell r="C85" t="str">
            <v>会場整理謝金</v>
          </cell>
        </row>
        <row r="86">
          <cell r="C86" t="str">
            <v>託児謝金</v>
          </cell>
        </row>
        <row r="87">
          <cell r="C87" t="str">
            <v>医師・看護師謝金</v>
          </cell>
        </row>
        <row r="88">
          <cell r="C88" t="str">
            <v>手話通訳謝金</v>
          </cell>
        </row>
        <row r="89">
          <cell r="C89" t="str">
            <v>要約筆記謝金</v>
          </cell>
        </row>
        <row r="90">
          <cell r="C90" t="str">
            <v>国内交通費</v>
          </cell>
        </row>
        <row r="91">
          <cell r="C91" t="str">
            <v>国内宿泊費</v>
          </cell>
        </row>
        <row r="92">
          <cell r="C92" t="str">
            <v>案内状送付料</v>
          </cell>
        </row>
        <row r="93">
          <cell r="C93" t="str">
            <v>広告宣伝費</v>
          </cell>
        </row>
        <row r="94">
          <cell r="C94" t="str">
            <v>入場券販売手数料</v>
          </cell>
        </row>
        <row r="95">
          <cell r="C95" t="str">
            <v>ポスター印刷費</v>
          </cell>
        </row>
        <row r="96">
          <cell r="C96" t="str">
            <v>チラシ印刷費</v>
          </cell>
        </row>
        <row r="97">
          <cell r="C97" t="str">
            <v>プログラム印刷費</v>
          </cell>
        </row>
        <row r="98">
          <cell r="C98" t="str">
            <v>録画費</v>
          </cell>
        </row>
        <row r="99">
          <cell r="C99" t="str">
            <v>録音費</v>
          </cell>
        </row>
        <row r="100">
          <cell r="C100" t="str">
            <v>写真費</v>
          </cell>
        </row>
        <row r="101">
          <cell r="C101" t="str">
            <v>感染症予防用品購入費</v>
          </cell>
        </row>
        <row r="102">
          <cell r="C102" t="str">
            <v>消毒関係消耗品購入費</v>
          </cell>
        </row>
        <row r="103">
          <cell r="C103" t="str">
            <v>消毒作業費</v>
          </cell>
        </row>
        <row r="104">
          <cell r="C104" t="str">
            <v>感染症対策機材購入・借用費</v>
          </cell>
        </row>
        <row r="105">
          <cell r="C105" t="str">
            <v>検査費</v>
          </cell>
        </row>
        <row r="106">
          <cell r="C106" t="str">
            <v>国際運搬費</v>
          </cell>
        </row>
        <row r="107">
          <cell r="C107" t="str">
            <v>海外現地運搬費</v>
          </cell>
        </row>
        <row r="108">
          <cell r="C108" t="str">
            <v>渡航費</v>
          </cell>
        </row>
        <row r="109">
          <cell r="C109" t="str">
            <v>海外現地交通費</v>
          </cell>
        </row>
        <row r="110">
          <cell r="C110" t="str">
            <v>海外宿泊費</v>
          </cell>
        </row>
        <row r="111">
          <cell r="C111" t="str">
            <v>日当</v>
          </cell>
        </row>
        <row r="112">
          <cell r="C112" t="str">
            <v>ビザ代</v>
          </cell>
        </row>
      </sheetData>
      <sheetData sheetId="5">
        <row r="4">
          <cell r="E4">
            <v>0</v>
          </cell>
        </row>
      </sheetData>
      <sheetData sheetId="6" refreshError="1"/>
      <sheetData sheetId="7">
        <row r="1">
          <cell r="A1" t="str">
            <v>音楽</v>
          </cell>
          <cell r="B1" t="str">
            <v>舞踊</v>
          </cell>
          <cell r="C1" t="str">
            <v>演劇</v>
          </cell>
          <cell r="D1" t="str">
            <v>伝統芸能</v>
          </cell>
          <cell r="E1" t="str">
            <v>大衆芸能</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お読みください"/>
      <sheetName val="交付申請書総表コピー欄"/>
      <sheetName val="【非表示】計画変更承認申請書"/>
      <sheetName val="【非表示】別紙　変更内容"/>
      <sheetName val="【非表示】計画変更承認予算書"/>
      <sheetName val="総表"/>
      <sheetName val="個表"/>
      <sheetName val="支出決算書"/>
      <sheetName val="収支報告書"/>
      <sheetName val="別紙入場料詳細"/>
      <sheetName val="変更理由書"/>
      <sheetName val="変更理由書記入例"/>
      <sheetName val="支払申請書"/>
      <sheetName val="【非表示】経費一覧"/>
      <sheetName val="【非表示】分野・ジャンル"/>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sheetData sheetId="13">
        <row r="56">
          <cell r="C56" t="str">
            <v>大道具費</v>
          </cell>
        </row>
        <row r="57">
          <cell r="C57" t="str">
            <v>小道具費</v>
          </cell>
        </row>
        <row r="58">
          <cell r="C58" t="str">
            <v>舞台スタッフ費</v>
          </cell>
        </row>
        <row r="59">
          <cell r="C59" t="str">
            <v>道具スタッフ費</v>
          </cell>
        </row>
        <row r="60">
          <cell r="C60" t="str">
            <v>人形製作費</v>
          </cell>
        </row>
        <row r="61">
          <cell r="C61" t="str">
            <v>衣装費</v>
          </cell>
        </row>
        <row r="62">
          <cell r="C62" t="str">
            <v>装束料</v>
          </cell>
        </row>
        <row r="63">
          <cell r="C63" t="str">
            <v>衣装スタッフ費</v>
          </cell>
        </row>
        <row r="64">
          <cell r="C64" t="str">
            <v>履物費</v>
          </cell>
        </row>
        <row r="65">
          <cell r="C65" t="str">
            <v>かつら（床山）費</v>
          </cell>
        </row>
        <row r="66">
          <cell r="C66" t="str">
            <v>メイク費</v>
          </cell>
        </row>
        <row r="67">
          <cell r="C67" t="str">
            <v>照明費</v>
          </cell>
        </row>
        <row r="68">
          <cell r="C68" t="str">
            <v>照明スタッフ費</v>
          </cell>
        </row>
        <row r="69">
          <cell r="C69" t="str">
            <v>音響費</v>
          </cell>
        </row>
        <row r="70">
          <cell r="C70" t="str">
            <v>音響スタッフ費</v>
          </cell>
        </row>
        <row r="71">
          <cell r="C71" t="str">
            <v>映像費</v>
          </cell>
        </row>
        <row r="72">
          <cell r="C72" t="str">
            <v>映像スタッフ費</v>
          </cell>
        </row>
        <row r="73">
          <cell r="C73" t="str">
            <v>特殊効果費</v>
          </cell>
        </row>
        <row r="74">
          <cell r="C74" t="str">
            <v>機材借料</v>
          </cell>
        </row>
        <row r="75">
          <cell r="C75" t="str">
            <v>字幕費</v>
          </cell>
        </row>
        <row r="76">
          <cell r="C76" t="str">
            <v>渡航費</v>
          </cell>
        </row>
        <row r="77">
          <cell r="C77" t="str">
            <v>海外現地交通費</v>
          </cell>
        </row>
        <row r="78">
          <cell r="C78" t="str">
            <v>海外宿泊費</v>
          </cell>
        </row>
        <row r="79">
          <cell r="C79" t="str">
            <v>感染症予防用品購入費</v>
          </cell>
        </row>
        <row r="80">
          <cell r="C80" t="str">
            <v>消毒関係消耗品購入費</v>
          </cell>
        </row>
        <row r="81">
          <cell r="C81" t="str">
            <v>消毒作業費</v>
          </cell>
        </row>
        <row r="82">
          <cell r="C82" t="str">
            <v>感染症対策機材購入・借用費</v>
          </cell>
        </row>
        <row r="83">
          <cell r="C83" t="str">
            <v>検査費</v>
          </cell>
        </row>
      </sheetData>
      <sheetData sheetId="14">
        <row r="1">
          <cell r="A1" t="str">
            <v>音楽</v>
          </cell>
          <cell r="B1" t="str">
            <v>舞踊</v>
          </cell>
          <cell r="C1" t="str">
            <v>演劇</v>
          </cell>
          <cell r="D1" t="str">
            <v>伝統芸能</v>
          </cell>
          <cell r="E1" t="str">
            <v>大衆芸能</v>
          </cell>
          <cell r="F1" t="str">
            <v>多分野共同等</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お読みください"/>
      <sheetName val="交付申請書総表コピー欄"/>
      <sheetName val="【非表示】計画変更承認申請書"/>
      <sheetName val="【非表示】別紙　変更内容"/>
      <sheetName val="【非表示】変更承認内訳_支出"/>
      <sheetName val="【非表示】変更承認内訳_収入"/>
      <sheetName val="【非表示】変更承認内訳_別紙入場料詳細"/>
      <sheetName val="総表"/>
      <sheetName val="個表A"/>
      <sheetName val="個表B"/>
      <sheetName val="支出決算"/>
      <sheetName val="収入決算"/>
      <sheetName val="別紙入場料詳細"/>
      <sheetName val="当日来場者数内訳"/>
      <sheetName val="変更理由書"/>
      <sheetName val="変更理由書記入例"/>
      <sheetName val="支払申請書"/>
      <sheetName val="【非表示】分野・ジャンル"/>
      <sheetName val="【非表示】経費一覧"/>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ow r="1">
          <cell r="A1" t="str">
            <v>音楽</v>
          </cell>
          <cell r="B1" t="str">
            <v>舞踊</v>
          </cell>
          <cell r="C1" t="str">
            <v>演劇</v>
          </cell>
          <cell r="D1" t="str">
            <v>伝統芸能</v>
          </cell>
          <cell r="E1" t="str">
            <v>大衆芸能</v>
          </cell>
        </row>
      </sheetData>
      <sheetData sheetId="18">
        <row r="2">
          <cell r="C2" t="str">
            <v>指揮料</v>
          </cell>
        </row>
        <row r="3">
          <cell r="C3" t="str">
            <v>演奏料</v>
          </cell>
        </row>
        <row r="4">
          <cell r="C4" t="str">
            <v>ソリスト料</v>
          </cell>
        </row>
        <row r="5">
          <cell r="C5" t="str">
            <v>合唱料</v>
          </cell>
        </row>
        <row r="6">
          <cell r="C6" t="str">
            <v>助演料</v>
          </cell>
        </row>
        <row r="7">
          <cell r="C7" t="str">
            <v>俳優・舞踊家等出演料</v>
          </cell>
        </row>
        <row r="8">
          <cell r="C8" t="str">
            <v>音楽制作料</v>
          </cell>
        </row>
        <row r="9">
          <cell r="C9" t="str">
            <v>音楽編集料</v>
          </cell>
        </row>
        <row r="10">
          <cell r="C10" t="str">
            <v>副指揮料</v>
          </cell>
        </row>
        <row r="11">
          <cell r="C11" t="str">
            <v>合唱指揮料</v>
          </cell>
        </row>
        <row r="12">
          <cell r="C12" t="str">
            <v>稽古ピアニスト料</v>
          </cell>
        </row>
        <row r="13">
          <cell r="C13" t="str">
            <v>楽器借料</v>
          </cell>
        </row>
        <row r="14">
          <cell r="C14" t="str">
            <v>楽譜借料</v>
          </cell>
        </row>
        <row r="15">
          <cell r="C15" t="str">
            <v>楽譜製作料</v>
          </cell>
        </row>
        <row r="16">
          <cell r="C16" t="str">
            <v>調律料</v>
          </cell>
        </row>
        <row r="17">
          <cell r="C17" t="str">
            <v>コレペティ料</v>
          </cell>
        </row>
        <row r="18">
          <cell r="C18" t="str">
            <v>脚本料</v>
          </cell>
        </row>
        <row r="19">
          <cell r="C19" t="str">
            <v>台本料</v>
          </cell>
        </row>
        <row r="20">
          <cell r="C20" t="str">
            <v>脚色料</v>
          </cell>
        </row>
        <row r="21">
          <cell r="C21" t="str">
            <v>補綴料</v>
          </cell>
        </row>
        <row r="22">
          <cell r="C22" t="str">
            <v>台本印刷料</v>
          </cell>
        </row>
        <row r="23">
          <cell r="C23" t="str">
            <v>翻訳料</v>
          </cell>
        </row>
        <row r="24">
          <cell r="C24" t="str">
            <v>演出料</v>
          </cell>
        </row>
        <row r="25">
          <cell r="C25" t="str">
            <v>演出助手料</v>
          </cell>
        </row>
        <row r="26">
          <cell r="C26" t="str">
            <v>構成料</v>
          </cell>
        </row>
        <row r="27">
          <cell r="C27" t="str">
            <v>ドラマトゥルク料</v>
          </cell>
        </row>
        <row r="28">
          <cell r="C28" t="str">
            <v>振付料</v>
          </cell>
        </row>
        <row r="29">
          <cell r="C29" t="str">
            <v>振付助手料</v>
          </cell>
        </row>
        <row r="30">
          <cell r="C30" t="str">
            <v>バレエマスター料</v>
          </cell>
        </row>
        <row r="31">
          <cell r="C31" t="str">
            <v>バレエミストレス料</v>
          </cell>
        </row>
        <row r="32">
          <cell r="C32" t="str">
            <v>プロンプター料</v>
          </cell>
        </row>
        <row r="33">
          <cell r="C33" t="str">
            <v>舞台監督料</v>
          </cell>
        </row>
        <row r="34">
          <cell r="C34" t="str">
            <v>舞台監督助手料</v>
          </cell>
        </row>
        <row r="35">
          <cell r="C35" t="str">
            <v>舞台美術デザイン料</v>
          </cell>
        </row>
        <row r="36">
          <cell r="C36" t="str">
            <v>人形美術デザイン料</v>
          </cell>
        </row>
        <row r="37">
          <cell r="C37" t="str">
            <v>照明プラン料</v>
          </cell>
        </row>
        <row r="38">
          <cell r="C38" t="str">
            <v>衣装デザイン料</v>
          </cell>
        </row>
        <row r="39">
          <cell r="C39" t="str">
            <v>音楽プラン料</v>
          </cell>
        </row>
        <row r="40">
          <cell r="C40" t="str">
            <v>音響プラン料</v>
          </cell>
        </row>
        <row r="41">
          <cell r="C41" t="str">
            <v>映像プラン料</v>
          </cell>
        </row>
        <row r="42">
          <cell r="C42" t="str">
            <v>特殊効果プラン料</v>
          </cell>
        </row>
        <row r="43">
          <cell r="C43" t="str">
            <v>原語指導料</v>
          </cell>
        </row>
        <row r="44">
          <cell r="C44" t="str">
            <v>言語指導料</v>
          </cell>
        </row>
        <row r="45">
          <cell r="C45" t="str">
            <v>方言指導料</v>
          </cell>
        </row>
        <row r="46">
          <cell r="C46" t="str">
            <v>振付指導料</v>
          </cell>
        </row>
        <row r="47">
          <cell r="C47" t="str">
            <v>剣術指導料</v>
          </cell>
        </row>
        <row r="48">
          <cell r="C48" t="str">
            <v>所作指導料</v>
          </cell>
        </row>
        <row r="49">
          <cell r="C49" t="str">
            <v>合唱指導料</v>
          </cell>
        </row>
        <row r="50">
          <cell r="C50" t="str">
            <v>歌唱指導料</v>
          </cell>
        </row>
        <row r="51">
          <cell r="C51" t="str">
            <v>字幕原稿翻訳料</v>
          </cell>
        </row>
        <row r="52">
          <cell r="C52" t="str">
            <v>字幕原稿作成料</v>
          </cell>
        </row>
        <row r="53">
          <cell r="C53" t="str">
            <v>著作権使用料</v>
          </cell>
        </row>
        <row r="54">
          <cell r="C54" t="str">
            <v>ライセンス料</v>
          </cell>
        </row>
        <row r="55">
          <cell r="C55" t="str">
            <v>ロイヤリティ</v>
          </cell>
        </row>
        <row r="56">
          <cell r="C56" t="str">
            <v>企画制作料</v>
          </cell>
        </row>
        <row r="57">
          <cell r="C57" t="str">
            <v>会場使用料</v>
          </cell>
        </row>
        <row r="58">
          <cell r="C58" t="str">
            <v>付帯設備使用料</v>
          </cell>
        </row>
        <row r="59">
          <cell r="C59" t="str">
            <v>大道具費</v>
          </cell>
        </row>
        <row r="60">
          <cell r="C60" t="str">
            <v>小道具費</v>
          </cell>
        </row>
        <row r="61">
          <cell r="C61" t="str">
            <v>舞台スタッフ費</v>
          </cell>
        </row>
        <row r="62">
          <cell r="C62" t="str">
            <v>道具スタッフ費</v>
          </cell>
        </row>
        <row r="63">
          <cell r="C63" t="str">
            <v>人形製作費</v>
          </cell>
        </row>
        <row r="64">
          <cell r="C64" t="str">
            <v>衣装費</v>
          </cell>
        </row>
        <row r="65">
          <cell r="C65" t="str">
            <v>装束料</v>
          </cell>
        </row>
        <row r="66">
          <cell r="C66" t="str">
            <v>衣装スタッフ費</v>
          </cell>
        </row>
        <row r="67">
          <cell r="C67" t="str">
            <v>履物費</v>
          </cell>
        </row>
        <row r="68">
          <cell r="C68" t="str">
            <v>メイク費</v>
          </cell>
        </row>
        <row r="69">
          <cell r="C69" t="str">
            <v>かつら（床山）費</v>
          </cell>
        </row>
        <row r="70">
          <cell r="C70" t="str">
            <v>照明費</v>
          </cell>
        </row>
        <row r="71">
          <cell r="C71" t="str">
            <v>照明スタッフ費</v>
          </cell>
        </row>
        <row r="72">
          <cell r="C72" t="str">
            <v>音響費</v>
          </cell>
        </row>
        <row r="73">
          <cell r="C73" t="str">
            <v>音響スタッフ費</v>
          </cell>
        </row>
        <row r="74">
          <cell r="C74" t="str">
            <v>映像費</v>
          </cell>
        </row>
        <row r="75">
          <cell r="C75" t="str">
            <v>映像スタッフ費</v>
          </cell>
        </row>
        <row r="76">
          <cell r="C76" t="str">
            <v>特殊効果費</v>
          </cell>
        </row>
        <row r="77">
          <cell r="C77" t="str">
            <v>機材借料</v>
          </cell>
        </row>
        <row r="78">
          <cell r="C78" t="str">
            <v>字幕費</v>
          </cell>
        </row>
        <row r="79">
          <cell r="C79" t="str">
            <v>会場設営費</v>
          </cell>
        </row>
        <row r="80">
          <cell r="C80" t="str">
            <v>国内運搬費</v>
          </cell>
        </row>
        <row r="81">
          <cell r="C81" t="str">
            <v>編集謝金</v>
          </cell>
        </row>
        <row r="82">
          <cell r="C82" t="str">
            <v>原稿執筆謝金</v>
          </cell>
        </row>
        <row r="83">
          <cell r="C83" t="str">
            <v>通訳謝金</v>
          </cell>
        </row>
        <row r="84">
          <cell r="C84" t="str">
            <v>翻訳謝金</v>
          </cell>
        </row>
        <row r="85">
          <cell r="C85" t="str">
            <v>会場整理謝金</v>
          </cell>
        </row>
        <row r="86">
          <cell r="C86" t="str">
            <v>託児謝金</v>
          </cell>
        </row>
        <row r="87">
          <cell r="C87" t="str">
            <v>医師・看護師謝金</v>
          </cell>
        </row>
        <row r="88">
          <cell r="C88" t="str">
            <v>手話通訳謝金</v>
          </cell>
        </row>
        <row r="89">
          <cell r="C89" t="str">
            <v>要約筆記謝金</v>
          </cell>
        </row>
        <row r="90">
          <cell r="C90" t="str">
            <v>国内交通費</v>
          </cell>
        </row>
        <row r="91">
          <cell r="C91" t="str">
            <v>国内宿泊費</v>
          </cell>
        </row>
        <row r="92">
          <cell r="C92" t="str">
            <v>案内状送付料</v>
          </cell>
        </row>
        <row r="93">
          <cell r="C93" t="str">
            <v>広告宣伝費</v>
          </cell>
        </row>
        <row r="94">
          <cell r="C94" t="str">
            <v>入場券販売手数料</v>
          </cell>
        </row>
        <row r="95">
          <cell r="C95" t="str">
            <v>ポスター印刷費</v>
          </cell>
        </row>
        <row r="96">
          <cell r="C96" t="str">
            <v>チラシ印刷費</v>
          </cell>
        </row>
        <row r="97">
          <cell r="C97" t="str">
            <v>プログラム印刷費</v>
          </cell>
        </row>
        <row r="98">
          <cell r="C98" t="str">
            <v>録画費</v>
          </cell>
        </row>
        <row r="99">
          <cell r="C99" t="str">
            <v>録音費</v>
          </cell>
        </row>
        <row r="100">
          <cell r="C100" t="str">
            <v>写真費</v>
          </cell>
        </row>
        <row r="101">
          <cell r="C101" t="str">
            <v>感染症予防用品購入費</v>
          </cell>
        </row>
        <row r="102">
          <cell r="C102" t="str">
            <v>消毒関係消耗品購入費</v>
          </cell>
        </row>
        <row r="103">
          <cell r="C103" t="str">
            <v>消毒作業費</v>
          </cell>
        </row>
        <row r="104">
          <cell r="C104" t="str">
            <v>感染症対策機材購入・借用費</v>
          </cell>
        </row>
        <row r="105">
          <cell r="C105" t="str">
            <v>検査費</v>
          </cell>
        </row>
        <row r="106">
          <cell r="C106" t="str">
            <v>国際運搬費</v>
          </cell>
        </row>
        <row r="107">
          <cell r="C107" t="str">
            <v>海外現地運搬費</v>
          </cell>
        </row>
        <row r="108">
          <cell r="C108" t="str">
            <v>渡航費</v>
          </cell>
        </row>
        <row r="109">
          <cell r="C109" t="str">
            <v>海外現地交通費</v>
          </cell>
        </row>
        <row r="110">
          <cell r="C110" t="str">
            <v>海外宿泊費</v>
          </cell>
        </row>
        <row r="111">
          <cell r="C111" t="str">
            <v>日当</v>
          </cell>
        </row>
        <row r="112">
          <cell r="C112" t="str">
            <v>ビザ代</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
      <sheetName val="個表A"/>
      <sheetName val="個表B"/>
      <sheetName val="支出予算書"/>
      <sheetName val="収入"/>
      <sheetName val="別紙入場料詳細"/>
      <sheetName val="変更理由書（交付申請時）"/>
      <sheetName val="変更理由書記入例"/>
      <sheetName val="【非表示】分野・ジャンル"/>
      <sheetName val="【非表示】経費一覧"/>
    </sheetNames>
    <sheetDataSet>
      <sheetData sheetId="0"/>
      <sheetData sheetId="1"/>
      <sheetData sheetId="2"/>
      <sheetData sheetId="3"/>
      <sheetData sheetId="4"/>
      <sheetData sheetId="5"/>
      <sheetData sheetId="6"/>
      <sheetData sheetId="7"/>
      <sheetData sheetId="8">
        <row r="1">
          <cell r="A1" t="str">
            <v>音楽</v>
          </cell>
        </row>
      </sheetData>
      <sheetData sheetId="9">
        <row r="2">
          <cell r="C2" t="str">
            <v>指揮料</v>
          </cell>
        </row>
        <row r="3">
          <cell r="C3" t="str">
            <v>演奏料</v>
          </cell>
        </row>
        <row r="4">
          <cell r="C4" t="str">
            <v>ソリスト料</v>
          </cell>
        </row>
        <row r="5">
          <cell r="C5" t="str">
            <v>合唱料</v>
          </cell>
        </row>
        <row r="6">
          <cell r="C6" t="str">
            <v>助演料</v>
          </cell>
        </row>
        <row r="7">
          <cell r="C7" t="str">
            <v>俳優・舞踊家等出演料</v>
          </cell>
        </row>
        <row r="8">
          <cell r="C8" t="str">
            <v>音楽制作料</v>
          </cell>
        </row>
        <row r="9">
          <cell r="C9" t="str">
            <v>音楽編集料</v>
          </cell>
        </row>
        <row r="10">
          <cell r="C10" t="str">
            <v>副指揮料</v>
          </cell>
        </row>
        <row r="11">
          <cell r="C11" t="str">
            <v>合唱指揮料</v>
          </cell>
        </row>
        <row r="12">
          <cell r="C12" t="str">
            <v>稽古ピアニスト料</v>
          </cell>
        </row>
        <row r="13">
          <cell r="C13" t="str">
            <v>楽器借料</v>
          </cell>
        </row>
        <row r="14">
          <cell r="C14" t="str">
            <v>楽譜借料</v>
          </cell>
        </row>
        <row r="15">
          <cell r="C15" t="str">
            <v>楽譜製作料</v>
          </cell>
        </row>
        <row r="16">
          <cell r="C16" t="str">
            <v>調律料</v>
          </cell>
        </row>
        <row r="17">
          <cell r="C17" t="str">
            <v>コレペティ料</v>
          </cell>
        </row>
        <row r="18">
          <cell r="C18" t="str">
            <v>脚本料</v>
          </cell>
        </row>
        <row r="19">
          <cell r="C19" t="str">
            <v>台本料</v>
          </cell>
        </row>
        <row r="20">
          <cell r="C20" t="str">
            <v>脚色料</v>
          </cell>
        </row>
        <row r="21">
          <cell r="C21" t="str">
            <v>補綴料</v>
          </cell>
        </row>
        <row r="22">
          <cell r="C22" t="str">
            <v>台本印刷料</v>
          </cell>
        </row>
        <row r="23">
          <cell r="C23" t="str">
            <v>翻訳料</v>
          </cell>
        </row>
        <row r="24">
          <cell r="C24" t="str">
            <v>演出料</v>
          </cell>
        </row>
        <row r="25">
          <cell r="C25" t="str">
            <v>演出助手料</v>
          </cell>
        </row>
        <row r="26">
          <cell r="C26" t="str">
            <v>構成料</v>
          </cell>
        </row>
        <row r="27">
          <cell r="C27" t="str">
            <v>ドラマトゥルク料</v>
          </cell>
        </row>
        <row r="28">
          <cell r="C28" t="str">
            <v>振付料</v>
          </cell>
        </row>
        <row r="29">
          <cell r="C29" t="str">
            <v>振付助手料</v>
          </cell>
        </row>
        <row r="30">
          <cell r="C30" t="str">
            <v>バレエマスター料</v>
          </cell>
        </row>
        <row r="31">
          <cell r="C31" t="str">
            <v>バレエミストレス料</v>
          </cell>
        </row>
        <row r="32">
          <cell r="C32" t="str">
            <v>プロンプター料</v>
          </cell>
        </row>
        <row r="33">
          <cell r="C33" t="str">
            <v>舞台監督料</v>
          </cell>
        </row>
        <row r="34">
          <cell r="C34" t="str">
            <v>舞台監督助手料</v>
          </cell>
        </row>
        <row r="35">
          <cell r="C35" t="str">
            <v>舞台美術デザイン料</v>
          </cell>
        </row>
        <row r="36">
          <cell r="C36" t="str">
            <v>人形美術デザイン料</v>
          </cell>
        </row>
        <row r="37">
          <cell r="C37" t="str">
            <v>照明プラン料</v>
          </cell>
        </row>
        <row r="38">
          <cell r="C38" t="str">
            <v>衣装デザイン料</v>
          </cell>
        </row>
        <row r="39">
          <cell r="C39" t="str">
            <v>音楽プラン料</v>
          </cell>
        </row>
        <row r="40">
          <cell r="C40" t="str">
            <v>音響プラン料</v>
          </cell>
        </row>
        <row r="41">
          <cell r="C41" t="str">
            <v>映像プラン料</v>
          </cell>
        </row>
        <row r="42">
          <cell r="C42" t="str">
            <v>特殊効果プラン料</v>
          </cell>
        </row>
        <row r="43">
          <cell r="C43" t="str">
            <v>原語指導料</v>
          </cell>
        </row>
        <row r="44">
          <cell r="C44" t="str">
            <v>言語指導料</v>
          </cell>
        </row>
        <row r="45">
          <cell r="C45" t="str">
            <v>方言指導料</v>
          </cell>
        </row>
        <row r="46">
          <cell r="C46" t="str">
            <v>振付指導料</v>
          </cell>
        </row>
        <row r="47">
          <cell r="C47" t="str">
            <v>剣術指導料</v>
          </cell>
        </row>
        <row r="48">
          <cell r="C48" t="str">
            <v>所作指導料</v>
          </cell>
        </row>
        <row r="49">
          <cell r="C49" t="str">
            <v>合唱指導料</v>
          </cell>
        </row>
        <row r="50">
          <cell r="C50" t="str">
            <v>歌唱指導料</v>
          </cell>
        </row>
        <row r="51">
          <cell r="C51" t="str">
            <v>字幕原稿翻訳料</v>
          </cell>
        </row>
        <row r="52">
          <cell r="C52" t="str">
            <v>字幕原稿作成料</v>
          </cell>
        </row>
        <row r="53">
          <cell r="C53" t="str">
            <v>著作権使用料</v>
          </cell>
        </row>
        <row r="54">
          <cell r="C54" t="str">
            <v>ライセンス料</v>
          </cell>
        </row>
        <row r="55">
          <cell r="C55" t="str">
            <v>ロイヤリティ</v>
          </cell>
        </row>
        <row r="56">
          <cell r="C56" t="str">
            <v>企画制作料</v>
          </cell>
        </row>
        <row r="57">
          <cell r="C57" t="str">
            <v>会場使用料</v>
          </cell>
        </row>
        <row r="58">
          <cell r="C58" t="str">
            <v>付帯設備使用料</v>
          </cell>
        </row>
        <row r="59">
          <cell r="C59" t="str">
            <v>大道具費</v>
          </cell>
        </row>
        <row r="60">
          <cell r="C60" t="str">
            <v>小道具費</v>
          </cell>
        </row>
        <row r="61">
          <cell r="C61" t="str">
            <v>舞台スタッフ費</v>
          </cell>
        </row>
        <row r="62">
          <cell r="C62" t="str">
            <v>道具スタッフ費</v>
          </cell>
        </row>
        <row r="63">
          <cell r="C63" t="str">
            <v>人形製作費</v>
          </cell>
        </row>
        <row r="64">
          <cell r="C64" t="str">
            <v>衣装費</v>
          </cell>
        </row>
        <row r="65">
          <cell r="C65" t="str">
            <v>装束料</v>
          </cell>
        </row>
        <row r="66">
          <cell r="C66" t="str">
            <v>衣装スタッフ費</v>
          </cell>
        </row>
        <row r="67">
          <cell r="C67" t="str">
            <v>履物費</v>
          </cell>
        </row>
        <row r="68">
          <cell r="C68" t="str">
            <v>メイク費</v>
          </cell>
        </row>
        <row r="69">
          <cell r="C69" t="str">
            <v>かつら（床山）費</v>
          </cell>
        </row>
        <row r="70">
          <cell r="C70" t="str">
            <v>照明費</v>
          </cell>
        </row>
        <row r="71">
          <cell r="C71" t="str">
            <v>照明スタッフ費</v>
          </cell>
        </row>
        <row r="72">
          <cell r="C72" t="str">
            <v>音響費</v>
          </cell>
        </row>
        <row r="73">
          <cell r="C73" t="str">
            <v>音響スタッフ費</v>
          </cell>
        </row>
        <row r="74">
          <cell r="C74" t="str">
            <v>映像費</v>
          </cell>
        </row>
        <row r="75">
          <cell r="C75" t="str">
            <v>映像スタッフ費</v>
          </cell>
        </row>
        <row r="76">
          <cell r="C76" t="str">
            <v>特殊効果費</v>
          </cell>
        </row>
        <row r="77">
          <cell r="C77" t="str">
            <v>機材借料</v>
          </cell>
        </row>
        <row r="78">
          <cell r="C78" t="str">
            <v>字幕費</v>
          </cell>
        </row>
        <row r="79">
          <cell r="C79" t="str">
            <v>会場設営費</v>
          </cell>
        </row>
        <row r="80">
          <cell r="C80" t="str">
            <v>国内運搬費</v>
          </cell>
        </row>
        <row r="81">
          <cell r="C81" t="str">
            <v>編集謝金</v>
          </cell>
        </row>
        <row r="82">
          <cell r="C82" t="str">
            <v>原稿執筆謝金</v>
          </cell>
        </row>
        <row r="83">
          <cell r="C83" t="str">
            <v>通訳謝金</v>
          </cell>
        </row>
        <row r="84">
          <cell r="C84" t="str">
            <v>翻訳謝金</v>
          </cell>
        </row>
        <row r="85">
          <cell r="C85" t="str">
            <v>会場整理謝金</v>
          </cell>
        </row>
        <row r="86">
          <cell r="C86" t="str">
            <v>託児謝金</v>
          </cell>
        </row>
        <row r="87">
          <cell r="C87" t="str">
            <v>医師・看護師謝金</v>
          </cell>
        </row>
        <row r="88">
          <cell r="C88" t="str">
            <v>手話通訳謝金</v>
          </cell>
        </row>
        <row r="89">
          <cell r="C89" t="str">
            <v>要約筆記謝金</v>
          </cell>
        </row>
        <row r="90">
          <cell r="C90" t="str">
            <v>国内交通費</v>
          </cell>
        </row>
        <row r="91">
          <cell r="C91" t="str">
            <v>国内宿泊費</v>
          </cell>
        </row>
        <row r="92">
          <cell r="C92" t="str">
            <v>案内状送付料</v>
          </cell>
        </row>
        <row r="93">
          <cell r="C93" t="str">
            <v>広告宣伝費</v>
          </cell>
        </row>
        <row r="94">
          <cell r="C94" t="str">
            <v>入場券販売手数料</v>
          </cell>
        </row>
        <row r="95">
          <cell r="C95" t="str">
            <v>ポスター印刷費</v>
          </cell>
        </row>
        <row r="96">
          <cell r="C96" t="str">
            <v>チラシ印刷費</v>
          </cell>
        </row>
        <row r="97">
          <cell r="C97" t="str">
            <v>プログラム印刷費</v>
          </cell>
        </row>
        <row r="98">
          <cell r="C98" t="str">
            <v>録画費</v>
          </cell>
        </row>
        <row r="99">
          <cell r="C99" t="str">
            <v>録音費</v>
          </cell>
        </row>
        <row r="100">
          <cell r="C100" t="str">
            <v>写真費</v>
          </cell>
        </row>
        <row r="106">
          <cell r="C106" t="str">
            <v>国際運搬費</v>
          </cell>
        </row>
        <row r="107">
          <cell r="C107" t="str">
            <v>海外現地運搬費</v>
          </cell>
        </row>
        <row r="108">
          <cell r="C108" t="str">
            <v>渡航費</v>
          </cell>
        </row>
        <row r="109">
          <cell r="C109" t="str">
            <v>海外現地交通費</v>
          </cell>
        </row>
        <row r="110">
          <cell r="C110" t="str">
            <v>海外宿泊費</v>
          </cell>
        </row>
        <row r="111">
          <cell r="C111" t="str">
            <v>日当</v>
          </cell>
        </row>
        <row r="112">
          <cell r="C112" t="str">
            <v>ビザ代</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_申請"/>
      <sheetName val="個表_申請"/>
      <sheetName val="収入_申請"/>
      <sheetName val="別紙　入場料詳細_申請"/>
      <sheetName val="支出_申請"/>
      <sheetName val="変更理由書"/>
      <sheetName val="【非表示】計画変更承認申請書"/>
      <sheetName val="【非表示】別紙　変更内容"/>
      <sheetName val="【非表示】収入_計画変更"/>
      <sheetName val="【非表示】別紙　入場料詳細_計画変更"/>
      <sheetName val="【非表示】支出_計画変更"/>
      <sheetName val="変更理由書記入例"/>
      <sheetName val="総表_実績"/>
      <sheetName val="個表_実績"/>
      <sheetName val="収入_実績"/>
      <sheetName val="別紙　入場料詳細_実績"/>
      <sheetName val="支出_実績"/>
      <sheetName val="当日来場者数内訳"/>
      <sheetName val="変更理由書_実績"/>
      <sheetName val="変更理由書記入例_実績"/>
      <sheetName val="支払申請書_実績"/>
      <sheetName val="《非表示》記載可能経費一覧"/>
      <sheetName val="《非表示》分野・ジャン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1">
          <cell r="A1" t="str">
            <v>現代舞台芸術創造普及活動・音楽</v>
          </cell>
          <cell r="B1" t="str">
            <v>現代舞台芸術創造普及活動・舞踊</v>
          </cell>
          <cell r="C1" t="str">
            <v>現代舞台芸術創造普及活動・演劇</v>
          </cell>
          <cell r="D1" t="str">
            <v>伝統芸能の公開活動</v>
          </cell>
          <cell r="E1" t="str">
            <v>多分野共同等芸術創造活動</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総表"/>
      <sheetName val="個表"/>
      <sheetName val="支出予算書"/>
      <sheetName val="【非表示】経費一覧"/>
      <sheetName val="収支計画書"/>
      <sheetName val="別紙入場料詳細"/>
      <sheetName val="変更理由書（交付申請時）"/>
      <sheetName val="変更理由書記入例"/>
      <sheetName val="【非表示】分野・ジャンル"/>
    </sheetNames>
    <sheetDataSet>
      <sheetData sheetId="0"/>
      <sheetData sheetId="1"/>
      <sheetData sheetId="2"/>
      <sheetData sheetId="3">
        <row r="56">
          <cell r="C56" t="str">
            <v>大道具費</v>
          </cell>
        </row>
        <row r="57">
          <cell r="C57" t="str">
            <v>小道具費</v>
          </cell>
        </row>
        <row r="58">
          <cell r="C58" t="str">
            <v>舞台スタッフ費</v>
          </cell>
        </row>
        <row r="59">
          <cell r="C59" t="str">
            <v>道具スタッフ費</v>
          </cell>
        </row>
        <row r="60">
          <cell r="C60" t="str">
            <v>人形製作費</v>
          </cell>
        </row>
        <row r="61">
          <cell r="C61" t="str">
            <v>衣装費</v>
          </cell>
        </row>
        <row r="62">
          <cell r="C62" t="str">
            <v>装束料</v>
          </cell>
        </row>
        <row r="63">
          <cell r="C63" t="str">
            <v>衣装スタッフ費</v>
          </cell>
        </row>
        <row r="64">
          <cell r="C64" t="str">
            <v>履物費</v>
          </cell>
        </row>
        <row r="65">
          <cell r="C65" t="str">
            <v>かつら（床山）費</v>
          </cell>
        </row>
        <row r="66">
          <cell r="C66" t="str">
            <v>メイク費</v>
          </cell>
        </row>
        <row r="67">
          <cell r="C67" t="str">
            <v>照明費</v>
          </cell>
        </row>
        <row r="68">
          <cell r="C68" t="str">
            <v>照明スタッフ費</v>
          </cell>
        </row>
        <row r="69">
          <cell r="C69" t="str">
            <v>音響費</v>
          </cell>
        </row>
        <row r="70">
          <cell r="C70" t="str">
            <v>音響スタッフ費</v>
          </cell>
        </row>
        <row r="71">
          <cell r="C71" t="str">
            <v>映像費</v>
          </cell>
        </row>
        <row r="72">
          <cell r="C72" t="str">
            <v>映像スタッフ費</v>
          </cell>
        </row>
        <row r="73">
          <cell r="C73" t="str">
            <v>特殊効果費</v>
          </cell>
        </row>
        <row r="74">
          <cell r="C74" t="str">
            <v>機材借料</v>
          </cell>
        </row>
        <row r="75">
          <cell r="C75" t="str">
            <v>字幕費</v>
          </cell>
        </row>
      </sheetData>
      <sheetData sheetId="4"/>
      <sheetData sheetId="5"/>
      <sheetData sheetId="6"/>
      <sheetData sheetId="7"/>
      <sheetData sheetId="8"/>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非表示】チェック表(ｂ)"/>
      <sheetName val="総表1"/>
      <sheetName val="総表"/>
      <sheetName val="datas"/>
      <sheetName val="個表"/>
      <sheetName val="支出予算書"/>
      <sheetName val="【非表示】経費一覧"/>
      <sheetName val="収支計画書"/>
      <sheetName val="別紙入場料詳細"/>
      <sheetName val="団体概要"/>
      <sheetName val="団体概要別紙"/>
      <sheetName val="団体概要【中核団体】"/>
      <sheetName val="団体概要別紙【中核団体】"/>
      <sheetName val="個人略歴1"/>
      <sheetName val="個人略歴2"/>
      <sheetName val="確認書"/>
      <sheetName val="【非表示】分野・ジャンル"/>
    </sheetNames>
    <sheetDataSet>
      <sheetData sheetId="0"/>
      <sheetData sheetId="1"/>
      <sheetData sheetId="2"/>
      <sheetData sheetId="3"/>
      <sheetData sheetId="4"/>
      <sheetData sheetId="5"/>
      <sheetData sheetId="6">
        <row r="16">
          <cell r="C16" t="str">
            <v>演出料</v>
          </cell>
        </row>
        <row r="17">
          <cell r="C17" t="str">
            <v>演出助手料</v>
          </cell>
        </row>
        <row r="18">
          <cell r="C18" t="str">
            <v>構成料</v>
          </cell>
        </row>
        <row r="19">
          <cell r="C19" t="str">
            <v>ドラマトゥルク料</v>
          </cell>
        </row>
        <row r="20">
          <cell r="C20" t="str">
            <v>振付料</v>
          </cell>
        </row>
        <row r="21">
          <cell r="C21" t="str">
            <v>振付助手料</v>
          </cell>
        </row>
        <row r="22">
          <cell r="C22" t="str">
            <v>脚本料</v>
          </cell>
        </row>
        <row r="23">
          <cell r="C23" t="str">
            <v>台本料</v>
          </cell>
        </row>
        <row r="24">
          <cell r="C24" t="str">
            <v>台本印刷料</v>
          </cell>
        </row>
        <row r="25">
          <cell r="C25" t="str">
            <v>脚色料</v>
          </cell>
        </row>
        <row r="26">
          <cell r="C26" t="str">
            <v>補綴料</v>
          </cell>
        </row>
        <row r="27">
          <cell r="C27" t="str">
            <v>翻訳料</v>
          </cell>
        </row>
        <row r="28">
          <cell r="C28" t="str">
            <v>舞台監督料</v>
          </cell>
        </row>
        <row r="29">
          <cell r="C29" t="str">
            <v>舞台監督助手料</v>
          </cell>
        </row>
        <row r="30">
          <cell r="C30" t="str">
            <v>舞台美術デザイン料</v>
          </cell>
        </row>
        <row r="31">
          <cell r="C31" t="str">
            <v>人形美術デザイン料</v>
          </cell>
        </row>
        <row r="32">
          <cell r="C32" t="str">
            <v>照明プラン料</v>
          </cell>
        </row>
        <row r="33">
          <cell r="C33" t="str">
            <v>衣装デザイン料</v>
          </cell>
        </row>
        <row r="34">
          <cell r="C34" t="str">
            <v>音響プラン料</v>
          </cell>
        </row>
        <row r="35">
          <cell r="C35" t="str">
            <v>音楽プラン料</v>
          </cell>
        </row>
        <row r="36">
          <cell r="C36" t="str">
            <v>映像プラン料</v>
          </cell>
        </row>
        <row r="37">
          <cell r="C37" t="str">
            <v>特殊効果プラン料</v>
          </cell>
        </row>
        <row r="38">
          <cell r="C38" t="str">
            <v>バレエマスター料</v>
          </cell>
        </row>
        <row r="39">
          <cell r="C39" t="str">
            <v>バレエミストレス料</v>
          </cell>
        </row>
        <row r="40">
          <cell r="C40" t="str">
            <v>プロンプター料</v>
          </cell>
        </row>
        <row r="41">
          <cell r="C41" t="str">
            <v>原語指導料</v>
          </cell>
        </row>
        <row r="42">
          <cell r="C42" t="str">
            <v>言語指導料</v>
          </cell>
        </row>
        <row r="43">
          <cell r="C43" t="str">
            <v>方言指導料</v>
          </cell>
        </row>
        <row r="44">
          <cell r="C44" t="str">
            <v>剣術指導料</v>
          </cell>
        </row>
        <row r="45">
          <cell r="C45" t="str">
            <v>所作指導料</v>
          </cell>
        </row>
        <row r="46">
          <cell r="C46" t="str">
            <v>合唱指導料</v>
          </cell>
        </row>
        <row r="47">
          <cell r="C47" t="str">
            <v>歌唱指導料</v>
          </cell>
        </row>
        <row r="48">
          <cell r="C48" t="str">
            <v>振付指導料</v>
          </cell>
        </row>
        <row r="49">
          <cell r="C49" t="str">
            <v>字幕原稿翻訳料</v>
          </cell>
        </row>
        <row r="50">
          <cell r="C50" t="str">
            <v>字幕原稿作成料</v>
          </cell>
        </row>
        <row r="51">
          <cell r="C51" t="str">
            <v>著作権使用料</v>
          </cell>
        </row>
        <row r="52">
          <cell r="C52" t="str">
            <v>ライセンス料</v>
          </cell>
        </row>
        <row r="53">
          <cell r="C53" t="str">
            <v>ロイヤリティ</v>
          </cell>
        </row>
        <row r="54">
          <cell r="C54" t="str">
            <v>企画制作料</v>
          </cell>
        </row>
      </sheetData>
      <sheetData sheetId="7"/>
      <sheetData sheetId="8"/>
      <sheetData sheetId="9"/>
      <sheetData sheetId="10"/>
      <sheetData sheetId="11"/>
      <sheetData sheetId="12"/>
      <sheetData sheetId="13"/>
      <sheetData sheetId="14"/>
      <sheetData sheetId="15"/>
      <sheetData sheetId="1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非表示】チェック表(ｂ)"/>
      <sheetName val="総表1"/>
      <sheetName val="総表"/>
      <sheetName val="datas"/>
      <sheetName val="個表"/>
      <sheetName val="支出予算書"/>
      <sheetName val="【非表示】経費一覧"/>
      <sheetName val="収支計画書"/>
      <sheetName val="別紙入場料詳細"/>
      <sheetName val="団体概要"/>
      <sheetName val="団体概要別紙"/>
      <sheetName val="団体概要【中核団体】"/>
      <sheetName val="団体概要別紙【中核団体】"/>
      <sheetName val="個人略歴1"/>
      <sheetName val="個人略歴2"/>
      <sheetName val="確認書"/>
      <sheetName val="【非表示】分野・ジャンル"/>
    </sheetNames>
    <sheetDataSet>
      <sheetData sheetId="0"/>
      <sheetData sheetId="1"/>
      <sheetData sheetId="2"/>
      <sheetData sheetId="3"/>
      <sheetData sheetId="4"/>
      <sheetData sheetId="5"/>
      <sheetData sheetId="6">
        <row r="16">
          <cell r="C16" t="str">
            <v>演出料</v>
          </cell>
        </row>
        <row r="17">
          <cell r="C17" t="str">
            <v>演出助手料</v>
          </cell>
        </row>
        <row r="18">
          <cell r="C18" t="str">
            <v>構成料</v>
          </cell>
        </row>
        <row r="19">
          <cell r="C19" t="str">
            <v>ドラマトゥルク料</v>
          </cell>
        </row>
        <row r="20">
          <cell r="C20" t="str">
            <v>振付料</v>
          </cell>
        </row>
        <row r="21">
          <cell r="C21" t="str">
            <v>振付助手料</v>
          </cell>
        </row>
        <row r="22">
          <cell r="C22" t="str">
            <v>脚本料</v>
          </cell>
        </row>
        <row r="23">
          <cell r="C23" t="str">
            <v>台本料</v>
          </cell>
        </row>
        <row r="24">
          <cell r="C24" t="str">
            <v>台本印刷料</v>
          </cell>
        </row>
        <row r="25">
          <cell r="C25" t="str">
            <v>脚色料</v>
          </cell>
        </row>
        <row r="26">
          <cell r="C26" t="str">
            <v>補綴料</v>
          </cell>
        </row>
        <row r="27">
          <cell r="C27" t="str">
            <v>翻訳料</v>
          </cell>
        </row>
        <row r="28">
          <cell r="C28" t="str">
            <v>舞台監督料</v>
          </cell>
        </row>
        <row r="29">
          <cell r="C29" t="str">
            <v>舞台監督助手料</v>
          </cell>
        </row>
        <row r="30">
          <cell r="C30" t="str">
            <v>舞台美術デザイン料</v>
          </cell>
        </row>
        <row r="31">
          <cell r="C31" t="str">
            <v>人形美術デザイン料</v>
          </cell>
        </row>
        <row r="32">
          <cell r="C32" t="str">
            <v>照明プラン料</v>
          </cell>
        </row>
        <row r="33">
          <cell r="C33" t="str">
            <v>衣装デザイン料</v>
          </cell>
        </row>
        <row r="34">
          <cell r="C34" t="str">
            <v>音響プラン料</v>
          </cell>
        </row>
        <row r="35">
          <cell r="C35" t="str">
            <v>音楽プラン料</v>
          </cell>
        </row>
        <row r="36">
          <cell r="C36" t="str">
            <v>映像プラン料</v>
          </cell>
        </row>
        <row r="37">
          <cell r="C37" t="str">
            <v>特殊効果プラン料</v>
          </cell>
        </row>
        <row r="38">
          <cell r="C38" t="str">
            <v>バレエマスター料</v>
          </cell>
        </row>
        <row r="39">
          <cell r="C39" t="str">
            <v>バレエミストレス料</v>
          </cell>
        </row>
        <row r="40">
          <cell r="C40" t="str">
            <v>プロンプター料</v>
          </cell>
        </row>
        <row r="41">
          <cell r="C41" t="str">
            <v>原語指導料</v>
          </cell>
        </row>
        <row r="42">
          <cell r="C42" t="str">
            <v>言語指導料</v>
          </cell>
        </row>
        <row r="43">
          <cell r="C43" t="str">
            <v>方言指導料</v>
          </cell>
        </row>
        <row r="44">
          <cell r="C44" t="str">
            <v>剣術指導料</v>
          </cell>
        </row>
        <row r="45">
          <cell r="C45" t="str">
            <v>所作指導料</v>
          </cell>
        </row>
        <row r="46">
          <cell r="C46" t="str">
            <v>合唱指導料</v>
          </cell>
        </row>
        <row r="47">
          <cell r="C47" t="str">
            <v>歌唱指導料</v>
          </cell>
        </row>
        <row r="48">
          <cell r="C48" t="str">
            <v>振付指導料</v>
          </cell>
        </row>
        <row r="49">
          <cell r="C49" t="str">
            <v>字幕原稿翻訳料</v>
          </cell>
        </row>
        <row r="50">
          <cell r="C50" t="str">
            <v>字幕原稿作成料</v>
          </cell>
        </row>
        <row r="51">
          <cell r="C51" t="str">
            <v>著作権使用料</v>
          </cell>
        </row>
        <row r="52">
          <cell r="C52" t="str">
            <v>ライセンス料</v>
          </cell>
        </row>
        <row r="53">
          <cell r="C53" t="str">
            <v>ロイヤリティ</v>
          </cell>
        </row>
        <row r="54">
          <cell r="C54" t="str">
            <v>企画制作料</v>
          </cell>
        </row>
      </sheetData>
      <sheetData sheetId="7"/>
      <sheetData sheetId="8"/>
      <sheetData sheetId="9"/>
      <sheetData sheetId="10"/>
      <sheetData sheetId="11"/>
      <sheetData sheetId="12"/>
      <sheetData sheetId="13"/>
      <sheetData sheetId="14"/>
      <sheetData sheetId="15"/>
      <sheetData sheetId="1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1E430D-D01B-45FE-9140-AA2BD0AFBF99}">
  <sheetPr codeName="Sheet10">
    <tabColor theme="7" tint="0.79998168889431442"/>
    <pageSetUpPr fitToPage="1"/>
  </sheetPr>
  <dimension ref="A1:A12"/>
  <sheetViews>
    <sheetView workbookViewId="0">
      <selection activeCell="E9" sqref="E9"/>
    </sheetView>
  </sheetViews>
  <sheetFormatPr defaultColWidth="8.6640625" defaultRowHeight="18"/>
  <cols>
    <col min="1" max="16384" width="8.6640625" style="561"/>
  </cols>
  <sheetData>
    <row r="1" spans="1:1">
      <c r="A1" s="560" t="s">
        <v>448</v>
      </c>
    </row>
    <row r="2" spans="1:1">
      <c r="A2" s="562" t="s">
        <v>449</v>
      </c>
    </row>
    <row r="3" spans="1:1">
      <c r="A3" s="560"/>
    </row>
    <row r="4" spans="1:1">
      <c r="A4" s="560" t="s">
        <v>450</v>
      </c>
    </row>
    <row r="6" spans="1:1">
      <c r="A6" s="561" t="s">
        <v>451</v>
      </c>
    </row>
    <row r="7" spans="1:1">
      <c r="A7" s="561" t="s">
        <v>452</v>
      </c>
    </row>
    <row r="8" spans="1:1">
      <c r="A8" s="561" t="s">
        <v>453</v>
      </c>
    </row>
    <row r="9" spans="1:1">
      <c r="A9" s="561" t="s">
        <v>454</v>
      </c>
    </row>
    <row r="10" spans="1:1">
      <c r="A10" s="560" t="s">
        <v>455</v>
      </c>
    </row>
    <row r="11" spans="1:1">
      <c r="A11" s="560" t="s">
        <v>456</v>
      </c>
    </row>
    <row r="12" spans="1:1">
      <c r="A12" s="561" t="s">
        <v>457</v>
      </c>
    </row>
  </sheetData>
  <phoneticPr fontId="9"/>
  <printOptions horizontalCentered="1"/>
  <pageMargins left="0.78740157480314965" right="0.78740157480314965" top="0.78740157480314965" bottom="0.78740157480314965" header="0.31496062992125984" footer="0.59055118110236227"/>
  <pageSetup paperSize="9" scale="60" fitToHeight="0" orientation="portrait" horizontalDpi="4294967293" r:id="rId1"/>
  <headerFooter scaleWithDoc="0">
    <oddFooter>&amp;R&amp;"ＭＳ ゴシック,標準"&amp;12整理番号：（事務局記入欄）</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36587-77B5-44AE-B307-B8DEA8CEFFA8}">
  <sheetPr>
    <pageSetUpPr fitToPage="1"/>
  </sheetPr>
  <dimension ref="A1:J64"/>
  <sheetViews>
    <sheetView view="pageBreakPreview" zoomScale="80" zoomScaleNormal="115" zoomScaleSheetLayoutView="80" workbookViewId="0">
      <selection activeCell="J63" sqref="J63"/>
    </sheetView>
  </sheetViews>
  <sheetFormatPr defaultColWidth="8.08203125" defaultRowHeight="24" customHeight="1"/>
  <cols>
    <col min="1" max="1" width="11.9140625" style="488" customWidth="1"/>
    <col min="2" max="2" width="2.6640625" style="488" customWidth="1"/>
    <col min="3" max="4" width="11.9140625" style="488" customWidth="1"/>
    <col min="5" max="5" width="2.6640625" style="610" bestFit="1" customWidth="1"/>
    <col min="6" max="6" width="11.9140625" style="488" customWidth="1"/>
    <col min="7" max="7" width="2.6640625" style="610" bestFit="1" customWidth="1"/>
    <col min="8" max="10" width="11.9140625" style="488" customWidth="1"/>
    <col min="11" max="256" width="8.08203125" style="488"/>
    <col min="257" max="257" width="11.1640625" style="488" customWidth="1"/>
    <col min="258" max="258" width="2.6640625" style="488" customWidth="1"/>
    <col min="259" max="260" width="11.1640625" style="488" customWidth="1"/>
    <col min="261" max="261" width="2.6640625" style="488" bestFit="1" customWidth="1"/>
    <col min="262" max="262" width="11.1640625" style="488" customWidth="1"/>
    <col min="263" max="263" width="2.6640625" style="488" bestFit="1" customWidth="1"/>
    <col min="264" max="266" width="11.1640625" style="488" customWidth="1"/>
    <col min="267" max="512" width="8.08203125" style="488"/>
    <col min="513" max="513" width="11.1640625" style="488" customWidth="1"/>
    <col min="514" max="514" width="2.6640625" style="488" customWidth="1"/>
    <col min="515" max="516" width="11.1640625" style="488" customWidth="1"/>
    <col min="517" max="517" width="2.6640625" style="488" bestFit="1" customWidth="1"/>
    <col min="518" max="518" width="11.1640625" style="488" customWidth="1"/>
    <col min="519" max="519" width="2.6640625" style="488" bestFit="1" customWidth="1"/>
    <col min="520" max="522" width="11.1640625" style="488" customWidth="1"/>
    <col min="523" max="768" width="8.08203125" style="488"/>
    <col min="769" max="769" width="11.1640625" style="488" customWidth="1"/>
    <col min="770" max="770" width="2.6640625" style="488" customWidth="1"/>
    <col min="771" max="772" width="11.1640625" style="488" customWidth="1"/>
    <col min="773" max="773" width="2.6640625" style="488" bestFit="1" customWidth="1"/>
    <col min="774" max="774" width="11.1640625" style="488" customWidth="1"/>
    <col min="775" max="775" width="2.6640625" style="488" bestFit="1" customWidth="1"/>
    <col min="776" max="778" width="11.1640625" style="488" customWidth="1"/>
    <col min="779" max="1024" width="8.08203125" style="488"/>
    <col min="1025" max="1025" width="11.1640625" style="488" customWidth="1"/>
    <col min="1026" max="1026" width="2.6640625" style="488" customWidth="1"/>
    <col min="1027" max="1028" width="11.1640625" style="488" customWidth="1"/>
    <col min="1029" max="1029" width="2.6640625" style="488" bestFit="1" customWidth="1"/>
    <col min="1030" max="1030" width="11.1640625" style="488" customWidth="1"/>
    <col min="1031" max="1031" width="2.6640625" style="488" bestFit="1" customWidth="1"/>
    <col min="1032" max="1034" width="11.1640625" style="488" customWidth="1"/>
    <col min="1035" max="1280" width="8.08203125" style="488"/>
    <col min="1281" max="1281" width="11.1640625" style="488" customWidth="1"/>
    <col min="1282" max="1282" width="2.6640625" style="488" customWidth="1"/>
    <col min="1283" max="1284" width="11.1640625" style="488" customWidth="1"/>
    <col min="1285" max="1285" width="2.6640625" style="488" bestFit="1" customWidth="1"/>
    <col min="1286" max="1286" width="11.1640625" style="488" customWidth="1"/>
    <col min="1287" max="1287" width="2.6640625" style="488" bestFit="1" customWidth="1"/>
    <col min="1288" max="1290" width="11.1640625" style="488" customWidth="1"/>
    <col min="1291" max="1536" width="8.08203125" style="488"/>
    <col min="1537" max="1537" width="11.1640625" style="488" customWidth="1"/>
    <col min="1538" max="1538" width="2.6640625" style="488" customWidth="1"/>
    <col min="1539" max="1540" width="11.1640625" style="488" customWidth="1"/>
    <col min="1541" max="1541" width="2.6640625" style="488" bestFit="1" customWidth="1"/>
    <col min="1542" max="1542" width="11.1640625" style="488" customWidth="1"/>
    <col min="1543" max="1543" width="2.6640625" style="488" bestFit="1" customWidth="1"/>
    <col min="1544" max="1546" width="11.1640625" style="488" customWidth="1"/>
    <col min="1547" max="1792" width="8.08203125" style="488"/>
    <col min="1793" max="1793" width="11.1640625" style="488" customWidth="1"/>
    <col min="1794" max="1794" width="2.6640625" style="488" customWidth="1"/>
    <col min="1795" max="1796" width="11.1640625" style="488" customWidth="1"/>
    <col min="1797" max="1797" width="2.6640625" style="488" bestFit="1" customWidth="1"/>
    <col min="1798" max="1798" width="11.1640625" style="488" customWidth="1"/>
    <col min="1799" max="1799" width="2.6640625" style="488" bestFit="1" customWidth="1"/>
    <col min="1800" max="1802" width="11.1640625" style="488" customWidth="1"/>
    <col min="1803" max="2048" width="8.08203125" style="488"/>
    <col min="2049" max="2049" width="11.1640625" style="488" customWidth="1"/>
    <col min="2050" max="2050" width="2.6640625" style="488" customWidth="1"/>
    <col min="2051" max="2052" width="11.1640625" style="488" customWidth="1"/>
    <col min="2053" max="2053" width="2.6640625" style="488" bestFit="1" customWidth="1"/>
    <col min="2054" max="2054" width="11.1640625" style="488" customWidth="1"/>
    <col min="2055" max="2055" width="2.6640625" style="488" bestFit="1" customWidth="1"/>
    <col min="2056" max="2058" width="11.1640625" style="488" customWidth="1"/>
    <col min="2059" max="2304" width="8.08203125" style="488"/>
    <col min="2305" max="2305" width="11.1640625" style="488" customWidth="1"/>
    <col min="2306" max="2306" width="2.6640625" style="488" customWidth="1"/>
    <col min="2307" max="2308" width="11.1640625" style="488" customWidth="1"/>
    <col min="2309" max="2309" width="2.6640625" style="488" bestFit="1" customWidth="1"/>
    <col min="2310" max="2310" width="11.1640625" style="488" customWidth="1"/>
    <col min="2311" max="2311" width="2.6640625" style="488" bestFit="1" customWidth="1"/>
    <col min="2312" max="2314" width="11.1640625" style="488" customWidth="1"/>
    <col min="2315" max="2560" width="8.08203125" style="488"/>
    <col min="2561" max="2561" width="11.1640625" style="488" customWidth="1"/>
    <col min="2562" max="2562" width="2.6640625" style="488" customWidth="1"/>
    <col min="2563" max="2564" width="11.1640625" style="488" customWidth="1"/>
    <col min="2565" max="2565" width="2.6640625" style="488" bestFit="1" customWidth="1"/>
    <col min="2566" max="2566" width="11.1640625" style="488" customWidth="1"/>
    <col min="2567" max="2567" width="2.6640625" style="488" bestFit="1" customWidth="1"/>
    <col min="2568" max="2570" width="11.1640625" style="488" customWidth="1"/>
    <col min="2571" max="2816" width="8.08203125" style="488"/>
    <col min="2817" max="2817" width="11.1640625" style="488" customWidth="1"/>
    <col min="2818" max="2818" width="2.6640625" style="488" customWidth="1"/>
    <col min="2819" max="2820" width="11.1640625" style="488" customWidth="1"/>
    <col min="2821" max="2821" width="2.6640625" style="488" bestFit="1" customWidth="1"/>
    <col min="2822" max="2822" width="11.1640625" style="488" customWidth="1"/>
    <col min="2823" max="2823" width="2.6640625" style="488" bestFit="1" customWidth="1"/>
    <col min="2824" max="2826" width="11.1640625" style="488" customWidth="1"/>
    <col min="2827" max="3072" width="8.08203125" style="488"/>
    <col min="3073" max="3073" width="11.1640625" style="488" customWidth="1"/>
    <col min="3074" max="3074" width="2.6640625" style="488" customWidth="1"/>
    <col min="3075" max="3076" width="11.1640625" style="488" customWidth="1"/>
    <col min="3077" max="3077" width="2.6640625" style="488" bestFit="1" customWidth="1"/>
    <col min="3078" max="3078" width="11.1640625" style="488" customWidth="1"/>
    <col min="3079" max="3079" width="2.6640625" style="488" bestFit="1" customWidth="1"/>
    <col min="3080" max="3082" width="11.1640625" style="488" customWidth="1"/>
    <col min="3083" max="3328" width="8.08203125" style="488"/>
    <col min="3329" max="3329" width="11.1640625" style="488" customWidth="1"/>
    <col min="3330" max="3330" width="2.6640625" style="488" customWidth="1"/>
    <col min="3331" max="3332" width="11.1640625" style="488" customWidth="1"/>
    <col min="3333" max="3333" width="2.6640625" style="488" bestFit="1" customWidth="1"/>
    <col min="3334" max="3334" width="11.1640625" style="488" customWidth="1"/>
    <col min="3335" max="3335" width="2.6640625" style="488" bestFit="1" customWidth="1"/>
    <col min="3336" max="3338" width="11.1640625" style="488" customWidth="1"/>
    <col min="3339" max="3584" width="8.08203125" style="488"/>
    <col min="3585" max="3585" width="11.1640625" style="488" customWidth="1"/>
    <col min="3586" max="3586" width="2.6640625" style="488" customWidth="1"/>
    <col min="3587" max="3588" width="11.1640625" style="488" customWidth="1"/>
    <col min="3589" max="3589" width="2.6640625" style="488" bestFit="1" customWidth="1"/>
    <col min="3590" max="3590" width="11.1640625" style="488" customWidth="1"/>
    <col min="3591" max="3591" width="2.6640625" style="488" bestFit="1" customWidth="1"/>
    <col min="3592" max="3594" width="11.1640625" style="488" customWidth="1"/>
    <col min="3595" max="3840" width="8.08203125" style="488"/>
    <col min="3841" max="3841" width="11.1640625" style="488" customWidth="1"/>
    <col min="3842" max="3842" width="2.6640625" style="488" customWidth="1"/>
    <col min="3843" max="3844" width="11.1640625" style="488" customWidth="1"/>
    <col min="3845" max="3845" width="2.6640625" style="488" bestFit="1" customWidth="1"/>
    <col min="3846" max="3846" width="11.1640625" style="488" customWidth="1"/>
    <col min="3847" max="3847" width="2.6640625" style="488" bestFit="1" customWidth="1"/>
    <col min="3848" max="3850" width="11.1640625" style="488" customWidth="1"/>
    <col min="3851" max="4096" width="8.08203125" style="488"/>
    <col min="4097" max="4097" width="11.1640625" style="488" customWidth="1"/>
    <col min="4098" max="4098" width="2.6640625" style="488" customWidth="1"/>
    <col min="4099" max="4100" width="11.1640625" style="488" customWidth="1"/>
    <col min="4101" max="4101" width="2.6640625" style="488" bestFit="1" customWidth="1"/>
    <col min="4102" max="4102" width="11.1640625" style="488" customWidth="1"/>
    <col min="4103" max="4103" width="2.6640625" style="488" bestFit="1" customWidth="1"/>
    <col min="4104" max="4106" width="11.1640625" style="488" customWidth="1"/>
    <col min="4107" max="4352" width="8.08203125" style="488"/>
    <col min="4353" max="4353" width="11.1640625" style="488" customWidth="1"/>
    <col min="4354" max="4354" width="2.6640625" style="488" customWidth="1"/>
    <col min="4355" max="4356" width="11.1640625" style="488" customWidth="1"/>
    <col min="4357" max="4357" width="2.6640625" style="488" bestFit="1" customWidth="1"/>
    <col min="4358" max="4358" width="11.1640625" style="488" customWidth="1"/>
    <col min="4359" max="4359" width="2.6640625" style="488" bestFit="1" customWidth="1"/>
    <col min="4360" max="4362" width="11.1640625" style="488" customWidth="1"/>
    <col min="4363" max="4608" width="8.08203125" style="488"/>
    <col min="4609" max="4609" width="11.1640625" style="488" customWidth="1"/>
    <col min="4610" max="4610" width="2.6640625" style="488" customWidth="1"/>
    <col min="4611" max="4612" width="11.1640625" style="488" customWidth="1"/>
    <col min="4613" max="4613" width="2.6640625" style="488" bestFit="1" customWidth="1"/>
    <col min="4614" max="4614" width="11.1640625" style="488" customWidth="1"/>
    <col min="4615" max="4615" width="2.6640625" style="488" bestFit="1" customWidth="1"/>
    <col min="4616" max="4618" width="11.1640625" style="488" customWidth="1"/>
    <col min="4619" max="4864" width="8.08203125" style="488"/>
    <col min="4865" max="4865" width="11.1640625" style="488" customWidth="1"/>
    <col min="4866" max="4866" width="2.6640625" style="488" customWidth="1"/>
    <col min="4867" max="4868" width="11.1640625" style="488" customWidth="1"/>
    <col min="4869" max="4869" width="2.6640625" style="488" bestFit="1" customWidth="1"/>
    <col min="4870" max="4870" width="11.1640625" style="488" customWidth="1"/>
    <col min="4871" max="4871" width="2.6640625" style="488" bestFit="1" customWidth="1"/>
    <col min="4872" max="4874" width="11.1640625" style="488" customWidth="1"/>
    <col min="4875" max="5120" width="8.08203125" style="488"/>
    <col min="5121" max="5121" width="11.1640625" style="488" customWidth="1"/>
    <col min="5122" max="5122" width="2.6640625" style="488" customWidth="1"/>
    <col min="5123" max="5124" width="11.1640625" style="488" customWidth="1"/>
    <col min="5125" max="5125" width="2.6640625" style="488" bestFit="1" customWidth="1"/>
    <col min="5126" max="5126" width="11.1640625" style="488" customWidth="1"/>
    <col min="5127" max="5127" width="2.6640625" style="488" bestFit="1" customWidth="1"/>
    <col min="5128" max="5130" width="11.1640625" style="488" customWidth="1"/>
    <col min="5131" max="5376" width="8.08203125" style="488"/>
    <col min="5377" max="5377" width="11.1640625" style="488" customWidth="1"/>
    <col min="5378" max="5378" width="2.6640625" style="488" customWidth="1"/>
    <col min="5379" max="5380" width="11.1640625" style="488" customWidth="1"/>
    <col min="5381" max="5381" width="2.6640625" style="488" bestFit="1" customWidth="1"/>
    <col min="5382" max="5382" width="11.1640625" style="488" customWidth="1"/>
    <col min="5383" max="5383" width="2.6640625" style="488" bestFit="1" customWidth="1"/>
    <col min="5384" max="5386" width="11.1640625" style="488" customWidth="1"/>
    <col min="5387" max="5632" width="8.08203125" style="488"/>
    <col min="5633" max="5633" width="11.1640625" style="488" customWidth="1"/>
    <col min="5634" max="5634" width="2.6640625" style="488" customWidth="1"/>
    <col min="5635" max="5636" width="11.1640625" style="488" customWidth="1"/>
    <col min="5637" max="5637" width="2.6640625" style="488" bestFit="1" customWidth="1"/>
    <col min="5638" max="5638" width="11.1640625" style="488" customWidth="1"/>
    <col min="5639" max="5639" width="2.6640625" style="488" bestFit="1" customWidth="1"/>
    <col min="5640" max="5642" width="11.1640625" style="488" customWidth="1"/>
    <col min="5643" max="5888" width="8.08203125" style="488"/>
    <col min="5889" max="5889" width="11.1640625" style="488" customWidth="1"/>
    <col min="5890" max="5890" width="2.6640625" style="488" customWidth="1"/>
    <col min="5891" max="5892" width="11.1640625" style="488" customWidth="1"/>
    <col min="5893" max="5893" width="2.6640625" style="488" bestFit="1" customWidth="1"/>
    <col min="5894" max="5894" width="11.1640625" style="488" customWidth="1"/>
    <col min="5895" max="5895" width="2.6640625" style="488" bestFit="1" customWidth="1"/>
    <col min="5896" max="5898" width="11.1640625" style="488" customWidth="1"/>
    <col min="5899" max="6144" width="8.08203125" style="488"/>
    <col min="6145" max="6145" width="11.1640625" style="488" customWidth="1"/>
    <col min="6146" max="6146" width="2.6640625" style="488" customWidth="1"/>
    <col min="6147" max="6148" width="11.1640625" style="488" customWidth="1"/>
    <col min="6149" max="6149" width="2.6640625" style="488" bestFit="1" customWidth="1"/>
    <col min="6150" max="6150" width="11.1640625" style="488" customWidth="1"/>
    <col min="6151" max="6151" width="2.6640625" style="488" bestFit="1" customWidth="1"/>
    <col min="6152" max="6154" width="11.1640625" style="488" customWidth="1"/>
    <col min="6155" max="6400" width="8.08203125" style="488"/>
    <col min="6401" max="6401" width="11.1640625" style="488" customWidth="1"/>
    <col min="6402" max="6402" width="2.6640625" style="488" customWidth="1"/>
    <col min="6403" max="6404" width="11.1640625" style="488" customWidth="1"/>
    <col min="6405" max="6405" width="2.6640625" style="488" bestFit="1" customWidth="1"/>
    <col min="6406" max="6406" width="11.1640625" style="488" customWidth="1"/>
    <col min="6407" max="6407" width="2.6640625" style="488" bestFit="1" customWidth="1"/>
    <col min="6408" max="6410" width="11.1640625" style="488" customWidth="1"/>
    <col min="6411" max="6656" width="8.08203125" style="488"/>
    <col min="6657" max="6657" width="11.1640625" style="488" customWidth="1"/>
    <col min="6658" max="6658" width="2.6640625" style="488" customWidth="1"/>
    <col min="6659" max="6660" width="11.1640625" style="488" customWidth="1"/>
    <col min="6661" max="6661" width="2.6640625" style="488" bestFit="1" customWidth="1"/>
    <col min="6662" max="6662" width="11.1640625" style="488" customWidth="1"/>
    <col min="6663" max="6663" width="2.6640625" style="488" bestFit="1" customWidth="1"/>
    <col min="6664" max="6666" width="11.1640625" style="488" customWidth="1"/>
    <col min="6667" max="6912" width="8.08203125" style="488"/>
    <col min="6913" max="6913" width="11.1640625" style="488" customWidth="1"/>
    <col min="6914" max="6914" width="2.6640625" style="488" customWidth="1"/>
    <col min="6915" max="6916" width="11.1640625" style="488" customWidth="1"/>
    <col min="6917" max="6917" width="2.6640625" style="488" bestFit="1" customWidth="1"/>
    <col min="6918" max="6918" width="11.1640625" style="488" customWidth="1"/>
    <col min="6919" max="6919" width="2.6640625" style="488" bestFit="1" customWidth="1"/>
    <col min="6920" max="6922" width="11.1640625" style="488" customWidth="1"/>
    <col min="6923" max="7168" width="8.08203125" style="488"/>
    <col min="7169" max="7169" width="11.1640625" style="488" customWidth="1"/>
    <col min="7170" max="7170" width="2.6640625" style="488" customWidth="1"/>
    <col min="7171" max="7172" width="11.1640625" style="488" customWidth="1"/>
    <col min="7173" max="7173" width="2.6640625" style="488" bestFit="1" customWidth="1"/>
    <col min="7174" max="7174" width="11.1640625" style="488" customWidth="1"/>
    <col min="7175" max="7175" width="2.6640625" style="488" bestFit="1" customWidth="1"/>
    <col min="7176" max="7178" width="11.1640625" style="488" customWidth="1"/>
    <col min="7179" max="7424" width="8.08203125" style="488"/>
    <col min="7425" max="7425" width="11.1640625" style="488" customWidth="1"/>
    <col min="7426" max="7426" width="2.6640625" style="488" customWidth="1"/>
    <col min="7427" max="7428" width="11.1640625" style="488" customWidth="1"/>
    <col min="7429" max="7429" width="2.6640625" style="488" bestFit="1" customWidth="1"/>
    <col min="7430" max="7430" width="11.1640625" style="488" customWidth="1"/>
    <col min="7431" max="7431" width="2.6640625" style="488" bestFit="1" customWidth="1"/>
    <col min="7432" max="7434" width="11.1640625" style="488" customWidth="1"/>
    <col min="7435" max="7680" width="8.08203125" style="488"/>
    <col min="7681" max="7681" width="11.1640625" style="488" customWidth="1"/>
    <col min="7682" max="7682" width="2.6640625" style="488" customWidth="1"/>
    <col min="7683" max="7684" width="11.1640625" style="488" customWidth="1"/>
    <col min="7685" max="7685" width="2.6640625" style="488" bestFit="1" customWidth="1"/>
    <col min="7686" max="7686" width="11.1640625" style="488" customWidth="1"/>
    <col min="7687" max="7687" width="2.6640625" style="488" bestFit="1" customWidth="1"/>
    <col min="7688" max="7690" width="11.1640625" style="488" customWidth="1"/>
    <col min="7691" max="7936" width="8.08203125" style="488"/>
    <col min="7937" max="7937" width="11.1640625" style="488" customWidth="1"/>
    <col min="7938" max="7938" width="2.6640625" style="488" customWidth="1"/>
    <col min="7939" max="7940" width="11.1640625" style="488" customWidth="1"/>
    <col min="7941" max="7941" width="2.6640625" style="488" bestFit="1" customWidth="1"/>
    <col min="7942" max="7942" width="11.1640625" style="488" customWidth="1"/>
    <col min="7943" max="7943" width="2.6640625" style="488" bestFit="1" customWidth="1"/>
    <col min="7944" max="7946" width="11.1640625" style="488" customWidth="1"/>
    <col min="7947" max="8192" width="8.08203125" style="488"/>
    <col min="8193" max="8193" width="11.1640625" style="488" customWidth="1"/>
    <col min="8194" max="8194" width="2.6640625" style="488" customWidth="1"/>
    <col min="8195" max="8196" width="11.1640625" style="488" customWidth="1"/>
    <col min="8197" max="8197" width="2.6640625" style="488" bestFit="1" customWidth="1"/>
    <col min="8198" max="8198" width="11.1640625" style="488" customWidth="1"/>
    <col min="8199" max="8199" width="2.6640625" style="488" bestFit="1" customWidth="1"/>
    <col min="8200" max="8202" width="11.1640625" style="488" customWidth="1"/>
    <col min="8203" max="8448" width="8.08203125" style="488"/>
    <col min="8449" max="8449" width="11.1640625" style="488" customWidth="1"/>
    <col min="8450" max="8450" width="2.6640625" style="488" customWidth="1"/>
    <col min="8451" max="8452" width="11.1640625" style="488" customWidth="1"/>
    <col min="8453" max="8453" width="2.6640625" style="488" bestFit="1" customWidth="1"/>
    <col min="8454" max="8454" width="11.1640625" style="488" customWidth="1"/>
    <col min="8455" max="8455" width="2.6640625" style="488" bestFit="1" customWidth="1"/>
    <col min="8456" max="8458" width="11.1640625" style="488" customWidth="1"/>
    <col min="8459" max="8704" width="8.08203125" style="488"/>
    <col min="8705" max="8705" width="11.1640625" style="488" customWidth="1"/>
    <col min="8706" max="8706" width="2.6640625" style="488" customWidth="1"/>
    <col min="8707" max="8708" width="11.1640625" style="488" customWidth="1"/>
    <col min="8709" max="8709" width="2.6640625" style="488" bestFit="1" customWidth="1"/>
    <col min="8710" max="8710" width="11.1640625" style="488" customWidth="1"/>
    <col min="8711" max="8711" width="2.6640625" style="488" bestFit="1" customWidth="1"/>
    <col min="8712" max="8714" width="11.1640625" style="488" customWidth="1"/>
    <col min="8715" max="8960" width="8.08203125" style="488"/>
    <col min="8961" max="8961" width="11.1640625" style="488" customWidth="1"/>
    <col min="8962" max="8962" width="2.6640625" style="488" customWidth="1"/>
    <col min="8963" max="8964" width="11.1640625" style="488" customWidth="1"/>
    <col min="8965" max="8965" width="2.6640625" style="488" bestFit="1" customWidth="1"/>
    <col min="8966" max="8966" width="11.1640625" style="488" customWidth="1"/>
    <col min="8967" max="8967" width="2.6640625" style="488" bestFit="1" customWidth="1"/>
    <col min="8968" max="8970" width="11.1640625" style="488" customWidth="1"/>
    <col min="8971" max="9216" width="8.08203125" style="488"/>
    <col min="9217" max="9217" width="11.1640625" style="488" customWidth="1"/>
    <col min="9218" max="9218" width="2.6640625" style="488" customWidth="1"/>
    <col min="9219" max="9220" width="11.1640625" style="488" customWidth="1"/>
    <col min="9221" max="9221" width="2.6640625" style="488" bestFit="1" customWidth="1"/>
    <col min="9222" max="9222" width="11.1640625" style="488" customWidth="1"/>
    <col min="9223" max="9223" width="2.6640625" style="488" bestFit="1" customWidth="1"/>
    <col min="9224" max="9226" width="11.1640625" style="488" customWidth="1"/>
    <col min="9227" max="9472" width="8.08203125" style="488"/>
    <col min="9473" max="9473" width="11.1640625" style="488" customWidth="1"/>
    <col min="9474" max="9474" width="2.6640625" style="488" customWidth="1"/>
    <col min="9475" max="9476" width="11.1640625" style="488" customWidth="1"/>
    <col min="9477" max="9477" width="2.6640625" style="488" bestFit="1" customWidth="1"/>
    <col min="9478" max="9478" width="11.1640625" style="488" customWidth="1"/>
    <col min="9479" max="9479" width="2.6640625" style="488" bestFit="1" customWidth="1"/>
    <col min="9480" max="9482" width="11.1640625" style="488" customWidth="1"/>
    <col min="9483" max="9728" width="8.08203125" style="488"/>
    <col min="9729" max="9729" width="11.1640625" style="488" customWidth="1"/>
    <col min="9730" max="9730" width="2.6640625" style="488" customWidth="1"/>
    <col min="9731" max="9732" width="11.1640625" style="488" customWidth="1"/>
    <col min="9733" max="9733" width="2.6640625" style="488" bestFit="1" customWidth="1"/>
    <col min="9734" max="9734" width="11.1640625" style="488" customWidth="1"/>
    <col min="9735" max="9735" width="2.6640625" style="488" bestFit="1" customWidth="1"/>
    <col min="9736" max="9738" width="11.1640625" style="488" customWidth="1"/>
    <col min="9739" max="9984" width="8.08203125" style="488"/>
    <col min="9985" max="9985" width="11.1640625" style="488" customWidth="1"/>
    <col min="9986" max="9986" width="2.6640625" style="488" customWidth="1"/>
    <col min="9987" max="9988" width="11.1640625" style="488" customWidth="1"/>
    <col min="9989" max="9989" width="2.6640625" style="488" bestFit="1" customWidth="1"/>
    <col min="9990" max="9990" width="11.1640625" style="488" customWidth="1"/>
    <col min="9991" max="9991" width="2.6640625" style="488" bestFit="1" customWidth="1"/>
    <col min="9992" max="9994" width="11.1640625" style="488" customWidth="1"/>
    <col min="9995" max="10240" width="8.08203125" style="488"/>
    <col min="10241" max="10241" width="11.1640625" style="488" customWidth="1"/>
    <col min="10242" max="10242" width="2.6640625" style="488" customWidth="1"/>
    <col min="10243" max="10244" width="11.1640625" style="488" customWidth="1"/>
    <col min="10245" max="10245" width="2.6640625" style="488" bestFit="1" customWidth="1"/>
    <col min="10246" max="10246" width="11.1640625" style="488" customWidth="1"/>
    <col min="10247" max="10247" width="2.6640625" style="488" bestFit="1" customWidth="1"/>
    <col min="10248" max="10250" width="11.1640625" style="488" customWidth="1"/>
    <col min="10251" max="10496" width="8.08203125" style="488"/>
    <col min="10497" max="10497" width="11.1640625" style="488" customWidth="1"/>
    <col min="10498" max="10498" width="2.6640625" style="488" customWidth="1"/>
    <col min="10499" max="10500" width="11.1640625" style="488" customWidth="1"/>
    <col min="10501" max="10501" width="2.6640625" style="488" bestFit="1" customWidth="1"/>
    <col min="10502" max="10502" width="11.1640625" style="488" customWidth="1"/>
    <col min="10503" max="10503" width="2.6640625" style="488" bestFit="1" customWidth="1"/>
    <col min="10504" max="10506" width="11.1640625" style="488" customWidth="1"/>
    <col min="10507" max="10752" width="8.08203125" style="488"/>
    <col min="10753" max="10753" width="11.1640625" style="488" customWidth="1"/>
    <col min="10754" max="10754" width="2.6640625" style="488" customWidth="1"/>
    <col min="10755" max="10756" width="11.1640625" style="488" customWidth="1"/>
    <col min="10757" max="10757" width="2.6640625" style="488" bestFit="1" customWidth="1"/>
    <col min="10758" max="10758" width="11.1640625" style="488" customWidth="1"/>
    <col min="10759" max="10759" width="2.6640625" style="488" bestFit="1" customWidth="1"/>
    <col min="10760" max="10762" width="11.1640625" style="488" customWidth="1"/>
    <col min="10763" max="11008" width="8.08203125" style="488"/>
    <col min="11009" max="11009" width="11.1640625" style="488" customWidth="1"/>
    <col min="11010" max="11010" width="2.6640625" style="488" customWidth="1"/>
    <col min="11011" max="11012" width="11.1640625" style="488" customWidth="1"/>
    <col min="11013" max="11013" width="2.6640625" style="488" bestFit="1" customWidth="1"/>
    <col min="11014" max="11014" width="11.1640625" style="488" customWidth="1"/>
    <col min="11015" max="11015" width="2.6640625" style="488" bestFit="1" customWidth="1"/>
    <col min="11016" max="11018" width="11.1640625" style="488" customWidth="1"/>
    <col min="11019" max="11264" width="8.08203125" style="488"/>
    <col min="11265" max="11265" width="11.1640625" style="488" customWidth="1"/>
    <col min="11266" max="11266" width="2.6640625" style="488" customWidth="1"/>
    <col min="11267" max="11268" width="11.1640625" style="488" customWidth="1"/>
    <col min="11269" max="11269" width="2.6640625" style="488" bestFit="1" customWidth="1"/>
    <col min="11270" max="11270" width="11.1640625" style="488" customWidth="1"/>
    <col min="11271" max="11271" width="2.6640625" style="488" bestFit="1" customWidth="1"/>
    <col min="11272" max="11274" width="11.1640625" style="488" customWidth="1"/>
    <col min="11275" max="11520" width="8.08203125" style="488"/>
    <col min="11521" max="11521" width="11.1640625" style="488" customWidth="1"/>
    <col min="11522" max="11522" width="2.6640625" style="488" customWidth="1"/>
    <col min="11523" max="11524" width="11.1640625" style="488" customWidth="1"/>
    <col min="11525" max="11525" width="2.6640625" style="488" bestFit="1" customWidth="1"/>
    <col min="11526" max="11526" width="11.1640625" style="488" customWidth="1"/>
    <col min="11527" max="11527" width="2.6640625" style="488" bestFit="1" customWidth="1"/>
    <col min="11528" max="11530" width="11.1640625" style="488" customWidth="1"/>
    <col min="11531" max="11776" width="8.08203125" style="488"/>
    <col min="11777" max="11777" width="11.1640625" style="488" customWidth="1"/>
    <col min="11778" max="11778" width="2.6640625" style="488" customWidth="1"/>
    <col min="11779" max="11780" width="11.1640625" style="488" customWidth="1"/>
    <col min="11781" max="11781" width="2.6640625" style="488" bestFit="1" customWidth="1"/>
    <col min="11782" max="11782" width="11.1640625" style="488" customWidth="1"/>
    <col min="11783" max="11783" width="2.6640625" style="488" bestFit="1" customWidth="1"/>
    <col min="11784" max="11786" width="11.1640625" style="488" customWidth="1"/>
    <col min="11787" max="12032" width="8.08203125" style="488"/>
    <col min="12033" max="12033" width="11.1640625" style="488" customWidth="1"/>
    <col min="12034" max="12034" width="2.6640625" style="488" customWidth="1"/>
    <col min="12035" max="12036" width="11.1640625" style="488" customWidth="1"/>
    <col min="12037" max="12037" width="2.6640625" style="488" bestFit="1" customWidth="1"/>
    <col min="12038" max="12038" width="11.1640625" style="488" customWidth="1"/>
    <col min="12039" max="12039" width="2.6640625" style="488" bestFit="1" customWidth="1"/>
    <col min="12040" max="12042" width="11.1640625" style="488" customWidth="1"/>
    <col min="12043" max="12288" width="8.08203125" style="488"/>
    <col min="12289" max="12289" width="11.1640625" style="488" customWidth="1"/>
    <col min="12290" max="12290" width="2.6640625" style="488" customWidth="1"/>
    <col min="12291" max="12292" width="11.1640625" style="488" customWidth="1"/>
    <col min="12293" max="12293" width="2.6640625" style="488" bestFit="1" customWidth="1"/>
    <col min="12294" max="12294" width="11.1640625" style="488" customWidth="1"/>
    <col min="12295" max="12295" width="2.6640625" style="488" bestFit="1" customWidth="1"/>
    <col min="12296" max="12298" width="11.1640625" style="488" customWidth="1"/>
    <col min="12299" max="12544" width="8.08203125" style="488"/>
    <col min="12545" max="12545" width="11.1640625" style="488" customWidth="1"/>
    <col min="12546" max="12546" width="2.6640625" style="488" customWidth="1"/>
    <col min="12547" max="12548" width="11.1640625" style="488" customWidth="1"/>
    <col min="12549" max="12549" width="2.6640625" style="488" bestFit="1" customWidth="1"/>
    <col min="12550" max="12550" width="11.1640625" style="488" customWidth="1"/>
    <col min="12551" max="12551" width="2.6640625" style="488" bestFit="1" customWidth="1"/>
    <col min="12552" max="12554" width="11.1640625" style="488" customWidth="1"/>
    <col min="12555" max="12800" width="8.08203125" style="488"/>
    <col min="12801" max="12801" width="11.1640625" style="488" customWidth="1"/>
    <col min="12802" max="12802" width="2.6640625" style="488" customWidth="1"/>
    <col min="12803" max="12804" width="11.1640625" style="488" customWidth="1"/>
    <col min="12805" max="12805" width="2.6640625" style="488" bestFit="1" customWidth="1"/>
    <col min="12806" max="12806" width="11.1640625" style="488" customWidth="1"/>
    <col min="12807" max="12807" width="2.6640625" style="488" bestFit="1" customWidth="1"/>
    <col min="12808" max="12810" width="11.1640625" style="488" customWidth="1"/>
    <col min="12811" max="13056" width="8.08203125" style="488"/>
    <col min="13057" max="13057" width="11.1640625" style="488" customWidth="1"/>
    <col min="13058" max="13058" width="2.6640625" style="488" customWidth="1"/>
    <col min="13059" max="13060" width="11.1640625" style="488" customWidth="1"/>
    <col min="13061" max="13061" width="2.6640625" style="488" bestFit="1" customWidth="1"/>
    <col min="13062" max="13062" width="11.1640625" style="488" customWidth="1"/>
    <col min="13063" max="13063" width="2.6640625" style="488" bestFit="1" customWidth="1"/>
    <col min="13064" max="13066" width="11.1640625" style="488" customWidth="1"/>
    <col min="13067" max="13312" width="8.08203125" style="488"/>
    <col min="13313" max="13313" width="11.1640625" style="488" customWidth="1"/>
    <col min="13314" max="13314" width="2.6640625" style="488" customWidth="1"/>
    <col min="13315" max="13316" width="11.1640625" style="488" customWidth="1"/>
    <col min="13317" max="13317" width="2.6640625" style="488" bestFit="1" customWidth="1"/>
    <col min="13318" max="13318" width="11.1640625" style="488" customWidth="1"/>
    <col min="13319" max="13319" width="2.6640625" style="488" bestFit="1" customWidth="1"/>
    <col min="13320" max="13322" width="11.1640625" style="488" customWidth="1"/>
    <col min="13323" max="13568" width="8.08203125" style="488"/>
    <col min="13569" max="13569" width="11.1640625" style="488" customWidth="1"/>
    <col min="13570" max="13570" width="2.6640625" style="488" customWidth="1"/>
    <col min="13571" max="13572" width="11.1640625" style="488" customWidth="1"/>
    <col min="13573" max="13573" width="2.6640625" style="488" bestFit="1" customWidth="1"/>
    <col min="13574" max="13574" width="11.1640625" style="488" customWidth="1"/>
    <col min="13575" max="13575" width="2.6640625" style="488" bestFit="1" customWidth="1"/>
    <col min="13576" max="13578" width="11.1640625" style="488" customWidth="1"/>
    <col min="13579" max="13824" width="8.08203125" style="488"/>
    <col min="13825" max="13825" width="11.1640625" style="488" customWidth="1"/>
    <col min="13826" max="13826" width="2.6640625" style="488" customWidth="1"/>
    <col min="13827" max="13828" width="11.1640625" style="488" customWidth="1"/>
    <col min="13829" max="13829" width="2.6640625" style="488" bestFit="1" customWidth="1"/>
    <col min="13830" max="13830" width="11.1640625" style="488" customWidth="1"/>
    <col min="13831" max="13831" width="2.6640625" style="488" bestFit="1" customWidth="1"/>
    <col min="13832" max="13834" width="11.1640625" style="488" customWidth="1"/>
    <col min="13835" max="14080" width="8.08203125" style="488"/>
    <col min="14081" max="14081" width="11.1640625" style="488" customWidth="1"/>
    <col min="14082" max="14082" width="2.6640625" style="488" customWidth="1"/>
    <col min="14083" max="14084" width="11.1640625" style="488" customWidth="1"/>
    <col min="14085" max="14085" width="2.6640625" style="488" bestFit="1" customWidth="1"/>
    <col min="14086" max="14086" width="11.1640625" style="488" customWidth="1"/>
    <col min="14087" max="14087" width="2.6640625" style="488" bestFit="1" customWidth="1"/>
    <col min="14088" max="14090" width="11.1640625" style="488" customWidth="1"/>
    <col min="14091" max="14336" width="8.08203125" style="488"/>
    <col min="14337" max="14337" width="11.1640625" style="488" customWidth="1"/>
    <col min="14338" max="14338" width="2.6640625" style="488" customWidth="1"/>
    <col min="14339" max="14340" width="11.1640625" style="488" customWidth="1"/>
    <col min="14341" max="14341" width="2.6640625" style="488" bestFit="1" customWidth="1"/>
    <col min="14342" max="14342" width="11.1640625" style="488" customWidth="1"/>
    <col min="14343" max="14343" width="2.6640625" style="488" bestFit="1" customWidth="1"/>
    <col min="14344" max="14346" width="11.1640625" style="488" customWidth="1"/>
    <col min="14347" max="14592" width="8.08203125" style="488"/>
    <col min="14593" max="14593" width="11.1640625" style="488" customWidth="1"/>
    <col min="14594" max="14594" width="2.6640625" style="488" customWidth="1"/>
    <col min="14595" max="14596" width="11.1640625" style="488" customWidth="1"/>
    <col min="14597" max="14597" width="2.6640625" style="488" bestFit="1" customWidth="1"/>
    <col min="14598" max="14598" width="11.1640625" style="488" customWidth="1"/>
    <col min="14599" max="14599" width="2.6640625" style="488" bestFit="1" customWidth="1"/>
    <col min="14600" max="14602" width="11.1640625" style="488" customWidth="1"/>
    <col min="14603" max="14848" width="8.08203125" style="488"/>
    <col min="14849" max="14849" width="11.1640625" style="488" customWidth="1"/>
    <col min="14850" max="14850" width="2.6640625" style="488" customWidth="1"/>
    <col min="14851" max="14852" width="11.1640625" style="488" customWidth="1"/>
    <col min="14853" max="14853" width="2.6640625" style="488" bestFit="1" customWidth="1"/>
    <col min="14854" max="14854" width="11.1640625" style="488" customWidth="1"/>
    <col min="14855" max="14855" width="2.6640625" style="488" bestFit="1" customWidth="1"/>
    <col min="14856" max="14858" width="11.1640625" style="488" customWidth="1"/>
    <col min="14859" max="15104" width="8.08203125" style="488"/>
    <col min="15105" max="15105" width="11.1640625" style="488" customWidth="1"/>
    <col min="15106" max="15106" width="2.6640625" style="488" customWidth="1"/>
    <col min="15107" max="15108" width="11.1640625" style="488" customWidth="1"/>
    <col min="15109" max="15109" width="2.6640625" style="488" bestFit="1" customWidth="1"/>
    <col min="15110" max="15110" width="11.1640625" style="488" customWidth="1"/>
    <col min="15111" max="15111" width="2.6640625" style="488" bestFit="1" customWidth="1"/>
    <col min="15112" max="15114" width="11.1640625" style="488" customWidth="1"/>
    <col min="15115" max="15360" width="8.08203125" style="488"/>
    <col min="15361" max="15361" width="11.1640625" style="488" customWidth="1"/>
    <col min="15362" max="15362" width="2.6640625" style="488" customWidth="1"/>
    <col min="15363" max="15364" width="11.1640625" style="488" customWidth="1"/>
    <col min="15365" max="15365" width="2.6640625" style="488" bestFit="1" customWidth="1"/>
    <col min="15366" max="15366" width="11.1640625" style="488" customWidth="1"/>
    <col min="15367" max="15367" width="2.6640625" style="488" bestFit="1" customWidth="1"/>
    <col min="15368" max="15370" width="11.1640625" style="488" customWidth="1"/>
    <col min="15371" max="15616" width="8.08203125" style="488"/>
    <col min="15617" max="15617" width="11.1640625" style="488" customWidth="1"/>
    <col min="15618" max="15618" width="2.6640625" style="488" customWidth="1"/>
    <col min="15619" max="15620" width="11.1640625" style="488" customWidth="1"/>
    <col min="15621" max="15621" width="2.6640625" style="488" bestFit="1" customWidth="1"/>
    <col min="15622" max="15622" width="11.1640625" style="488" customWidth="1"/>
    <col min="15623" max="15623" width="2.6640625" style="488" bestFit="1" customWidth="1"/>
    <col min="15624" max="15626" width="11.1640625" style="488" customWidth="1"/>
    <col min="15627" max="15872" width="8.08203125" style="488"/>
    <col min="15873" max="15873" width="11.1640625" style="488" customWidth="1"/>
    <col min="15874" max="15874" width="2.6640625" style="488" customWidth="1"/>
    <col min="15875" max="15876" width="11.1640625" style="488" customWidth="1"/>
    <col min="15877" max="15877" width="2.6640625" style="488" bestFit="1" customWidth="1"/>
    <col min="15878" max="15878" width="11.1640625" style="488" customWidth="1"/>
    <col min="15879" max="15879" width="2.6640625" style="488" bestFit="1" customWidth="1"/>
    <col min="15880" max="15882" width="11.1640625" style="488" customWidth="1"/>
    <col min="15883" max="16128" width="8.08203125" style="488"/>
    <col min="16129" max="16129" width="11.1640625" style="488" customWidth="1"/>
    <col min="16130" max="16130" width="2.6640625" style="488" customWidth="1"/>
    <col min="16131" max="16132" width="11.1640625" style="488" customWidth="1"/>
    <col min="16133" max="16133" width="2.6640625" style="488" bestFit="1" customWidth="1"/>
    <col min="16134" max="16134" width="11.1640625" style="488" customWidth="1"/>
    <col min="16135" max="16135" width="2.6640625" style="488" bestFit="1" customWidth="1"/>
    <col min="16136" max="16138" width="11.1640625" style="488" customWidth="1"/>
    <col min="16139" max="16384" width="8.08203125" style="488"/>
  </cols>
  <sheetData>
    <row r="1" spans="1:10" ht="24" customHeight="1">
      <c r="A1" s="1325" t="s">
        <v>492</v>
      </c>
      <c r="B1" s="1325"/>
      <c r="C1" s="1325"/>
      <c r="D1" s="1325"/>
      <c r="E1" s="1325"/>
      <c r="F1" s="1325"/>
      <c r="G1" s="1325"/>
      <c r="H1" s="1325"/>
      <c r="I1" s="1325"/>
      <c r="J1" s="1325"/>
    </row>
    <row r="2" spans="1:10" ht="12" customHeight="1">
      <c r="A2" s="600"/>
      <c r="B2" s="600"/>
      <c r="C2" s="600"/>
      <c r="D2" s="600"/>
      <c r="E2" s="600"/>
      <c r="F2" s="600"/>
      <c r="G2" s="600"/>
      <c r="H2" s="600"/>
      <c r="I2" s="600"/>
      <c r="J2" s="600"/>
    </row>
    <row r="3" spans="1:10" s="601" customFormat="1" ht="24" customHeight="1">
      <c r="A3" s="1326" t="s">
        <v>493</v>
      </c>
      <c r="B3" s="1326"/>
      <c r="C3" s="1326"/>
      <c r="D3" s="1327">
        <f>総表!C17</f>
        <v>0</v>
      </c>
      <c r="E3" s="1327"/>
      <c r="F3" s="1327"/>
      <c r="G3" s="1327"/>
      <c r="H3" s="1327"/>
      <c r="I3" s="1327"/>
      <c r="J3" s="1327"/>
    </row>
    <row r="4" spans="1:10" s="601" customFormat="1" ht="24" customHeight="1">
      <c r="A4" s="1326" t="s">
        <v>494</v>
      </c>
      <c r="B4" s="1326"/>
      <c r="C4" s="1326"/>
      <c r="D4" s="1327">
        <f>総表!C25</f>
        <v>0</v>
      </c>
      <c r="E4" s="1327"/>
      <c r="F4" s="1327"/>
      <c r="G4" s="1327"/>
      <c r="H4" s="1327"/>
      <c r="I4" s="1327"/>
      <c r="J4" s="1327"/>
    </row>
    <row r="5" spans="1:10" s="601" customFormat="1" ht="12" customHeight="1">
      <c r="A5" s="602"/>
      <c r="B5" s="602"/>
      <c r="C5" s="602"/>
    </row>
    <row r="6" spans="1:10" s="601" customFormat="1" ht="18" customHeight="1">
      <c r="C6" s="603"/>
      <c r="D6" s="604" t="s">
        <v>495</v>
      </c>
      <c r="E6" s="1328" t="s">
        <v>496</v>
      </c>
      <c r="F6" s="1329"/>
      <c r="G6" s="1328" t="s">
        <v>497</v>
      </c>
      <c r="H6" s="1329"/>
      <c r="I6" s="604" t="s">
        <v>498</v>
      </c>
      <c r="J6" s="604" t="s">
        <v>499</v>
      </c>
    </row>
    <row r="7" spans="1:10" s="601" customFormat="1" ht="24" customHeight="1">
      <c r="D7" s="605">
        <f ca="1">SUMIF($A$9:$J$976,"総使用席数",OFFSET($A$9:$J$976,1,0))</f>
        <v>0</v>
      </c>
      <c r="E7" s="1330">
        <f ca="1">SUMIF($A$9:$J$976,"合計",OFFSET($A$9:$J$976,0,3))</f>
        <v>0</v>
      </c>
      <c r="F7" s="1330"/>
      <c r="G7" s="1330">
        <f ca="1">SUMIF($A$9:$J$976,"合計",OFFSET($A$9:$J$976,0,7))</f>
        <v>0</v>
      </c>
      <c r="H7" s="1330"/>
      <c r="I7" s="606" t="str">
        <f ca="1">IFERROR(ROUND(E7/D7,3),"0%")</f>
        <v>0%</v>
      </c>
      <c r="J7" s="606" t="str">
        <f ca="1">IFERROR(ROUND(G7/D7,3),"0%")</f>
        <v>0%</v>
      </c>
    </row>
    <row r="8" spans="1:10" s="609" customFormat="1" ht="12" customHeight="1">
      <c r="A8" s="607"/>
      <c r="B8" s="607"/>
      <c r="C8" s="608"/>
      <c r="E8" s="610"/>
      <c r="G8" s="610"/>
    </row>
    <row r="9" spans="1:10" s="609" customFormat="1" ht="18" customHeight="1">
      <c r="A9" s="1331" t="s">
        <v>500</v>
      </c>
      <c r="B9" s="1331"/>
      <c r="C9" s="1331"/>
      <c r="D9" s="611" t="s">
        <v>501</v>
      </c>
      <c r="E9" s="612"/>
      <c r="F9" s="613" t="s">
        <v>502</v>
      </c>
      <c r="G9" s="612"/>
      <c r="H9" s="614" t="s">
        <v>503</v>
      </c>
    </row>
    <row r="10" spans="1:10" s="601" customFormat="1" ht="24" customHeight="1">
      <c r="A10" s="1332"/>
      <c r="B10" s="1332"/>
      <c r="C10" s="1332"/>
      <c r="D10" s="615"/>
      <c r="E10" s="616" t="s">
        <v>504</v>
      </c>
      <c r="F10" s="617"/>
      <c r="G10" s="616" t="s">
        <v>505</v>
      </c>
      <c r="H10" s="618">
        <f>D10*F10</f>
        <v>0</v>
      </c>
    </row>
    <row r="11" spans="1:10" s="609" customFormat="1" ht="18" customHeight="1">
      <c r="A11" s="619" t="s">
        <v>506</v>
      </c>
      <c r="B11" s="620" t="s">
        <v>507</v>
      </c>
      <c r="C11" s="621" t="s">
        <v>508</v>
      </c>
      <c r="D11" s="622" t="s">
        <v>509</v>
      </c>
      <c r="E11" s="623"/>
      <c r="F11" s="620" t="s">
        <v>510</v>
      </c>
      <c r="G11" s="623"/>
      <c r="H11" s="624" t="s">
        <v>511</v>
      </c>
      <c r="I11" s="619" t="s">
        <v>498</v>
      </c>
      <c r="J11" s="621" t="s">
        <v>499</v>
      </c>
    </row>
    <row r="12" spans="1:10" s="601" customFormat="1" ht="18" customHeight="1" thickBot="1">
      <c r="A12" s="625" t="s">
        <v>512</v>
      </c>
      <c r="B12" s="626" t="s">
        <v>513</v>
      </c>
      <c r="C12" s="627">
        <v>0.79166666666666663</v>
      </c>
      <c r="D12" s="628" t="s">
        <v>514</v>
      </c>
      <c r="E12" s="629" t="s">
        <v>515</v>
      </c>
      <c r="F12" s="630" t="s">
        <v>516</v>
      </c>
      <c r="G12" s="629" t="s">
        <v>517</v>
      </c>
      <c r="H12" s="631">
        <f>D12+F12</f>
        <v>292</v>
      </c>
      <c r="I12" s="632">
        <v>0.64200000000000002</v>
      </c>
      <c r="J12" s="633">
        <v>0.75600000000000001</v>
      </c>
    </row>
    <row r="13" spans="1:10" s="601" customFormat="1" ht="24" customHeight="1" thickTop="1">
      <c r="A13" s="634"/>
      <c r="B13" s="635"/>
      <c r="C13" s="636"/>
      <c r="D13" s="637"/>
      <c r="E13" s="638" t="s">
        <v>515</v>
      </c>
      <c r="F13" s="639"/>
      <c r="G13" s="638" t="s">
        <v>517</v>
      </c>
      <c r="H13" s="640">
        <f t="shared" ref="H13:H22" si="0">D13+F13</f>
        <v>0</v>
      </c>
      <c r="I13" s="641">
        <f>IF(ISERROR(D13/$D$10),0,D13/$D$10)</f>
        <v>0</v>
      </c>
      <c r="J13" s="642">
        <f>IF(ISERROR(H13/$D$10),0,H13/$D$10)</f>
        <v>0</v>
      </c>
    </row>
    <row r="14" spans="1:10" s="601" customFormat="1" ht="24" customHeight="1">
      <c r="A14" s="643"/>
      <c r="B14" s="644"/>
      <c r="C14" s="645"/>
      <c r="D14" s="646"/>
      <c r="E14" s="647" t="s">
        <v>515</v>
      </c>
      <c r="F14" s="648"/>
      <c r="G14" s="647" t="s">
        <v>517</v>
      </c>
      <c r="H14" s="649">
        <f>D14+F14</f>
        <v>0</v>
      </c>
      <c r="I14" s="650">
        <f t="shared" ref="I14:I22" si="1">IF(ISERROR(D14/$D$10),0,D14/$D$10)</f>
        <v>0</v>
      </c>
      <c r="J14" s="651">
        <f t="shared" ref="J14:J22" si="2">IF(ISERROR(H14/$D$10),0,H14/$D$10)</f>
        <v>0</v>
      </c>
    </row>
    <row r="15" spans="1:10" s="601" customFormat="1" ht="24" customHeight="1">
      <c r="A15" s="643"/>
      <c r="B15" s="644"/>
      <c r="C15" s="645"/>
      <c r="D15" s="646"/>
      <c r="E15" s="647" t="s">
        <v>515</v>
      </c>
      <c r="F15" s="648"/>
      <c r="G15" s="647" t="s">
        <v>517</v>
      </c>
      <c r="H15" s="649">
        <f>D15+F15</f>
        <v>0</v>
      </c>
      <c r="I15" s="650">
        <f>IF(ISERROR(D15/$D$10),0,D15/$D$10)</f>
        <v>0</v>
      </c>
      <c r="J15" s="651">
        <f>IF(ISERROR(H15/$D$10),0,H15/$D$10)</f>
        <v>0</v>
      </c>
    </row>
    <row r="16" spans="1:10" s="601" customFormat="1" ht="24" customHeight="1">
      <c r="A16" s="643"/>
      <c r="B16" s="644"/>
      <c r="C16" s="645"/>
      <c r="D16" s="646"/>
      <c r="E16" s="647" t="s">
        <v>515</v>
      </c>
      <c r="F16" s="648"/>
      <c r="G16" s="647" t="s">
        <v>517</v>
      </c>
      <c r="H16" s="649">
        <f>D16+F16</f>
        <v>0</v>
      </c>
      <c r="I16" s="650">
        <f>IF(ISERROR(D16/$D$10),0,D16/$D$10)</f>
        <v>0</v>
      </c>
      <c r="J16" s="651">
        <f>IF(ISERROR(H16/$D$10),0,H16/$D$10)</f>
        <v>0</v>
      </c>
    </row>
    <row r="17" spans="1:10" ht="24" customHeight="1">
      <c r="A17" s="643"/>
      <c r="B17" s="652"/>
      <c r="C17" s="645"/>
      <c r="D17" s="646"/>
      <c r="E17" s="647" t="s">
        <v>515</v>
      </c>
      <c r="F17" s="648"/>
      <c r="G17" s="647" t="s">
        <v>517</v>
      </c>
      <c r="H17" s="649">
        <f>D17+F17</f>
        <v>0</v>
      </c>
      <c r="I17" s="650">
        <f>IF(ISERROR(D17/$D$10),0,D17/$D$10)</f>
        <v>0</v>
      </c>
      <c r="J17" s="651">
        <f>IF(ISERROR(H17/$D$10),0,H17/$D$10)</f>
        <v>0</v>
      </c>
    </row>
    <row r="18" spans="1:10" s="601" customFormat="1" ht="24" customHeight="1">
      <c r="A18" s="643"/>
      <c r="B18" s="644"/>
      <c r="C18" s="645"/>
      <c r="D18" s="646"/>
      <c r="E18" s="647" t="s">
        <v>515</v>
      </c>
      <c r="F18" s="648"/>
      <c r="G18" s="647" t="s">
        <v>517</v>
      </c>
      <c r="H18" s="649">
        <f>D18+F18</f>
        <v>0</v>
      </c>
      <c r="I18" s="650">
        <f t="shared" si="1"/>
        <v>0</v>
      </c>
      <c r="J18" s="651">
        <f t="shared" si="2"/>
        <v>0</v>
      </c>
    </row>
    <row r="19" spans="1:10" s="601" customFormat="1" ht="24" customHeight="1">
      <c r="A19" s="643"/>
      <c r="B19" s="644"/>
      <c r="C19" s="645"/>
      <c r="D19" s="646"/>
      <c r="E19" s="647" t="s">
        <v>515</v>
      </c>
      <c r="F19" s="648"/>
      <c r="G19" s="647" t="s">
        <v>517</v>
      </c>
      <c r="H19" s="649">
        <f t="shared" si="0"/>
        <v>0</v>
      </c>
      <c r="I19" s="650">
        <f t="shared" si="1"/>
        <v>0</v>
      </c>
      <c r="J19" s="651">
        <f t="shared" si="2"/>
        <v>0</v>
      </c>
    </row>
    <row r="20" spans="1:10" ht="24" customHeight="1">
      <c r="A20" s="643"/>
      <c r="B20" s="652"/>
      <c r="C20" s="645"/>
      <c r="D20" s="646"/>
      <c r="E20" s="647" t="s">
        <v>515</v>
      </c>
      <c r="F20" s="648"/>
      <c r="G20" s="647" t="s">
        <v>517</v>
      </c>
      <c r="H20" s="649">
        <f t="shared" si="0"/>
        <v>0</v>
      </c>
      <c r="I20" s="650">
        <f t="shared" si="1"/>
        <v>0</v>
      </c>
      <c r="J20" s="651">
        <f t="shared" si="2"/>
        <v>0</v>
      </c>
    </row>
    <row r="21" spans="1:10" ht="24" customHeight="1">
      <c r="A21" s="643"/>
      <c r="B21" s="652"/>
      <c r="C21" s="645"/>
      <c r="D21" s="646"/>
      <c r="E21" s="647" t="s">
        <v>515</v>
      </c>
      <c r="F21" s="648"/>
      <c r="G21" s="647" t="s">
        <v>517</v>
      </c>
      <c r="H21" s="649">
        <f t="shared" si="0"/>
        <v>0</v>
      </c>
      <c r="I21" s="650">
        <f t="shared" si="1"/>
        <v>0</v>
      </c>
      <c r="J21" s="651">
        <f t="shared" si="2"/>
        <v>0</v>
      </c>
    </row>
    <row r="22" spans="1:10" ht="24" customHeight="1">
      <c r="A22" s="653"/>
      <c r="B22" s="654"/>
      <c r="C22" s="655"/>
      <c r="D22" s="656"/>
      <c r="E22" s="657" t="s">
        <v>515</v>
      </c>
      <c r="F22" s="658"/>
      <c r="G22" s="657" t="s">
        <v>517</v>
      </c>
      <c r="H22" s="659">
        <f t="shared" si="0"/>
        <v>0</v>
      </c>
      <c r="I22" s="660">
        <f t="shared" si="1"/>
        <v>0</v>
      </c>
      <c r="J22" s="661">
        <f t="shared" si="2"/>
        <v>0</v>
      </c>
    </row>
    <row r="23" spans="1:10" ht="24" customHeight="1">
      <c r="A23" s="1333" t="s">
        <v>518</v>
      </c>
      <c r="B23" s="1333"/>
      <c r="C23" s="1333"/>
      <c r="D23" s="662">
        <f>SUM(D13:D22)</f>
        <v>0</v>
      </c>
      <c r="E23" s="663" t="s">
        <v>515</v>
      </c>
      <c r="F23" s="664">
        <f>SUM(F13:F22)</f>
        <v>0</v>
      </c>
      <c r="G23" s="665" t="s">
        <v>517</v>
      </c>
      <c r="H23" s="618">
        <f>SUM(H13:H22)</f>
        <v>0</v>
      </c>
      <c r="I23" s="660">
        <f>IF(ISERROR(D23/$H$10),0,D23/$H$10)</f>
        <v>0</v>
      </c>
      <c r="J23" s="661">
        <f>IF(ISERROR(H23/$H$10),0,H23/$H$10)</f>
        <v>0</v>
      </c>
    </row>
    <row r="24" spans="1:10" ht="12" customHeight="1">
      <c r="A24" s="666"/>
      <c r="B24" s="666"/>
      <c r="C24" s="667"/>
      <c r="D24" s="667"/>
      <c r="E24" s="668"/>
      <c r="F24" s="667"/>
      <c r="G24" s="668"/>
      <c r="H24" s="667"/>
      <c r="I24" s="667"/>
      <c r="J24" s="667"/>
    </row>
    <row r="25" spans="1:10" s="609" customFormat="1" ht="18" customHeight="1">
      <c r="A25" s="1324" t="s">
        <v>519</v>
      </c>
      <c r="B25" s="1324"/>
      <c r="C25" s="1324"/>
      <c r="D25" s="669" t="s">
        <v>501</v>
      </c>
      <c r="E25" s="670"/>
      <c r="F25" s="671" t="s">
        <v>502</v>
      </c>
      <c r="G25" s="670"/>
      <c r="H25" s="672" t="s">
        <v>503</v>
      </c>
    </row>
    <row r="26" spans="1:10" s="601" customFormat="1" ht="24" customHeight="1">
      <c r="A26" s="1334"/>
      <c r="B26" s="1334"/>
      <c r="C26" s="1334"/>
      <c r="D26" s="615"/>
      <c r="E26" s="673" t="s">
        <v>504</v>
      </c>
      <c r="F26" s="617"/>
      <c r="G26" s="673" t="s">
        <v>505</v>
      </c>
      <c r="H26" s="618">
        <f>D26*F26</f>
        <v>0</v>
      </c>
    </row>
    <row r="27" spans="1:10" s="609" customFormat="1" ht="18" customHeight="1">
      <c r="A27" s="674" t="s">
        <v>506</v>
      </c>
      <c r="B27" s="675" t="s">
        <v>507</v>
      </c>
      <c r="C27" s="676" t="s">
        <v>508</v>
      </c>
      <c r="D27" s="677" t="s">
        <v>509</v>
      </c>
      <c r="E27" s="678"/>
      <c r="F27" s="675" t="s">
        <v>510</v>
      </c>
      <c r="G27" s="678"/>
      <c r="H27" s="679" t="s">
        <v>511</v>
      </c>
      <c r="I27" s="674" t="s">
        <v>498</v>
      </c>
      <c r="J27" s="676" t="s">
        <v>499</v>
      </c>
    </row>
    <row r="28" spans="1:10" s="601" customFormat="1" ht="24" customHeight="1">
      <c r="A28" s="634"/>
      <c r="B28" s="635"/>
      <c r="C28" s="636"/>
      <c r="D28" s="637"/>
      <c r="E28" s="680" t="s">
        <v>520</v>
      </c>
      <c r="F28" s="639"/>
      <c r="G28" s="680" t="s">
        <v>517</v>
      </c>
      <c r="H28" s="640">
        <f t="shared" ref="H28:H37" si="3">D28+F28</f>
        <v>0</v>
      </c>
      <c r="I28" s="641">
        <f>IF(ISERROR(D28/$D$26),0,D28/$D$26)</f>
        <v>0</v>
      </c>
      <c r="J28" s="642">
        <f t="shared" ref="J28:J36" si="4">IF(ISERROR(H28/$D$26),0,H28/$D$26)</f>
        <v>0</v>
      </c>
    </row>
    <row r="29" spans="1:10" s="601" customFormat="1" ht="24" customHeight="1">
      <c r="A29" s="643"/>
      <c r="B29" s="644"/>
      <c r="C29" s="645"/>
      <c r="D29" s="646"/>
      <c r="E29" s="681" t="s">
        <v>520</v>
      </c>
      <c r="F29" s="648"/>
      <c r="G29" s="681" t="s">
        <v>517</v>
      </c>
      <c r="H29" s="649">
        <f t="shared" si="3"/>
        <v>0</v>
      </c>
      <c r="I29" s="650">
        <f t="shared" ref="I29:I37" si="5">IF(ISERROR(D29/$D$26),0,D29/$D$26)</f>
        <v>0</v>
      </c>
      <c r="J29" s="651">
        <f t="shared" si="4"/>
        <v>0</v>
      </c>
    </row>
    <row r="30" spans="1:10" s="601" customFormat="1" ht="24" customHeight="1">
      <c r="A30" s="643"/>
      <c r="B30" s="644"/>
      <c r="C30" s="645"/>
      <c r="D30" s="646"/>
      <c r="E30" s="681" t="s">
        <v>520</v>
      </c>
      <c r="F30" s="648"/>
      <c r="G30" s="681" t="s">
        <v>517</v>
      </c>
      <c r="H30" s="649">
        <f>D30+F30</f>
        <v>0</v>
      </c>
      <c r="I30" s="650">
        <f>IF(ISERROR(D30/$D$26),0,D30/$D$26)</f>
        <v>0</v>
      </c>
      <c r="J30" s="651">
        <f>IF(ISERROR(H30/$D$26),0,H30/$D$26)</f>
        <v>0</v>
      </c>
    </row>
    <row r="31" spans="1:10" s="601" customFormat="1" ht="24" customHeight="1">
      <c r="A31" s="643"/>
      <c r="B31" s="644"/>
      <c r="C31" s="645"/>
      <c r="D31" s="646"/>
      <c r="E31" s="681" t="s">
        <v>520</v>
      </c>
      <c r="F31" s="648"/>
      <c r="G31" s="681" t="s">
        <v>517</v>
      </c>
      <c r="H31" s="649">
        <f>D31+F31</f>
        <v>0</v>
      </c>
      <c r="I31" s="650">
        <f>IF(ISERROR(D31/$D$26),0,D31/$D$26)</f>
        <v>0</v>
      </c>
      <c r="J31" s="651">
        <f>IF(ISERROR(H31/$D$26),0,H31/$D$26)</f>
        <v>0</v>
      </c>
    </row>
    <row r="32" spans="1:10" ht="24" customHeight="1">
      <c r="A32" s="643"/>
      <c r="B32" s="652"/>
      <c r="C32" s="645"/>
      <c r="D32" s="646"/>
      <c r="E32" s="681" t="s">
        <v>520</v>
      </c>
      <c r="F32" s="648"/>
      <c r="G32" s="681" t="s">
        <v>517</v>
      </c>
      <c r="H32" s="649">
        <f>D32+F32</f>
        <v>0</v>
      </c>
      <c r="I32" s="650">
        <f>IF(ISERROR(D32/$D$26),0,D32/$D$26)</f>
        <v>0</v>
      </c>
      <c r="J32" s="651">
        <f>IF(ISERROR(H32/$D$26),0,H32/$D$26)</f>
        <v>0</v>
      </c>
    </row>
    <row r="33" spans="1:10" s="601" customFormat="1" ht="24" customHeight="1">
      <c r="A33" s="643"/>
      <c r="B33" s="644"/>
      <c r="C33" s="645"/>
      <c r="D33" s="646"/>
      <c r="E33" s="681" t="s">
        <v>520</v>
      </c>
      <c r="F33" s="648"/>
      <c r="G33" s="681" t="s">
        <v>517</v>
      </c>
      <c r="H33" s="649">
        <f t="shared" si="3"/>
        <v>0</v>
      </c>
      <c r="I33" s="650">
        <f t="shared" si="5"/>
        <v>0</v>
      </c>
      <c r="J33" s="651">
        <f t="shared" si="4"/>
        <v>0</v>
      </c>
    </row>
    <row r="34" spans="1:10" s="601" customFormat="1" ht="24" customHeight="1">
      <c r="A34" s="643"/>
      <c r="B34" s="644"/>
      <c r="C34" s="645"/>
      <c r="D34" s="646"/>
      <c r="E34" s="681" t="s">
        <v>520</v>
      </c>
      <c r="F34" s="648"/>
      <c r="G34" s="681" t="s">
        <v>517</v>
      </c>
      <c r="H34" s="649">
        <f t="shared" si="3"/>
        <v>0</v>
      </c>
      <c r="I34" s="650">
        <f>IF(ISERROR(D34/$D$26),0,D34/$D$26)</f>
        <v>0</v>
      </c>
      <c r="J34" s="651">
        <f t="shared" si="4"/>
        <v>0</v>
      </c>
    </row>
    <row r="35" spans="1:10" ht="24" customHeight="1">
      <c r="A35" s="643"/>
      <c r="B35" s="652"/>
      <c r="C35" s="645"/>
      <c r="D35" s="646"/>
      <c r="E35" s="681" t="s">
        <v>520</v>
      </c>
      <c r="F35" s="648"/>
      <c r="G35" s="681" t="s">
        <v>517</v>
      </c>
      <c r="H35" s="649">
        <f t="shared" si="3"/>
        <v>0</v>
      </c>
      <c r="I35" s="650">
        <f t="shared" si="5"/>
        <v>0</v>
      </c>
      <c r="J35" s="651">
        <f t="shared" si="4"/>
        <v>0</v>
      </c>
    </row>
    <row r="36" spans="1:10" ht="24" customHeight="1">
      <c r="A36" s="643"/>
      <c r="B36" s="652"/>
      <c r="C36" s="645"/>
      <c r="D36" s="646"/>
      <c r="E36" s="681" t="s">
        <v>515</v>
      </c>
      <c r="F36" s="648"/>
      <c r="G36" s="681" t="s">
        <v>517</v>
      </c>
      <c r="H36" s="649">
        <f t="shared" si="3"/>
        <v>0</v>
      </c>
      <c r="I36" s="650">
        <f t="shared" si="5"/>
        <v>0</v>
      </c>
      <c r="J36" s="651">
        <f t="shared" si="4"/>
        <v>0</v>
      </c>
    </row>
    <row r="37" spans="1:10" ht="24" customHeight="1">
      <c r="A37" s="653"/>
      <c r="B37" s="654"/>
      <c r="C37" s="655"/>
      <c r="D37" s="656"/>
      <c r="E37" s="682" t="s">
        <v>515</v>
      </c>
      <c r="F37" s="658"/>
      <c r="G37" s="682" t="s">
        <v>517</v>
      </c>
      <c r="H37" s="659">
        <f t="shared" si="3"/>
        <v>0</v>
      </c>
      <c r="I37" s="660">
        <f t="shared" si="5"/>
        <v>0</v>
      </c>
      <c r="J37" s="661">
        <f>IF(ISERROR(H37/$D$26),0,H37/$D$26)</f>
        <v>0</v>
      </c>
    </row>
    <row r="38" spans="1:10" ht="24" customHeight="1">
      <c r="A38" s="1335" t="s">
        <v>518</v>
      </c>
      <c r="B38" s="1335"/>
      <c r="C38" s="1335"/>
      <c r="D38" s="662">
        <f>SUM(D28:D37)</f>
        <v>0</v>
      </c>
      <c r="E38" s="683" t="s">
        <v>515</v>
      </c>
      <c r="F38" s="664">
        <f>SUM(F28:F37)</f>
        <v>0</v>
      </c>
      <c r="G38" s="684" t="s">
        <v>517</v>
      </c>
      <c r="H38" s="618">
        <f>SUM(H28:H37)</f>
        <v>0</v>
      </c>
      <c r="I38" s="685">
        <f>IF(ISERROR(D38/$H$26),0,D38/$H$26)</f>
        <v>0</v>
      </c>
      <c r="J38" s="686">
        <f>IF(ISERROR(H38/$H$26),0,H38/$H$26)</f>
        <v>0</v>
      </c>
    </row>
    <row r="39" spans="1:10" ht="12" customHeight="1">
      <c r="A39" s="687"/>
      <c r="B39" s="687"/>
      <c r="C39" s="687"/>
      <c r="D39" s="688"/>
      <c r="E39" s="668"/>
      <c r="F39" s="688"/>
      <c r="G39" s="668"/>
      <c r="H39" s="688"/>
      <c r="I39" s="689"/>
      <c r="J39" s="689"/>
    </row>
    <row r="40" spans="1:10" ht="18" customHeight="1">
      <c r="A40" s="1324" t="s">
        <v>519</v>
      </c>
      <c r="B40" s="1324"/>
      <c r="C40" s="1324"/>
      <c r="D40" s="669" t="s">
        <v>501</v>
      </c>
      <c r="E40" s="670"/>
      <c r="F40" s="671" t="s">
        <v>502</v>
      </c>
      <c r="G40" s="670"/>
      <c r="H40" s="672" t="s">
        <v>503</v>
      </c>
      <c r="I40" s="609"/>
      <c r="J40" s="609"/>
    </row>
    <row r="41" spans="1:10" ht="24" customHeight="1">
      <c r="A41" s="1334"/>
      <c r="B41" s="1334"/>
      <c r="C41" s="1334"/>
      <c r="D41" s="615"/>
      <c r="E41" s="673" t="s">
        <v>504</v>
      </c>
      <c r="F41" s="617"/>
      <c r="G41" s="673" t="s">
        <v>505</v>
      </c>
      <c r="H41" s="618">
        <f>D41*F41</f>
        <v>0</v>
      </c>
      <c r="I41" s="601"/>
      <c r="J41" s="601"/>
    </row>
    <row r="42" spans="1:10" ht="18" customHeight="1">
      <c r="A42" s="674" t="s">
        <v>506</v>
      </c>
      <c r="B42" s="675" t="s">
        <v>507</v>
      </c>
      <c r="C42" s="676" t="s">
        <v>508</v>
      </c>
      <c r="D42" s="677" t="s">
        <v>509</v>
      </c>
      <c r="E42" s="678"/>
      <c r="F42" s="675" t="s">
        <v>510</v>
      </c>
      <c r="G42" s="678"/>
      <c r="H42" s="679" t="s">
        <v>511</v>
      </c>
      <c r="I42" s="674" t="s">
        <v>498</v>
      </c>
      <c r="J42" s="676" t="s">
        <v>499</v>
      </c>
    </row>
    <row r="43" spans="1:10" ht="24" customHeight="1">
      <c r="A43" s="634"/>
      <c r="B43" s="635"/>
      <c r="C43" s="636"/>
      <c r="D43" s="637"/>
      <c r="E43" s="680" t="s">
        <v>520</v>
      </c>
      <c r="F43" s="639"/>
      <c r="G43" s="680" t="s">
        <v>517</v>
      </c>
      <c r="H43" s="640">
        <f t="shared" ref="H43:H49" si="6">D43+F43</f>
        <v>0</v>
      </c>
      <c r="I43" s="641">
        <f>IF(ISERROR(D43/$D$41),0,D43/$D$41)</f>
        <v>0</v>
      </c>
      <c r="J43" s="642">
        <f>IF(ISERROR(H43/$D$41),0,H43/$D$41)</f>
        <v>0</v>
      </c>
    </row>
    <row r="44" spans="1:10" ht="24" customHeight="1">
      <c r="A44" s="643"/>
      <c r="B44" s="644"/>
      <c r="C44" s="645"/>
      <c r="D44" s="646"/>
      <c r="E44" s="681" t="s">
        <v>520</v>
      </c>
      <c r="F44" s="648"/>
      <c r="G44" s="681" t="s">
        <v>517</v>
      </c>
      <c r="H44" s="649">
        <f t="shared" si="6"/>
        <v>0</v>
      </c>
      <c r="I44" s="650">
        <f t="shared" ref="I44:I48" si="7">IF(ISERROR(D44/$D$41),0,D44/$D$41)</f>
        <v>0</v>
      </c>
      <c r="J44" s="651">
        <f t="shared" ref="J44:J49" si="8">IF(ISERROR(H44/$D$41),0,H44/$D$41)</f>
        <v>0</v>
      </c>
    </row>
    <row r="45" spans="1:10" ht="24" customHeight="1">
      <c r="A45" s="643"/>
      <c r="B45" s="644"/>
      <c r="C45" s="645"/>
      <c r="D45" s="646"/>
      <c r="E45" s="681" t="s">
        <v>520</v>
      </c>
      <c r="F45" s="648"/>
      <c r="G45" s="681" t="s">
        <v>517</v>
      </c>
      <c r="H45" s="649">
        <f t="shared" si="6"/>
        <v>0</v>
      </c>
      <c r="I45" s="650">
        <f>IF(ISERROR(D45/$D$41),0,D45/$D$41)</f>
        <v>0</v>
      </c>
      <c r="J45" s="651">
        <f t="shared" si="8"/>
        <v>0</v>
      </c>
    </row>
    <row r="46" spans="1:10" ht="24" customHeight="1">
      <c r="A46" s="643"/>
      <c r="B46" s="644"/>
      <c r="C46" s="645"/>
      <c r="D46" s="646"/>
      <c r="E46" s="681" t="s">
        <v>520</v>
      </c>
      <c r="F46" s="648"/>
      <c r="G46" s="681" t="s">
        <v>517</v>
      </c>
      <c r="H46" s="649">
        <f t="shared" si="6"/>
        <v>0</v>
      </c>
      <c r="I46" s="650">
        <f t="shared" si="7"/>
        <v>0</v>
      </c>
      <c r="J46" s="651">
        <f t="shared" si="8"/>
        <v>0</v>
      </c>
    </row>
    <row r="47" spans="1:10" ht="24" customHeight="1">
      <c r="A47" s="643"/>
      <c r="B47" s="652"/>
      <c r="C47" s="645"/>
      <c r="D47" s="646"/>
      <c r="E47" s="681" t="s">
        <v>520</v>
      </c>
      <c r="F47" s="648"/>
      <c r="G47" s="681" t="s">
        <v>517</v>
      </c>
      <c r="H47" s="649">
        <f t="shared" si="6"/>
        <v>0</v>
      </c>
      <c r="I47" s="650">
        <f t="shared" si="7"/>
        <v>0</v>
      </c>
      <c r="J47" s="651">
        <f t="shared" si="8"/>
        <v>0</v>
      </c>
    </row>
    <row r="48" spans="1:10" ht="24" customHeight="1">
      <c r="A48" s="643"/>
      <c r="B48" s="652"/>
      <c r="C48" s="645"/>
      <c r="D48" s="646"/>
      <c r="E48" s="681" t="s">
        <v>515</v>
      </c>
      <c r="F48" s="648"/>
      <c r="G48" s="681" t="s">
        <v>517</v>
      </c>
      <c r="H48" s="649">
        <f t="shared" si="6"/>
        <v>0</v>
      </c>
      <c r="I48" s="650">
        <f t="shared" si="7"/>
        <v>0</v>
      </c>
      <c r="J48" s="651">
        <f t="shared" si="8"/>
        <v>0</v>
      </c>
    </row>
    <row r="49" spans="1:10" ht="24" customHeight="1">
      <c r="A49" s="653"/>
      <c r="B49" s="654"/>
      <c r="C49" s="655"/>
      <c r="D49" s="656"/>
      <c r="E49" s="682" t="s">
        <v>515</v>
      </c>
      <c r="F49" s="658"/>
      <c r="G49" s="682" t="s">
        <v>517</v>
      </c>
      <c r="H49" s="659">
        <f t="shared" si="6"/>
        <v>0</v>
      </c>
      <c r="I49" s="660">
        <f>IF(ISERROR(D49/$D$41),0,D49/$D$41)</f>
        <v>0</v>
      </c>
      <c r="J49" s="661">
        <f t="shared" si="8"/>
        <v>0</v>
      </c>
    </row>
    <row r="50" spans="1:10" ht="24" customHeight="1">
      <c r="A50" s="1335" t="s">
        <v>518</v>
      </c>
      <c r="B50" s="1335"/>
      <c r="C50" s="1335"/>
      <c r="D50" s="662">
        <f>SUM(D43:D49)</f>
        <v>0</v>
      </c>
      <c r="E50" s="683" t="s">
        <v>515</v>
      </c>
      <c r="F50" s="664">
        <f>SUM(F43:F49)</f>
        <v>0</v>
      </c>
      <c r="G50" s="684" t="s">
        <v>517</v>
      </c>
      <c r="H50" s="618">
        <f>SUM(H43:H49)</f>
        <v>0</v>
      </c>
      <c r="I50" s="660">
        <f>IF(ISERROR(D50/$H$41),0,D50/$H$41)</f>
        <v>0</v>
      </c>
      <c r="J50" s="661">
        <f>IF(ISERROR(H50/$H$41),0,H50/$H$41)</f>
        <v>0</v>
      </c>
    </row>
    <row r="51" spans="1:10" ht="12" customHeight="1">
      <c r="A51" s="687"/>
      <c r="B51" s="687"/>
      <c r="C51" s="687"/>
      <c r="D51" s="688"/>
      <c r="E51" s="668"/>
      <c r="F51" s="688"/>
      <c r="G51" s="668"/>
      <c r="H51" s="688"/>
      <c r="I51" s="689"/>
      <c r="J51" s="689"/>
    </row>
    <row r="52" spans="1:10" ht="18" customHeight="1">
      <c r="A52" s="1324" t="s">
        <v>519</v>
      </c>
      <c r="B52" s="1324"/>
      <c r="C52" s="1324"/>
      <c r="D52" s="669" t="s">
        <v>501</v>
      </c>
      <c r="E52" s="670"/>
      <c r="F52" s="671" t="s">
        <v>502</v>
      </c>
      <c r="G52" s="670"/>
      <c r="H52" s="672" t="s">
        <v>503</v>
      </c>
      <c r="I52" s="609"/>
      <c r="J52" s="609"/>
    </row>
    <row r="53" spans="1:10" ht="24" customHeight="1">
      <c r="A53" s="1334"/>
      <c r="B53" s="1334"/>
      <c r="C53" s="1334"/>
      <c r="D53" s="615"/>
      <c r="E53" s="673" t="s">
        <v>504</v>
      </c>
      <c r="F53" s="617"/>
      <c r="G53" s="673" t="s">
        <v>505</v>
      </c>
      <c r="H53" s="618">
        <f>D53*F53</f>
        <v>0</v>
      </c>
      <c r="I53" s="601"/>
      <c r="J53" s="601"/>
    </row>
    <row r="54" spans="1:10" ht="18" customHeight="1">
      <c r="A54" s="674" t="s">
        <v>506</v>
      </c>
      <c r="B54" s="675" t="s">
        <v>507</v>
      </c>
      <c r="C54" s="676" t="s">
        <v>508</v>
      </c>
      <c r="D54" s="677" t="s">
        <v>509</v>
      </c>
      <c r="E54" s="678"/>
      <c r="F54" s="675" t="s">
        <v>510</v>
      </c>
      <c r="G54" s="678"/>
      <c r="H54" s="679" t="s">
        <v>511</v>
      </c>
      <c r="I54" s="674" t="s">
        <v>498</v>
      </c>
      <c r="J54" s="676" t="s">
        <v>499</v>
      </c>
    </row>
    <row r="55" spans="1:10" ht="24" customHeight="1">
      <c r="A55" s="634"/>
      <c r="B55" s="635"/>
      <c r="C55" s="636"/>
      <c r="D55" s="637"/>
      <c r="E55" s="680" t="s">
        <v>520</v>
      </c>
      <c r="F55" s="639"/>
      <c r="G55" s="680" t="s">
        <v>517</v>
      </c>
      <c r="H55" s="640">
        <f t="shared" ref="H55:H61" si="9">D55+F55</f>
        <v>0</v>
      </c>
      <c r="I55" s="641">
        <f>IF(ISERROR(D55/$D$53),0,D55/$D$53)</f>
        <v>0</v>
      </c>
      <c r="J55" s="642">
        <f>IF(ISERROR(H55/$D$53),0,H55/$D$53)</f>
        <v>0</v>
      </c>
    </row>
    <row r="56" spans="1:10" ht="24" customHeight="1">
      <c r="A56" s="643"/>
      <c r="B56" s="644"/>
      <c r="C56" s="645"/>
      <c r="D56" s="646"/>
      <c r="E56" s="681" t="s">
        <v>520</v>
      </c>
      <c r="F56" s="648"/>
      <c r="G56" s="681" t="s">
        <v>517</v>
      </c>
      <c r="H56" s="649">
        <f t="shared" si="9"/>
        <v>0</v>
      </c>
      <c r="I56" s="650">
        <f>IF(ISERROR(D56/$D$53),0,D56/$D$53)</f>
        <v>0</v>
      </c>
      <c r="J56" s="651">
        <f t="shared" ref="J56:J61" si="10">IF(ISERROR(H56/$D$53),0,H56/$D$53)</f>
        <v>0</v>
      </c>
    </row>
    <row r="57" spans="1:10" ht="24" customHeight="1">
      <c r="A57" s="643"/>
      <c r="B57" s="644"/>
      <c r="C57" s="645"/>
      <c r="D57" s="646"/>
      <c r="E57" s="681" t="s">
        <v>520</v>
      </c>
      <c r="F57" s="648"/>
      <c r="G57" s="681" t="s">
        <v>517</v>
      </c>
      <c r="H57" s="649">
        <f t="shared" si="9"/>
        <v>0</v>
      </c>
      <c r="I57" s="650">
        <f>IF(ISERROR(D57/$D$53),0,D57/$D$53)</f>
        <v>0</v>
      </c>
      <c r="J57" s="651">
        <f t="shared" si="10"/>
        <v>0</v>
      </c>
    </row>
    <row r="58" spans="1:10" ht="24" customHeight="1">
      <c r="A58" s="643"/>
      <c r="B58" s="644"/>
      <c r="C58" s="645"/>
      <c r="D58" s="646"/>
      <c r="E58" s="681" t="s">
        <v>520</v>
      </c>
      <c r="F58" s="648"/>
      <c r="G58" s="681" t="s">
        <v>517</v>
      </c>
      <c r="H58" s="649">
        <f t="shared" si="9"/>
        <v>0</v>
      </c>
      <c r="I58" s="650">
        <f>IF(ISERROR(D58/$D$53),0,D58/$D$53)</f>
        <v>0</v>
      </c>
      <c r="J58" s="651">
        <f t="shared" si="10"/>
        <v>0</v>
      </c>
    </row>
    <row r="59" spans="1:10" ht="24" customHeight="1">
      <c r="A59" s="643"/>
      <c r="B59" s="652"/>
      <c r="C59" s="645"/>
      <c r="D59" s="646"/>
      <c r="E59" s="681" t="s">
        <v>520</v>
      </c>
      <c r="F59" s="648"/>
      <c r="G59" s="681" t="s">
        <v>517</v>
      </c>
      <c r="H59" s="649">
        <f t="shared" si="9"/>
        <v>0</v>
      </c>
      <c r="I59" s="650">
        <f>IF(ISERROR(D59/$D$53),0,D59/$D$53)</f>
        <v>0</v>
      </c>
      <c r="J59" s="651">
        <f t="shared" si="10"/>
        <v>0</v>
      </c>
    </row>
    <row r="60" spans="1:10" ht="24" customHeight="1">
      <c r="A60" s="643"/>
      <c r="B60" s="652"/>
      <c r="C60" s="645"/>
      <c r="D60" s="646"/>
      <c r="E60" s="681" t="s">
        <v>515</v>
      </c>
      <c r="F60" s="648"/>
      <c r="G60" s="681" t="s">
        <v>517</v>
      </c>
      <c r="H60" s="649">
        <f t="shared" si="9"/>
        <v>0</v>
      </c>
      <c r="I60" s="650">
        <f t="shared" ref="I60" si="11">IF(ISERROR(D60/$D$53),0,D60/$D$53)</f>
        <v>0</v>
      </c>
      <c r="J60" s="651">
        <f>IF(ISERROR(H60/$D$53),0,H60/$D$53)</f>
        <v>0</v>
      </c>
    </row>
    <row r="61" spans="1:10" ht="24" customHeight="1">
      <c r="A61" s="653"/>
      <c r="B61" s="654"/>
      <c r="C61" s="655"/>
      <c r="D61" s="656"/>
      <c r="E61" s="682" t="s">
        <v>515</v>
      </c>
      <c r="F61" s="658"/>
      <c r="G61" s="682" t="s">
        <v>517</v>
      </c>
      <c r="H61" s="659">
        <f t="shared" si="9"/>
        <v>0</v>
      </c>
      <c r="I61" s="660">
        <f>IF(ISERROR(D61/$D$53),0,D61/$D$53)</f>
        <v>0</v>
      </c>
      <c r="J61" s="661">
        <f t="shared" si="10"/>
        <v>0</v>
      </c>
    </row>
    <row r="62" spans="1:10" ht="24" customHeight="1">
      <c r="A62" s="1335" t="s">
        <v>518</v>
      </c>
      <c r="B62" s="1335"/>
      <c r="C62" s="1335"/>
      <c r="D62" s="662">
        <f>SUM(D55:D61)</f>
        <v>0</v>
      </c>
      <c r="E62" s="683" t="s">
        <v>515</v>
      </c>
      <c r="F62" s="664">
        <f>SUM(F55:F61)</f>
        <v>0</v>
      </c>
      <c r="G62" s="684" t="s">
        <v>517</v>
      </c>
      <c r="H62" s="618">
        <f>SUM(H55:H61)</f>
        <v>0</v>
      </c>
      <c r="I62" s="660">
        <f>IF(ISERROR(D62/$H$53),0,D62/$H$53)</f>
        <v>0</v>
      </c>
      <c r="J62" s="661">
        <f>IF(ISERROR(H62/$H$53),0,H62/$H$53)</f>
        <v>0</v>
      </c>
    </row>
    <row r="63" spans="1:10" ht="12" customHeight="1">
      <c r="A63" s="687"/>
      <c r="B63" s="687"/>
      <c r="C63" s="687"/>
      <c r="D63" s="688"/>
      <c r="E63" s="668"/>
      <c r="F63" s="688"/>
      <c r="G63" s="668"/>
      <c r="H63" s="688"/>
      <c r="I63" s="689"/>
      <c r="J63" s="689"/>
    </row>
    <row r="64" spans="1:10" ht="12" customHeight="1">
      <c r="A64" s="687"/>
      <c r="B64" s="687"/>
      <c r="C64" s="687"/>
      <c r="D64" s="688"/>
      <c r="E64" s="668"/>
      <c r="F64" s="688"/>
      <c r="G64" s="668"/>
      <c r="H64" s="688"/>
      <c r="I64" s="689"/>
      <c r="J64" s="689"/>
    </row>
  </sheetData>
  <mergeCells count="21">
    <mergeCell ref="A53:C53"/>
    <mergeCell ref="A62:C62"/>
    <mergeCell ref="A26:C26"/>
    <mergeCell ref="A38:C38"/>
    <mergeCell ref="A40:C40"/>
    <mergeCell ref="A41:C41"/>
    <mergeCell ref="A50:C50"/>
    <mergeCell ref="A52:C52"/>
    <mergeCell ref="A25:C25"/>
    <mergeCell ref="A1:J1"/>
    <mergeCell ref="A3:C3"/>
    <mergeCell ref="D3:J3"/>
    <mergeCell ref="A4:C4"/>
    <mergeCell ref="D4:J4"/>
    <mergeCell ref="E6:F6"/>
    <mergeCell ref="G6:H6"/>
    <mergeCell ref="E7:F7"/>
    <mergeCell ref="G7:H7"/>
    <mergeCell ref="A9:C9"/>
    <mergeCell ref="A10:C10"/>
    <mergeCell ref="A23:C23"/>
  </mergeCells>
  <phoneticPr fontId="9"/>
  <dataValidations count="1">
    <dataValidation type="list" allowBlank="1" showDropDown="1" showInputMessage="1" showErrorMessage="1" sqref="WVL983036:WVR983036 IZ7:JF7 SV7:TB7 ACR7:ACX7 AMN7:AMT7 AWJ7:AWP7 BGF7:BGL7 BQB7:BQH7 BZX7:CAD7 CJT7:CJZ7 CTP7:CTV7 DDL7:DDR7 DNH7:DNN7 DXD7:DXJ7 EGZ7:EHF7 EQV7:ERB7 FAR7:FAX7 FKN7:FKT7 FUJ7:FUP7 GEF7:GEL7 GOB7:GOH7 GXX7:GYD7 HHT7:HHZ7 HRP7:HRV7 IBL7:IBR7 ILH7:ILN7 IVD7:IVJ7 JEZ7:JFF7 JOV7:JPB7 JYR7:JYX7 KIN7:KIT7 KSJ7:KSP7 LCF7:LCL7 LMB7:LMH7 LVX7:LWD7 MFT7:MFZ7 MPP7:MPV7 MZL7:MZR7 NJH7:NJN7 NTD7:NTJ7 OCZ7:ODF7 OMV7:ONB7 OWR7:OWX7 PGN7:PGT7 PQJ7:PQP7 QAF7:QAL7 QKB7:QKH7 QTX7:QUD7 RDT7:RDZ7 RNP7:RNV7 RXL7:RXR7 SHH7:SHN7 SRD7:SRJ7 TAZ7:TBF7 TKV7:TLB7 TUR7:TUX7 UEN7:UET7 UOJ7:UOP7 UYF7:UYL7 VIB7:VIH7 VRX7:VSD7 WBT7:WBZ7 WLP7:WLV7 WVL7:WVR7 D65532:J65532 IZ65532:JF65532 SV65532:TB65532 ACR65532:ACX65532 AMN65532:AMT65532 AWJ65532:AWP65532 BGF65532:BGL65532 BQB65532:BQH65532 BZX65532:CAD65532 CJT65532:CJZ65532 CTP65532:CTV65532 DDL65532:DDR65532 DNH65532:DNN65532 DXD65532:DXJ65532 EGZ65532:EHF65532 EQV65532:ERB65532 FAR65532:FAX65532 FKN65532:FKT65532 FUJ65532:FUP65532 GEF65532:GEL65532 GOB65532:GOH65532 GXX65532:GYD65532 HHT65532:HHZ65532 HRP65532:HRV65532 IBL65532:IBR65532 ILH65532:ILN65532 IVD65532:IVJ65532 JEZ65532:JFF65532 JOV65532:JPB65532 JYR65532:JYX65532 KIN65532:KIT65532 KSJ65532:KSP65532 LCF65532:LCL65532 LMB65532:LMH65532 LVX65532:LWD65532 MFT65532:MFZ65532 MPP65532:MPV65532 MZL65532:MZR65532 NJH65532:NJN65532 NTD65532:NTJ65532 OCZ65532:ODF65532 OMV65532:ONB65532 OWR65532:OWX65532 PGN65532:PGT65532 PQJ65532:PQP65532 QAF65532:QAL65532 QKB65532:QKH65532 QTX65532:QUD65532 RDT65532:RDZ65532 RNP65532:RNV65532 RXL65532:RXR65532 SHH65532:SHN65532 SRD65532:SRJ65532 TAZ65532:TBF65532 TKV65532:TLB65532 TUR65532:TUX65532 UEN65532:UET65532 UOJ65532:UOP65532 UYF65532:UYL65532 VIB65532:VIH65532 VRX65532:VSD65532 WBT65532:WBZ65532 WLP65532:WLV65532 WVL65532:WVR65532 D131068:J131068 IZ131068:JF131068 SV131068:TB131068 ACR131068:ACX131068 AMN131068:AMT131068 AWJ131068:AWP131068 BGF131068:BGL131068 BQB131068:BQH131068 BZX131068:CAD131068 CJT131068:CJZ131068 CTP131068:CTV131068 DDL131068:DDR131068 DNH131068:DNN131068 DXD131068:DXJ131068 EGZ131068:EHF131068 EQV131068:ERB131068 FAR131068:FAX131068 FKN131068:FKT131068 FUJ131068:FUP131068 GEF131068:GEL131068 GOB131068:GOH131068 GXX131068:GYD131068 HHT131068:HHZ131068 HRP131068:HRV131068 IBL131068:IBR131068 ILH131068:ILN131068 IVD131068:IVJ131068 JEZ131068:JFF131068 JOV131068:JPB131068 JYR131068:JYX131068 KIN131068:KIT131068 KSJ131068:KSP131068 LCF131068:LCL131068 LMB131068:LMH131068 LVX131068:LWD131068 MFT131068:MFZ131068 MPP131068:MPV131068 MZL131068:MZR131068 NJH131068:NJN131068 NTD131068:NTJ131068 OCZ131068:ODF131068 OMV131068:ONB131068 OWR131068:OWX131068 PGN131068:PGT131068 PQJ131068:PQP131068 QAF131068:QAL131068 QKB131068:QKH131068 QTX131068:QUD131068 RDT131068:RDZ131068 RNP131068:RNV131068 RXL131068:RXR131068 SHH131068:SHN131068 SRD131068:SRJ131068 TAZ131068:TBF131068 TKV131068:TLB131068 TUR131068:TUX131068 UEN131068:UET131068 UOJ131068:UOP131068 UYF131068:UYL131068 VIB131068:VIH131068 VRX131068:VSD131068 WBT131068:WBZ131068 WLP131068:WLV131068 WVL131068:WVR131068 D196604:J196604 IZ196604:JF196604 SV196604:TB196604 ACR196604:ACX196604 AMN196604:AMT196604 AWJ196604:AWP196604 BGF196604:BGL196604 BQB196604:BQH196604 BZX196604:CAD196604 CJT196604:CJZ196604 CTP196604:CTV196604 DDL196604:DDR196604 DNH196604:DNN196604 DXD196604:DXJ196604 EGZ196604:EHF196604 EQV196604:ERB196604 FAR196604:FAX196604 FKN196604:FKT196604 FUJ196604:FUP196604 GEF196604:GEL196604 GOB196604:GOH196604 GXX196604:GYD196604 HHT196604:HHZ196604 HRP196604:HRV196604 IBL196604:IBR196604 ILH196604:ILN196604 IVD196604:IVJ196604 JEZ196604:JFF196604 JOV196604:JPB196604 JYR196604:JYX196604 KIN196604:KIT196604 KSJ196604:KSP196604 LCF196604:LCL196604 LMB196604:LMH196604 LVX196604:LWD196604 MFT196604:MFZ196604 MPP196604:MPV196604 MZL196604:MZR196604 NJH196604:NJN196604 NTD196604:NTJ196604 OCZ196604:ODF196604 OMV196604:ONB196604 OWR196604:OWX196604 PGN196604:PGT196604 PQJ196604:PQP196604 QAF196604:QAL196604 QKB196604:QKH196604 QTX196604:QUD196604 RDT196604:RDZ196604 RNP196604:RNV196604 RXL196604:RXR196604 SHH196604:SHN196604 SRD196604:SRJ196604 TAZ196604:TBF196604 TKV196604:TLB196604 TUR196604:TUX196604 UEN196604:UET196604 UOJ196604:UOP196604 UYF196604:UYL196604 VIB196604:VIH196604 VRX196604:VSD196604 WBT196604:WBZ196604 WLP196604:WLV196604 WVL196604:WVR196604 D262140:J262140 IZ262140:JF262140 SV262140:TB262140 ACR262140:ACX262140 AMN262140:AMT262140 AWJ262140:AWP262140 BGF262140:BGL262140 BQB262140:BQH262140 BZX262140:CAD262140 CJT262140:CJZ262140 CTP262140:CTV262140 DDL262140:DDR262140 DNH262140:DNN262140 DXD262140:DXJ262140 EGZ262140:EHF262140 EQV262140:ERB262140 FAR262140:FAX262140 FKN262140:FKT262140 FUJ262140:FUP262140 GEF262140:GEL262140 GOB262140:GOH262140 GXX262140:GYD262140 HHT262140:HHZ262140 HRP262140:HRV262140 IBL262140:IBR262140 ILH262140:ILN262140 IVD262140:IVJ262140 JEZ262140:JFF262140 JOV262140:JPB262140 JYR262140:JYX262140 KIN262140:KIT262140 KSJ262140:KSP262140 LCF262140:LCL262140 LMB262140:LMH262140 LVX262140:LWD262140 MFT262140:MFZ262140 MPP262140:MPV262140 MZL262140:MZR262140 NJH262140:NJN262140 NTD262140:NTJ262140 OCZ262140:ODF262140 OMV262140:ONB262140 OWR262140:OWX262140 PGN262140:PGT262140 PQJ262140:PQP262140 QAF262140:QAL262140 QKB262140:QKH262140 QTX262140:QUD262140 RDT262140:RDZ262140 RNP262140:RNV262140 RXL262140:RXR262140 SHH262140:SHN262140 SRD262140:SRJ262140 TAZ262140:TBF262140 TKV262140:TLB262140 TUR262140:TUX262140 UEN262140:UET262140 UOJ262140:UOP262140 UYF262140:UYL262140 VIB262140:VIH262140 VRX262140:VSD262140 WBT262140:WBZ262140 WLP262140:WLV262140 WVL262140:WVR262140 D327676:J327676 IZ327676:JF327676 SV327676:TB327676 ACR327676:ACX327676 AMN327676:AMT327676 AWJ327676:AWP327676 BGF327676:BGL327676 BQB327676:BQH327676 BZX327676:CAD327676 CJT327676:CJZ327676 CTP327676:CTV327676 DDL327676:DDR327676 DNH327676:DNN327676 DXD327676:DXJ327676 EGZ327676:EHF327676 EQV327676:ERB327676 FAR327676:FAX327676 FKN327676:FKT327676 FUJ327676:FUP327676 GEF327676:GEL327676 GOB327676:GOH327676 GXX327676:GYD327676 HHT327676:HHZ327676 HRP327676:HRV327676 IBL327676:IBR327676 ILH327676:ILN327676 IVD327676:IVJ327676 JEZ327676:JFF327676 JOV327676:JPB327676 JYR327676:JYX327676 KIN327676:KIT327676 KSJ327676:KSP327676 LCF327676:LCL327676 LMB327676:LMH327676 LVX327676:LWD327676 MFT327676:MFZ327676 MPP327676:MPV327676 MZL327676:MZR327676 NJH327676:NJN327676 NTD327676:NTJ327676 OCZ327676:ODF327676 OMV327676:ONB327676 OWR327676:OWX327676 PGN327676:PGT327676 PQJ327676:PQP327676 QAF327676:QAL327676 QKB327676:QKH327676 QTX327676:QUD327676 RDT327676:RDZ327676 RNP327676:RNV327676 RXL327676:RXR327676 SHH327676:SHN327676 SRD327676:SRJ327676 TAZ327676:TBF327676 TKV327676:TLB327676 TUR327676:TUX327676 UEN327676:UET327676 UOJ327676:UOP327676 UYF327676:UYL327676 VIB327676:VIH327676 VRX327676:VSD327676 WBT327676:WBZ327676 WLP327676:WLV327676 WVL327676:WVR327676 D393212:J393212 IZ393212:JF393212 SV393212:TB393212 ACR393212:ACX393212 AMN393212:AMT393212 AWJ393212:AWP393212 BGF393212:BGL393212 BQB393212:BQH393212 BZX393212:CAD393212 CJT393212:CJZ393212 CTP393212:CTV393212 DDL393212:DDR393212 DNH393212:DNN393212 DXD393212:DXJ393212 EGZ393212:EHF393212 EQV393212:ERB393212 FAR393212:FAX393212 FKN393212:FKT393212 FUJ393212:FUP393212 GEF393212:GEL393212 GOB393212:GOH393212 GXX393212:GYD393212 HHT393212:HHZ393212 HRP393212:HRV393212 IBL393212:IBR393212 ILH393212:ILN393212 IVD393212:IVJ393212 JEZ393212:JFF393212 JOV393212:JPB393212 JYR393212:JYX393212 KIN393212:KIT393212 KSJ393212:KSP393212 LCF393212:LCL393212 LMB393212:LMH393212 LVX393212:LWD393212 MFT393212:MFZ393212 MPP393212:MPV393212 MZL393212:MZR393212 NJH393212:NJN393212 NTD393212:NTJ393212 OCZ393212:ODF393212 OMV393212:ONB393212 OWR393212:OWX393212 PGN393212:PGT393212 PQJ393212:PQP393212 QAF393212:QAL393212 QKB393212:QKH393212 QTX393212:QUD393212 RDT393212:RDZ393212 RNP393212:RNV393212 RXL393212:RXR393212 SHH393212:SHN393212 SRD393212:SRJ393212 TAZ393212:TBF393212 TKV393212:TLB393212 TUR393212:TUX393212 UEN393212:UET393212 UOJ393212:UOP393212 UYF393212:UYL393212 VIB393212:VIH393212 VRX393212:VSD393212 WBT393212:WBZ393212 WLP393212:WLV393212 WVL393212:WVR393212 D458748:J458748 IZ458748:JF458748 SV458748:TB458748 ACR458748:ACX458748 AMN458748:AMT458748 AWJ458748:AWP458748 BGF458748:BGL458748 BQB458748:BQH458748 BZX458748:CAD458748 CJT458748:CJZ458748 CTP458748:CTV458748 DDL458748:DDR458748 DNH458748:DNN458748 DXD458748:DXJ458748 EGZ458748:EHF458748 EQV458748:ERB458748 FAR458748:FAX458748 FKN458748:FKT458748 FUJ458748:FUP458748 GEF458748:GEL458748 GOB458748:GOH458748 GXX458748:GYD458748 HHT458748:HHZ458748 HRP458748:HRV458748 IBL458748:IBR458748 ILH458748:ILN458748 IVD458748:IVJ458748 JEZ458748:JFF458748 JOV458748:JPB458748 JYR458748:JYX458748 KIN458748:KIT458748 KSJ458748:KSP458748 LCF458748:LCL458748 LMB458748:LMH458748 LVX458748:LWD458748 MFT458748:MFZ458748 MPP458748:MPV458748 MZL458748:MZR458748 NJH458748:NJN458748 NTD458748:NTJ458748 OCZ458748:ODF458748 OMV458748:ONB458748 OWR458748:OWX458748 PGN458748:PGT458748 PQJ458748:PQP458748 QAF458748:QAL458748 QKB458748:QKH458748 QTX458748:QUD458748 RDT458748:RDZ458748 RNP458748:RNV458748 RXL458748:RXR458748 SHH458748:SHN458748 SRD458748:SRJ458748 TAZ458748:TBF458748 TKV458748:TLB458748 TUR458748:TUX458748 UEN458748:UET458748 UOJ458748:UOP458748 UYF458748:UYL458748 VIB458748:VIH458748 VRX458748:VSD458748 WBT458748:WBZ458748 WLP458748:WLV458748 WVL458748:WVR458748 D524284:J524284 IZ524284:JF524284 SV524284:TB524284 ACR524284:ACX524284 AMN524284:AMT524284 AWJ524284:AWP524284 BGF524284:BGL524284 BQB524284:BQH524284 BZX524284:CAD524284 CJT524284:CJZ524284 CTP524284:CTV524284 DDL524284:DDR524284 DNH524284:DNN524284 DXD524284:DXJ524284 EGZ524284:EHF524284 EQV524284:ERB524284 FAR524284:FAX524284 FKN524284:FKT524284 FUJ524284:FUP524284 GEF524284:GEL524284 GOB524284:GOH524284 GXX524284:GYD524284 HHT524284:HHZ524284 HRP524284:HRV524284 IBL524284:IBR524284 ILH524284:ILN524284 IVD524284:IVJ524284 JEZ524284:JFF524284 JOV524284:JPB524284 JYR524284:JYX524284 KIN524284:KIT524284 KSJ524284:KSP524284 LCF524284:LCL524284 LMB524284:LMH524284 LVX524284:LWD524284 MFT524284:MFZ524284 MPP524284:MPV524284 MZL524284:MZR524284 NJH524284:NJN524284 NTD524284:NTJ524284 OCZ524284:ODF524284 OMV524284:ONB524284 OWR524284:OWX524284 PGN524284:PGT524284 PQJ524284:PQP524284 QAF524284:QAL524284 QKB524284:QKH524284 QTX524284:QUD524284 RDT524284:RDZ524284 RNP524284:RNV524284 RXL524284:RXR524284 SHH524284:SHN524284 SRD524284:SRJ524284 TAZ524284:TBF524284 TKV524284:TLB524284 TUR524284:TUX524284 UEN524284:UET524284 UOJ524284:UOP524284 UYF524284:UYL524284 VIB524284:VIH524284 VRX524284:VSD524284 WBT524284:WBZ524284 WLP524284:WLV524284 WVL524284:WVR524284 D589820:J589820 IZ589820:JF589820 SV589820:TB589820 ACR589820:ACX589820 AMN589820:AMT589820 AWJ589820:AWP589820 BGF589820:BGL589820 BQB589820:BQH589820 BZX589820:CAD589820 CJT589820:CJZ589820 CTP589820:CTV589820 DDL589820:DDR589820 DNH589820:DNN589820 DXD589820:DXJ589820 EGZ589820:EHF589820 EQV589820:ERB589820 FAR589820:FAX589820 FKN589820:FKT589820 FUJ589820:FUP589820 GEF589820:GEL589820 GOB589820:GOH589820 GXX589820:GYD589820 HHT589820:HHZ589820 HRP589820:HRV589820 IBL589820:IBR589820 ILH589820:ILN589820 IVD589820:IVJ589820 JEZ589820:JFF589820 JOV589820:JPB589820 JYR589820:JYX589820 KIN589820:KIT589820 KSJ589820:KSP589820 LCF589820:LCL589820 LMB589820:LMH589820 LVX589820:LWD589820 MFT589820:MFZ589820 MPP589820:MPV589820 MZL589820:MZR589820 NJH589820:NJN589820 NTD589820:NTJ589820 OCZ589820:ODF589820 OMV589820:ONB589820 OWR589820:OWX589820 PGN589820:PGT589820 PQJ589820:PQP589820 QAF589820:QAL589820 QKB589820:QKH589820 QTX589820:QUD589820 RDT589820:RDZ589820 RNP589820:RNV589820 RXL589820:RXR589820 SHH589820:SHN589820 SRD589820:SRJ589820 TAZ589820:TBF589820 TKV589820:TLB589820 TUR589820:TUX589820 UEN589820:UET589820 UOJ589820:UOP589820 UYF589820:UYL589820 VIB589820:VIH589820 VRX589820:VSD589820 WBT589820:WBZ589820 WLP589820:WLV589820 WVL589820:WVR589820 D655356:J655356 IZ655356:JF655356 SV655356:TB655356 ACR655356:ACX655356 AMN655356:AMT655356 AWJ655356:AWP655356 BGF655356:BGL655356 BQB655356:BQH655356 BZX655356:CAD655356 CJT655356:CJZ655356 CTP655356:CTV655356 DDL655356:DDR655356 DNH655356:DNN655356 DXD655356:DXJ655356 EGZ655356:EHF655356 EQV655356:ERB655356 FAR655356:FAX655356 FKN655356:FKT655356 FUJ655356:FUP655356 GEF655356:GEL655356 GOB655356:GOH655356 GXX655356:GYD655356 HHT655356:HHZ655356 HRP655356:HRV655356 IBL655356:IBR655356 ILH655356:ILN655356 IVD655356:IVJ655356 JEZ655356:JFF655356 JOV655356:JPB655356 JYR655356:JYX655356 KIN655356:KIT655356 KSJ655356:KSP655356 LCF655356:LCL655356 LMB655356:LMH655356 LVX655356:LWD655356 MFT655356:MFZ655356 MPP655356:MPV655356 MZL655356:MZR655356 NJH655356:NJN655356 NTD655356:NTJ655356 OCZ655356:ODF655356 OMV655356:ONB655356 OWR655356:OWX655356 PGN655356:PGT655356 PQJ655356:PQP655356 QAF655356:QAL655356 QKB655356:QKH655356 QTX655356:QUD655356 RDT655356:RDZ655356 RNP655356:RNV655356 RXL655356:RXR655356 SHH655356:SHN655356 SRD655356:SRJ655356 TAZ655356:TBF655356 TKV655356:TLB655356 TUR655356:TUX655356 UEN655356:UET655356 UOJ655356:UOP655356 UYF655356:UYL655356 VIB655356:VIH655356 VRX655356:VSD655356 WBT655356:WBZ655356 WLP655356:WLV655356 WVL655356:WVR655356 D720892:J720892 IZ720892:JF720892 SV720892:TB720892 ACR720892:ACX720892 AMN720892:AMT720892 AWJ720892:AWP720892 BGF720892:BGL720892 BQB720892:BQH720892 BZX720892:CAD720892 CJT720892:CJZ720892 CTP720892:CTV720892 DDL720892:DDR720892 DNH720892:DNN720892 DXD720892:DXJ720892 EGZ720892:EHF720892 EQV720892:ERB720892 FAR720892:FAX720892 FKN720892:FKT720892 FUJ720892:FUP720892 GEF720892:GEL720892 GOB720892:GOH720892 GXX720892:GYD720892 HHT720892:HHZ720892 HRP720892:HRV720892 IBL720892:IBR720892 ILH720892:ILN720892 IVD720892:IVJ720892 JEZ720892:JFF720892 JOV720892:JPB720892 JYR720892:JYX720892 KIN720892:KIT720892 KSJ720892:KSP720892 LCF720892:LCL720892 LMB720892:LMH720892 LVX720892:LWD720892 MFT720892:MFZ720892 MPP720892:MPV720892 MZL720892:MZR720892 NJH720892:NJN720892 NTD720892:NTJ720892 OCZ720892:ODF720892 OMV720892:ONB720892 OWR720892:OWX720892 PGN720892:PGT720892 PQJ720892:PQP720892 QAF720892:QAL720892 QKB720892:QKH720892 QTX720892:QUD720892 RDT720892:RDZ720892 RNP720892:RNV720892 RXL720892:RXR720892 SHH720892:SHN720892 SRD720892:SRJ720892 TAZ720892:TBF720892 TKV720892:TLB720892 TUR720892:TUX720892 UEN720892:UET720892 UOJ720892:UOP720892 UYF720892:UYL720892 VIB720892:VIH720892 VRX720892:VSD720892 WBT720892:WBZ720892 WLP720892:WLV720892 WVL720892:WVR720892 D786428:J786428 IZ786428:JF786428 SV786428:TB786428 ACR786428:ACX786428 AMN786428:AMT786428 AWJ786428:AWP786428 BGF786428:BGL786428 BQB786428:BQH786428 BZX786428:CAD786428 CJT786428:CJZ786428 CTP786428:CTV786428 DDL786428:DDR786428 DNH786428:DNN786428 DXD786428:DXJ786428 EGZ786428:EHF786428 EQV786428:ERB786428 FAR786428:FAX786428 FKN786428:FKT786428 FUJ786428:FUP786428 GEF786428:GEL786428 GOB786428:GOH786428 GXX786428:GYD786428 HHT786428:HHZ786428 HRP786428:HRV786428 IBL786428:IBR786428 ILH786428:ILN786428 IVD786428:IVJ786428 JEZ786428:JFF786428 JOV786428:JPB786428 JYR786428:JYX786428 KIN786428:KIT786428 KSJ786428:KSP786428 LCF786428:LCL786428 LMB786428:LMH786428 LVX786428:LWD786428 MFT786428:MFZ786428 MPP786428:MPV786428 MZL786428:MZR786428 NJH786428:NJN786428 NTD786428:NTJ786428 OCZ786428:ODF786428 OMV786428:ONB786428 OWR786428:OWX786428 PGN786428:PGT786428 PQJ786428:PQP786428 QAF786428:QAL786428 QKB786428:QKH786428 QTX786428:QUD786428 RDT786428:RDZ786428 RNP786428:RNV786428 RXL786428:RXR786428 SHH786428:SHN786428 SRD786428:SRJ786428 TAZ786428:TBF786428 TKV786428:TLB786428 TUR786428:TUX786428 UEN786428:UET786428 UOJ786428:UOP786428 UYF786428:UYL786428 VIB786428:VIH786428 VRX786428:VSD786428 WBT786428:WBZ786428 WLP786428:WLV786428 WVL786428:WVR786428 D851964:J851964 IZ851964:JF851964 SV851964:TB851964 ACR851964:ACX851964 AMN851964:AMT851964 AWJ851964:AWP851964 BGF851964:BGL851964 BQB851964:BQH851964 BZX851964:CAD851964 CJT851964:CJZ851964 CTP851964:CTV851964 DDL851964:DDR851964 DNH851964:DNN851964 DXD851964:DXJ851964 EGZ851964:EHF851964 EQV851964:ERB851964 FAR851964:FAX851964 FKN851964:FKT851964 FUJ851964:FUP851964 GEF851964:GEL851964 GOB851964:GOH851964 GXX851964:GYD851964 HHT851964:HHZ851964 HRP851964:HRV851964 IBL851964:IBR851964 ILH851964:ILN851964 IVD851964:IVJ851964 JEZ851964:JFF851964 JOV851964:JPB851964 JYR851964:JYX851964 KIN851964:KIT851964 KSJ851964:KSP851964 LCF851964:LCL851964 LMB851964:LMH851964 LVX851964:LWD851964 MFT851964:MFZ851964 MPP851964:MPV851964 MZL851964:MZR851964 NJH851964:NJN851964 NTD851964:NTJ851964 OCZ851964:ODF851964 OMV851964:ONB851964 OWR851964:OWX851964 PGN851964:PGT851964 PQJ851964:PQP851964 QAF851964:QAL851964 QKB851964:QKH851964 QTX851964:QUD851964 RDT851964:RDZ851964 RNP851964:RNV851964 RXL851964:RXR851964 SHH851964:SHN851964 SRD851964:SRJ851964 TAZ851964:TBF851964 TKV851964:TLB851964 TUR851964:TUX851964 UEN851964:UET851964 UOJ851964:UOP851964 UYF851964:UYL851964 VIB851964:VIH851964 VRX851964:VSD851964 WBT851964:WBZ851964 WLP851964:WLV851964 WVL851964:WVR851964 D917500:J917500 IZ917500:JF917500 SV917500:TB917500 ACR917500:ACX917500 AMN917500:AMT917500 AWJ917500:AWP917500 BGF917500:BGL917500 BQB917500:BQH917500 BZX917500:CAD917500 CJT917500:CJZ917500 CTP917500:CTV917500 DDL917500:DDR917500 DNH917500:DNN917500 DXD917500:DXJ917500 EGZ917500:EHF917500 EQV917500:ERB917500 FAR917500:FAX917500 FKN917500:FKT917500 FUJ917500:FUP917500 GEF917500:GEL917500 GOB917500:GOH917500 GXX917500:GYD917500 HHT917500:HHZ917500 HRP917500:HRV917500 IBL917500:IBR917500 ILH917500:ILN917500 IVD917500:IVJ917500 JEZ917500:JFF917500 JOV917500:JPB917500 JYR917500:JYX917500 KIN917500:KIT917500 KSJ917500:KSP917500 LCF917500:LCL917500 LMB917500:LMH917500 LVX917500:LWD917500 MFT917500:MFZ917500 MPP917500:MPV917500 MZL917500:MZR917500 NJH917500:NJN917500 NTD917500:NTJ917500 OCZ917500:ODF917500 OMV917500:ONB917500 OWR917500:OWX917500 PGN917500:PGT917500 PQJ917500:PQP917500 QAF917500:QAL917500 QKB917500:QKH917500 QTX917500:QUD917500 RDT917500:RDZ917500 RNP917500:RNV917500 RXL917500:RXR917500 SHH917500:SHN917500 SRD917500:SRJ917500 TAZ917500:TBF917500 TKV917500:TLB917500 TUR917500:TUX917500 UEN917500:UET917500 UOJ917500:UOP917500 UYF917500:UYL917500 VIB917500:VIH917500 VRX917500:VSD917500 WBT917500:WBZ917500 WLP917500:WLV917500 WVL917500:WVR917500 D983036:J983036 IZ983036:JF983036 SV983036:TB983036 ACR983036:ACX983036 AMN983036:AMT983036 AWJ983036:AWP983036 BGF983036:BGL983036 BQB983036:BQH983036 BZX983036:CAD983036 CJT983036:CJZ983036 CTP983036:CTV983036 DDL983036:DDR983036 DNH983036:DNN983036 DXD983036:DXJ983036 EGZ983036:EHF983036 EQV983036:ERB983036 FAR983036:FAX983036 FKN983036:FKT983036 FUJ983036:FUP983036 GEF983036:GEL983036 GOB983036:GOH983036 GXX983036:GYD983036 HHT983036:HHZ983036 HRP983036:HRV983036 IBL983036:IBR983036 ILH983036:ILN983036 IVD983036:IVJ983036 JEZ983036:JFF983036 JOV983036:JPB983036 JYR983036:JYX983036 KIN983036:KIT983036 KSJ983036:KSP983036 LCF983036:LCL983036 LMB983036:LMH983036 LVX983036:LWD983036 MFT983036:MFZ983036 MPP983036:MPV983036 MZL983036:MZR983036 NJH983036:NJN983036 NTD983036:NTJ983036 OCZ983036:ODF983036 OMV983036:ONB983036 OWR983036:OWX983036 PGN983036:PGT983036 PQJ983036:PQP983036 QAF983036:QAL983036 QKB983036:QKH983036 QTX983036:QUD983036 RDT983036:RDZ983036 RNP983036:RNV983036 RXL983036:RXR983036 SHH983036:SHN983036 SRD983036:SRJ983036 TAZ983036:TBF983036 TKV983036:TLB983036 TUR983036:TUX983036 UEN983036:UET983036 UOJ983036:UOP983036 UYF983036:UYL983036 VIB983036:VIH983036 VRX983036:VSD983036 WBT983036:WBZ983036 WLP983036:WLV983036 D7:H7" xr:uid="{627BA4BE-3FEA-4EC5-8D95-DD743382FF51}">
      <formula1>"*"</formula1>
    </dataValidation>
  </dataValidations>
  <printOptions horizontalCentered="1"/>
  <pageMargins left="0.78740157480314965" right="0.78740157480314965" top="0.78740157480314965" bottom="0.78740157480314965" header="0.31496062992125984" footer="0.59055118110236227"/>
  <pageSetup paperSize="9" scale="85" fitToHeight="0" orientation="portrait" r:id="rId1"/>
  <headerFooter scaleWithDoc="0">
    <oddFooter>&amp;R&amp;"ＭＳ ゴシック,標準"&amp;12整理番号：（事務局記入欄）</oddFooter>
  </headerFooter>
  <rowBreaks count="1" manualBreakCount="1">
    <brk id="38" max="16383" man="1"/>
  </rowBreak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1F8C8E-812C-4D2B-A409-5F17503ED9F9}">
  <sheetPr codeName="Sheet11">
    <pageSetUpPr fitToPage="1"/>
  </sheetPr>
  <dimension ref="A1:N34"/>
  <sheetViews>
    <sheetView view="pageBreakPreview" topLeftCell="A13" zoomScale="60" zoomScaleNormal="100" workbookViewId="0">
      <selection activeCell="E22" sqref="E22:K22"/>
    </sheetView>
  </sheetViews>
  <sheetFormatPr defaultColWidth="9" defaultRowHeight="13"/>
  <cols>
    <col min="1" max="1" width="4.58203125" style="488" customWidth="1"/>
    <col min="2" max="2" width="17" style="488" customWidth="1"/>
    <col min="3" max="3" width="14.4140625" style="488" customWidth="1"/>
    <col min="4" max="4" width="5.5" style="488" customWidth="1"/>
    <col min="5" max="5" width="18.08203125" style="488" customWidth="1"/>
    <col min="6" max="6" width="5.5" style="488" customWidth="1"/>
    <col min="7" max="7" width="18.08203125" style="488" customWidth="1"/>
    <col min="8" max="8" width="5.5" style="488" customWidth="1"/>
    <col min="9" max="9" width="18.08203125" style="488" customWidth="1"/>
    <col min="10" max="10" width="5" style="488" customWidth="1"/>
    <col min="11" max="11" width="21.6640625" style="488" customWidth="1"/>
    <col min="12" max="12" width="5" style="488" customWidth="1"/>
    <col min="13" max="16384" width="9" style="488"/>
  </cols>
  <sheetData>
    <row r="1" spans="1:14" ht="30" customHeight="1">
      <c r="A1" s="1337" t="s">
        <v>458</v>
      </c>
      <c r="B1" s="1337"/>
      <c r="C1" s="1337"/>
      <c r="D1" s="563"/>
      <c r="E1" s="557"/>
      <c r="F1" s="557"/>
      <c r="G1" s="557"/>
      <c r="H1" s="557"/>
      <c r="I1" s="557"/>
      <c r="J1" s="557"/>
      <c r="K1" s="557"/>
      <c r="L1" s="557"/>
      <c r="N1" s="564"/>
    </row>
    <row r="2" spans="1:14" ht="9.75" customHeight="1">
      <c r="A2" s="563"/>
      <c r="B2" s="563"/>
      <c r="C2" s="563"/>
      <c r="D2" s="563"/>
      <c r="E2" s="557"/>
      <c r="F2" s="557"/>
      <c r="G2" s="557"/>
      <c r="H2" s="557"/>
      <c r="I2" s="557"/>
      <c r="J2" s="557"/>
      <c r="K2" s="557"/>
      <c r="L2" s="557"/>
      <c r="N2" s="564"/>
    </row>
    <row r="3" spans="1:14" ht="28">
      <c r="A3" s="565"/>
      <c r="B3" s="565"/>
      <c r="C3" s="1338" t="s">
        <v>459</v>
      </c>
      <c r="D3" s="1338"/>
      <c r="E3" s="1338"/>
      <c r="F3" s="1338"/>
      <c r="G3" s="1338"/>
      <c r="H3" s="1338"/>
      <c r="I3" s="1338"/>
      <c r="J3" s="1338"/>
      <c r="K3" s="565"/>
      <c r="L3" s="565"/>
      <c r="N3" s="564"/>
    </row>
    <row r="4" spans="1:14" ht="34.5" customHeight="1">
      <c r="A4" s="566"/>
      <c r="B4" s="566"/>
      <c r="C4" s="1339" t="s">
        <v>460</v>
      </c>
      <c r="D4" s="1339"/>
      <c r="E4" s="1339"/>
      <c r="F4" s="1339"/>
      <c r="G4" s="1339"/>
      <c r="H4" s="1339"/>
      <c r="I4" s="1339"/>
      <c r="J4" s="1339"/>
      <c r="K4" s="566"/>
      <c r="L4" s="566"/>
      <c r="N4" s="564"/>
    </row>
    <row r="5" spans="1:14" ht="39.75" customHeight="1">
      <c r="A5" s="566"/>
      <c r="B5" s="566"/>
      <c r="C5" s="1340" t="str">
        <f>総表!C11</f>
        <v>国際芸術交流支援事業</v>
      </c>
      <c r="D5" s="1340"/>
      <c r="E5" s="1340"/>
      <c r="F5" s="1340"/>
      <c r="G5" s="1340"/>
      <c r="H5" s="1340"/>
      <c r="I5" s="1340"/>
      <c r="J5" s="1340"/>
      <c r="K5" s="566"/>
      <c r="L5" s="566"/>
      <c r="M5" s="567" t="s">
        <v>461</v>
      </c>
      <c r="N5" s="567"/>
    </row>
    <row r="6" spans="1:14" ht="11.25" customHeight="1">
      <c r="A6" s="566"/>
      <c r="B6" s="566"/>
      <c r="C6" s="566"/>
      <c r="D6" s="566"/>
      <c r="E6" s="566"/>
      <c r="F6" s="566"/>
      <c r="G6" s="566"/>
      <c r="H6" s="566"/>
      <c r="I6" s="1341" t="s">
        <v>462</v>
      </c>
      <c r="J6" s="1341"/>
      <c r="K6" s="1341"/>
      <c r="L6" s="566"/>
      <c r="M6" s="567"/>
      <c r="N6" s="567"/>
    </row>
    <row r="7" spans="1:14" ht="30.75" customHeight="1">
      <c r="A7" s="557"/>
      <c r="B7" s="568"/>
      <c r="C7" s="568"/>
      <c r="D7" s="568"/>
      <c r="E7" s="568"/>
      <c r="F7" s="568"/>
      <c r="G7" s="568"/>
      <c r="H7" s="568"/>
      <c r="I7" s="1336" t="s">
        <v>463</v>
      </c>
      <c r="J7" s="1336"/>
      <c r="K7" s="1336"/>
      <c r="L7" s="568"/>
      <c r="M7" s="569" t="s">
        <v>464</v>
      </c>
      <c r="N7" s="567"/>
    </row>
    <row r="8" spans="1:14" ht="21" customHeight="1">
      <c r="A8" s="557"/>
      <c r="B8" s="568"/>
      <c r="C8" s="568"/>
      <c r="D8" s="568"/>
      <c r="E8" s="568"/>
      <c r="F8" s="568"/>
      <c r="G8" s="568"/>
      <c r="H8" s="568"/>
      <c r="I8" s="570"/>
      <c r="J8" s="570"/>
      <c r="K8" s="570"/>
      <c r="L8" s="568"/>
      <c r="M8" s="567"/>
      <c r="N8" s="567"/>
    </row>
    <row r="9" spans="1:14" ht="35.25" customHeight="1">
      <c r="A9" s="557"/>
      <c r="B9" s="1342" t="s">
        <v>465</v>
      </c>
      <c r="C9" s="1342"/>
      <c r="D9" s="1342"/>
      <c r="E9" s="1342"/>
      <c r="F9" s="1342"/>
      <c r="G9" s="1342"/>
      <c r="H9" s="1342"/>
      <c r="I9" s="1342"/>
      <c r="J9" s="1342"/>
      <c r="K9" s="1342"/>
      <c r="L9" s="568"/>
      <c r="M9" s="567"/>
      <c r="N9" s="567"/>
    </row>
    <row r="10" spans="1:14" ht="17.25" customHeight="1">
      <c r="A10" s="557"/>
      <c r="B10" s="557"/>
      <c r="C10" s="557"/>
      <c r="D10" s="557"/>
      <c r="E10" s="557"/>
      <c r="F10" s="557"/>
      <c r="G10" s="557"/>
      <c r="H10" s="557"/>
      <c r="I10" s="557"/>
      <c r="J10" s="568"/>
      <c r="K10" s="568"/>
      <c r="L10" s="568"/>
      <c r="M10" s="567"/>
      <c r="N10" s="567"/>
    </row>
    <row r="11" spans="1:14" ht="36.75" customHeight="1">
      <c r="A11" s="557"/>
      <c r="B11" s="557"/>
      <c r="C11" s="557"/>
      <c r="D11" s="557"/>
      <c r="E11" s="571" t="s">
        <v>466</v>
      </c>
      <c r="F11" s="487"/>
      <c r="G11" s="572">
        <f>総表!C13</f>
        <v>0</v>
      </c>
      <c r="H11" s="573" t="s">
        <v>489</v>
      </c>
      <c r="I11" s="574">
        <f>総表!E13</f>
        <v>0</v>
      </c>
      <c r="J11" s="573"/>
      <c r="K11" s="487"/>
      <c r="L11" s="573"/>
      <c r="M11" s="567" t="s">
        <v>461</v>
      </c>
      <c r="N11" s="567"/>
    </row>
    <row r="12" spans="1:14" ht="54" customHeight="1">
      <c r="A12" s="557"/>
      <c r="B12" s="557"/>
      <c r="C12" s="557"/>
      <c r="D12" s="557"/>
      <c r="E12" s="575" t="s">
        <v>50</v>
      </c>
      <c r="F12" s="487"/>
      <c r="G12" s="1343" t="str">
        <f>総表!C15&amp;総表!D15&amp;総表!G15</f>
        <v/>
      </c>
      <c r="H12" s="1343"/>
      <c r="I12" s="1343"/>
      <c r="J12" s="1343"/>
      <c r="K12" s="1343"/>
      <c r="L12" s="1343"/>
      <c r="M12" s="567" t="s">
        <v>461</v>
      </c>
      <c r="N12" s="567"/>
    </row>
    <row r="13" spans="1:14" ht="54" customHeight="1">
      <c r="A13" s="557"/>
      <c r="B13" s="557"/>
      <c r="C13" s="557"/>
      <c r="D13" s="557"/>
      <c r="E13" s="575" t="s">
        <v>467</v>
      </c>
      <c r="F13" s="487"/>
      <c r="G13" s="1343">
        <f>総表!C17</f>
        <v>0</v>
      </c>
      <c r="H13" s="1343"/>
      <c r="I13" s="1343"/>
      <c r="J13" s="1343"/>
      <c r="K13" s="1343"/>
      <c r="L13" s="1343"/>
      <c r="M13" s="567" t="s">
        <v>461</v>
      </c>
      <c r="N13" s="567"/>
    </row>
    <row r="14" spans="1:14" ht="54" customHeight="1">
      <c r="A14" s="557"/>
      <c r="B14" s="557"/>
      <c r="C14" s="557"/>
      <c r="D14" s="557"/>
      <c r="E14" s="576" t="s">
        <v>468</v>
      </c>
      <c r="F14" s="487"/>
      <c r="G14" s="1343">
        <f>総表!C18</f>
        <v>0</v>
      </c>
      <c r="H14" s="1343"/>
      <c r="I14" s="1343"/>
      <c r="J14" s="1343"/>
      <c r="K14" s="1343"/>
      <c r="L14" s="1343"/>
      <c r="M14" s="567" t="s">
        <v>461</v>
      </c>
      <c r="N14" s="567"/>
    </row>
    <row r="15" spans="1:14" ht="54" customHeight="1">
      <c r="A15" s="557"/>
      <c r="B15" s="557"/>
      <c r="C15" s="557"/>
      <c r="D15" s="557"/>
      <c r="E15" s="576" t="s">
        <v>469</v>
      </c>
      <c r="F15" s="487"/>
      <c r="G15" s="1343">
        <f>総表!C19</f>
        <v>0</v>
      </c>
      <c r="H15" s="1343"/>
      <c r="I15" s="1343"/>
      <c r="J15" s="577"/>
      <c r="K15" s="577"/>
      <c r="L15" s="577"/>
      <c r="M15" s="567" t="s">
        <v>461</v>
      </c>
      <c r="N15" s="567"/>
    </row>
    <row r="16" spans="1:14" ht="9.75" customHeight="1">
      <c r="A16" s="557"/>
      <c r="B16" s="557"/>
      <c r="C16" s="557"/>
      <c r="D16" s="557"/>
      <c r="E16" s="557"/>
      <c r="F16" s="557"/>
      <c r="G16" s="557"/>
      <c r="H16" s="557"/>
      <c r="I16" s="557"/>
      <c r="J16" s="568"/>
      <c r="K16" s="568"/>
      <c r="L16" s="568"/>
    </row>
    <row r="17" spans="1:13" ht="69.75" customHeight="1">
      <c r="A17" s="557"/>
      <c r="B17" s="1344" t="s">
        <v>470</v>
      </c>
      <c r="C17" s="1344"/>
      <c r="D17" s="1344"/>
      <c r="E17" s="1344"/>
      <c r="F17" s="1344"/>
      <c r="G17" s="1344"/>
      <c r="H17" s="1344"/>
      <c r="I17" s="1344"/>
      <c r="J17" s="1344"/>
      <c r="K17" s="1344"/>
      <c r="L17" s="568"/>
    </row>
    <row r="18" spans="1:13" ht="4.5" customHeight="1">
      <c r="A18" s="557"/>
      <c r="B18" s="578"/>
      <c r="C18" s="578"/>
      <c r="D18" s="578"/>
      <c r="E18" s="578"/>
      <c r="F18" s="578"/>
      <c r="G18" s="578"/>
      <c r="H18" s="578"/>
      <c r="I18" s="578"/>
      <c r="J18" s="578"/>
      <c r="K18" s="578"/>
      <c r="L18" s="568"/>
    </row>
    <row r="19" spans="1:13" ht="21">
      <c r="A19" s="557"/>
      <c r="B19" s="1345" t="s">
        <v>471</v>
      </c>
      <c r="C19" s="1345"/>
      <c r="D19" s="1345"/>
      <c r="E19" s="1345"/>
      <c r="F19" s="1345"/>
      <c r="G19" s="1345"/>
      <c r="H19" s="1345"/>
      <c r="I19" s="1345"/>
      <c r="J19" s="1345"/>
      <c r="K19" s="1345"/>
      <c r="L19" s="568"/>
    </row>
    <row r="20" spans="1:13" ht="3.75" customHeight="1">
      <c r="A20" s="557"/>
      <c r="B20" s="579"/>
      <c r="C20" s="579"/>
      <c r="D20" s="579"/>
      <c r="E20" s="579"/>
      <c r="F20" s="579"/>
      <c r="G20" s="579"/>
      <c r="H20" s="579"/>
      <c r="I20" s="579"/>
      <c r="J20" s="579"/>
      <c r="K20" s="579"/>
      <c r="L20" s="568"/>
    </row>
    <row r="21" spans="1:13" ht="64.5" customHeight="1">
      <c r="A21" s="557"/>
      <c r="B21" s="1342" t="s">
        <v>472</v>
      </c>
      <c r="C21" s="1342"/>
      <c r="D21" s="580"/>
      <c r="E21" s="1346">
        <f>総表!C25</f>
        <v>0</v>
      </c>
      <c r="F21" s="1346"/>
      <c r="G21" s="1346"/>
      <c r="H21" s="1346"/>
      <c r="I21" s="1346"/>
      <c r="J21" s="1346"/>
      <c r="K21" s="1346"/>
      <c r="L21" s="557"/>
      <c r="M21" s="581" t="s">
        <v>473</v>
      </c>
    </row>
    <row r="22" spans="1:13" ht="64.5" customHeight="1">
      <c r="A22" s="487"/>
      <c r="B22" s="1342" t="s">
        <v>474</v>
      </c>
      <c r="C22" s="1342"/>
      <c r="D22" s="580"/>
      <c r="E22" s="1347">
        <f>総表!D49</f>
        <v>0</v>
      </c>
      <c r="F22" s="1347"/>
      <c r="G22" s="1347"/>
      <c r="H22" s="1347"/>
      <c r="I22" s="1347"/>
      <c r="J22" s="1347"/>
      <c r="K22" s="1347"/>
      <c r="L22" s="557"/>
      <c r="M22" s="581" t="s">
        <v>473</v>
      </c>
    </row>
    <row r="23" spans="1:13" ht="30" hidden="1" customHeight="1">
      <c r="A23" s="487"/>
      <c r="B23" s="580"/>
      <c r="C23" s="580"/>
      <c r="D23" s="580"/>
      <c r="E23" s="582"/>
      <c r="F23" s="583"/>
      <c r="G23" s="583"/>
      <c r="H23" s="584"/>
      <c r="I23" s="584"/>
      <c r="J23" s="584"/>
      <c r="K23" s="584"/>
      <c r="L23" s="557"/>
      <c r="M23" s="585"/>
    </row>
    <row r="24" spans="1:13" ht="30" hidden="1" customHeight="1">
      <c r="A24" s="487"/>
      <c r="B24" s="580"/>
      <c r="C24" s="580"/>
      <c r="D24" s="580"/>
      <c r="E24" s="586"/>
      <c r="F24" s="583"/>
      <c r="G24" s="583"/>
      <c r="H24" s="587"/>
      <c r="I24" s="584"/>
      <c r="J24" s="584"/>
      <c r="K24" s="584"/>
      <c r="L24" s="557"/>
      <c r="M24" s="585"/>
    </row>
    <row r="25" spans="1:13" ht="36" hidden="1" customHeight="1">
      <c r="A25" s="487"/>
      <c r="B25" s="580"/>
      <c r="C25" s="580"/>
      <c r="D25" s="580"/>
      <c r="E25" s="557"/>
      <c r="F25" s="588"/>
      <c r="G25" s="588"/>
      <c r="H25" s="588"/>
      <c r="I25" s="588"/>
      <c r="J25" s="588"/>
      <c r="K25" s="588"/>
      <c r="L25" s="557"/>
      <c r="M25" s="585"/>
    </row>
    <row r="26" spans="1:13" ht="64.5" customHeight="1">
      <c r="A26" s="487"/>
      <c r="B26" s="1342" t="s">
        <v>475</v>
      </c>
      <c r="C26" s="1342"/>
      <c r="D26" s="580"/>
      <c r="E26" s="577"/>
      <c r="F26" s="577"/>
      <c r="G26" s="577"/>
      <c r="H26" s="577"/>
      <c r="I26" s="577"/>
      <c r="J26" s="577"/>
      <c r="K26" s="577"/>
      <c r="L26" s="557"/>
    </row>
    <row r="27" spans="1:13" ht="55.5" customHeight="1">
      <c r="B27" s="1348" t="s">
        <v>476</v>
      </c>
      <c r="C27" s="1349"/>
      <c r="D27" s="1350" t="s">
        <v>477</v>
      </c>
      <c r="E27" s="1351"/>
      <c r="F27" s="1351"/>
      <c r="G27" s="1351"/>
      <c r="H27" s="1351"/>
      <c r="I27" s="1351"/>
      <c r="J27" s="1351"/>
      <c r="K27" s="1352"/>
      <c r="L27" s="487"/>
      <c r="M27" s="487"/>
    </row>
    <row r="28" spans="1:13" ht="55.5" customHeight="1">
      <c r="B28" s="1348" t="s">
        <v>478</v>
      </c>
      <c r="C28" s="1349"/>
      <c r="D28" s="1350" t="s">
        <v>479</v>
      </c>
      <c r="E28" s="1351"/>
      <c r="F28" s="1351"/>
      <c r="G28" s="1352"/>
      <c r="H28" s="1353" t="s">
        <v>480</v>
      </c>
      <c r="I28" s="1354"/>
      <c r="J28" s="1355"/>
      <c r="K28" s="1356"/>
      <c r="L28" s="487"/>
      <c r="M28" s="487"/>
    </row>
    <row r="29" spans="1:13" ht="55.5" customHeight="1">
      <c r="B29" s="1348" t="s">
        <v>481</v>
      </c>
      <c r="C29" s="1360"/>
      <c r="D29" s="1350" t="s">
        <v>482</v>
      </c>
      <c r="E29" s="1351"/>
      <c r="F29" s="1351"/>
      <c r="G29" s="1361"/>
      <c r="H29" s="1362"/>
      <c r="I29" s="1351"/>
      <c r="J29" s="1351"/>
      <c r="K29" s="1352"/>
      <c r="L29" s="487"/>
      <c r="M29" s="487" t="s">
        <v>483</v>
      </c>
    </row>
    <row r="30" spans="1:13" ht="55.5" customHeight="1">
      <c r="B30" s="1348" t="s">
        <v>484</v>
      </c>
      <c r="C30" s="1349"/>
      <c r="D30" s="1363"/>
      <c r="E30" s="1364"/>
      <c r="F30" s="1364"/>
      <c r="G30" s="1364"/>
      <c r="H30" s="1364"/>
      <c r="I30" s="1364"/>
      <c r="J30" s="1364"/>
      <c r="K30" s="1365"/>
      <c r="L30" s="487"/>
      <c r="M30" s="487"/>
    </row>
    <row r="31" spans="1:13" ht="73.5" customHeight="1">
      <c r="B31" s="1366" t="s">
        <v>485</v>
      </c>
      <c r="C31" s="1367"/>
      <c r="D31" s="1357"/>
      <c r="E31" s="1358"/>
      <c r="F31" s="1358"/>
      <c r="G31" s="1358"/>
      <c r="H31" s="1358"/>
      <c r="I31" s="1358"/>
      <c r="J31" s="1358"/>
      <c r="K31" s="1359"/>
      <c r="L31" s="487"/>
      <c r="M31" s="487" t="s">
        <v>486</v>
      </c>
    </row>
    <row r="32" spans="1:13" ht="73.5" customHeight="1">
      <c r="B32" s="1348" t="s">
        <v>487</v>
      </c>
      <c r="C32" s="1349"/>
      <c r="D32" s="1357"/>
      <c r="E32" s="1358"/>
      <c r="F32" s="1358"/>
      <c r="G32" s="1358"/>
      <c r="H32" s="1358"/>
      <c r="I32" s="1358"/>
      <c r="J32" s="1358"/>
      <c r="K32" s="1359"/>
      <c r="L32" s="487"/>
      <c r="M32" s="487"/>
    </row>
    <row r="33" spans="2:2" ht="25.5" customHeight="1">
      <c r="B33" s="589" t="s">
        <v>488</v>
      </c>
    </row>
    <row r="34" spans="2:2" ht="25.5" customHeight="1"/>
  </sheetData>
  <sheetProtection selectLockedCells="1"/>
  <mergeCells count="33">
    <mergeCell ref="B32:C32"/>
    <mergeCell ref="D32:K32"/>
    <mergeCell ref="B29:C29"/>
    <mergeCell ref="D29:G29"/>
    <mergeCell ref="H29:K29"/>
    <mergeCell ref="B30:C30"/>
    <mergeCell ref="D30:K30"/>
    <mergeCell ref="B31:C31"/>
    <mergeCell ref="D31:K31"/>
    <mergeCell ref="B27:C27"/>
    <mergeCell ref="D27:K27"/>
    <mergeCell ref="B28:C28"/>
    <mergeCell ref="D28:G28"/>
    <mergeCell ref="H28:I28"/>
    <mergeCell ref="J28:K28"/>
    <mergeCell ref="B26:C26"/>
    <mergeCell ref="B9:K9"/>
    <mergeCell ref="G12:L12"/>
    <mergeCell ref="G13:L13"/>
    <mergeCell ref="G14:L14"/>
    <mergeCell ref="G15:I15"/>
    <mergeCell ref="B17:K17"/>
    <mergeCell ref="B19:K19"/>
    <mergeCell ref="B21:C21"/>
    <mergeCell ref="E21:K21"/>
    <mergeCell ref="B22:C22"/>
    <mergeCell ref="E22:K22"/>
    <mergeCell ref="I7:K7"/>
    <mergeCell ref="A1:C1"/>
    <mergeCell ref="C3:J3"/>
    <mergeCell ref="C4:J4"/>
    <mergeCell ref="C5:J5"/>
    <mergeCell ref="I6:K6"/>
  </mergeCells>
  <phoneticPr fontId="9"/>
  <conditionalFormatting sqref="H29:K29">
    <cfRule type="expression" dxfId="2" priority="2">
      <formula>NOT($D$29="その他")</formula>
    </cfRule>
  </conditionalFormatting>
  <conditionalFormatting sqref="F23:G23">
    <cfRule type="containsText" dxfId="1" priority="1" operator="containsText" text="要入力">
      <formula>NOT(ISERROR(SEARCH("要入力",F23)))</formula>
    </cfRule>
  </conditionalFormatting>
  <dataValidations count="1">
    <dataValidation type="list" allowBlank="1" showInputMessage="1" showErrorMessage="1" sqref="D29:G29" xr:uid="{4215280F-AEB4-4985-A478-77453A048BD8}">
      <formula1>"普通,当座,その他"</formula1>
    </dataValidation>
  </dataValidations>
  <printOptions horizontalCentered="1"/>
  <pageMargins left="0.78740157480314965" right="0.78740157480314965" top="0.78740157480314965" bottom="0.78740157480314965" header="0.31496062992125984" footer="0.59055118110236227"/>
  <pageSetup paperSize="9" scale="56" fitToHeight="0" orientation="portrait" r:id="rId1"/>
  <headerFooter scaleWithDoc="0">
    <oddFooter>&amp;R&amp;"ＭＳ ゴシック,標準"&amp;12整理番号：（事務局記入欄）</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9">
    <tabColor theme="0" tint="-0.499984740745262"/>
  </sheetPr>
  <dimension ref="A1:E9"/>
  <sheetViews>
    <sheetView workbookViewId="0">
      <selection sqref="A1:XFD1048576"/>
    </sheetView>
  </sheetViews>
  <sheetFormatPr defaultRowHeight="18"/>
  <cols>
    <col min="1" max="1" width="12.33203125" bestFit="1" customWidth="1"/>
    <col min="2" max="2" width="8.58203125" bestFit="1" customWidth="1"/>
    <col min="3" max="3" width="12.33203125" bestFit="1" customWidth="1"/>
    <col min="4" max="4" width="22.25" bestFit="1" customWidth="1"/>
    <col min="5" max="5" width="8.58203125" bestFit="1" customWidth="1"/>
    <col min="257" max="257" width="12.33203125" bestFit="1" customWidth="1"/>
    <col min="258" max="258" width="8.58203125" bestFit="1" customWidth="1"/>
    <col min="259" max="259" width="12.33203125" bestFit="1" customWidth="1"/>
    <col min="260" max="260" width="22.25" bestFit="1" customWidth="1"/>
    <col min="261" max="261" width="8.58203125" bestFit="1" customWidth="1"/>
    <col min="513" max="513" width="12.33203125" bestFit="1" customWidth="1"/>
    <col min="514" max="514" width="8.58203125" bestFit="1" customWidth="1"/>
    <col min="515" max="515" width="12.33203125" bestFit="1" customWidth="1"/>
    <col min="516" max="516" width="22.25" bestFit="1" customWidth="1"/>
    <col min="517" max="517" width="8.58203125" bestFit="1" customWidth="1"/>
    <col min="769" max="769" width="12.33203125" bestFit="1" customWidth="1"/>
    <col min="770" max="770" width="8.58203125" bestFit="1" customWidth="1"/>
    <col min="771" max="771" width="12.33203125" bestFit="1" customWidth="1"/>
    <col min="772" max="772" width="22.25" bestFit="1" customWidth="1"/>
    <col min="773" max="773" width="8.58203125" bestFit="1" customWidth="1"/>
    <col min="1025" max="1025" width="12.33203125" bestFit="1" customWidth="1"/>
    <col min="1026" max="1026" width="8.58203125" bestFit="1" customWidth="1"/>
    <col min="1027" max="1027" width="12.33203125" bestFit="1" customWidth="1"/>
    <col min="1028" max="1028" width="22.25" bestFit="1" customWidth="1"/>
    <col min="1029" max="1029" width="8.58203125" bestFit="1" customWidth="1"/>
    <col min="1281" max="1281" width="12.33203125" bestFit="1" customWidth="1"/>
    <col min="1282" max="1282" width="8.58203125" bestFit="1" customWidth="1"/>
    <col min="1283" max="1283" width="12.33203125" bestFit="1" customWidth="1"/>
    <col min="1284" max="1284" width="22.25" bestFit="1" customWidth="1"/>
    <col min="1285" max="1285" width="8.58203125" bestFit="1" customWidth="1"/>
    <col min="1537" max="1537" width="12.33203125" bestFit="1" customWidth="1"/>
    <col min="1538" max="1538" width="8.58203125" bestFit="1" customWidth="1"/>
    <col min="1539" max="1539" width="12.33203125" bestFit="1" customWidth="1"/>
    <col min="1540" max="1540" width="22.25" bestFit="1" customWidth="1"/>
    <col min="1541" max="1541" width="8.58203125" bestFit="1" customWidth="1"/>
    <col min="1793" max="1793" width="12.33203125" bestFit="1" customWidth="1"/>
    <col min="1794" max="1794" width="8.58203125" bestFit="1" customWidth="1"/>
    <col min="1795" max="1795" width="12.33203125" bestFit="1" customWidth="1"/>
    <col min="1796" max="1796" width="22.25" bestFit="1" customWidth="1"/>
    <col min="1797" max="1797" width="8.58203125" bestFit="1" customWidth="1"/>
    <col min="2049" max="2049" width="12.33203125" bestFit="1" customWidth="1"/>
    <col min="2050" max="2050" width="8.58203125" bestFit="1" customWidth="1"/>
    <col min="2051" max="2051" width="12.33203125" bestFit="1" customWidth="1"/>
    <col min="2052" max="2052" width="22.25" bestFit="1" customWidth="1"/>
    <col min="2053" max="2053" width="8.58203125" bestFit="1" customWidth="1"/>
    <col min="2305" max="2305" width="12.33203125" bestFit="1" customWidth="1"/>
    <col min="2306" max="2306" width="8.58203125" bestFit="1" customWidth="1"/>
    <col min="2307" max="2307" width="12.33203125" bestFit="1" customWidth="1"/>
    <col min="2308" max="2308" width="22.25" bestFit="1" customWidth="1"/>
    <col min="2309" max="2309" width="8.58203125" bestFit="1" customWidth="1"/>
    <col min="2561" max="2561" width="12.33203125" bestFit="1" customWidth="1"/>
    <col min="2562" max="2562" width="8.58203125" bestFit="1" customWidth="1"/>
    <col min="2563" max="2563" width="12.33203125" bestFit="1" customWidth="1"/>
    <col min="2564" max="2564" width="22.25" bestFit="1" customWidth="1"/>
    <col min="2565" max="2565" width="8.58203125" bestFit="1" customWidth="1"/>
    <col min="2817" max="2817" width="12.33203125" bestFit="1" customWidth="1"/>
    <col min="2818" max="2818" width="8.58203125" bestFit="1" customWidth="1"/>
    <col min="2819" max="2819" width="12.33203125" bestFit="1" customWidth="1"/>
    <col min="2820" max="2820" width="22.25" bestFit="1" customWidth="1"/>
    <col min="2821" max="2821" width="8.58203125" bestFit="1" customWidth="1"/>
    <col min="3073" max="3073" width="12.33203125" bestFit="1" customWidth="1"/>
    <col min="3074" max="3074" width="8.58203125" bestFit="1" customWidth="1"/>
    <col min="3075" max="3075" width="12.33203125" bestFit="1" customWidth="1"/>
    <col min="3076" max="3076" width="22.25" bestFit="1" customWidth="1"/>
    <col min="3077" max="3077" width="8.58203125" bestFit="1" customWidth="1"/>
    <col min="3329" max="3329" width="12.33203125" bestFit="1" customWidth="1"/>
    <col min="3330" max="3330" width="8.58203125" bestFit="1" customWidth="1"/>
    <col min="3331" max="3331" width="12.33203125" bestFit="1" customWidth="1"/>
    <col min="3332" max="3332" width="22.25" bestFit="1" customWidth="1"/>
    <col min="3333" max="3333" width="8.58203125" bestFit="1" customWidth="1"/>
    <col min="3585" max="3585" width="12.33203125" bestFit="1" customWidth="1"/>
    <col min="3586" max="3586" width="8.58203125" bestFit="1" customWidth="1"/>
    <col min="3587" max="3587" width="12.33203125" bestFit="1" customWidth="1"/>
    <col min="3588" max="3588" width="22.25" bestFit="1" customWidth="1"/>
    <col min="3589" max="3589" width="8.58203125" bestFit="1" customWidth="1"/>
    <col min="3841" max="3841" width="12.33203125" bestFit="1" customWidth="1"/>
    <col min="3842" max="3842" width="8.58203125" bestFit="1" customWidth="1"/>
    <col min="3843" max="3843" width="12.33203125" bestFit="1" customWidth="1"/>
    <col min="3844" max="3844" width="22.25" bestFit="1" customWidth="1"/>
    <col min="3845" max="3845" width="8.58203125" bestFit="1" customWidth="1"/>
    <col min="4097" max="4097" width="12.33203125" bestFit="1" customWidth="1"/>
    <col min="4098" max="4098" width="8.58203125" bestFit="1" customWidth="1"/>
    <col min="4099" max="4099" width="12.33203125" bestFit="1" customWidth="1"/>
    <col min="4100" max="4100" width="22.25" bestFit="1" customWidth="1"/>
    <col min="4101" max="4101" width="8.58203125" bestFit="1" customWidth="1"/>
    <col min="4353" max="4353" width="12.33203125" bestFit="1" customWidth="1"/>
    <col min="4354" max="4354" width="8.58203125" bestFit="1" customWidth="1"/>
    <col min="4355" max="4355" width="12.33203125" bestFit="1" customWidth="1"/>
    <col min="4356" max="4356" width="22.25" bestFit="1" customWidth="1"/>
    <col min="4357" max="4357" width="8.58203125" bestFit="1" customWidth="1"/>
    <col min="4609" max="4609" width="12.33203125" bestFit="1" customWidth="1"/>
    <col min="4610" max="4610" width="8.58203125" bestFit="1" customWidth="1"/>
    <col min="4611" max="4611" width="12.33203125" bestFit="1" customWidth="1"/>
    <col min="4612" max="4612" width="22.25" bestFit="1" customWidth="1"/>
    <col min="4613" max="4613" width="8.58203125" bestFit="1" customWidth="1"/>
    <col min="4865" max="4865" width="12.33203125" bestFit="1" customWidth="1"/>
    <col min="4866" max="4866" width="8.58203125" bestFit="1" customWidth="1"/>
    <col min="4867" max="4867" width="12.33203125" bestFit="1" customWidth="1"/>
    <col min="4868" max="4868" width="22.25" bestFit="1" customWidth="1"/>
    <col min="4869" max="4869" width="8.58203125" bestFit="1" customWidth="1"/>
    <col min="5121" max="5121" width="12.33203125" bestFit="1" customWidth="1"/>
    <col min="5122" max="5122" width="8.58203125" bestFit="1" customWidth="1"/>
    <col min="5123" max="5123" width="12.33203125" bestFit="1" customWidth="1"/>
    <col min="5124" max="5124" width="22.25" bestFit="1" customWidth="1"/>
    <col min="5125" max="5125" width="8.58203125" bestFit="1" customWidth="1"/>
    <col min="5377" max="5377" width="12.33203125" bestFit="1" customWidth="1"/>
    <col min="5378" max="5378" width="8.58203125" bestFit="1" customWidth="1"/>
    <col min="5379" max="5379" width="12.33203125" bestFit="1" customWidth="1"/>
    <col min="5380" max="5380" width="22.25" bestFit="1" customWidth="1"/>
    <col min="5381" max="5381" width="8.58203125" bestFit="1" customWidth="1"/>
    <col min="5633" max="5633" width="12.33203125" bestFit="1" customWidth="1"/>
    <col min="5634" max="5634" width="8.58203125" bestFit="1" customWidth="1"/>
    <col min="5635" max="5635" width="12.33203125" bestFit="1" customWidth="1"/>
    <col min="5636" max="5636" width="22.25" bestFit="1" customWidth="1"/>
    <col min="5637" max="5637" width="8.58203125" bestFit="1" customWidth="1"/>
    <col min="5889" max="5889" width="12.33203125" bestFit="1" customWidth="1"/>
    <col min="5890" max="5890" width="8.58203125" bestFit="1" customWidth="1"/>
    <col min="5891" max="5891" width="12.33203125" bestFit="1" customWidth="1"/>
    <col min="5892" max="5892" width="22.25" bestFit="1" customWidth="1"/>
    <col min="5893" max="5893" width="8.58203125" bestFit="1" customWidth="1"/>
    <col min="6145" max="6145" width="12.33203125" bestFit="1" customWidth="1"/>
    <col min="6146" max="6146" width="8.58203125" bestFit="1" customWidth="1"/>
    <col min="6147" max="6147" width="12.33203125" bestFit="1" customWidth="1"/>
    <col min="6148" max="6148" width="22.25" bestFit="1" customWidth="1"/>
    <col min="6149" max="6149" width="8.58203125" bestFit="1" customWidth="1"/>
    <col min="6401" max="6401" width="12.33203125" bestFit="1" customWidth="1"/>
    <col min="6402" max="6402" width="8.58203125" bestFit="1" customWidth="1"/>
    <col min="6403" max="6403" width="12.33203125" bestFit="1" customWidth="1"/>
    <col min="6404" max="6404" width="22.25" bestFit="1" customWidth="1"/>
    <col min="6405" max="6405" width="8.58203125" bestFit="1" customWidth="1"/>
    <col min="6657" max="6657" width="12.33203125" bestFit="1" customWidth="1"/>
    <col min="6658" max="6658" width="8.58203125" bestFit="1" customWidth="1"/>
    <col min="6659" max="6659" width="12.33203125" bestFit="1" customWidth="1"/>
    <col min="6660" max="6660" width="22.25" bestFit="1" customWidth="1"/>
    <col min="6661" max="6661" width="8.58203125" bestFit="1" customWidth="1"/>
    <col min="6913" max="6913" width="12.33203125" bestFit="1" customWidth="1"/>
    <col min="6914" max="6914" width="8.58203125" bestFit="1" customWidth="1"/>
    <col min="6915" max="6915" width="12.33203125" bestFit="1" customWidth="1"/>
    <col min="6916" max="6916" width="22.25" bestFit="1" customWidth="1"/>
    <col min="6917" max="6917" width="8.58203125" bestFit="1" customWidth="1"/>
    <col min="7169" max="7169" width="12.33203125" bestFit="1" customWidth="1"/>
    <col min="7170" max="7170" width="8.58203125" bestFit="1" customWidth="1"/>
    <col min="7171" max="7171" width="12.33203125" bestFit="1" customWidth="1"/>
    <col min="7172" max="7172" width="22.25" bestFit="1" customWidth="1"/>
    <col min="7173" max="7173" width="8.58203125" bestFit="1" customWidth="1"/>
    <col min="7425" max="7425" width="12.33203125" bestFit="1" customWidth="1"/>
    <col min="7426" max="7426" width="8.58203125" bestFit="1" customWidth="1"/>
    <col min="7427" max="7427" width="12.33203125" bestFit="1" customWidth="1"/>
    <col min="7428" max="7428" width="22.25" bestFit="1" customWidth="1"/>
    <col min="7429" max="7429" width="8.58203125" bestFit="1" customWidth="1"/>
    <col min="7681" max="7681" width="12.33203125" bestFit="1" customWidth="1"/>
    <col min="7682" max="7682" width="8.58203125" bestFit="1" customWidth="1"/>
    <col min="7683" max="7683" width="12.33203125" bestFit="1" customWidth="1"/>
    <col min="7684" max="7684" width="22.25" bestFit="1" customWidth="1"/>
    <col min="7685" max="7685" width="8.58203125" bestFit="1" customWidth="1"/>
    <col min="7937" max="7937" width="12.33203125" bestFit="1" customWidth="1"/>
    <col min="7938" max="7938" width="8.58203125" bestFit="1" customWidth="1"/>
    <col min="7939" max="7939" width="12.33203125" bestFit="1" customWidth="1"/>
    <col min="7940" max="7940" width="22.25" bestFit="1" customWidth="1"/>
    <col min="7941" max="7941" width="8.58203125" bestFit="1" customWidth="1"/>
    <col min="8193" max="8193" width="12.33203125" bestFit="1" customWidth="1"/>
    <col min="8194" max="8194" width="8.58203125" bestFit="1" customWidth="1"/>
    <col min="8195" max="8195" width="12.33203125" bestFit="1" customWidth="1"/>
    <col min="8196" max="8196" width="22.25" bestFit="1" customWidth="1"/>
    <col min="8197" max="8197" width="8.58203125" bestFit="1" customWidth="1"/>
    <col min="8449" max="8449" width="12.33203125" bestFit="1" customWidth="1"/>
    <col min="8450" max="8450" width="8.58203125" bestFit="1" customWidth="1"/>
    <col min="8451" max="8451" width="12.33203125" bestFit="1" customWidth="1"/>
    <col min="8452" max="8452" width="22.25" bestFit="1" customWidth="1"/>
    <col min="8453" max="8453" width="8.58203125" bestFit="1" customWidth="1"/>
    <col min="8705" max="8705" width="12.33203125" bestFit="1" customWidth="1"/>
    <col min="8706" max="8706" width="8.58203125" bestFit="1" customWidth="1"/>
    <col min="8707" max="8707" width="12.33203125" bestFit="1" customWidth="1"/>
    <col min="8708" max="8708" width="22.25" bestFit="1" customWidth="1"/>
    <col min="8709" max="8709" width="8.58203125" bestFit="1" customWidth="1"/>
    <col min="8961" max="8961" width="12.33203125" bestFit="1" customWidth="1"/>
    <col min="8962" max="8962" width="8.58203125" bestFit="1" customWidth="1"/>
    <col min="8963" max="8963" width="12.33203125" bestFit="1" customWidth="1"/>
    <col min="8964" max="8964" width="22.25" bestFit="1" customWidth="1"/>
    <col min="8965" max="8965" width="8.58203125" bestFit="1" customWidth="1"/>
    <col min="9217" max="9217" width="12.33203125" bestFit="1" customWidth="1"/>
    <col min="9218" max="9218" width="8.58203125" bestFit="1" customWidth="1"/>
    <col min="9219" max="9219" width="12.33203125" bestFit="1" customWidth="1"/>
    <col min="9220" max="9220" width="22.25" bestFit="1" customWidth="1"/>
    <col min="9221" max="9221" width="8.58203125" bestFit="1" customWidth="1"/>
    <col min="9473" max="9473" width="12.33203125" bestFit="1" customWidth="1"/>
    <col min="9474" max="9474" width="8.58203125" bestFit="1" customWidth="1"/>
    <col min="9475" max="9475" width="12.33203125" bestFit="1" customWidth="1"/>
    <col min="9476" max="9476" width="22.25" bestFit="1" customWidth="1"/>
    <col min="9477" max="9477" width="8.58203125" bestFit="1" customWidth="1"/>
    <col min="9729" max="9729" width="12.33203125" bestFit="1" customWidth="1"/>
    <col min="9730" max="9730" width="8.58203125" bestFit="1" customWidth="1"/>
    <col min="9731" max="9731" width="12.33203125" bestFit="1" customWidth="1"/>
    <col min="9732" max="9732" width="22.25" bestFit="1" customWidth="1"/>
    <col min="9733" max="9733" width="8.58203125" bestFit="1" customWidth="1"/>
    <col min="9985" max="9985" width="12.33203125" bestFit="1" customWidth="1"/>
    <col min="9986" max="9986" width="8.58203125" bestFit="1" customWidth="1"/>
    <col min="9987" max="9987" width="12.33203125" bestFit="1" customWidth="1"/>
    <col min="9988" max="9988" width="22.25" bestFit="1" customWidth="1"/>
    <col min="9989" max="9989" width="8.58203125" bestFit="1" customWidth="1"/>
    <col min="10241" max="10241" width="12.33203125" bestFit="1" customWidth="1"/>
    <col min="10242" max="10242" width="8.58203125" bestFit="1" customWidth="1"/>
    <col min="10243" max="10243" width="12.33203125" bestFit="1" customWidth="1"/>
    <col min="10244" max="10244" width="22.25" bestFit="1" customWidth="1"/>
    <col min="10245" max="10245" width="8.58203125" bestFit="1" customWidth="1"/>
    <col min="10497" max="10497" width="12.33203125" bestFit="1" customWidth="1"/>
    <col min="10498" max="10498" width="8.58203125" bestFit="1" customWidth="1"/>
    <col min="10499" max="10499" width="12.33203125" bestFit="1" customWidth="1"/>
    <col min="10500" max="10500" width="22.25" bestFit="1" customWidth="1"/>
    <col min="10501" max="10501" width="8.58203125" bestFit="1" customWidth="1"/>
    <col min="10753" max="10753" width="12.33203125" bestFit="1" customWidth="1"/>
    <col min="10754" max="10754" width="8.58203125" bestFit="1" customWidth="1"/>
    <col min="10755" max="10755" width="12.33203125" bestFit="1" customWidth="1"/>
    <col min="10756" max="10756" width="22.25" bestFit="1" customWidth="1"/>
    <col min="10757" max="10757" width="8.58203125" bestFit="1" customWidth="1"/>
    <col min="11009" max="11009" width="12.33203125" bestFit="1" customWidth="1"/>
    <col min="11010" max="11010" width="8.58203125" bestFit="1" customWidth="1"/>
    <col min="11011" max="11011" width="12.33203125" bestFit="1" customWidth="1"/>
    <col min="11012" max="11012" width="22.25" bestFit="1" customWidth="1"/>
    <col min="11013" max="11013" width="8.58203125" bestFit="1" customWidth="1"/>
    <col min="11265" max="11265" width="12.33203125" bestFit="1" customWidth="1"/>
    <col min="11266" max="11266" width="8.58203125" bestFit="1" customWidth="1"/>
    <col min="11267" max="11267" width="12.33203125" bestFit="1" customWidth="1"/>
    <col min="11268" max="11268" width="22.25" bestFit="1" customWidth="1"/>
    <col min="11269" max="11269" width="8.58203125" bestFit="1" customWidth="1"/>
    <col min="11521" max="11521" width="12.33203125" bestFit="1" customWidth="1"/>
    <col min="11522" max="11522" width="8.58203125" bestFit="1" customWidth="1"/>
    <col min="11523" max="11523" width="12.33203125" bestFit="1" customWidth="1"/>
    <col min="11524" max="11524" width="22.25" bestFit="1" customWidth="1"/>
    <col min="11525" max="11525" width="8.58203125" bestFit="1" customWidth="1"/>
    <col min="11777" max="11777" width="12.33203125" bestFit="1" customWidth="1"/>
    <col min="11778" max="11778" width="8.58203125" bestFit="1" customWidth="1"/>
    <col min="11779" max="11779" width="12.33203125" bestFit="1" customWidth="1"/>
    <col min="11780" max="11780" width="22.25" bestFit="1" customWidth="1"/>
    <col min="11781" max="11781" width="8.58203125" bestFit="1" customWidth="1"/>
    <col min="12033" max="12033" width="12.33203125" bestFit="1" customWidth="1"/>
    <col min="12034" max="12034" width="8.58203125" bestFit="1" customWidth="1"/>
    <col min="12035" max="12035" width="12.33203125" bestFit="1" customWidth="1"/>
    <col min="12036" max="12036" width="22.25" bestFit="1" customWidth="1"/>
    <col min="12037" max="12037" width="8.58203125" bestFit="1" customWidth="1"/>
    <col min="12289" max="12289" width="12.33203125" bestFit="1" customWidth="1"/>
    <col min="12290" max="12290" width="8.58203125" bestFit="1" customWidth="1"/>
    <col min="12291" max="12291" width="12.33203125" bestFit="1" customWidth="1"/>
    <col min="12292" max="12292" width="22.25" bestFit="1" customWidth="1"/>
    <col min="12293" max="12293" width="8.58203125" bestFit="1" customWidth="1"/>
    <col min="12545" max="12545" width="12.33203125" bestFit="1" customWidth="1"/>
    <col min="12546" max="12546" width="8.58203125" bestFit="1" customWidth="1"/>
    <col min="12547" max="12547" width="12.33203125" bestFit="1" customWidth="1"/>
    <col min="12548" max="12548" width="22.25" bestFit="1" customWidth="1"/>
    <col min="12549" max="12549" width="8.58203125" bestFit="1" customWidth="1"/>
    <col min="12801" max="12801" width="12.33203125" bestFit="1" customWidth="1"/>
    <col min="12802" max="12802" width="8.58203125" bestFit="1" customWidth="1"/>
    <col min="12803" max="12803" width="12.33203125" bestFit="1" customWidth="1"/>
    <col min="12804" max="12804" width="22.25" bestFit="1" customWidth="1"/>
    <col min="12805" max="12805" width="8.58203125" bestFit="1" customWidth="1"/>
    <col min="13057" max="13057" width="12.33203125" bestFit="1" customWidth="1"/>
    <col min="13058" max="13058" width="8.58203125" bestFit="1" customWidth="1"/>
    <col min="13059" max="13059" width="12.33203125" bestFit="1" customWidth="1"/>
    <col min="13060" max="13060" width="22.25" bestFit="1" customWidth="1"/>
    <col min="13061" max="13061" width="8.58203125" bestFit="1" customWidth="1"/>
    <col min="13313" max="13313" width="12.33203125" bestFit="1" customWidth="1"/>
    <col min="13314" max="13314" width="8.58203125" bestFit="1" customWidth="1"/>
    <col min="13315" max="13315" width="12.33203125" bestFit="1" customWidth="1"/>
    <col min="13316" max="13316" width="22.25" bestFit="1" customWidth="1"/>
    <col min="13317" max="13317" width="8.58203125" bestFit="1" customWidth="1"/>
    <col min="13569" max="13569" width="12.33203125" bestFit="1" customWidth="1"/>
    <col min="13570" max="13570" width="8.58203125" bestFit="1" customWidth="1"/>
    <col min="13571" max="13571" width="12.33203125" bestFit="1" customWidth="1"/>
    <col min="13572" max="13572" width="22.25" bestFit="1" customWidth="1"/>
    <col min="13573" max="13573" width="8.58203125" bestFit="1" customWidth="1"/>
    <col min="13825" max="13825" width="12.33203125" bestFit="1" customWidth="1"/>
    <col min="13826" max="13826" width="8.58203125" bestFit="1" customWidth="1"/>
    <col min="13827" max="13827" width="12.33203125" bestFit="1" customWidth="1"/>
    <col min="13828" max="13828" width="22.25" bestFit="1" customWidth="1"/>
    <col min="13829" max="13829" width="8.58203125" bestFit="1" customWidth="1"/>
    <col min="14081" max="14081" width="12.33203125" bestFit="1" customWidth="1"/>
    <col min="14082" max="14082" width="8.58203125" bestFit="1" customWidth="1"/>
    <col min="14083" max="14083" width="12.33203125" bestFit="1" customWidth="1"/>
    <col min="14084" max="14084" width="22.25" bestFit="1" customWidth="1"/>
    <col min="14085" max="14085" width="8.58203125" bestFit="1" customWidth="1"/>
    <col min="14337" max="14337" width="12.33203125" bestFit="1" customWidth="1"/>
    <col min="14338" max="14338" width="8.58203125" bestFit="1" customWidth="1"/>
    <col min="14339" max="14339" width="12.33203125" bestFit="1" customWidth="1"/>
    <col min="14340" max="14340" width="22.25" bestFit="1" customWidth="1"/>
    <col min="14341" max="14341" width="8.58203125" bestFit="1" customWidth="1"/>
    <col min="14593" max="14593" width="12.33203125" bestFit="1" customWidth="1"/>
    <col min="14594" max="14594" width="8.58203125" bestFit="1" customWidth="1"/>
    <col min="14595" max="14595" width="12.33203125" bestFit="1" customWidth="1"/>
    <col min="14596" max="14596" width="22.25" bestFit="1" customWidth="1"/>
    <col min="14597" max="14597" width="8.58203125" bestFit="1" customWidth="1"/>
    <col min="14849" max="14849" width="12.33203125" bestFit="1" customWidth="1"/>
    <col min="14850" max="14850" width="8.58203125" bestFit="1" customWidth="1"/>
    <col min="14851" max="14851" width="12.33203125" bestFit="1" customWidth="1"/>
    <col min="14852" max="14852" width="22.25" bestFit="1" customWidth="1"/>
    <col min="14853" max="14853" width="8.58203125" bestFit="1" customWidth="1"/>
    <col min="15105" max="15105" width="12.33203125" bestFit="1" customWidth="1"/>
    <col min="15106" max="15106" width="8.58203125" bestFit="1" customWidth="1"/>
    <col min="15107" max="15107" width="12.33203125" bestFit="1" customWidth="1"/>
    <col min="15108" max="15108" width="22.25" bestFit="1" customWidth="1"/>
    <col min="15109" max="15109" width="8.58203125" bestFit="1" customWidth="1"/>
    <col min="15361" max="15361" width="12.33203125" bestFit="1" customWidth="1"/>
    <col min="15362" max="15362" width="8.58203125" bestFit="1" customWidth="1"/>
    <col min="15363" max="15363" width="12.33203125" bestFit="1" customWidth="1"/>
    <col min="15364" max="15364" width="22.25" bestFit="1" customWidth="1"/>
    <col min="15365" max="15365" width="8.58203125" bestFit="1" customWidth="1"/>
    <col min="15617" max="15617" width="12.33203125" bestFit="1" customWidth="1"/>
    <col min="15618" max="15618" width="8.58203125" bestFit="1" customWidth="1"/>
    <col min="15619" max="15619" width="12.33203125" bestFit="1" customWidth="1"/>
    <col min="15620" max="15620" width="22.25" bestFit="1" customWidth="1"/>
    <col min="15621" max="15621" width="8.58203125" bestFit="1" customWidth="1"/>
    <col min="15873" max="15873" width="12.33203125" bestFit="1" customWidth="1"/>
    <col min="15874" max="15874" width="8.58203125" bestFit="1" customWidth="1"/>
    <col min="15875" max="15875" width="12.33203125" bestFit="1" customWidth="1"/>
    <col min="15876" max="15876" width="22.25" bestFit="1" customWidth="1"/>
    <col min="15877" max="15877" width="8.58203125" bestFit="1" customWidth="1"/>
    <col min="16129" max="16129" width="12.33203125" bestFit="1" customWidth="1"/>
    <col min="16130" max="16130" width="8.58203125" bestFit="1" customWidth="1"/>
    <col min="16131" max="16131" width="12.33203125" bestFit="1" customWidth="1"/>
    <col min="16132" max="16132" width="22.25" bestFit="1" customWidth="1"/>
    <col min="16133" max="16133" width="8.58203125" bestFit="1" customWidth="1"/>
  </cols>
  <sheetData>
    <row r="1" spans="1:5">
      <c r="A1" t="s">
        <v>15</v>
      </c>
      <c r="B1" t="s">
        <v>16</v>
      </c>
      <c r="C1" t="s">
        <v>17</v>
      </c>
      <c r="D1" t="s">
        <v>18</v>
      </c>
      <c r="E1" t="s">
        <v>19</v>
      </c>
    </row>
    <row r="2" spans="1:5">
      <c r="A2" t="s">
        <v>20</v>
      </c>
      <c r="B2" t="s">
        <v>21</v>
      </c>
      <c r="C2" t="s">
        <v>22</v>
      </c>
      <c r="D2" t="s">
        <v>23</v>
      </c>
      <c r="E2" t="s">
        <v>24</v>
      </c>
    </row>
    <row r="3" spans="1:5">
      <c r="A3" t="s">
        <v>25</v>
      </c>
      <c r="B3" t="s">
        <v>26</v>
      </c>
      <c r="C3" t="s">
        <v>27</v>
      </c>
      <c r="D3" t="s">
        <v>28</v>
      </c>
      <c r="E3" t="s">
        <v>29</v>
      </c>
    </row>
    <row r="4" spans="1:5">
      <c r="A4" t="s">
        <v>30</v>
      </c>
      <c r="B4" t="s">
        <v>31</v>
      </c>
      <c r="C4" t="s">
        <v>32</v>
      </c>
      <c r="D4" t="s">
        <v>33</v>
      </c>
      <c r="E4" t="s">
        <v>34</v>
      </c>
    </row>
    <row r="5" spans="1:5">
      <c r="A5" t="s">
        <v>35</v>
      </c>
      <c r="B5" t="s">
        <v>36</v>
      </c>
      <c r="C5" t="s">
        <v>37</v>
      </c>
      <c r="D5" t="s">
        <v>38</v>
      </c>
      <c r="E5" t="s">
        <v>39</v>
      </c>
    </row>
    <row r="6" spans="1:5">
      <c r="A6" t="s">
        <v>40</v>
      </c>
      <c r="B6" t="s">
        <v>3</v>
      </c>
      <c r="C6" t="s">
        <v>3</v>
      </c>
      <c r="D6" t="s">
        <v>41</v>
      </c>
      <c r="E6" t="s">
        <v>42</v>
      </c>
    </row>
    <row r="7" spans="1:5">
      <c r="A7" t="s">
        <v>3</v>
      </c>
      <c r="D7" t="s">
        <v>43</v>
      </c>
      <c r="E7" t="s">
        <v>44</v>
      </c>
    </row>
    <row r="8" spans="1:5">
      <c r="D8" t="s">
        <v>45</v>
      </c>
      <c r="E8" t="s">
        <v>3</v>
      </c>
    </row>
    <row r="9" spans="1:5">
      <c r="D9" t="s">
        <v>3</v>
      </c>
    </row>
  </sheetData>
  <phoneticPr fontId="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A3D96-D23B-43DB-9F5B-E3E28D36F9C2}">
  <sheetPr codeName="Sheet1">
    <tabColor theme="7" tint="0.79998168889431442"/>
    <pageSetUpPr fitToPage="1"/>
  </sheetPr>
  <dimension ref="A1:S74"/>
  <sheetViews>
    <sheetView view="pageBreakPreview" topLeftCell="D44" zoomScale="80" zoomScaleNormal="80" zoomScaleSheetLayoutView="80" workbookViewId="0">
      <selection activeCell="D50" sqref="D50:E50"/>
    </sheetView>
  </sheetViews>
  <sheetFormatPr defaultColWidth="9" defaultRowHeight="30" customHeight="1"/>
  <cols>
    <col min="1" max="1" width="6.58203125" style="458" customWidth="1"/>
    <col min="2" max="2" width="15.58203125" style="458" customWidth="1"/>
    <col min="3" max="3" width="18.58203125" style="458" customWidth="1"/>
    <col min="4" max="4" width="5.58203125" style="458" customWidth="1"/>
    <col min="5" max="5" width="18.58203125" style="458" customWidth="1"/>
    <col min="6" max="6" width="19.83203125" style="458" customWidth="1"/>
    <col min="7" max="7" width="5.58203125" style="458" customWidth="1"/>
    <col min="8" max="8" width="12.75" style="458" customWidth="1"/>
    <col min="9" max="10" width="10.25" style="458" customWidth="1"/>
    <col min="11" max="11" width="84.25" style="465" customWidth="1"/>
    <col min="12" max="16384" width="9" style="458"/>
  </cols>
  <sheetData>
    <row r="1" spans="1:18" s="488" customFormat="1" ht="9" customHeight="1">
      <c r="A1" s="487"/>
      <c r="I1" s="489"/>
      <c r="J1" s="489"/>
      <c r="K1" s="490"/>
    </row>
    <row r="2" spans="1:18" s="488" customFormat="1" ht="18" customHeight="1">
      <c r="B2" s="487" t="s">
        <v>429</v>
      </c>
      <c r="K2" s="490"/>
    </row>
    <row r="3" spans="1:18" s="488" customFormat="1" ht="18" customHeight="1">
      <c r="B3" s="487" t="s">
        <v>430</v>
      </c>
      <c r="K3" s="490"/>
    </row>
    <row r="4" spans="1:18" s="492" customFormat="1" ht="79.900000000000006" customHeight="1">
      <c r="A4" s="835" t="s">
        <v>431</v>
      </c>
      <c r="B4" s="835"/>
      <c r="C4" s="835"/>
      <c r="D4" s="835"/>
      <c r="E4" s="835"/>
      <c r="F4" s="835"/>
      <c r="G4" s="835"/>
      <c r="H4" s="835"/>
      <c r="I4" s="835"/>
      <c r="J4" s="835"/>
      <c r="K4" s="491"/>
      <c r="N4" s="488"/>
      <c r="O4" s="488"/>
      <c r="P4" s="488"/>
      <c r="Q4" s="488"/>
      <c r="R4" s="488"/>
    </row>
    <row r="5" spans="1:18" s="492" customFormat="1" ht="21.75" customHeight="1">
      <c r="A5" s="493"/>
      <c r="B5" s="493"/>
      <c r="C5" s="493"/>
      <c r="D5" s="493"/>
      <c r="E5" s="493"/>
      <c r="F5" s="493"/>
      <c r="G5" s="493"/>
      <c r="H5" s="836"/>
      <c r="I5" s="836"/>
      <c r="J5" s="836"/>
      <c r="K5" s="494"/>
      <c r="N5" s="488"/>
      <c r="O5" s="488"/>
      <c r="P5" s="488"/>
      <c r="Q5" s="488"/>
      <c r="R5" s="488"/>
    </row>
    <row r="6" spans="1:18" s="492" customFormat="1" ht="21.75" customHeight="1">
      <c r="A6" s="495"/>
      <c r="H6" s="837" t="s">
        <v>398</v>
      </c>
      <c r="I6" s="837"/>
      <c r="J6" s="837"/>
      <c r="K6" s="496"/>
      <c r="N6" s="488"/>
      <c r="O6" s="488"/>
      <c r="P6" s="488"/>
      <c r="Q6" s="488"/>
      <c r="R6" s="488"/>
    </row>
    <row r="7" spans="1:18" s="492" customFormat="1" ht="21" customHeight="1">
      <c r="A7" s="495"/>
      <c r="B7" s="487" t="s">
        <v>353</v>
      </c>
      <c r="K7" s="491"/>
      <c r="R7" s="497"/>
    </row>
    <row r="8" spans="1:18" s="492" customFormat="1" ht="11.25" customHeight="1">
      <c r="A8" s="495"/>
      <c r="K8" s="491"/>
      <c r="R8" s="497"/>
    </row>
    <row r="9" spans="1:18" s="492" customFormat="1" ht="44.25" customHeight="1">
      <c r="A9" s="498"/>
      <c r="B9" s="838" t="s">
        <v>432</v>
      </c>
      <c r="C9" s="838"/>
      <c r="D9" s="838"/>
      <c r="E9" s="838"/>
      <c r="F9" s="838"/>
      <c r="G9" s="838"/>
      <c r="H9" s="838"/>
      <c r="I9" s="838"/>
      <c r="J9" s="838"/>
      <c r="K9" s="491"/>
      <c r="R9" s="497"/>
    </row>
    <row r="10" spans="1:18" s="492" customFormat="1" ht="12.75" customHeight="1">
      <c r="A10" s="839"/>
      <c r="B10" s="839"/>
      <c r="C10" s="839"/>
      <c r="D10" s="839"/>
      <c r="E10" s="839"/>
      <c r="F10" s="839"/>
      <c r="G10" s="839"/>
      <c r="H10" s="839"/>
      <c r="I10" s="839"/>
      <c r="J10" s="839"/>
      <c r="K10" s="491"/>
      <c r="R10" s="497"/>
    </row>
    <row r="11" spans="1:18" ht="45" customHeight="1">
      <c r="A11" s="785" t="s">
        <v>0</v>
      </c>
      <c r="B11" s="785"/>
      <c r="C11" s="840" t="s">
        <v>217</v>
      </c>
      <c r="D11" s="840"/>
      <c r="E11" s="840"/>
      <c r="F11" s="499" t="s">
        <v>196</v>
      </c>
      <c r="G11" s="841" t="s">
        <v>231</v>
      </c>
      <c r="H11" s="842"/>
      <c r="I11" s="842"/>
      <c r="J11" s="843"/>
      <c r="K11" s="500"/>
    </row>
    <row r="12" spans="1:18" ht="45" customHeight="1">
      <c r="A12" s="785" t="s">
        <v>399</v>
      </c>
      <c r="B12" s="785"/>
      <c r="C12" s="844"/>
      <c r="D12" s="844"/>
      <c r="E12" s="844"/>
      <c r="F12" s="499" t="s">
        <v>13</v>
      </c>
      <c r="G12" s="844"/>
      <c r="H12" s="844"/>
      <c r="I12" s="844"/>
      <c r="J12" s="844"/>
      <c r="K12" s="465" t="s">
        <v>405</v>
      </c>
    </row>
    <row r="13" spans="1:18" ht="30" customHeight="1">
      <c r="A13" s="808" t="s">
        <v>12</v>
      </c>
      <c r="B13" s="501" t="s">
        <v>49</v>
      </c>
      <c r="C13" s="502"/>
      <c r="D13" s="503" t="s">
        <v>8</v>
      </c>
      <c r="E13" s="504"/>
      <c r="F13" s="809"/>
      <c r="G13" s="809"/>
      <c r="H13" s="809"/>
      <c r="I13" s="809"/>
      <c r="J13" s="810"/>
      <c r="K13" s="811" t="s">
        <v>406</v>
      </c>
    </row>
    <row r="14" spans="1:18" ht="15" customHeight="1">
      <c r="A14" s="779"/>
      <c r="B14" s="812" t="s">
        <v>50</v>
      </c>
      <c r="C14" s="505" t="s">
        <v>51</v>
      </c>
      <c r="D14" s="786" t="s">
        <v>52</v>
      </c>
      <c r="E14" s="788"/>
      <c r="F14" s="786" t="s">
        <v>53</v>
      </c>
      <c r="G14" s="787"/>
      <c r="H14" s="787"/>
      <c r="I14" s="787"/>
      <c r="J14" s="788"/>
      <c r="K14" s="811"/>
    </row>
    <row r="15" spans="1:18" ht="45" customHeight="1">
      <c r="A15" s="779"/>
      <c r="B15" s="785"/>
      <c r="C15" s="506"/>
      <c r="D15" s="813"/>
      <c r="E15" s="814"/>
      <c r="F15" s="826"/>
      <c r="G15" s="827"/>
      <c r="H15" s="827"/>
      <c r="I15" s="827"/>
      <c r="J15" s="828"/>
      <c r="K15" s="811"/>
    </row>
    <row r="16" spans="1:18" ht="22.5" customHeight="1">
      <c r="A16" s="779"/>
      <c r="B16" s="507" t="s">
        <v>366</v>
      </c>
      <c r="C16" s="829"/>
      <c r="D16" s="830"/>
      <c r="E16" s="830"/>
      <c r="F16" s="830"/>
      <c r="G16" s="830"/>
      <c r="H16" s="830"/>
      <c r="I16" s="830"/>
      <c r="J16" s="831"/>
      <c r="K16" s="811"/>
    </row>
    <row r="17" spans="1:19" ht="45" customHeight="1">
      <c r="A17" s="779"/>
      <c r="B17" s="508" t="s">
        <v>218</v>
      </c>
      <c r="C17" s="832"/>
      <c r="D17" s="832"/>
      <c r="E17" s="832"/>
      <c r="F17" s="832"/>
      <c r="G17" s="832"/>
      <c r="H17" s="832"/>
      <c r="I17" s="832"/>
      <c r="J17" s="832"/>
      <c r="K17" s="811"/>
    </row>
    <row r="18" spans="1:19" ht="45" customHeight="1">
      <c r="A18" s="779"/>
      <c r="B18" s="509" t="s">
        <v>54</v>
      </c>
      <c r="C18" s="833"/>
      <c r="D18" s="833"/>
      <c r="E18" s="833"/>
      <c r="F18" s="833"/>
      <c r="G18" s="833"/>
      <c r="H18" s="833"/>
      <c r="I18" s="833"/>
      <c r="J18" s="833"/>
      <c r="K18" s="811"/>
    </row>
    <row r="19" spans="1:19" ht="45" customHeight="1">
      <c r="A19" s="779"/>
      <c r="B19" s="499" t="s">
        <v>1</v>
      </c>
      <c r="C19" s="833"/>
      <c r="D19" s="833"/>
      <c r="E19" s="833"/>
      <c r="F19" s="833"/>
      <c r="G19" s="833"/>
      <c r="H19" s="833"/>
      <c r="I19" s="833"/>
      <c r="J19" s="833"/>
      <c r="K19" s="498"/>
    </row>
    <row r="20" spans="1:19" s="488" customFormat="1" ht="35.25" customHeight="1">
      <c r="A20" s="780"/>
      <c r="B20" s="510" t="s">
        <v>354</v>
      </c>
      <c r="C20" s="834"/>
      <c r="D20" s="834"/>
      <c r="E20" s="834"/>
      <c r="F20" s="834"/>
      <c r="G20" s="834"/>
      <c r="H20" s="834"/>
      <c r="I20" s="834"/>
      <c r="J20" s="834"/>
      <c r="K20" s="511"/>
    </row>
    <row r="21" spans="1:19" s="488" customFormat="1" ht="35.25" customHeight="1">
      <c r="A21" s="815" t="s">
        <v>355</v>
      </c>
      <c r="B21" s="512" t="s">
        <v>356</v>
      </c>
      <c r="C21" s="818"/>
      <c r="D21" s="819"/>
      <c r="E21" s="510" t="s">
        <v>357</v>
      </c>
      <c r="F21" s="818"/>
      <c r="G21" s="820"/>
      <c r="H21" s="820"/>
      <c r="I21" s="820"/>
      <c r="J21" s="821"/>
      <c r="K21" s="511"/>
    </row>
    <row r="22" spans="1:19" s="488" customFormat="1" ht="35.25" customHeight="1">
      <c r="A22" s="816"/>
      <c r="B22" s="513" t="s">
        <v>358</v>
      </c>
      <c r="C22" s="822"/>
      <c r="D22" s="823"/>
      <c r="E22" s="510" t="s">
        <v>359</v>
      </c>
      <c r="F22" s="818"/>
      <c r="G22" s="820"/>
      <c r="H22" s="820"/>
      <c r="I22" s="820"/>
      <c r="J22" s="821"/>
      <c r="K22" s="511"/>
    </row>
    <row r="23" spans="1:19" s="488" customFormat="1" ht="35.25" customHeight="1">
      <c r="A23" s="817"/>
      <c r="B23" s="514" t="s">
        <v>360</v>
      </c>
      <c r="C23" s="824"/>
      <c r="D23" s="825"/>
      <c r="E23" s="510" t="s">
        <v>361</v>
      </c>
      <c r="F23" s="818"/>
      <c r="G23" s="820"/>
      <c r="H23" s="820"/>
      <c r="I23" s="820"/>
      <c r="J23" s="821"/>
      <c r="K23" s="511"/>
    </row>
    <row r="24" spans="1:19" ht="45" customHeight="1">
      <c r="A24" s="779" t="s">
        <v>373</v>
      </c>
      <c r="B24" s="515" t="s">
        <v>55</v>
      </c>
      <c r="C24" s="781"/>
      <c r="D24" s="781"/>
      <c r="E24" s="781"/>
      <c r="F24" s="781"/>
      <c r="G24" s="781"/>
      <c r="H24" s="781"/>
      <c r="I24" s="781"/>
      <c r="J24" s="782"/>
    </row>
    <row r="25" spans="1:19" ht="60" customHeight="1">
      <c r="A25" s="779"/>
      <c r="B25" s="516" t="s">
        <v>11</v>
      </c>
      <c r="C25" s="783"/>
      <c r="D25" s="783"/>
      <c r="E25" s="783"/>
      <c r="F25" s="783"/>
      <c r="G25" s="783"/>
      <c r="H25" s="783"/>
      <c r="I25" s="783"/>
      <c r="J25" s="784"/>
      <c r="K25" s="465" t="s">
        <v>407</v>
      </c>
    </row>
    <row r="26" spans="1:19" ht="15" hidden="1" customHeight="1">
      <c r="A26" s="779"/>
      <c r="B26" s="785" t="s">
        <v>56</v>
      </c>
      <c r="C26" s="517" t="s">
        <v>14</v>
      </c>
      <c r="D26" s="786" t="s">
        <v>11</v>
      </c>
      <c r="E26" s="787"/>
      <c r="F26" s="787"/>
      <c r="G26" s="787"/>
      <c r="H26" s="787"/>
      <c r="I26" s="788"/>
      <c r="J26" s="517" t="s">
        <v>57</v>
      </c>
      <c r="K26" s="518" t="s">
        <v>67</v>
      </c>
    </row>
    <row r="27" spans="1:19" ht="60" hidden="1" customHeight="1">
      <c r="A27" s="779"/>
      <c r="B27" s="785"/>
      <c r="C27" s="499" t="s">
        <v>58</v>
      </c>
      <c r="D27" s="789"/>
      <c r="E27" s="790"/>
      <c r="F27" s="790"/>
      <c r="G27" s="790"/>
      <c r="H27" s="790"/>
      <c r="I27" s="791"/>
      <c r="J27" s="519"/>
      <c r="K27" s="520" t="s">
        <v>68</v>
      </c>
    </row>
    <row r="28" spans="1:19" ht="60" hidden="1" customHeight="1">
      <c r="A28" s="779"/>
      <c r="B28" s="785"/>
      <c r="C28" s="499" t="s">
        <v>59</v>
      </c>
      <c r="D28" s="789"/>
      <c r="E28" s="790"/>
      <c r="F28" s="790"/>
      <c r="G28" s="790"/>
      <c r="H28" s="790"/>
      <c r="I28" s="791"/>
      <c r="J28" s="519"/>
      <c r="K28" s="520" t="s">
        <v>67</v>
      </c>
    </row>
    <row r="29" spans="1:19" ht="60" hidden="1" customHeight="1">
      <c r="A29" s="779"/>
      <c r="B29" s="785"/>
      <c r="C29" s="499" t="s">
        <v>60</v>
      </c>
      <c r="D29" s="789"/>
      <c r="E29" s="790"/>
      <c r="F29" s="790"/>
      <c r="G29" s="790"/>
      <c r="H29" s="790"/>
      <c r="I29" s="791"/>
      <c r="J29" s="519"/>
      <c r="K29" s="518" t="s">
        <v>67</v>
      </c>
    </row>
    <row r="30" spans="1:19" ht="17.25" customHeight="1">
      <c r="A30" s="779"/>
      <c r="B30" s="792" t="s">
        <v>61</v>
      </c>
      <c r="C30" s="521" t="s">
        <v>62</v>
      </c>
      <c r="D30" s="522"/>
      <c r="E30" s="523" t="s">
        <v>63</v>
      </c>
      <c r="F30" s="786" t="s">
        <v>342</v>
      </c>
      <c r="G30" s="795"/>
      <c r="H30" s="795"/>
      <c r="I30" s="795"/>
      <c r="J30" s="796"/>
    </row>
    <row r="31" spans="1:19" ht="36" customHeight="1">
      <c r="A31" s="779"/>
      <c r="B31" s="793"/>
      <c r="C31" s="524"/>
      <c r="D31" s="503" t="s">
        <v>10</v>
      </c>
      <c r="E31" s="525"/>
      <c r="F31" s="797"/>
      <c r="G31" s="798"/>
      <c r="H31" s="798"/>
      <c r="I31" s="798"/>
      <c r="J31" s="799"/>
    </row>
    <row r="32" spans="1:19" ht="20.149999999999999" hidden="1" customHeight="1">
      <c r="A32" s="779"/>
      <c r="B32" s="793"/>
      <c r="C32" s="526"/>
      <c r="D32" s="503" t="s">
        <v>10</v>
      </c>
      <c r="E32" s="527"/>
      <c r="F32" s="766"/>
      <c r="G32" s="767"/>
      <c r="H32" s="528"/>
      <c r="I32" s="768"/>
      <c r="J32" s="767"/>
      <c r="K32" s="778" t="s">
        <v>64</v>
      </c>
      <c r="L32" s="465"/>
      <c r="M32" s="465"/>
      <c r="N32" s="465"/>
      <c r="O32" s="465"/>
      <c r="P32" s="465"/>
      <c r="Q32" s="465"/>
      <c r="R32" s="465"/>
      <c r="S32" s="465"/>
    </row>
    <row r="33" spans="1:19" ht="20.149999999999999" hidden="1" customHeight="1">
      <c r="A33" s="779"/>
      <c r="B33" s="793"/>
      <c r="C33" s="526"/>
      <c r="D33" s="503" t="s">
        <v>10</v>
      </c>
      <c r="E33" s="527"/>
      <c r="F33" s="766"/>
      <c r="G33" s="767"/>
      <c r="H33" s="528"/>
      <c r="I33" s="768"/>
      <c r="J33" s="767"/>
      <c r="K33" s="778"/>
      <c r="L33" s="465"/>
      <c r="M33" s="465"/>
      <c r="N33" s="465"/>
      <c r="O33" s="465"/>
      <c r="P33" s="465"/>
      <c r="Q33" s="465"/>
      <c r="R33" s="465"/>
      <c r="S33" s="465"/>
    </row>
    <row r="34" spans="1:19" ht="20.149999999999999" hidden="1" customHeight="1">
      <c r="A34" s="779"/>
      <c r="B34" s="793"/>
      <c r="C34" s="526"/>
      <c r="D34" s="503" t="s">
        <v>10</v>
      </c>
      <c r="E34" s="527"/>
      <c r="F34" s="766"/>
      <c r="G34" s="767"/>
      <c r="H34" s="528"/>
      <c r="I34" s="768"/>
      <c r="J34" s="767"/>
      <c r="K34" s="778"/>
      <c r="L34" s="465"/>
      <c r="M34" s="465"/>
      <c r="N34" s="465"/>
      <c r="O34" s="465"/>
      <c r="P34" s="465"/>
      <c r="Q34" s="465"/>
      <c r="R34" s="465"/>
      <c r="S34" s="465"/>
    </row>
    <row r="35" spans="1:19" ht="20.149999999999999" hidden="1" customHeight="1">
      <c r="A35" s="779"/>
      <c r="B35" s="793"/>
      <c r="C35" s="526"/>
      <c r="D35" s="503" t="s">
        <v>10</v>
      </c>
      <c r="E35" s="527"/>
      <c r="F35" s="766"/>
      <c r="G35" s="767"/>
      <c r="H35" s="528"/>
      <c r="I35" s="768"/>
      <c r="J35" s="767"/>
      <c r="K35" s="778"/>
      <c r="L35" s="465"/>
      <c r="M35" s="465"/>
      <c r="N35" s="465"/>
      <c r="O35" s="465"/>
      <c r="P35" s="465"/>
      <c r="Q35" s="465"/>
      <c r="R35" s="465"/>
      <c r="S35" s="465"/>
    </row>
    <row r="36" spans="1:19" ht="20.149999999999999" hidden="1" customHeight="1">
      <c r="A36" s="779"/>
      <c r="B36" s="793"/>
      <c r="C36" s="526"/>
      <c r="D36" s="503" t="s">
        <v>10</v>
      </c>
      <c r="E36" s="527"/>
      <c r="F36" s="766"/>
      <c r="G36" s="767"/>
      <c r="H36" s="528"/>
      <c r="I36" s="768"/>
      <c r="J36" s="767"/>
      <c r="K36" s="778"/>
      <c r="L36" s="465"/>
      <c r="M36" s="465"/>
      <c r="N36" s="465"/>
      <c r="O36" s="465"/>
      <c r="P36" s="465"/>
      <c r="Q36" s="465"/>
      <c r="R36" s="465"/>
      <c r="S36" s="465"/>
    </row>
    <row r="37" spans="1:19" ht="20.149999999999999" hidden="1" customHeight="1">
      <c r="A37" s="779"/>
      <c r="B37" s="793"/>
      <c r="C37" s="526"/>
      <c r="D37" s="503" t="s">
        <v>10</v>
      </c>
      <c r="E37" s="527"/>
      <c r="F37" s="766"/>
      <c r="G37" s="767"/>
      <c r="H37" s="528"/>
      <c r="I37" s="768"/>
      <c r="J37" s="767"/>
      <c r="K37" s="778"/>
      <c r="L37" s="465"/>
      <c r="M37" s="465"/>
      <c r="N37" s="465"/>
      <c r="O37" s="465"/>
      <c r="P37" s="465"/>
      <c r="Q37" s="465"/>
      <c r="R37" s="465"/>
      <c r="S37" s="465"/>
    </row>
    <row r="38" spans="1:19" ht="20.149999999999999" hidden="1" customHeight="1">
      <c r="A38" s="779"/>
      <c r="B38" s="793"/>
      <c r="C38" s="526"/>
      <c r="D38" s="503" t="s">
        <v>10</v>
      </c>
      <c r="E38" s="527"/>
      <c r="F38" s="766"/>
      <c r="G38" s="767"/>
      <c r="H38" s="528"/>
      <c r="I38" s="768"/>
      <c r="J38" s="767"/>
      <c r="K38" s="498"/>
      <c r="L38" s="465"/>
      <c r="M38" s="465"/>
      <c r="N38" s="465"/>
      <c r="O38" s="465"/>
      <c r="P38" s="465"/>
      <c r="Q38" s="465"/>
      <c r="R38" s="465"/>
      <c r="S38" s="465"/>
    </row>
    <row r="39" spans="1:19" ht="20.149999999999999" hidden="1" customHeight="1">
      <c r="A39" s="779"/>
      <c r="B39" s="793"/>
      <c r="C39" s="526"/>
      <c r="D39" s="503" t="s">
        <v>10</v>
      </c>
      <c r="E39" s="527"/>
      <c r="F39" s="766"/>
      <c r="G39" s="767"/>
      <c r="H39" s="528"/>
      <c r="I39" s="768"/>
      <c r="J39" s="767"/>
      <c r="K39" s="498"/>
      <c r="L39" s="465"/>
      <c r="M39" s="465"/>
      <c r="N39" s="465"/>
      <c r="O39" s="465"/>
      <c r="P39" s="465"/>
      <c r="Q39" s="465"/>
      <c r="R39" s="465"/>
      <c r="S39" s="465"/>
    </row>
    <row r="40" spans="1:19" ht="20.149999999999999" hidden="1" customHeight="1">
      <c r="A40" s="779"/>
      <c r="B40" s="793"/>
      <c r="C40" s="526"/>
      <c r="D40" s="503" t="s">
        <v>10</v>
      </c>
      <c r="E40" s="527"/>
      <c r="F40" s="766"/>
      <c r="G40" s="767"/>
      <c r="H40" s="528"/>
      <c r="I40" s="768"/>
      <c r="J40" s="767"/>
      <c r="K40" s="498"/>
      <c r="L40" s="465"/>
      <c r="M40" s="465"/>
      <c r="N40" s="465"/>
      <c r="O40" s="465"/>
      <c r="P40" s="465"/>
      <c r="Q40" s="465"/>
      <c r="R40" s="465"/>
      <c r="S40" s="465"/>
    </row>
    <row r="41" spans="1:19" ht="20.149999999999999" hidden="1" customHeight="1">
      <c r="A41" s="779"/>
      <c r="B41" s="793"/>
      <c r="C41" s="526"/>
      <c r="D41" s="503" t="s">
        <v>10</v>
      </c>
      <c r="E41" s="527"/>
      <c r="F41" s="766"/>
      <c r="G41" s="767"/>
      <c r="H41" s="528"/>
      <c r="I41" s="768"/>
      <c r="J41" s="767"/>
      <c r="K41" s="498"/>
      <c r="L41" s="465"/>
      <c r="M41" s="465"/>
      <c r="N41" s="465"/>
      <c r="O41" s="465"/>
      <c r="P41" s="465"/>
      <c r="Q41" s="465"/>
      <c r="R41" s="465"/>
      <c r="S41" s="465"/>
    </row>
    <row r="42" spans="1:19" ht="20.149999999999999" hidden="1" customHeight="1">
      <c r="A42" s="779"/>
      <c r="B42" s="793"/>
      <c r="C42" s="526"/>
      <c r="D42" s="503" t="s">
        <v>10</v>
      </c>
      <c r="E42" s="527"/>
      <c r="F42" s="766"/>
      <c r="G42" s="767"/>
      <c r="H42" s="528"/>
      <c r="I42" s="768"/>
      <c r="J42" s="767"/>
      <c r="K42" s="498"/>
      <c r="L42" s="465"/>
      <c r="M42" s="465"/>
      <c r="N42" s="465"/>
      <c r="O42" s="465"/>
      <c r="P42" s="465"/>
      <c r="Q42" s="465"/>
      <c r="R42" s="465"/>
      <c r="S42" s="465"/>
    </row>
    <row r="43" spans="1:19" ht="20.149999999999999" hidden="1" customHeight="1">
      <c r="A43" s="779"/>
      <c r="B43" s="794"/>
      <c r="C43" s="529"/>
      <c r="D43" s="530" t="s">
        <v>10</v>
      </c>
      <c r="E43" s="531"/>
      <c r="F43" s="769"/>
      <c r="G43" s="770"/>
      <c r="H43" s="532"/>
      <c r="I43" s="771"/>
      <c r="J43" s="770"/>
      <c r="K43" s="498"/>
      <c r="L43" s="465"/>
      <c r="M43" s="465"/>
      <c r="N43" s="465"/>
      <c r="O43" s="465"/>
      <c r="P43" s="465"/>
      <c r="Q43" s="465"/>
      <c r="R43" s="465"/>
      <c r="S43" s="465"/>
    </row>
    <row r="44" spans="1:19" ht="15" customHeight="1">
      <c r="A44" s="779"/>
      <c r="B44" s="721"/>
      <c r="C44" s="725" t="s">
        <v>6</v>
      </c>
      <c r="D44" s="772" t="s">
        <v>65</v>
      </c>
      <c r="E44" s="773"/>
      <c r="F44" s="774" t="s">
        <v>374</v>
      </c>
      <c r="G44" s="725"/>
      <c r="H44" s="772" t="s">
        <v>404</v>
      </c>
      <c r="I44" s="775"/>
      <c r="J44" s="773"/>
    </row>
    <row r="45" spans="1:19" ht="15" customHeight="1">
      <c r="A45" s="779"/>
      <c r="B45" s="722"/>
      <c r="C45" s="726"/>
      <c r="D45" s="776" t="s">
        <v>375</v>
      </c>
      <c r="E45" s="777"/>
      <c r="F45" s="776" t="s">
        <v>375</v>
      </c>
      <c r="G45" s="777"/>
      <c r="H45" s="776" t="s">
        <v>375</v>
      </c>
      <c r="I45" s="800"/>
      <c r="J45" s="777"/>
    </row>
    <row r="46" spans="1:19" ht="30" customHeight="1">
      <c r="A46" s="779"/>
      <c r="B46" s="722"/>
      <c r="C46" s="533" t="s">
        <v>376</v>
      </c>
      <c r="D46" s="801"/>
      <c r="E46" s="801"/>
      <c r="F46" s="802"/>
      <c r="G46" s="802"/>
      <c r="H46" s="803"/>
      <c r="I46" s="804"/>
      <c r="J46" s="805"/>
      <c r="K46" s="466" t="s">
        <v>408</v>
      </c>
    </row>
    <row r="47" spans="1:19" ht="30" customHeight="1">
      <c r="A47" s="779"/>
      <c r="B47" s="722"/>
      <c r="C47" s="534" t="s">
        <v>377</v>
      </c>
      <c r="D47" s="806"/>
      <c r="E47" s="806"/>
      <c r="F47" s="807"/>
      <c r="G47" s="807"/>
      <c r="H47" s="763"/>
      <c r="I47" s="764"/>
      <c r="J47" s="765"/>
    </row>
    <row r="48" spans="1:19" ht="30" customHeight="1" thickBot="1">
      <c r="A48" s="779"/>
      <c r="B48" s="722"/>
      <c r="C48" s="534" t="s">
        <v>378</v>
      </c>
      <c r="D48" s="747">
        <f>SUM(F48:J48)</f>
        <v>0</v>
      </c>
      <c r="E48" s="747"/>
      <c r="F48" s="748"/>
      <c r="G48" s="748"/>
      <c r="H48" s="749">
        <f>支出決算書!H19</f>
        <v>0</v>
      </c>
      <c r="I48" s="750"/>
      <c r="J48" s="751"/>
      <c r="K48" s="535"/>
    </row>
    <row r="49" spans="1:19" ht="30" customHeight="1" thickTop="1" thickBot="1">
      <c r="A49" s="779"/>
      <c r="B49" s="722"/>
      <c r="C49" s="536" t="s">
        <v>400</v>
      </c>
      <c r="D49" s="752"/>
      <c r="E49" s="753"/>
      <c r="F49" s="754"/>
      <c r="G49" s="755"/>
      <c r="H49" s="755"/>
      <c r="I49" s="755"/>
      <c r="J49" s="756"/>
      <c r="K49" s="467" t="s">
        <v>424</v>
      </c>
    </row>
    <row r="50" spans="1:19" s="488" customFormat="1" ht="26.25" customHeight="1" thickTop="1">
      <c r="A50" s="779"/>
      <c r="B50" s="722"/>
      <c r="C50" s="537" t="s">
        <v>339</v>
      </c>
      <c r="D50" s="757" t="s">
        <v>379</v>
      </c>
      <c r="E50" s="758"/>
      <c r="F50" s="759" t="s">
        <v>380</v>
      </c>
      <c r="G50" s="760"/>
      <c r="H50" s="761" t="s">
        <v>381</v>
      </c>
      <c r="I50" s="761"/>
      <c r="J50" s="762"/>
      <c r="K50" s="490"/>
    </row>
    <row r="51" spans="1:19" s="488" customFormat="1" ht="26.25" customHeight="1">
      <c r="A51" s="779"/>
      <c r="B51" s="722"/>
      <c r="C51" s="538" t="s">
        <v>382</v>
      </c>
      <c r="D51" s="741"/>
      <c r="E51" s="742"/>
      <c r="F51" s="743" t="s">
        <v>383</v>
      </c>
      <c r="G51" s="744"/>
      <c r="H51" s="741"/>
      <c r="I51" s="745"/>
      <c r="J51" s="742"/>
      <c r="K51" s="490"/>
    </row>
    <row r="52" spans="1:19" s="488" customFormat="1" ht="26.25" customHeight="1">
      <c r="A52" s="779"/>
      <c r="B52" s="722"/>
      <c r="C52" s="539" t="s">
        <v>384</v>
      </c>
      <c r="D52" s="727"/>
      <c r="E52" s="728"/>
      <c r="F52" s="733" t="s">
        <v>385</v>
      </c>
      <c r="G52" s="734"/>
      <c r="H52" s="727"/>
      <c r="I52" s="746"/>
      <c r="J52" s="728"/>
      <c r="K52" s="490"/>
    </row>
    <row r="53" spans="1:19" s="488" customFormat="1" ht="26.25" customHeight="1">
      <c r="A53" s="779"/>
      <c r="B53" s="722"/>
      <c r="C53" s="539" t="s">
        <v>386</v>
      </c>
      <c r="D53" s="727"/>
      <c r="E53" s="728"/>
      <c r="F53" s="733" t="s">
        <v>388</v>
      </c>
      <c r="G53" s="734"/>
      <c r="H53" s="735"/>
      <c r="I53" s="736"/>
      <c r="J53" s="737"/>
      <c r="K53" s="490"/>
    </row>
    <row r="54" spans="1:19" s="488" customFormat="1" ht="26.25" customHeight="1">
      <c r="A54" s="779"/>
      <c r="B54" s="722"/>
      <c r="C54" s="539" t="s">
        <v>387</v>
      </c>
      <c r="D54" s="727"/>
      <c r="E54" s="728"/>
      <c r="F54" s="738" t="s">
        <v>397</v>
      </c>
      <c r="G54" s="739"/>
      <c r="H54" s="729"/>
      <c r="I54" s="740"/>
      <c r="J54" s="730"/>
      <c r="K54" s="490"/>
    </row>
    <row r="55" spans="1:19" s="488" customFormat="1" ht="26.25" customHeight="1">
      <c r="A55" s="779"/>
      <c r="B55" s="722"/>
      <c r="C55" s="540" t="s">
        <v>389</v>
      </c>
      <c r="D55" s="727"/>
      <c r="E55" s="728"/>
      <c r="F55" s="710" t="s">
        <v>393</v>
      </c>
      <c r="G55" s="711"/>
      <c r="H55" s="713"/>
      <c r="I55" s="714"/>
      <c r="J55" s="714"/>
      <c r="K55" s="490"/>
    </row>
    <row r="56" spans="1:19" s="488" customFormat="1" ht="26.25" customHeight="1">
      <c r="A56" s="779"/>
      <c r="B56" s="722"/>
      <c r="C56" s="541" t="s">
        <v>390</v>
      </c>
      <c r="D56" s="729"/>
      <c r="E56" s="730"/>
      <c r="F56" s="710"/>
      <c r="G56" s="711"/>
      <c r="H56" s="713"/>
      <c r="I56" s="714"/>
      <c r="J56" s="714"/>
      <c r="K56" s="490"/>
    </row>
    <row r="57" spans="1:19" s="488" customFormat="1" ht="26.25" customHeight="1">
      <c r="A57" s="779"/>
      <c r="B57" s="722"/>
      <c r="C57" s="542" t="s">
        <v>391</v>
      </c>
      <c r="D57" s="731"/>
      <c r="E57" s="732"/>
      <c r="F57" s="710" t="s">
        <v>395</v>
      </c>
      <c r="G57" s="711"/>
      <c r="H57" s="713"/>
      <c r="I57" s="714"/>
      <c r="J57" s="714"/>
      <c r="K57" s="490"/>
    </row>
    <row r="58" spans="1:19" s="488" customFormat="1" ht="26.25" customHeight="1" thickBot="1">
      <c r="A58" s="779"/>
      <c r="B58" s="722"/>
      <c r="C58" s="543" t="s">
        <v>392</v>
      </c>
      <c r="D58" s="708"/>
      <c r="E58" s="709"/>
      <c r="F58" s="710" t="s">
        <v>396</v>
      </c>
      <c r="G58" s="711"/>
      <c r="H58" s="713"/>
      <c r="I58" s="714"/>
      <c r="J58" s="714"/>
      <c r="K58" s="490"/>
    </row>
    <row r="59" spans="1:19" s="488" customFormat="1" ht="26.25" customHeight="1" thickTop="1" thickBot="1">
      <c r="A59" s="779"/>
      <c r="B59" s="723"/>
      <c r="C59" s="544" t="s">
        <v>401</v>
      </c>
      <c r="D59" s="715"/>
      <c r="E59" s="716"/>
      <c r="F59" s="712"/>
      <c r="G59" s="711"/>
      <c r="H59" s="713"/>
      <c r="I59" s="714"/>
      <c r="J59" s="714"/>
      <c r="K59" s="490"/>
    </row>
    <row r="60" spans="1:19" s="488" customFormat="1" ht="26.25" customHeight="1" thickTop="1">
      <c r="A60" s="779"/>
      <c r="B60" s="724"/>
      <c r="C60" s="545" t="s">
        <v>394</v>
      </c>
      <c r="D60" s="717"/>
      <c r="E60" s="718"/>
      <c r="F60" s="710"/>
      <c r="G60" s="711"/>
      <c r="H60" s="713"/>
      <c r="I60" s="714"/>
      <c r="J60" s="714"/>
      <c r="K60" s="490"/>
      <c r="N60" s="490"/>
      <c r="O60" s="490"/>
      <c r="P60" s="490"/>
      <c r="Q60" s="490"/>
      <c r="R60" s="490"/>
    </row>
    <row r="61" spans="1:19" ht="30" hidden="1" customHeight="1">
      <c r="A61" s="780"/>
      <c r="B61" s="719" t="s">
        <v>9</v>
      </c>
      <c r="C61" s="719"/>
      <c r="D61" s="720"/>
      <c r="E61" s="720"/>
      <c r="F61" s="720"/>
      <c r="G61" s="720"/>
      <c r="H61" s="720"/>
      <c r="I61" s="720"/>
      <c r="J61" s="720"/>
    </row>
    <row r="62" spans="1:19" ht="15" customHeight="1">
      <c r="A62" s="546"/>
      <c r="D62" s="547"/>
      <c r="E62" s="547"/>
      <c r="H62" s="547"/>
      <c r="I62" s="547"/>
      <c r="J62" s="547"/>
    </row>
    <row r="63" spans="1:19" ht="30" hidden="1" customHeight="1">
      <c r="B63" s="458" t="s">
        <v>69</v>
      </c>
      <c r="K63" s="498" t="s">
        <v>214</v>
      </c>
      <c r="L63" s="465"/>
      <c r="M63" s="465"/>
      <c r="N63" s="465"/>
      <c r="O63" s="465"/>
      <c r="P63" s="465"/>
      <c r="Q63" s="465"/>
      <c r="R63" s="465"/>
      <c r="S63" s="465"/>
    </row>
    <row r="64" spans="1:19" ht="30" hidden="1" customHeight="1">
      <c r="B64" s="690" t="s">
        <v>70</v>
      </c>
      <c r="C64" s="691"/>
      <c r="D64" s="691"/>
      <c r="E64" s="691"/>
      <c r="F64" s="691"/>
      <c r="G64" s="691"/>
      <c r="H64" s="691"/>
      <c r="I64" s="692"/>
      <c r="J64" s="696"/>
      <c r="K64" s="498"/>
      <c r="L64" s="465"/>
      <c r="M64" s="465"/>
      <c r="N64" s="465"/>
      <c r="O64" s="465"/>
      <c r="P64" s="465"/>
      <c r="Q64" s="465"/>
      <c r="R64" s="465"/>
      <c r="S64" s="465"/>
    </row>
    <row r="65" spans="2:19" ht="30" hidden="1" customHeight="1">
      <c r="B65" s="693"/>
      <c r="C65" s="694"/>
      <c r="D65" s="694"/>
      <c r="E65" s="694"/>
      <c r="F65" s="694"/>
      <c r="G65" s="694"/>
      <c r="H65" s="694"/>
      <c r="I65" s="695"/>
      <c r="J65" s="697"/>
      <c r="K65" s="498"/>
      <c r="L65" s="465"/>
      <c r="M65" s="465"/>
      <c r="N65" s="465"/>
      <c r="O65" s="465"/>
      <c r="P65" s="465"/>
      <c r="Q65" s="465"/>
      <c r="R65" s="465"/>
      <c r="S65" s="465"/>
    </row>
    <row r="66" spans="2:19" ht="30" hidden="1" customHeight="1">
      <c r="B66" s="698" t="s">
        <v>71</v>
      </c>
      <c r="C66" s="699"/>
      <c r="D66" s="699"/>
      <c r="E66" s="699"/>
      <c r="F66" s="699"/>
      <c r="G66" s="699"/>
      <c r="H66" s="699"/>
      <c r="I66" s="700"/>
      <c r="J66" s="696"/>
      <c r="K66" s="498"/>
      <c r="L66" s="465"/>
      <c r="M66" s="465"/>
      <c r="N66" s="465"/>
      <c r="O66" s="465"/>
      <c r="P66" s="465"/>
      <c r="Q66" s="465"/>
      <c r="R66" s="465"/>
      <c r="S66" s="465"/>
    </row>
    <row r="67" spans="2:19" ht="30" hidden="1" customHeight="1">
      <c r="B67" s="701" t="s">
        <v>72</v>
      </c>
      <c r="C67" s="702"/>
      <c r="D67" s="703"/>
      <c r="E67" s="704"/>
      <c r="F67" s="548" t="s">
        <v>202</v>
      </c>
      <c r="G67" s="705"/>
      <c r="H67" s="706"/>
      <c r="I67" s="707"/>
      <c r="J67" s="697"/>
      <c r="K67" s="498"/>
      <c r="L67" s="465"/>
      <c r="M67" s="465"/>
      <c r="N67" s="465"/>
      <c r="O67" s="465"/>
      <c r="P67" s="465"/>
      <c r="Q67" s="465"/>
      <c r="R67" s="465"/>
      <c r="S67" s="465"/>
    </row>
    <row r="68" spans="2:19" ht="30" customHeight="1">
      <c r="K68" s="498"/>
      <c r="L68" s="465"/>
      <c r="M68" s="465"/>
      <c r="N68" s="465"/>
      <c r="O68" s="465"/>
      <c r="P68" s="465"/>
      <c r="Q68" s="465"/>
      <c r="R68" s="465"/>
      <c r="S68" s="465"/>
    </row>
    <row r="69" spans="2:19" ht="30" customHeight="1">
      <c r="I69" s="549"/>
      <c r="J69" s="550"/>
      <c r="K69" s="498"/>
      <c r="L69" s="465"/>
      <c r="M69" s="465"/>
      <c r="N69" s="465"/>
      <c r="O69" s="465"/>
      <c r="P69" s="465"/>
      <c r="Q69" s="465"/>
      <c r="R69" s="465"/>
      <c r="S69" s="465"/>
    </row>
    <row r="70" spans="2:19" ht="30" customHeight="1">
      <c r="K70" s="498"/>
      <c r="L70" s="465"/>
      <c r="M70" s="465"/>
      <c r="N70" s="465"/>
      <c r="O70" s="465"/>
      <c r="P70" s="465"/>
      <c r="Q70" s="465"/>
      <c r="R70" s="465"/>
      <c r="S70" s="465"/>
    </row>
    <row r="71" spans="2:19" ht="30" customHeight="1">
      <c r="K71" s="498"/>
      <c r="L71" s="465"/>
      <c r="M71" s="465"/>
      <c r="N71" s="465"/>
      <c r="O71" s="465"/>
      <c r="P71" s="465"/>
      <c r="Q71" s="465"/>
      <c r="R71" s="465"/>
      <c r="S71" s="465"/>
    </row>
    <row r="72" spans="2:19" ht="30" customHeight="1">
      <c r="K72" s="498"/>
      <c r="L72" s="465"/>
      <c r="M72" s="465"/>
      <c r="N72" s="465"/>
      <c r="O72" s="465"/>
      <c r="P72" s="465"/>
      <c r="Q72" s="465"/>
      <c r="R72" s="465"/>
      <c r="S72" s="465"/>
    </row>
    <row r="73" spans="2:19" ht="30" customHeight="1">
      <c r="K73" s="498"/>
      <c r="L73" s="465"/>
      <c r="M73" s="465"/>
      <c r="N73" s="465"/>
      <c r="O73" s="465"/>
      <c r="P73" s="465"/>
      <c r="Q73" s="465"/>
      <c r="R73" s="465"/>
      <c r="S73" s="465"/>
    </row>
    <row r="74" spans="2:19" ht="30" customHeight="1">
      <c r="K74" s="498"/>
      <c r="L74" s="465"/>
      <c r="M74" s="465"/>
      <c r="N74" s="465"/>
      <c r="O74" s="465"/>
      <c r="P74" s="465"/>
      <c r="Q74" s="465"/>
      <c r="R74" s="465"/>
      <c r="S74" s="465"/>
    </row>
  </sheetData>
  <mergeCells count="122">
    <mergeCell ref="A4:J4"/>
    <mergeCell ref="H5:J5"/>
    <mergeCell ref="H6:J6"/>
    <mergeCell ref="B9:J9"/>
    <mergeCell ref="A10:J10"/>
    <mergeCell ref="A11:B11"/>
    <mergeCell ref="C11:E11"/>
    <mergeCell ref="G11:J11"/>
    <mergeCell ref="A12:B12"/>
    <mergeCell ref="C12:E12"/>
    <mergeCell ref="G12:J12"/>
    <mergeCell ref="A13:A20"/>
    <mergeCell ref="F13:J13"/>
    <mergeCell ref="K13:K18"/>
    <mergeCell ref="B14:B15"/>
    <mergeCell ref="D14:E14"/>
    <mergeCell ref="F14:J14"/>
    <mergeCell ref="D15:E15"/>
    <mergeCell ref="A21:A23"/>
    <mergeCell ref="C21:D21"/>
    <mergeCell ref="F21:J21"/>
    <mergeCell ref="C22:D22"/>
    <mergeCell ref="F22:J22"/>
    <mergeCell ref="C23:D23"/>
    <mergeCell ref="F23:J23"/>
    <mergeCell ref="F15:J15"/>
    <mergeCell ref="C16:J16"/>
    <mergeCell ref="C17:J17"/>
    <mergeCell ref="C18:J18"/>
    <mergeCell ref="C19:J19"/>
    <mergeCell ref="C20:J20"/>
    <mergeCell ref="A24:A61"/>
    <mergeCell ref="C24:J24"/>
    <mergeCell ref="C25:J25"/>
    <mergeCell ref="B26:B29"/>
    <mergeCell ref="D26:I26"/>
    <mergeCell ref="D27:I27"/>
    <mergeCell ref="D28:I28"/>
    <mergeCell ref="D29:I29"/>
    <mergeCell ref="B30:B43"/>
    <mergeCell ref="F30:J30"/>
    <mergeCell ref="F31:J31"/>
    <mergeCell ref="F32:G32"/>
    <mergeCell ref="I32:J32"/>
    <mergeCell ref="F40:G40"/>
    <mergeCell ref="I40:J40"/>
    <mergeCell ref="F41:G41"/>
    <mergeCell ref="I41:J41"/>
    <mergeCell ref="F45:G45"/>
    <mergeCell ref="H45:J45"/>
    <mergeCell ref="D46:E46"/>
    <mergeCell ref="F46:G46"/>
    <mergeCell ref="H46:J46"/>
    <mergeCell ref="D47:E47"/>
    <mergeCell ref="F47:G47"/>
    <mergeCell ref="F42:G42"/>
    <mergeCell ref="I42:J42"/>
    <mergeCell ref="F43:G43"/>
    <mergeCell ref="I43:J43"/>
    <mergeCell ref="D44:E44"/>
    <mergeCell ref="F44:G44"/>
    <mergeCell ref="H44:J44"/>
    <mergeCell ref="D45:E45"/>
    <mergeCell ref="K32:K37"/>
    <mergeCell ref="F33:G33"/>
    <mergeCell ref="I33:J33"/>
    <mergeCell ref="F34:G34"/>
    <mergeCell ref="I34:J34"/>
    <mergeCell ref="F35:G35"/>
    <mergeCell ref="I35:J35"/>
    <mergeCell ref="F39:G39"/>
    <mergeCell ref="I39:J39"/>
    <mergeCell ref="F36:G36"/>
    <mergeCell ref="I36:J36"/>
    <mergeCell ref="F37:G37"/>
    <mergeCell ref="I37:J37"/>
    <mergeCell ref="F38:G38"/>
    <mergeCell ref="I38:J38"/>
    <mergeCell ref="D48:E48"/>
    <mergeCell ref="F48:G48"/>
    <mergeCell ref="H48:J48"/>
    <mergeCell ref="D49:E49"/>
    <mergeCell ref="F49:J49"/>
    <mergeCell ref="D50:E50"/>
    <mergeCell ref="F50:G50"/>
    <mergeCell ref="H50:J50"/>
    <mergeCell ref="H47:J47"/>
    <mergeCell ref="F53:G53"/>
    <mergeCell ref="H53:J53"/>
    <mergeCell ref="D54:E54"/>
    <mergeCell ref="F54:G54"/>
    <mergeCell ref="H54:J54"/>
    <mergeCell ref="D51:E51"/>
    <mergeCell ref="F51:G51"/>
    <mergeCell ref="H51:J51"/>
    <mergeCell ref="D52:E52"/>
    <mergeCell ref="F52:G52"/>
    <mergeCell ref="H52:J52"/>
    <mergeCell ref="B64:I65"/>
    <mergeCell ref="J64:J65"/>
    <mergeCell ref="B66:I66"/>
    <mergeCell ref="J66:J67"/>
    <mergeCell ref="B67:C67"/>
    <mergeCell ref="D67:E67"/>
    <mergeCell ref="G67:I67"/>
    <mergeCell ref="D58:E58"/>
    <mergeCell ref="F58:G60"/>
    <mergeCell ref="H58:J60"/>
    <mergeCell ref="D59:E59"/>
    <mergeCell ref="D60:E60"/>
    <mergeCell ref="B61:C61"/>
    <mergeCell ref="D61:J61"/>
    <mergeCell ref="B44:B60"/>
    <mergeCell ref="C44:C45"/>
    <mergeCell ref="D55:E55"/>
    <mergeCell ref="F55:G56"/>
    <mergeCell ref="H55:J56"/>
    <mergeCell ref="D56:E56"/>
    <mergeCell ref="D57:E57"/>
    <mergeCell ref="F57:G57"/>
    <mergeCell ref="H57:J57"/>
    <mergeCell ref="D53:E53"/>
  </mergeCells>
  <phoneticPr fontId="9"/>
  <conditionalFormatting sqref="D49:E49">
    <cfRule type="expression" dxfId="48" priority="2">
      <formula>D49="※金額を入力"</formula>
    </cfRule>
    <cfRule type="containsBlanks" dxfId="47" priority="1">
      <formula>LEN(TRIM(D49))=0</formula>
    </cfRule>
  </conditionalFormatting>
  <dataValidations count="16">
    <dataValidation imeMode="fullKatakana" allowBlank="1" showInputMessage="1" showErrorMessage="1" prompt="数字もフリガナとしてください。" sqref="C24:J24" xr:uid="{F7CE0EA9-BB34-4A16-B7A6-D2506ED8C21F}"/>
    <dataValidation imeMode="fullKatakana" allowBlank="1" showInputMessage="1" showErrorMessage="1" prompt="法人格（一般社団法人等）部分のフリガナは不要（入力しないでください）です。_x000a_数字もフリガナとしてください。_x000a_" sqref="C16:J16" xr:uid="{08FFB05D-0716-4DC5-9274-BD6D420C4686}"/>
    <dataValidation type="date" allowBlank="1" showInputMessage="1" showErrorMessage="1" errorTitle="公演日を記載してください。" error="2022/4/1～2023/3/31で記載してください。" sqref="C31 E31" xr:uid="{B951171B-165D-473C-864A-4A6A843C9827}">
      <formula1>44652</formula1>
      <formula2>45016</formula2>
    </dataValidation>
    <dataValidation imeMode="halfAlpha" allowBlank="1" showInputMessage="1" showErrorMessage="1" sqref="F23:J23" xr:uid="{F57BEFA6-FCD0-4E17-8FE8-D1EA1D6AA7ED}"/>
    <dataValidation imeMode="halfAlpha" allowBlank="1" showInputMessage="1" showErrorMessage="1" prompt="ハイフンを入れた形式で入力してください。_x000a_ex.) 03-3265-7411" sqref="C20:J20 F21:J22" xr:uid="{7B668337-041C-4265-8785-7855D78886DA}"/>
    <dataValidation imeMode="fullKatakana" allowBlank="1" showInputMessage="1" showErrorMessage="1" sqref="C22:D22" xr:uid="{39864C06-4B5B-4E51-9292-C008D3084D07}"/>
    <dataValidation type="date" allowBlank="1" showInputMessage="1" showErrorMessage="1" errorTitle="公演日を記載してください。" error="2021/4/1～2022/3/31で記載してください。" prompt="開始日の早い順に入力してください。" sqref="C32" xr:uid="{AD3969A0-0379-42A3-9D37-FCD28069221B}">
      <formula1>44287</formula1>
      <formula2>44651</formula2>
    </dataValidation>
    <dataValidation allowBlank="1" showInputMessage="1" showErrorMessage="1" prompt="採択実績がある場合は、初回採択年度を入力してください。_x000a_ex.「令和2年度」" sqref="G67:I67" xr:uid="{9A207BD2-8D78-43B6-87A4-FD5F84A93226}"/>
    <dataValidation type="list" allowBlank="1" showInputMessage="1" showErrorMessage="1" prompt="○×いずれかを選択してください。" sqref="J64:J67" xr:uid="{7BD73738-F9E8-4EE5-9B16-2CECEB13794F}">
      <formula1>"○,×"</formula1>
    </dataValidation>
    <dataValidation type="list" allowBlank="1" showInputMessage="1" showErrorMessage="1" sqref="G11:J11" xr:uid="{7B815192-5A18-4D5C-9E4C-E0534A577733}">
      <formula1>"海外公演,国際共同制作（海外公演）,国際共同制作（国内公演）,国際フェスティバル"</formula1>
    </dataValidation>
    <dataValidation type="list" allowBlank="1" showInputMessage="1" sqref="C15" xr:uid="{EDA2FBA0-221A-4236-A1CF-4D8BC08DDF7A}">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date" allowBlank="1" showInputMessage="1" showErrorMessage="1" errorTitle="公演日を記載してください。" error="2021/4/1～2022/3/31で記載してください。" sqref="E32:E43 C33:C43" xr:uid="{EC8BE1EB-E216-4229-97C3-9BF6A8B03CEF}">
      <formula1>44287</formula1>
      <formula2>44651</formula2>
    </dataValidation>
    <dataValidation imeMode="halfAlpha" operator="greaterThanOrEqual" allowBlank="1" showInputMessage="1" showErrorMessage="1" sqref="E13 C13:C14" xr:uid="{1768ADE4-65CF-487C-AC09-C65E7CB40F47}"/>
    <dataValidation type="list" allowBlank="1" showInputMessage="1" showErrorMessage="1" sqref="C12:E12" xr:uid="{14EEC42F-1FA7-4683-A0E7-4F18774EAC54}">
      <formula1>応募分野</formula1>
    </dataValidation>
    <dataValidation type="list" allowBlank="1" showInputMessage="1" showErrorMessage="1" sqref="G12:J12" xr:uid="{BEBC35B7-60F7-4513-91E4-4FCF0AC80A65}">
      <formula1>INDIRECT($C$12)</formula1>
    </dataValidation>
    <dataValidation type="list" allowBlank="1" showInputMessage="1" showErrorMessage="1" prompt="1～3のうち、該当するものを選択してください。" sqref="D61:J61" xr:uid="{F4DC6B3C-D568-4388-95DF-05ACE4EE6675}">
      <formula1>"1 課税事業者,2 免税事業者及び簡易課税事業者,3 課税事業者ではあるが、その他条件により消費税等仕入控除調整を行わない事業者"</formula1>
    </dataValidation>
  </dataValidations>
  <pageMargins left="0.70866141732283472" right="0.70866141732283472" top="0.39370078740157483" bottom="0.39370078740157483" header="0" footer="0"/>
  <pageSetup paperSize="9" scale="56" orientation="portrait" r:id="rId1"/>
  <headerFooter scaleWithDoc="0">
    <oddFooter>&amp;R&amp;"ＭＳ ゴシック,標準"&amp;12整理番号：（事務局記入欄）</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U74"/>
  <sheetViews>
    <sheetView tabSelected="1" view="pageBreakPreview" zoomScale="60" zoomScaleNormal="80" workbookViewId="0">
      <selection activeCell="J48" sqref="J48:K48"/>
    </sheetView>
  </sheetViews>
  <sheetFormatPr defaultColWidth="9" defaultRowHeight="30" customHeight="1"/>
  <cols>
    <col min="1" max="1" width="6.58203125" style="48" customWidth="1"/>
    <col min="2" max="2" width="15.58203125" style="48" customWidth="1"/>
    <col min="3" max="3" width="21.6640625" style="48" customWidth="1"/>
    <col min="4" max="4" width="12.5" style="48" customWidth="1"/>
    <col min="5" max="5" width="7.58203125" style="48" customWidth="1"/>
    <col min="6" max="6" width="17.83203125" style="48" customWidth="1"/>
    <col min="7" max="7" width="19.83203125" style="48" customWidth="1"/>
    <col min="8" max="8" width="7.9140625" style="48" customWidth="1"/>
    <col min="9" max="9" width="9.83203125" style="48" customWidth="1"/>
    <col min="10" max="10" width="13.4140625" style="48" customWidth="1"/>
    <col min="11" max="11" width="5.25" style="48" customWidth="1"/>
    <col min="12" max="12" width="16.33203125" style="48" customWidth="1"/>
    <col min="13" max="13" width="18.4140625" style="49" customWidth="1"/>
    <col min="14" max="14" width="15.9140625" style="48" customWidth="1"/>
    <col min="15" max="16384" width="9" style="48"/>
  </cols>
  <sheetData>
    <row r="1" spans="1:20" s="114" customFormat="1" ht="9" customHeight="1">
      <c r="A1" s="113"/>
      <c r="J1" s="115"/>
      <c r="K1" s="115"/>
      <c r="L1" s="115"/>
      <c r="M1" s="116"/>
    </row>
    <row r="2" spans="1:20" s="114" customFormat="1" ht="18" customHeight="1">
      <c r="B2" s="487" t="s">
        <v>425</v>
      </c>
      <c r="M2" s="116"/>
    </row>
    <row r="3" spans="1:20" s="114" customFormat="1" ht="18" customHeight="1">
      <c r="B3" s="487" t="s">
        <v>426</v>
      </c>
      <c r="M3" s="116"/>
    </row>
    <row r="4" spans="1:20" s="118" customFormat="1" ht="79.900000000000006" customHeight="1">
      <c r="A4" s="935" t="s">
        <v>427</v>
      </c>
      <c r="B4" s="935"/>
      <c r="C4" s="935"/>
      <c r="D4" s="935"/>
      <c r="E4" s="935"/>
      <c r="F4" s="935"/>
      <c r="G4" s="935"/>
      <c r="H4" s="935"/>
      <c r="I4" s="935"/>
      <c r="J4" s="935"/>
      <c r="K4" s="935"/>
      <c r="L4" s="935"/>
      <c r="M4" s="117"/>
      <c r="P4" s="114"/>
      <c r="Q4" s="114"/>
      <c r="R4" s="114"/>
      <c r="S4" s="114"/>
      <c r="T4" s="114"/>
    </row>
    <row r="5" spans="1:20" s="118" customFormat="1" ht="21.75" customHeight="1">
      <c r="A5" s="119"/>
      <c r="B5" s="119"/>
      <c r="C5" s="119"/>
      <c r="D5" s="119"/>
      <c r="E5" s="119"/>
      <c r="F5" s="119"/>
      <c r="G5" s="119"/>
      <c r="H5" s="119"/>
      <c r="I5" s="945"/>
      <c r="J5" s="945"/>
      <c r="K5" s="945"/>
      <c r="L5" s="945"/>
      <c r="M5" s="120"/>
      <c r="P5" s="114"/>
      <c r="Q5" s="114"/>
      <c r="R5" s="114"/>
      <c r="S5" s="114"/>
      <c r="T5" s="114"/>
    </row>
    <row r="6" spans="1:20" s="118" customFormat="1" ht="21.75" customHeight="1">
      <c r="A6" s="121"/>
      <c r="E6" s="481"/>
      <c r="I6" s="946" t="s">
        <v>398</v>
      </c>
      <c r="J6" s="946"/>
      <c r="K6" s="946"/>
      <c r="L6" s="946"/>
      <c r="M6" s="122"/>
      <c r="P6" s="114"/>
      <c r="Q6" s="114"/>
      <c r="R6" s="114"/>
      <c r="S6" s="114"/>
      <c r="T6" s="114"/>
    </row>
    <row r="7" spans="1:20" s="118" customFormat="1" ht="21" customHeight="1">
      <c r="A7" s="121"/>
      <c r="B7" s="113" t="s">
        <v>353</v>
      </c>
      <c r="E7" s="481"/>
      <c r="K7" s="486"/>
      <c r="M7" s="117"/>
      <c r="T7" s="123"/>
    </row>
    <row r="8" spans="1:20" s="118" customFormat="1" ht="11.25" customHeight="1">
      <c r="A8" s="121"/>
      <c r="E8" s="481"/>
      <c r="K8" s="486"/>
      <c r="M8" s="117"/>
      <c r="T8" s="123"/>
    </row>
    <row r="9" spans="1:20" s="118" customFormat="1" ht="62" customHeight="1">
      <c r="A9" s="124"/>
      <c r="B9" s="838" t="s">
        <v>428</v>
      </c>
      <c r="C9" s="838"/>
      <c r="D9" s="838"/>
      <c r="E9" s="838"/>
      <c r="F9" s="838"/>
      <c r="G9" s="838"/>
      <c r="H9" s="838"/>
      <c r="I9" s="838"/>
      <c r="J9" s="838"/>
      <c r="K9" s="838"/>
      <c r="L9" s="838"/>
      <c r="M9" s="117"/>
      <c r="T9" s="123"/>
    </row>
    <row r="10" spans="1:20" s="118" customFormat="1" ht="12.75" customHeight="1">
      <c r="A10" s="936"/>
      <c r="B10" s="936"/>
      <c r="C10" s="936"/>
      <c r="D10" s="936"/>
      <c r="E10" s="936"/>
      <c r="F10" s="936"/>
      <c r="G10" s="936"/>
      <c r="H10" s="936"/>
      <c r="I10" s="936"/>
      <c r="J10" s="936"/>
      <c r="K10" s="936"/>
      <c r="L10" s="936"/>
      <c r="M10" s="117"/>
      <c r="T10" s="123"/>
    </row>
    <row r="11" spans="1:20" ht="45" customHeight="1">
      <c r="A11" s="939" t="s">
        <v>0</v>
      </c>
      <c r="B11" s="939"/>
      <c r="C11" s="940" t="s">
        <v>217</v>
      </c>
      <c r="D11" s="940"/>
      <c r="E11" s="940"/>
      <c r="F11" s="940"/>
      <c r="G11" s="108" t="s">
        <v>196</v>
      </c>
      <c r="H11" s="941" t="s">
        <v>231</v>
      </c>
      <c r="I11" s="942"/>
      <c r="J11" s="942"/>
      <c r="K11" s="942"/>
      <c r="L11" s="943"/>
      <c r="M11" s="110"/>
    </row>
    <row r="12" spans="1:20" ht="45" customHeight="1">
      <c r="A12" s="939" t="s">
        <v>399</v>
      </c>
      <c r="B12" s="939"/>
      <c r="C12" s="944"/>
      <c r="D12" s="944"/>
      <c r="E12" s="944"/>
      <c r="F12" s="944"/>
      <c r="G12" s="108" t="s">
        <v>13</v>
      </c>
      <c r="H12" s="944"/>
      <c r="I12" s="944"/>
      <c r="J12" s="944"/>
      <c r="K12" s="944"/>
      <c r="L12" s="944"/>
      <c r="M12" s="845" t="s">
        <v>405</v>
      </c>
      <c r="N12" s="846"/>
      <c r="O12" s="846"/>
      <c r="P12" s="846"/>
      <c r="Q12" s="846"/>
      <c r="R12" s="846"/>
    </row>
    <row r="13" spans="1:20" ht="30" customHeight="1">
      <c r="A13" s="947" t="s">
        <v>12</v>
      </c>
      <c r="B13" s="50" t="s">
        <v>49</v>
      </c>
      <c r="C13" s="64"/>
      <c r="D13" s="65" t="s">
        <v>8</v>
      </c>
      <c r="E13" s="1020"/>
      <c r="F13" s="1020"/>
      <c r="G13" s="937"/>
      <c r="H13" s="937"/>
      <c r="I13" s="937"/>
      <c r="J13" s="937"/>
      <c r="K13" s="937"/>
      <c r="L13" s="938"/>
      <c r="M13" s="857" t="s">
        <v>406</v>
      </c>
      <c r="N13" s="811"/>
      <c r="O13" s="811"/>
      <c r="P13" s="811"/>
      <c r="Q13" s="811"/>
      <c r="R13" s="811"/>
    </row>
    <row r="14" spans="1:20" ht="15" customHeight="1">
      <c r="A14" s="948"/>
      <c r="B14" s="955" t="s">
        <v>50</v>
      </c>
      <c r="C14" s="51" t="s">
        <v>51</v>
      </c>
      <c r="D14" s="956" t="s">
        <v>52</v>
      </c>
      <c r="E14" s="957"/>
      <c r="F14" s="958"/>
      <c r="G14" s="956" t="s">
        <v>53</v>
      </c>
      <c r="H14" s="957"/>
      <c r="I14" s="957"/>
      <c r="J14" s="957"/>
      <c r="K14" s="957"/>
      <c r="L14" s="958"/>
      <c r="M14" s="857"/>
      <c r="N14" s="811"/>
      <c r="O14" s="811"/>
      <c r="P14" s="811"/>
      <c r="Q14" s="811"/>
      <c r="R14" s="811"/>
    </row>
    <row r="15" spans="1:20" ht="45" customHeight="1">
      <c r="A15" s="948"/>
      <c r="B15" s="939"/>
      <c r="C15" s="66"/>
      <c r="D15" s="959"/>
      <c r="E15" s="960"/>
      <c r="F15" s="961"/>
      <c r="G15" s="950"/>
      <c r="H15" s="951"/>
      <c r="I15" s="951"/>
      <c r="J15" s="951"/>
      <c r="K15" s="951"/>
      <c r="L15" s="952"/>
      <c r="M15" s="857"/>
      <c r="N15" s="811"/>
      <c r="O15" s="811"/>
      <c r="P15" s="811"/>
      <c r="Q15" s="811"/>
      <c r="R15" s="811"/>
    </row>
    <row r="16" spans="1:20" ht="22.5" hidden="1" customHeight="1">
      <c r="A16" s="948"/>
      <c r="B16" s="52" t="s">
        <v>366</v>
      </c>
      <c r="C16" s="962"/>
      <c r="D16" s="830"/>
      <c r="E16" s="830"/>
      <c r="F16" s="830"/>
      <c r="G16" s="830"/>
      <c r="H16" s="830"/>
      <c r="I16" s="830"/>
      <c r="J16" s="830"/>
      <c r="K16" s="830"/>
      <c r="L16" s="831"/>
      <c r="M16" s="857"/>
      <c r="N16" s="811"/>
      <c r="O16" s="811"/>
      <c r="P16" s="811"/>
      <c r="Q16" s="811"/>
      <c r="R16" s="811"/>
    </row>
    <row r="17" spans="1:21" ht="45" customHeight="1">
      <c r="A17" s="948"/>
      <c r="B17" s="54" t="s">
        <v>218</v>
      </c>
      <c r="C17" s="953"/>
      <c r="D17" s="953"/>
      <c r="E17" s="953"/>
      <c r="F17" s="953"/>
      <c r="G17" s="953"/>
      <c r="H17" s="953"/>
      <c r="I17" s="953"/>
      <c r="J17" s="953"/>
      <c r="K17" s="953"/>
      <c r="L17" s="953"/>
      <c r="M17" s="857"/>
      <c r="N17" s="811"/>
      <c r="O17" s="811"/>
      <c r="P17" s="811"/>
      <c r="Q17" s="811"/>
      <c r="R17" s="811"/>
    </row>
    <row r="18" spans="1:21" ht="45" customHeight="1">
      <c r="A18" s="948"/>
      <c r="B18" s="111" t="s">
        <v>54</v>
      </c>
      <c r="C18" s="954"/>
      <c r="D18" s="954"/>
      <c r="E18" s="954"/>
      <c r="F18" s="954"/>
      <c r="G18" s="954"/>
      <c r="H18" s="954"/>
      <c r="I18" s="954"/>
      <c r="J18" s="954"/>
      <c r="K18" s="954"/>
      <c r="L18" s="954"/>
      <c r="M18" s="857"/>
      <c r="N18" s="811"/>
      <c r="O18" s="811"/>
      <c r="P18" s="811"/>
      <c r="Q18" s="811"/>
      <c r="R18" s="811"/>
    </row>
    <row r="19" spans="1:21" ht="45" customHeight="1">
      <c r="A19" s="948"/>
      <c r="B19" s="108" t="s">
        <v>1</v>
      </c>
      <c r="C19" s="954"/>
      <c r="D19" s="954"/>
      <c r="E19" s="954"/>
      <c r="F19" s="954"/>
      <c r="G19" s="954"/>
      <c r="H19" s="954"/>
      <c r="I19" s="954"/>
      <c r="J19" s="954"/>
      <c r="K19" s="954"/>
      <c r="L19" s="954"/>
      <c r="M19" s="53"/>
    </row>
    <row r="20" spans="1:21" s="43" customFormat="1" ht="35.25" customHeight="1">
      <c r="A20" s="949"/>
      <c r="B20" s="42" t="s">
        <v>354</v>
      </c>
      <c r="C20" s="996"/>
      <c r="D20" s="996"/>
      <c r="E20" s="996"/>
      <c r="F20" s="996"/>
      <c r="G20" s="996"/>
      <c r="H20" s="996"/>
      <c r="I20" s="996"/>
      <c r="J20" s="996"/>
      <c r="K20" s="996"/>
      <c r="L20" s="996"/>
      <c r="M20" s="46"/>
    </row>
    <row r="21" spans="1:21" s="43" customFormat="1" ht="35.25" customHeight="1">
      <c r="A21" s="963" t="s">
        <v>355</v>
      </c>
      <c r="B21" s="44" t="s">
        <v>356</v>
      </c>
      <c r="C21" s="1003"/>
      <c r="D21" s="1004"/>
      <c r="E21" s="1005"/>
      <c r="F21" s="42" t="s">
        <v>357</v>
      </c>
      <c r="G21" s="1012"/>
      <c r="H21" s="1013"/>
      <c r="I21" s="1013"/>
      <c r="J21" s="1013"/>
      <c r="K21" s="1014"/>
      <c r="L21" s="1015"/>
      <c r="M21" s="46"/>
    </row>
    <row r="22" spans="1:21" s="43" customFormat="1" ht="35.25" customHeight="1">
      <c r="A22" s="964"/>
      <c r="B22" s="45" t="s">
        <v>358</v>
      </c>
      <c r="C22" s="1006"/>
      <c r="D22" s="1007"/>
      <c r="E22" s="1008"/>
      <c r="F22" s="42" t="s">
        <v>359</v>
      </c>
      <c r="G22" s="1012"/>
      <c r="H22" s="1013"/>
      <c r="I22" s="1013"/>
      <c r="J22" s="1013"/>
      <c r="K22" s="1016"/>
      <c r="L22" s="1017"/>
      <c r="M22" s="46"/>
    </row>
    <row r="23" spans="1:21" s="43" customFormat="1" ht="35.25" customHeight="1">
      <c r="A23" s="965"/>
      <c r="B23" s="47" t="s">
        <v>360</v>
      </c>
      <c r="C23" s="1009"/>
      <c r="D23" s="1010"/>
      <c r="E23" s="1011"/>
      <c r="F23" s="42" t="s">
        <v>361</v>
      </c>
      <c r="G23" s="1012"/>
      <c r="H23" s="1013"/>
      <c r="I23" s="1013"/>
      <c r="J23" s="1013"/>
      <c r="K23" s="1018"/>
      <c r="L23" s="1019"/>
      <c r="M23" s="46"/>
    </row>
    <row r="24" spans="1:21" ht="45" customHeight="1">
      <c r="A24" s="948" t="s">
        <v>373</v>
      </c>
      <c r="B24" s="55" t="s">
        <v>55</v>
      </c>
      <c r="C24" s="976"/>
      <c r="D24" s="976"/>
      <c r="E24" s="976"/>
      <c r="F24" s="976"/>
      <c r="G24" s="976"/>
      <c r="H24" s="976"/>
      <c r="I24" s="976"/>
      <c r="J24" s="976"/>
      <c r="K24" s="976"/>
      <c r="L24" s="977"/>
    </row>
    <row r="25" spans="1:21" ht="60" customHeight="1">
      <c r="A25" s="948"/>
      <c r="B25" s="56" t="s">
        <v>11</v>
      </c>
      <c r="C25" s="978"/>
      <c r="D25" s="978"/>
      <c r="E25" s="978"/>
      <c r="F25" s="978"/>
      <c r="G25" s="978"/>
      <c r="H25" s="978"/>
      <c r="I25" s="978"/>
      <c r="J25" s="978"/>
      <c r="K25" s="978"/>
      <c r="L25" s="979"/>
      <c r="M25" s="858" t="s">
        <v>407</v>
      </c>
      <c r="N25" s="859"/>
      <c r="O25" s="859"/>
      <c r="P25" s="859"/>
      <c r="Q25" s="859"/>
      <c r="R25" s="859"/>
    </row>
    <row r="26" spans="1:21" ht="15" hidden="1" customHeight="1">
      <c r="A26" s="948"/>
      <c r="B26" s="939" t="s">
        <v>56</v>
      </c>
      <c r="C26" s="57" t="s">
        <v>14</v>
      </c>
      <c r="D26" s="956" t="s">
        <v>11</v>
      </c>
      <c r="E26" s="957"/>
      <c r="F26" s="957"/>
      <c r="G26" s="957"/>
      <c r="H26" s="957"/>
      <c r="I26" s="957"/>
      <c r="J26" s="958"/>
      <c r="K26" s="484"/>
      <c r="L26" s="57" t="s">
        <v>57</v>
      </c>
      <c r="M26" s="860" t="s">
        <v>67</v>
      </c>
      <c r="N26" s="861"/>
      <c r="O26" s="861"/>
      <c r="P26" s="861"/>
      <c r="Q26" s="861"/>
      <c r="R26" s="861"/>
    </row>
    <row r="27" spans="1:21" ht="60" hidden="1" customHeight="1">
      <c r="A27" s="948"/>
      <c r="B27" s="939"/>
      <c r="C27" s="108" t="s">
        <v>58</v>
      </c>
      <c r="D27" s="997"/>
      <c r="E27" s="998"/>
      <c r="F27" s="998"/>
      <c r="G27" s="998"/>
      <c r="H27" s="998"/>
      <c r="I27" s="998"/>
      <c r="J27" s="999"/>
      <c r="K27" s="485"/>
      <c r="L27" s="58"/>
      <c r="M27" s="860" t="s">
        <v>68</v>
      </c>
      <c r="N27" s="861"/>
      <c r="O27" s="861"/>
      <c r="P27" s="861"/>
      <c r="Q27" s="861"/>
      <c r="R27" s="861"/>
    </row>
    <row r="28" spans="1:21" ht="60" hidden="1" customHeight="1">
      <c r="A28" s="948"/>
      <c r="B28" s="939"/>
      <c r="C28" s="108" t="s">
        <v>59</v>
      </c>
      <c r="D28" s="997"/>
      <c r="E28" s="998"/>
      <c r="F28" s="998"/>
      <c r="G28" s="998"/>
      <c r="H28" s="998"/>
      <c r="I28" s="998"/>
      <c r="J28" s="999"/>
      <c r="K28" s="485"/>
      <c r="L28" s="58"/>
      <c r="M28" s="860" t="s">
        <v>67</v>
      </c>
      <c r="N28" s="861"/>
      <c r="O28" s="861"/>
      <c r="P28" s="861"/>
      <c r="Q28" s="861"/>
      <c r="R28" s="861"/>
    </row>
    <row r="29" spans="1:21" ht="60" hidden="1" customHeight="1">
      <c r="A29" s="948"/>
      <c r="B29" s="939"/>
      <c r="C29" s="108" t="s">
        <v>60</v>
      </c>
      <c r="D29" s="997"/>
      <c r="E29" s="998"/>
      <c r="F29" s="998"/>
      <c r="G29" s="998"/>
      <c r="H29" s="998"/>
      <c r="I29" s="998"/>
      <c r="J29" s="999"/>
      <c r="K29" s="485"/>
      <c r="L29" s="58"/>
      <c r="M29" s="860" t="s">
        <v>67</v>
      </c>
      <c r="N29" s="861"/>
      <c r="O29" s="861"/>
      <c r="P29" s="861"/>
      <c r="Q29" s="861"/>
      <c r="R29" s="861"/>
    </row>
    <row r="30" spans="1:21" ht="17.25" customHeight="1">
      <c r="A30" s="948"/>
      <c r="B30" s="980" t="s">
        <v>61</v>
      </c>
      <c r="C30" s="109" t="s">
        <v>62</v>
      </c>
      <c r="D30" s="59"/>
      <c r="E30" s="957" t="s">
        <v>63</v>
      </c>
      <c r="F30" s="958"/>
      <c r="G30" s="956" t="s">
        <v>342</v>
      </c>
      <c r="H30" s="973"/>
      <c r="I30" s="973"/>
      <c r="J30" s="973"/>
      <c r="K30" s="973"/>
      <c r="L30" s="974"/>
      <c r="M30" s="845"/>
      <c r="N30" s="846"/>
      <c r="O30" s="846"/>
      <c r="P30" s="846"/>
      <c r="Q30" s="846"/>
      <c r="R30" s="846"/>
    </row>
    <row r="31" spans="1:21" ht="36" customHeight="1">
      <c r="A31" s="948"/>
      <c r="B31" s="981"/>
      <c r="C31" s="67"/>
      <c r="D31" s="65" t="s">
        <v>10</v>
      </c>
      <c r="E31" s="1021"/>
      <c r="F31" s="1022"/>
      <c r="G31" s="975"/>
      <c r="H31" s="798"/>
      <c r="I31" s="798"/>
      <c r="J31" s="798"/>
      <c r="K31" s="798"/>
      <c r="L31" s="799"/>
      <c r="M31" s="845"/>
      <c r="N31" s="846"/>
      <c r="O31" s="846"/>
      <c r="P31" s="846"/>
      <c r="Q31" s="846"/>
      <c r="R31" s="846"/>
    </row>
    <row r="32" spans="1:21" ht="20.149999999999999" hidden="1" customHeight="1">
      <c r="A32" s="948"/>
      <c r="B32" s="981"/>
      <c r="C32" s="68"/>
      <c r="D32" s="65" t="s">
        <v>10</v>
      </c>
      <c r="E32" s="65"/>
      <c r="F32" s="69"/>
      <c r="G32" s="917"/>
      <c r="H32" s="918"/>
      <c r="I32" s="70"/>
      <c r="J32" s="919"/>
      <c r="K32" s="919"/>
      <c r="L32" s="918"/>
      <c r="M32" s="849" t="s">
        <v>64</v>
      </c>
      <c r="N32" s="850"/>
      <c r="O32" s="850"/>
      <c r="P32" s="850"/>
      <c r="Q32" s="850"/>
      <c r="R32" s="850"/>
      <c r="S32" s="49"/>
      <c r="T32" s="49"/>
      <c r="U32" s="49"/>
    </row>
    <row r="33" spans="1:21" ht="20.149999999999999" hidden="1" customHeight="1">
      <c r="A33" s="948"/>
      <c r="B33" s="981"/>
      <c r="C33" s="68"/>
      <c r="D33" s="65" t="s">
        <v>10</v>
      </c>
      <c r="E33" s="65"/>
      <c r="F33" s="69"/>
      <c r="G33" s="917"/>
      <c r="H33" s="918"/>
      <c r="I33" s="70"/>
      <c r="J33" s="919"/>
      <c r="K33" s="919"/>
      <c r="L33" s="918"/>
      <c r="M33" s="849"/>
      <c r="N33" s="850"/>
      <c r="O33" s="850"/>
      <c r="P33" s="850"/>
      <c r="Q33" s="850"/>
      <c r="R33" s="850"/>
      <c r="S33" s="49"/>
      <c r="T33" s="49"/>
      <c r="U33" s="49"/>
    </row>
    <row r="34" spans="1:21" ht="20.149999999999999" hidden="1" customHeight="1">
      <c r="A34" s="948"/>
      <c r="B34" s="981"/>
      <c r="C34" s="68"/>
      <c r="D34" s="65" t="s">
        <v>10</v>
      </c>
      <c r="E34" s="65"/>
      <c r="F34" s="69"/>
      <c r="G34" s="917"/>
      <c r="H34" s="918"/>
      <c r="I34" s="70"/>
      <c r="J34" s="919"/>
      <c r="K34" s="919"/>
      <c r="L34" s="918"/>
      <c r="M34" s="849"/>
      <c r="N34" s="850"/>
      <c r="O34" s="850"/>
      <c r="P34" s="850"/>
      <c r="Q34" s="850"/>
      <c r="R34" s="850"/>
      <c r="S34" s="49"/>
      <c r="T34" s="49"/>
      <c r="U34" s="49"/>
    </row>
    <row r="35" spans="1:21" ht="20.149999999999999" hidden="1" customHeight="1">
      <c r="A35" s="948"/>
      <c r="B35" s="981"/>
      <c r="C35" s="68"/>
      <c r="D35" s="65" t="s">
        <v>10</v>
      </c>
      <c r="E35" s="65"/>
      <c r="F35" s="69"/>
      <c r="G35" s="917"/>
      <c r="H35" s="918"/>
      <c r="I35" s="70"/>
      <c r="J35" s="919"/>
      <c r="K35" s="919"/>
      <c r="L35" s="918"/>
      <c r="M35" s="849"/>
      <c r="N35" s="850"/>
      <c r="O35" s="850"/>
      <c r="P35" s="850"/>
      <c r="Q35" s="850"/>
      <c r="R35" s="850"/>
      <c r="S35" s="49"/>
      <c r="T35" s="49"/>
      <c r="U35" s="49"/>
    </row>
    <row r="36" spans="1:21" ht="20.149999999999999" hidden="1" customHeight="1">
      <c r="A36" s="948"/>
      <c r="B36" s="981"/>
      <c r="C36" s="68"/>
      <c r="D36" s="65" t="s">
        <v>10</v>
      </c>
      <c r="E36" s="65"/>
      <c r="F36" s="69"/>
      <c r="G36" s="917"/>
      <c r="H36" s="918"/>
      <c r="I36" s="70"/>
      <c r="J36" s="919"/>
      <c r="K36" s="919"/>
      <c r="L36" s="918"/>
      <c r="M36" s="849"/>
      <c r="N36" s="850"/>
      <c r="O36" s="850"/>
      <c r="P36" s="850"/>
      <c r="Q36" s="850"/>
      <c r="R36" s="850"/>
      <c r="S36" s="49"/>
      <c r="T36" s="49"/>
      <c r="U36" s="49"/>
    </row>
    <row r="37" spans="1:21" ht="20.149999999999999" hidden="1" customHeight="1">
      <c r="A37" s="948"/>
      <c r="B37" s="981"/>
      <c r="C37" s="68"/>
      <c r="D37" s="65" t="s">
        <v>10</v>
      </c>
      <c r="E37" s="65"/>
      <c r="F37" s="69"/>
      <c r="G37" s="917"/>
      <c r="H37" s="918"/>
      <c r="I37" s="70"/>
      <c r="J37" s="919"/>
      <c r="K37" s="919"/>
      <c r="L37" s="918"/>
      <c r="M37" s="849"/>
      <c r="N37" s="850"/>
      <c r="O37" s="850"/>
      <c r="P37" s="850"/>
      <c r="Q37" s="850"/>
      <c r="R37" s="850"/>
      <c r="S37" s="49"/>
      <c r="T37" s="49"/>
      <c r="U37" s="49"/>
    </row>
    <row r="38" spans="1:21" ht="20.149999999999999" hidden="1" customHeight="1">
      <c r="A38" s="948"/>
      <c r="B38" s="981"/>
      <c r="C38" s="68"/>
      <c r="D38" s="65" t="s">
        <v>10</v>
      </c>
      <c r="E38" s="65"/>
      <c r="F38" s="69"/>
      <c r="G38" s="917"/>
      <c r="H38" s="918"/>
      <c r="I38" s="70"/>
      <c r="J38" s="919"/>
      <c r="K38" s="919"/>
      <c r="L38" s="918"/>
      <c r="M38" s="849"/>
      <c r="N38" s="850"/>
      <c r="O38" s="850"/>
      <c r="P38" s="850"/>
      <c r="Q38" s="850"/>
      <c r="R38" s="850"/>
      <c r="S38" s="49"/>
      <c r="T38" s="49"/>
      <c r="U38" s="49"/>
    </row>
    <row r="39" spans="1:21" ht="20.149999999999999" hidden="1" customHeight="1">
      <c r="A39" s="948"/>
      <c r="B39" s="981"/>
      <c r="C39" s="68"/>
      <c r="D39" s="65" t="s">
        <v>10</v>
      </c>
      <c r="E39" s="65"/>
      <c r="F39" s="69"/>
      <c r="G39" s="917"/>
      <c r="H39" s="918"/>
      <c r="I39" s="70"/>
      <c r="J39" s="919"/>
      <c r="K39" s="919"/>
      <c r="L39" s="918"/>
      <c r="M39" s="849"/>
      <c r="N39" s="850"/>
      <c r="O39" s="850"/>
      <c r="P39" s="850"/>
      <c r="Q39" s="850"/>
      <c r="R39" s="850"/>
      <c r="S39" s="49"/>
      <c r="T39" s="49"/>
      <c r="U39" s="49"/>
    </row>
    <row r="40" spans="1:21" ht="20.149999999999999" hidden="1" customHeight="1">
      <c r="A40" s="948"/>
      <c r="B40" s="981"/>
      <c r="C40" s="68"/>
      <c r="D40" s="65" t="s">
        <v>10</v>
      </c>
      <c r="E40" s="65"/>
      <c r="F40" s="69"/>
      <c r="G40" s="917"/>
      <c r="H40" s="918"/>
      <c r="I40" s="70"/>
      <c r="J40" s="919"/>
      <c r="K40" s="919"/>
      <c r="L40" s="918"/>
      <c r="M40" s="849"/>
      <c r="N40" s="850"/>
      <c r="O40" s="850"/>
      <c r="P40" s="850"/>
      <c r="Q40" s="850"/>
      <c r="R40" s="850"/>
      <c r="S40" s="49"/>
      <c r="T40" s="49"/>
      <c r="U40" s="49"/>
    </row>
    <row r="41" spans="1:21" ht="20.149999999999999" hidden="1" customHeight="1">
      <c r="A41" s="948"/>
      <c r="B41" s="981"/>
      <c r="C41" s="68"/>
      <c r="D41" s="65" t="s">
        <v>10</v>
      </c>
      <c r="E41" s="65"/>
      <c r="F41" s="69"/>
      <c r="G41" s="917"/>
      <c r="H41" s="918"/>
      <c r="I41" s="70"/>
      <c r="J41" s="919"/>
      <c r="K41" s="919"/>
      <c r="L41" s="918"/>
      <c r="M41" s="849"/>
      <c r="N41" s="850"/>
      <c r="O41" s="850"/>
      <c r="P41" s="850"/>
      <c r="Q41" s="850"/>
      <c r="R41" s="850"/>
      <c r="S41" s="49"/>
      <c r="T41" s="49"/>
      <c r="U41" s="49"/>
    </row>
    <row r="42" spans="1:21" ht="20.149999999999999" hidden="1" customHeight="1">
      <c r="A42" s="948"/>
      <c r="B42" s="981"/>
      <c r="C42" s="68"/>
      <c r="D42" s="65" t="s">
        <v>10</v>
      </c>
      <c r="E42" s="65"/>
      <c r="F42" s="69"/>
      <c r="G42" s="917"/>
      <c r="H42" s="918"/>
      <c r="I42" s="70"/>
      <c r="J42" s="919"/>
      <c r="K42" s="919"/>
      <c r="L42" s="918"/>
      <c r="M42" s="849"/>
      <c r="N42" s="850"/>
      <c r="O42" s="850"/>
      <c r="P42" s="850"/>
      <c r="Q42" s="850"/>
      <c r="R42" s="850"/>
      <c r="S42" s="49"/>
      <c r="T42" s="49"/>
      <c r="U42" s="49"/>
    </row>
    <row r="43" spans="1:21" ht="20.149999999999999" hidden="1" customHeight="1">
      <c r="A43" s="948"/>
      <c r="B43" s="982"/>
      <c r="C43" s="104"/>
      <c r="D43" s="105" t="s">
        <v>10</v>
      </c>
      <c r="E43" s="105"/>
      <c r="F43" s="106"/>
      <c r="G43" s="993"/>
      <c r="H43" s="994"/>
      <c r="I43" s="107"/>
      <c r="J43" s="995"/>
      <c r="K43" s="995"/>
      <c r="L43" s="994"/>
      <c r="M43" s="849"/>
      <c r="N43" s="850"/>
      <c r="O43" s="850"/>
      <c r="P43" s="850"/>
      <c r="Q43" s="850"/>
      <c r="R43" s="850"/>
      <c r="S43" s="49"/>
      <c r="T43" s="49"/>
      <c r="U43" s="49"/>
    </row>
    <row r="44" spans="1:21" s="60" customFormat="1" ht="15" customHeight="1">
      <c r="A44" s="948"/>
      <c r="B44" s="1037"/>
      <c r="C44" s="934" t="s">
        <v>6</v>
      </c>
      <c r="D44" s="1000" t="s">
        <v>65</v>
      </c>
      <c r="E44" s="1001"/>
      <c r="F44" s="1002"/>
      <c r="G44" s="932" t="s">
        <v>444</v>
      </c>
      <c r="H44" s="933"/>
      <c r="I44" s="934"/>
      <c r="J44" s="1000" t="s">
        <v>404</v>
      </c>
      <c r="K44" s="1001"/>
      <c r="L44" s="1002"/>
      <c r="M44" s="845"/>
      <c r="N44" s="846"/>
      <c r="O44" s="846"/>
      <c r="P44" s="846"/>
      <c r="Q44" s="846"/>
      <c r="R44" s="846"/>
    </row>
    <row r="45" spans="1:21" s="60" customFormat="1" ht="15" customHeight="1">
      <c r="A45" s="948"/>
      <c r="B45" s="1038"/>
      <c r="C45" s="1023"/>
      <c r="D45" s="866" t="s">
        <v>436</v>
      </c>
      <c r="E45" s="867"/>
      <c r="F45" s="868"/>
      <c r="G45" s="866" t="s">
        <v>436</v>
      </c>
      <c r="H45" s="867"/>
      <c r="I45" s="868"/>
      <c r="J45" s="866" t="s">
        <v>436</v>
      </c>
      <c r="K45" s="867"/>
      <c r="L45" s="868"/>
      <c r="M45" s="845"/>
      <c r="N45" s="846"/>
      <c r="O45" s="846"/>
      <c r="P45" s="846"/>
      <c r="Q45" s="846"/>
      <c r="R45" s="846"/>
    </row>
    <row r="46" spans="1:21" s="60" customFormat="1" ht="30" customHeight="1">
      <c r="A46" s="948"/>
      <c r="B46" s="1038"/>
      <c r="C46" s="102" t="s">
        <v>376</v>
      </c>
      <c r="D46" s="983"/>
      <c r="E46" s="983"/>
      <c r="F46" s="983"/>
      <c r="G46" s="597">
        <f>支出決算書!H12</f>
        <v>0</v>
      </c>
      <c r="H46" s="924">
        <f>交付申請書総表コピー欄!F46*1000</f>
        <v>0</v>
      </c>
      <c r="I46" s="925"/>
      <c r="J46" s="1041"/>
      <c r="K46" s="1042"/>
      <c r="L46" s="1043"/>
      <c r="M46" s="847" t="s">
        <v>408</v>
      </c>
      <c r="N46" s="848"/>
      <c r="O46" s="848"/>
      <c r="P46" s="848"/>
      <c r="Q46" s="848"/>
      <c r="R46" s="848"/>
    </row>
    <row r="47" spans="1:21" s="60" customFormat="1" ht="30" customHeight="1">
      <c r="A47" s="948"/>
      <c r="B47" s="1038"/>
      <c r="C47" s="103" t="s">
        <v>377</v>
      </c>
      <c r="D47" s="984"/>
      <c r="E47" s="984"/>
      <c r="F47" s="984"/>
      <c r="G47" s="598">
        <f>支出決算書!H15</f>
        <v>0</v>
      </c>
      <c r="H47" s="926">
        <f>交付申請書総表コピー欄!F47*1000</f>
        <v>0</v>
      </c>
      <c r="I47" s="927"/>
      <c r="J47" s="987"/>
      <c r="K47" s="988"/>
      <c r="L47" s="989"/>
      <c r="M47" s="845"/>
      <c r="N47" s="846"/>
      <c r="O47" s="846"/>
      <c r="P47" s="846"/>
      <c r="Q47" s="846"/>
      <c r="R47" s="846"/>
    </row>
    <row r="48" spans="1:21" s="60" customFormat="1" ht="30" customHeight="1" thickBot="1">
      <c r="A48" s="948"/>
      <c r="B48" s="1038"/>
      <c r="C48" s="103" t="s">
        <v>378</v>
      </c>
      <c r="D48" s="922">
        <f>G48+L48</f>
        <v>0</v>
      </c>
      <c r="E48" s="923"/>
      <c r="F48" s="554">
        <f>交付申請書総表コピー欄!D48*1000</f>
        <v>0</v>
      </c>
      <c r="G48" s="599">
        <f>支出決算書!H16</f>
        <v>0</v>
      </c>
      <c r="H48" s="928">
        <f>交付申請書総表コピー欄!F48*1000</f>
        <v>0</v>
      </c>
      <c r="I48" s="929"/>
      <c r="J48" s="930">
        <f>支出決算書!H19</f>
        <v>0</v>
      </c>
      <c r="K48" s="931"/>
      <c r="L48" s="553">
        <f>交付申請書総表コピー欄!H48*1000</f>
        <v>0</v>
      </c>
      <c r="M48" s="862"/>
      <c r="N48" s="863"/>
      <c r="O48" s="863"/>
      <c r="P48" s="863"/>
      <c r="Q48" s="863"/>
      <c r="R48" s="863"/>
    </row>
    <row r="49" spans="1:21" s="60" customFormat="1" ht="30" customHeight="1" thickTop="1" thickBot="1">
      <c r="A49" s="948"/>
      <c r="B49" s="1038"/>
      <c r="C49" s="474" t="s">
        <v>400</v>
      </c>
      <c r="D49" s="920"/>
      <c r="E49" s="921"/>
      <c r="F49" s="596">
        <f>交付申請書総表コピー欄!D49*1000</f>
        <v>0</v>
      </c>
      <c r="G49" s="990"/>
      <c r="H49" s="991"/>
      <c r="I49" s="991"/>
      <c r="J49" s="991"/>
      <c r="K49" s="991"/>
      <c r="L49" s="992"/>
      <c r="M49" s="559" t="s">
        <v>491</v>
      </c>
      <c r="N49" s="558"/>
      <c r="O49" s="43"/>
      <c r="P49" s="43"/>
      <c r="Q49" s="43"/>
      <c r="R49" s="43"/>
    </row>
    <row r="50" spans="1:21" s="43" customFormat="1" ht="26.25" customHeight="1" thickTop="1">
      <c r="A50" s="948"/>
      <c r="B50" s="1038"/>
      <c r="C50" s="125" t="s">
        <v>339</v>
      </c>
      <c r="D50" s="985" t="s">
        <v>438</v>
      </c>
      <c r="E50" s="986"/>
      <c r="F50" s="986"/>
      <c r="G50" s="912" t="s">
        <v>380</v>
      </c>
      <c r="H50" s="913"/>
      <c r="I50" s="914" t="s">
        <v>437</v>
      </c>
      <c r="J50" s="914"/>
      <c r="K50" s="915"/>
      <c r="L50" s="916"/>
      <c r="M50" s="556" t="s">
        <v>490</v>
      </c>
      <c r="N50" s="555">
        <f>IF(F49&gt;D48,ROUNDDOWN(D48,-3),F49)</f>
        <v>0</v>
      </c>
      <c r="O50" s="557" t="s">
        <v>433</v>
      </c>
      <c r="P50" s="557"/>
      <c r="Q50" s="557"/>
      <c r="R50" s="557"/>
    </row>
    <row r="51" spans="1:21" s="43" customFormat="1" ht="26.25" customHeight="1">
      <c r="A51" s="948"/>
      <c r="B51" s="1038"/>
      <c r="C51" s="127" t="s">
        <v>382</v>
      </c>
      <c r="D51" s="1024">
        <f>収入!E4</f>
        <v>0</v>
      </c>
      <c r="E51" s="1025"/>
      <c r="F51" s="590">
        <f>交付申請書総表コピー欄!D51*1000</f>
        <v>0</v>
      </c>
      <c r="G51" s="864" t="s">
        <v>383</v>
      </c>
      <c r="H51" s="865"/>
      <c r="I51" s="890">
        <f>支出決算書!H9</f>
        <v>0</v>
      </c>
      <c r="J51" s="891"/>
      <c r="K51" s="896">
        <f>交付申請書総表コピー欄!H51*1000</f>
        <v>0</v>
      </c>
      <c r="L51" s="897"/>
      <c r="M51" s="556" t="s">
        <v>434</v>
      </c>
      <c r="N51" s="555">
        <f>IF(D58&gt;0,F49,F49+D58)</f>
        <v>0</v>
      </c>
      <c r="O51" s="557" t="s">
        <v>435</v>
      </c>
      <c r="P51" s="557"/>
      <c r="Q51" s="557"/>
      <c r="R51" s="557"/>
      <c r="S51" s="557"/>
      <c r="T51" s="557"/>
      <c r="U51" s="557"/>
    </row>
    <row r="52" spans="1:21" s="43" customFormat="1" ht="26.25" customHeight="1">
      <c r="A52" s="948"/>
      <c r="B52" s="1038"/>
      <c r="C52" s="128" t="s">
        <v>384</v>
      </c>
      <c r="D52" s="1026">
        <f>収入!E6</f>
        <v>0</v>
      </c>
      <c r="E52" s="1027"/>
      <c r="F52" s="591">
        <f>交付申請書総表コピー欄!D52*1000</f>
        <v>0</v>
      </c>
      <c r="G52" s="971" t="s">
        <v>385</v>
      </c>
      <c r="H52" s="972"/>
      <c r="I52" s="892">
        <f>支出決算書!H10</f>
        <v>0</v>
      </c>
      <c r="J52" s="893"/>
      <c r="K52" s="898">
        <f>交付申請書総表コピー欄!H52*1000</f>
        <v>0</v>
      </c>
      <c r="L52" s="899"/>
      <c r="P52" s="557"/>
      <c r="Q52" s="557"/>
      <c r="R52" s="557"/>
      <c r="S52" s="557"/>
      <c r="T52" s="557"/>
    </row>
    <row r="53" spans="1:21" s="43" customFormat="1" ht="26.25" customHeight="1">
      <c r="A53" s="948"/>
      <c r="B53" s="1038"/>
      <c r="C53" s="128" t="s">
        <v>386</v>
      </c>
      <c r="D53" s="1026">
        <f>収入!E7</f>
        <v>0</v>
      </c>
      <c r="E53" s="1027"/>
      <c r="F53" s="591">
        <f>交付申請書総表コピー欄!D53*1000</f>
        <v>0</v>
      </c>
      <c r="G53" s="971" t="s">
        <v>388</v>
      </c>
      <c r="H53" s="972"/>
      <c r="I53" s="892">
        <f>支出決算書!H11</f>
        <v>0</v>
      </c>
      <c r="J53" s="893"/>
      <c r="K53" s="898">
        <f>交付申請書総表コピー欄!H53*1000</f>
        <v>0</v>
      </c>
      <c r="L53" s="899"/>
      <c r="S53" s="557"/>
      <c r="T53" s="557"/>
    </row>
    <row r="54" spans="1:21" s="43" customFormat="1" ht="26.25" customHeight="1">
      <c r="A54" s="948"/>
      <c r="B54" s="1038"/>
      <c r="C54" s="128" t="s">
        <v>387</v>
      </c>
      <c r="D54" s="1026">
        <f>収入!E8</f>
        <v>0</v>
      </c>
      <c r="E54" s="1027"/>
      <c r="F54" s="591">
        <f>交付申請書総表コピー欄!D54*1000</f>
        <v>0</v>
      </c>
      <c r="G54" s="969" t="s">
        <v>397</v>
      </c>
      <c r="H54" s="970"/>
      <c r="I54" s="894">
        <f>支出決算書!N139</f>
        <v>0</v>
      </c>
      <c r="J54" s="895"/>
      <c r="K54" s="900">
        <f>交付申請書総表コピー欄!H54*1000</f>
        <v>0</v>
      </c>
      <c r="L54" s="901"/>
      <c r="M54" s="126"/>
    </row>
    <row r="55" spans="1:21" s="43" customFormat="1" ht="26.25" customHeight="1">
      <c r="A55" s="948"/>
      <c r="B55" s="1038"/>
      <c r="C55" s="129" t="s">
        <v>389</v>
      </c>
      <c r="D55" s="1026">
        <f>収入!E9</f>
        <v>0</v>
      </c>
      <c r="E55" s="1027"/>
      <c r="F55" s="591">
        <f>交付申請書総表コピー欄!D55*1000</f>
        <v>0</v>
      </c>
      <c r="G55" s="966" t="s">
        <v>393</v>
      </c>
      <c r="H55" s="967"/>
      <c r="I55" s="851">
        <f>SUM(I51:J54)</f>
        <v>0</v>
      </c>
      <c r="J55" s="852"/>
      <c r="K55" s="904">
        <f>SUM(K51:K54)</f>
        <v>0</v>
      </c>
      <c r="L55" s="905"/>
      <c r="M55" s="126"/>
    </row>
    <row r="56" spans="1:21" s="43" customFormat="1" ht="26.25" customHeight="1">
      <c r="A56" s="948"/>
      <c r="B56" s="1038"/>
      <c r="C56" s="130" t="s">
        <v>390</v>
      </c>
      <c r="D56" s="1028">
        <f>収入!E10</f>
        <v>0</v>
      </c>
      <c r="E56" s="1029"/>
      <c r="F56" s="592">
        <f>交付申請書総表コピー欄!D56*1000</f>
        <v>0</v>
      </c>
      <c r="G56" s="966"/>
      <c r="H56" s="967"/>
      <c r="I56" s="855"/>
      <c r="J56" s="856"/>
      <c r="K56" s="906"/>
      <c r="L56" s="907"/>
      <c r="M56" s="126"/>
    </row>
    <row r="57" spans="1:21" s="43" customFormat="1" ht="26.25" customHeight="1">
      <c r="A57" s="948"/>
      <c r="B57" s="1038"/>
      <c r="C57" s="131" t="s">
        <v>391</v>
      </c>
      <c r="D57" s="1030">
        <f>SUM(D51:E56)</f>
        <v>0</v>
      </c>
      <c r="E57" s="1031"/>
      <c r="F57" s="593">
        <f>SUM(F51:F56)</f>
        <v>0</v>
      </c>
      <c r="G57" s="966" t="s">
        <v>395</v>
      </c>
      <c r="H57" s="967"/>
      <c r="I57" s="910">
        <f>支出決算書!H17</f>
        <v>0</v>
      </c>
      <c r="J57" s="911"/>
      <c r="K57" s="902">
        <f>交付申請書総表コピー欄!H57*1000</f>
        <v>0</v>
      </c>
      <c r="L57" s="903"/>
      <c r="M57" s="126"/>
    </row>
    <row r="58" spans="1:21" s="43" customFormat="1" ht="26.25" customHeight="1" thickBot="1">
      <c r="A58" s="948"/>
      <c r="B58" s="1038"/>
      <c r="C58" s="457" t="s">
        <v>392</v>
      </c>
      <c r="D58" s="1032">
        <f>D60-D57-D59</f>
        <v>0</v>
      </c>
      <c r="E58" s="1033"/>
      <c r="F58" s="594">
        <f>F60-F57-F59</f>
        <v>0</v>
      </c>
      <c r="G58" s="966" t="s">
        <v>396</v>
      </c>
      <c r="H58" s="967"/>
      <c r="I58" s="851">
        <f>SUM(I55:J57)</f>
        <v>0</v>
      </c>
      <c r="J58" s="852"/>
      <c r="K58" s="904">
        <f>SUM(K55:K57)</f>
        <v>0</v>
      </c>
      <c r="L58" s="905"/>
      <c r="M58" s="126"/>
    </row>
    <row r="59" spans="1:21" s="43" customFormat="1" ht="26.25" customHeight="1" thickTop="1" thickBot="1">
      <c r="A59" s="948"/>
      <c r="B59" s="1039"/>
      <c r="C59" s="468" t="s">
        <v>401</v>
      </c>
      <c r="D59" s="715">
        <f>D49</f>
        <v>0</v>
      </c>
      <c r="E59" s="1034"/>
      <c r="F59" s="551">
        <f>交付申請書総表コピー欄!D49*1000</f>
        <v>0</v>
      </c>
      <c r="G59" s="968"/>
      <c r="H59" s="967"/>
      <c r="I59" s="853"/>
      <c r="J59" s="854"/>
      <c r="K59" s="908"/>
      <c r="L59" s="909"/>
      <c r="M59" s="126"/>
    </row>
    <row r="60" spans="1:21" s="43" customFormat="1" ht="26.25" customHeight="1" thickTop="1">
      <c r="A60" s="948"/>
      <c r="B60" s="1040"/>
      <c r="C60" s="132" t="s">
        <v>394</v>
      </c>
      <c r="D60" s="1035">
        <f>I58</f>
        <v>0</v>
      </c>
      <c r="E60" s="1036"/>
      <c r="F60" s="595">
        <f>K58</f>
        <v>0</v>
      </c>
      <c r="G60" s="966"/>
      <c r="H60" s="967"/>
      <c r="I60" s="855"/>
      <c r="J60" s="856"/>
      <c r="K60" s="906"/>
      <c r="L60" s="907"/>
      <c r="M60" s="126"/>
      <c r="P60" s="126"/>
      <c r="Q60" s="126"/>
      <c r="R60" s="126"/>
      <c r="S60" s="126"/>
      <c r="T60" s="126"/>
    </row>
    <row r="61" spans="1:21" s="60" customFormat="1" ht="30" hidden="1" customHeight="1">
      <c r="A61" s="949"/>
      <c r="B61" s="876" t="s">
        <v>9</v>
      </c>
      <c r="C61" s="876"/>
      <c r="D61" s="877"/>
      <c r="E61" s="877"/>
      <c r="F61" s="877"/>
      <c r="G61" s="877"/>
      <c r="H61" s="877"/>
      <c r="I61" s="877"/>
      <c r="J61" s="877"/>
      <c r="K61" s="877"/>
      <c r="L61" s="877"/>
      <c r="M61" s="49"/>
    </row>
    <row r="62" spans="1:21" s="60" customFormat="1" ht="15" customHeight="1">
      <c r="A62" s="101"/>
      <c r="D62" s="61"/>
      <c r="E62" s="61"/>
      <c r="F62" s="61"/>
      <c r="I62" s="61"/>
      <c r="J62" s="61"/>
      <c r="K62" s="61"/>
      <c r="L62" s="61"/>
      <c r="M62" s="49"/>
    </row>
    <row r="63" spans="1:21" ht="30" hidden="1" customHeight="1">
      <c r="B63" s="48" t="s">
        <v>69</v>
      </c>
      <c r="M63" s="53" t="s">
        <v>214</v>
      </c>
      <c r="N63" s="49"/>
      <c r="O63" s="49"/>
      <c r="P63" s="49"/>
      <c r="Q63" s="49"/>
      <c r="R63" s="49"/>
      <c r="S63" s="49"/>
      <c r="T63" s="49"/>
      <c r="U63" s="49"/>
    </row>
    <row r="64" spans="1:21" ht="30" hidden="1" customHeight="1">
      <c r="B64" s="881" t="s">
        <v>70</v>
      </c>
      <c r="C64" s="882"/>
      <c r="D64" s="882"/>
      <c r="E64" s="882"/>
      <c r="F64" s="882"/>
      <c r="G64" s="882"/>
      <c r="H64" s="882"/>
      <c r="I64" s="882"/>
      <c r="J64" s="883"/>
      <c r="K64" s="482"/>
      <c r="L64" s="871"/>
      <c r="M64" s="53"/>
      <c r="N64" s="49"/>
      <c r="O64" s="49"/>
      <c r="P64" s="49"/>
      <c r="Q64" s="49"/>
      <c r="R64" s="49"/>
      <c r="S64" s="49"/>
      <c r="T64" s="49"/>
      <c r="U64" s="49"/>
    </row>
    <row r="65" spans="2:21" ht="30" hidden="1" customHeight="1">
      <c r="B65" s="884"/>
      <c r="C65" s="885"/>
      <c r="D65" s="885"/>
      <c r="E65" s="885"/>
      <c r="F65" s="885"/>
      <c r="G65" s="885"/>
      <c r="H65" s="885"/>
      <c r="I65" s="885"/>
      <c r="J65" s="886"/>
      <c r="K65" s="483"/>
      <c r="L65" s="872"/>
      <c r="M65" s="53"/>
      <c r="N65" s="49"/>
      <c r="O65" s="49"/>
      <c r="P65" s="49"/>
      <c r="Q65" s="49"/>
      <c r="R65" s="49"/>
      <c r="S65" s="49"/>
      <c r="T65" s="49"/>
      <c r="U65" s="49"/>
    </row>
    <row r="66" spans="2:21" ht="30" hidden="1" customHeight="1">
      <c r="B66" s="887" t="s">
        <v>71</v>
      </c>
      <c r="C66" s="888"/>
      <c r="D66" s="888"/>
      <c r="E66" s="888"/>
      <c r="F66" s="888"/>
      <c r="G66" s="888"/>
      <c r="H66" s="888"/>
      <c r="I66" s="888"/>
      <c r="J66" s="889"/>
      <c r="K66" s="249"/>
      <c r="L66" s="871"/>
      <c r="M66" s="53"/>
      <c r="N66" s="49"/>
      <c r="O66" s="49"/>
      <c r="P66" s="49"/>
      <c r="Q66" s="49"/>
      <c r="R66" s="49"/>
      <c r="S66" s="49"/>
      <c r="T66" s="49"/>
      <c r="U66" s="49"/>
    </row>
    <row r="67" spans="2:21" ht="30" hidden="1" customHeight="1">
      <c r="B67" s="869" t="s">
        <v>72</v>
      </c>
      <c r="C67" s="870"/>
      <c r="D67" s="878"/>
      <c r="E67" s="879"/>
      <c r="F67" s="880"/>
      <c r="G67" s="112" t="s">
        <v>202</v>
      </c>
      <c r="H67" s="873"/>
      <c r="I67" s="874"/>
      <c r="J67" s="875"/>
      <c r="K67" s="552"/>
      <c r="L67" s="872"/>
      <c r="M67" s="53"/>
      <c r="N67" s="49"/>
      <c r="O67" s="49"/>
      <c r="P67" s="49"/>
      <c r="Q67" s="49"/>
      <c r="R67" s="49"/>
      <c r="S67" s="49"/>
      <c r="T67" s="49"/>
      <c r="U67" s="49"/>
    </row>
    <row r="68" spans="2:21" ht="30" customHeight="1">
      <c r="M68" s="53"/>
      <c r="N68" s="49"/>
      <c r="O68" s="49"/>
      <c r="P68" s="49"/>
      <c r="Q68" s="49"/>
      <c r="R68" s="49"/>
      <c r="S68" s="49"/>
      <c r="T68" s="49"/>
      <c r="U68" s="49"/>
    </row>
    <row r="69" spans="2:21" ht="30" customHeight="1">
      <c r="J69" s="62"/>
      <c r="K69" s="62"/>
      <c r="L69" s="63"/>
      <c r="M69" s="53"/>
      <c r="N69" s="49"/>
      <c r="O69" s="49"/>
      <c r="P69" s="49"/>
      <c r="Q69" s="49"/>
      <c r="R69" s="49"/>
      <c r="S69" s="49"/>
      <c r="T69" s="49"/>
      <c r="U69" s="49"/>
    </row>
    <row r="70" spans="2:21" ht="30" customHeight="1">
      <c r="M70" s="53"/>
      <c r="N70" s="49"/>
      <c r="O70" s="49"/>
      <c r="P70" s="49"/>
      <c r="Q70" s="49"/>
      <c r="R70" s="49"/>
      <c r="S70" s="49"/>
      <c r="T70" s="49"/>
      <c r="U70" s="49"/>
    </row>
    <row r="71" spans="2:21" ht="30" customHeight="1">
      <c r="M71" s="53"/>
      <c r="N71" s="49"/>
      <c r="O71" s="49"/>
      <c r="P71" s="49"/>
      <c r="Q71" s="49"/>
      <c r="R71" s="49"/>
      <c r="S71" s="49"/>
      <c r="T71" s="49"/>
      <c r="U71" s="49"/>
    </row>
    <row r="72" spans="2:21" ht="30" customHeight="1">
      <c r="M72" s="53"/>
      <c r="N72" s="49"/>
      <c r="O72" s="49"/>
      <c r="P72" s="49"/>
      <c r="Q72" s="49"/>
      <c r="R72" s="49"/>
      <c r="S72" s="49"/>
      <c r="T72" s="49"/>
      <c r="U72" s="49"/>
    </row>
    <row r="73" spans="2:21" ht="30" customHeight="1">
      <c r="M73" s="53"/>
      <c r="N73" s="49"/>
      <c r="O73" s="49"/>
      <c r="P73" s="49"/>
      <c r="Q73" s="49"/>
      <c r="R73" s="49"/>
      <c r="S73" s="49"/>
      <c r="T73" s="49"/>
      <c r="U73" s="49"/>
    </row>
    <row r="74" spans="2:21" ht="30" customHeight="1">
      <c r="M74" s="53"/>
      <c r="N74" s="49"/>
      <c r="O74" s="49"/>
      <c r="P74" s="49"/>
      <c r="Q74" s="49"/>
      <c r="R74" s="49"/>
      <c r="S74" s="49"/>
      <c r="T74" s="49"/>
      <c r="U74" s="49"/>
    </row>
  </sheetData>
  <mergeCells count="162">
    <mergeCell ref="A24:A61"/>
    <mergeCell ref="C44:C45"/>
    <mergeCell ref="D44:F44"/>
    <mergeCell ref="D51:E51"/>
    <mergeCell ref="D52:E52"/>
    <mergeCell ref="D53:E53"/>
    <mergeCell ref="D54:E54"/>
    <mergeCell ref="D55:E55"/>
    <mergeCell ref="D56:E56"/>
    <mergeCell ref="D57:E57"/>
    <mergeCell ref="D58:E58"/>
    <mergeCell ref="D59:E59"/>
    <mergeCell ref="D60:E60"/>
    <mergeCell ref="B26:B29"/>
    <mergeCell ref="D26:J26"/>
    <mergeCell ref="G38:H38"/>
    <mergeCell ref="G39:H39"/>
    <mergeCell ref="J32:L32"/>
    <mergeCell ref="B44:B60"/>
    <mergeCell ref="J46:L46"/>
    <mergeCell ref="C21:E21"/>
    <mergeCell ref="C22:E22"/>
    <mergeCell ref="C23:E23"/>
    <mergeCell ref="G21:J21"/>
    <mergeCell ref="G22:J22"/>
    <mergeCell ref="G23:J23"/>
    <mergeCell ref="K21:L23"/>
    <mergeCell ref="E13:F13"/>
    <mergeCell ref="E30:F30"/>
    <mergeCell ref="J37:L37"/>
    <mergeCell ref="D27:J27"/>
    <mergeCell ref="J33:L33"/>
    <mergeCell ref="G34:H34"/>
    <mergeCell ref="J34:L34"/>
    <mergeCell ref="D28:J28"/>
    <mergeCell ref="D29:J29"/>
    <mergeCell ref="G32:H32"/>
    <mergeCell ref="J44:L44"/>
    <mergeCell ref="E31:F31"/>
    <mergeCell ref="A21:A23"/>
    <mergeCell ref="G58:H60"/>
    <mergeCell ref="G57:H57"/>
    <mergeCell ref="G55:H56"/>
    <mergeCell ref="G54:H54"/>
    <mergeCell ref="G53:H53"/>
    <mergeCell ref="G52:H52"/>
    <mergeCell ref="J39:L39"/>
    <mergeCell ref="G40:H40"/>
    <mergeCell ref="J40:L40"/>
    <mergeCell ref="G30:L30"/>
    <mergeCell ref="G31:L31"/>
    <mergeCell ref="G33:H33"/>
    <mergeCell ref="C24:L24"/>
    <mergeCell ref="C25:L25"/>
    <mergeCell ref="G35:H35"/>
    <mergeCell ref="J35:L35"/>
    <mergeCell ref="G36:H36"/>
    <mergeCell ref="J36:L36"/>
    <mergeCell ref="G37:H37"/>
    <mergeCell ref="B30:B43"/>
    <mergeCell ref="D46:F46"/>
    <mergeCell ref="D47:F47"/>
    <mergeCell ref="D50:F50"/>
    <mergeCell ref="A4:L4"/>
    <mergeCell ref="A10:L10"/>
    <mergeCell ref="G13:L13"/>
    <mergeCell ref="A11:B11"/>
    <mergeCell ref="C11:F11"/>
    <mergeCell ref="H11:L11"/>
    <mergeCell ref="A12:B12"/>
    <mergeCell ref="C12:F12"/>
    <mergeCell ref="H12:L12"/>
    <mergeCell ref="I5:L5"/>
    <mergeCell ref="I6:L6"/>
    <mergeCell ref="A13:A20"/>
    <mergeCell ref="G15:L15"/>
    <mergeCell ref="C17:L17"/>
    <mergeCell ref="B9:L9"/>
    <mergeCell ref="C19:L19"/>
    <mergeCell ref="B14:B15"/>
    <mergeCell ref="D14:F14"/>
    <mergeCell ref="G14:L14"/>
    <mergeCell ref="D15:F15"/>
    <mergeCell ref="C16:L16"/>
    <mergeCell ref="C18:L18"/>
    <mergeCell ref="C20:L20"/>
    <mergeCell ref="G50:H50"/>
    <mergeCell ref="I50:L50"/>
    <mergeCell ref="G41:H41"/>
    <mergeCell ref="J41:L41"/>
    <mergeCell ref="G42:H42"/>
    <mergeCell ref="J42:L42"/>
    <mergeCell ref="D49:E49"/>
    <mergeCell ref="D48:E48"/>
    <mergeCell ref="H46:I46"/>
    <mergeCell ref="H47:I47"/>
    <mergeCell ref="H48:I48"/>
    <mergeCell ref="J48:K48"/>
    <mergeCell ref="G44:I44"/>
    <mergeCell ref="G45:I45"/>
    <mergeCell ref="J47:L47"/>
    <mergeCell ref="G49:L49"/>
    <mergeCell ref="G43:H43"/>
    <mergeCell ref="J43:L43"/>
    <mergeCell ref="J45:L45"/>
    <mergeCell ref="G51:H51"/>
    <mergeCell ref="D45:F45"/>
    <mergeCell ref="B67:C67"/>
    <mergeCell ref="L66:L67"/>
    <mergeCell ref="H67:J67"/>
    <mergeCell ref="B61:C61"/>
    <mergeCell ref="D61:L61"/>
    <mergeCell ref="D67:F67"/>
    <mergeCell ref="B64:J65"/>
    <mergeCell ref="L64:L65"/>
    <mergeCell ref="B66:J66"/>
    <mergeCell ref="I51:J51"/>
    <mergeCell ref="I52:J52"/>
    <mergeCell ref="I53:J53"/>
    <mergeCell ref="I54:J54"/>
    <mergeCell ref="K51:L51"/>
    <mergeCell ref="K52:L52"/>
    <mergeCell ref="K53:L53"/>
    <mergeCell ref="K54:L54"/>
    <mergeCell ref="K57:L57"/>
    <mergeCell ref="K55:L56"/>
    <mergeCell ref="K58:L60"/>
    <mergeCell ref="I57:J57"/>
    <mergeCell ref="I55:J56"/>
    <mergeCell ref="M33:R33"/>
    <mergeCell ref="M34:R34"/>
    <mergeCell ref="M35:R35"/>
    <mergeCell ref="M36:R36"/>
    <mergeCell ref="M37:R37"/>
    <mergeCell ref="M28:R28"/>
    <mergeCell ref="M29:R29"/>
    <mergeCell ref="M30:R30"/>
    <mergeCell ref="M31:R31"/>
    <mergeCell ref="M32:R32"/>
    <mergeCell ref="M17:R17"/>
    <mergeCell ref="M18:R18"/>
    <mergeCell ref="M25:R25"/>
    <mergeCell ref="M26:R26"/>
    <mergeCell ref="M27:R27"/>
    <mergeCell ref="M12:R12"/>
    <mergeCell ref="M13:R13"/>
    <mergeCell ref="M14:R14"/>
    <mergeCell ref="M15:R15"/>
    <mergeCell ref="M16:R16"/>
    <mergeCell ref="M45:R45"/>
    <mergeCell ref="M46:R46"/>
    <mergeCell ref="M47:R47"/>
    <mergeCell ref="M38:R38"/>
    <mergeCell ref="M39:R39"/>
    <mergeCell ref="M40:R40"/>
    <mergeCell ref="M41:R41"/>
    <mergeCell ref="M42:R42"/>
    <mergeCell ref="I58:J60"/>
    <mergeCell ref="M48:R48"/>
    <mergeCell ref="M43:R43"/>
    <mergeCell ref="M44:R44"/>
    <mergeCell ref="J38:L38"/>
  </mergeCells>
  <phoneticPr fontId="9"/>
  <conditionalFormatting sqref="D49">
    <cfRule type="containsBlanks" dxfId="46" priority="3">
      <formula>LEN(TRIM(D49))=0</formula>
    </cfRule>
  </conditionalFormatting>
  <dataValidations count="16">
    <dataValidation type="list" allowBlank="1" showInputMessage="1" showErrorMessage="1" prompt="1～3のうち、該当するものを選択してください。" sqref="D61:L61" xr:uid="{00000000-0002-0000-0200-000000000000}">
      <formula1>"1 課税事業者,2 免税事業者及び簡易課税事業者,3 課税事業者ではあるが、その他条件により消費税等仕入控除調整を行わない事業者"</formula1>
    </dataValidation>
    <dataValidation type="list" allowBlank="1" showInputMessage="1" showErrorMessage="1" sqref="H12:L12" xr:uid="{00000000-0002-0000-0200-000001000000}">
      <formula1>INDIRECT($C$12)</formula1>
    </dataValidation>
    <dataValidation type="list" allowBlank="1" showInputMessage="1" showErrorMessage="1" sqref="C12:F12" xr:uid="{00000000-0002-0000-0200-000002000000}">
      <formula1>応募分野</formula1>
    </dataValidation>
    <dataValidation imeMode="halfAlpha" operator="greaterThanOrEqual" allowBlank="1" showInputMessage="1" showErrorMessage="1" sqref="C13:C14" xr:uid="{00000000-0002-0000-0200-000003000000}"/>
    <dataValidation type="date" allowBlank="1" showInputMessage="1" showErrorMessage="1" errorTitle="公演日を記載してください。" error="2021/4/1～2022/3/31で記載してください。" sqref="F32:F43 C33:C43" xr:uid="{00000000-0002-0000-0200-000004000000}">
      <formula1>44287</formula1>
      <formula2>44651</formula2>
    </dataValidation>
    <dataValidation type="list" allowBlank="1" showInputMessage="1" sqref="C15" xr:uid="{00000000-0002-0000-0200-000005000000}">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formula1>
    </dataValidation>
    <dataValidation type="list" allowBlank="1" showInputMessage="1" showErrorMessage="1" sqref="H11:L11" xr:uid="{00000000-0002-0000-0200-000006000000}">
      <formula1>"海外公演,国際共同制作（海外公演）,国際共同制作（国内公演）,国際フェスティバル"</formula1>
    </dataValidation>
    <dataValidation type="list" allowBlank="1" showInputMessage="1" showErrorMessage="1" prompt="○×いずれかを選択してください。" sqref="L64:L67" xr:uid="{00000000-0002-0000-0200-000007000000}">
      <formula1>"○,×"</formula1>
    </dataValidation>
    <dataValidation allowBlank="1" showInputMessage="1" showErrorMessage="1" prompt="採択実績がある場合は、初回採択年度を入力してください。_x000a_ex.「令和2年度」" sqref="H67:K67" xr:uid="{00000000-0002-0000-0200-000008000000}"/>
    <dataValidation type="date" allowBlank="1" showInputMessage="1" showErrorMessage="1" errorTitle="公演日を記載してください。" error="2021/4/1～2022/3/31で記載してください。" prompt="開始日の早い順に入力してください。" sqref="C32" xr:uid="{00000000-0002-0000-0200-000009000000}">
      <formula1>44287</formula1>
      <formula2>44651</formula2>
    </dataValidation>
    <dataValidation imeMode="fullKatakana" allowBlank="1" showInputMessage="1" showErrorMessage="1" sqref="C22" xr:uid="{00000000-0002-0000-0200-00000B000000}"/>
    <dataValidation imeMode="halfAlpha" allowBlank="1" showInputMessage="1" showErrorMessage="1" prompt="ハイフンを入れた形式で入力してください。_x000a_ex.) 03-3265-7411" sqref="C20:L20 G21:G22 K21" xr:uid="{00000000-0002-0000-0200-00000C000000}"/>
    <dataValidation imeMode="halfAlpha" allowBlank="1" showInputMessage="1" showErrorMessage="1" sqref="G23" xr:uid="{00000000-0002-0000-0200-00000D000000}"/>
    <dataValidation type="date" allowBlank="1" showInputMessage="1" showErrorMessage="1" errorTitle="公演日を記載してください。" error="2022/4/1～2023/3/31で記載してください。" sqref="C31" xr:uid="{00000000-0002-0000-0200-00000E000000}">
      <formula1>44652</formula1>
      <formula2>45016</formula2>
    </dataValidation>
    <dataValidation imeMode="fullKatakana" allowBlank="1" showInputMessage="1" showErrorMessage="1" prompt="法人格（一般社団法人等）部分のフリガナは不要（入力しないでください）です。_x000a_数字もフリガナとしてください。_x000a_" sqref="C16:L16" xr:uid="{00000000-0002-0000-0200-000010000000}"/>
    <dataValidation imeMode="fullKatakana" allowBlank="1" showInputMessage="1" showErrorMessage="1" prompt="数字もフリガナとしてください。" sqref="C24:L24" xr:uid="{E2C4601F-6D7B-43AF-A6CA-E34C6306BC4B}"/>
  </dataValidations>
  <pageMargins left="0.70866141732283472" right="0.70866141732283472" top="0.39370078740157483" bottom="0.39370078740157483" header="0" footer="0"/>
  <pageSetup paperSize="9" scale="52" orientation="portrait" r:id="rId1"/>
  <headerFooter scaleWithDoc="0">
    <oddFooter>&amp;R&amp;"ＭＳ ゴシック,標準"&amp;12整理番号：（事務局記入欄）</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A1:N76"/>
  <sheetViews>
    <sheetView view="pageBreakPreview" zoomScale="70" zoomScaleNormal="80" zoomScaleSheetLayoutView="70" workbookViewId="0">
      <selection activeCell="C24" sqref="C24:M49"/>
    </sheetView>
  </sheetViews>
  <sheetFormatPr defaultColWidth="9" defaultRowHeight="18.75" customHeight="1"/>
  <cols>
    <col min="1" max="1" width="3.58203125" style="133" customWidth="1"/>
    <col min="2" max="2" width="3.58203125" style="134" customWidth="1"/>
    <col min="3" max="3" width="4.83203125" style="134" customWidth="1"/>
    <col min="4" max="4" width="9.5" style="134" customWidth="1"/>
    <col min="5" max="5" width="15.58203125" style="134" customWidth="1"/>
    <col min="6" max="6" width="8.58203125" style="134" customWidth="1"/>
    <col min="7" max="8" width="15.58203125" style="134" customWidth="1"/>
    <col min="9" max="9" width="8.58203125" style="134" customWidth="1"/>
    <col min="10" max="10" width="15.58203125" style="134" customWidth="1"/>
    <col min="11" max="11" width="29.58203125" style="134" customWidth="1"/>
    <col min="12" max="12" width="11.58203125" style="134" customWidth="1"/>
    <col min="13" max="13" width="14.58203125" style="134" customWidth="1"/>
    <col min="14" max="14" width="64" style="134" customWidth="1"/>
    <col min="15" max="16384" width="9" style="133"/>
  </cols>
  <sheetData>
    <row r="1" spans="1:14" s="458" customFormat="1" ht="26.25" customHeight="1">
      <c r="B1" s="459" t="s">
        <v>443</v>
      </c>
      <c r="M1" s="460"/>
      <c r="N1" s="461"/>
    </row>
    <row r="2" spans="1:14" s="458" customFormat="1" ht="26.25" customHeight="1">
      <c r="B2" s="1116" t="s">
        <v>333</v>
      </c>
      <c r="C2" s="1116"/>
      <c r="D2" s="1116"/>
      <c r="E2" s="1117">
        <f>総表!C17</f>
        <v>0</v>
      </c>
      <c r="F2" s="1117"/>
      <c r="G2" s="1117"/>
      <c r="H2" s="462" t="s">
        <v>402</v>
      </c>
      <c r="I2" s="1117">
        <f>総表!C25</f>
        <v>0</v>
      </c>
      <c r="J2" s="1117"/>
      <c r="K2" s="1117"/>
      <c r="L2" s="1117"/>
      <c r="M2" s="1117"/>
      <c r="N2" s="461"/>
    </row>
    <row r="3" spans="1:14" ht="18.75" hidden="1" customHeight="1">
      <c r="B3" s="1109" t="s">
        <v>2</v>
      </c>
      <c r="C3" s="1113" t="s">
        <v>48</v>
      </c>
      <c r="D3" s="1113"/>
      <c r="E3" s="1113"/>
      <c r="F3" s="1113"/>
      <c r="G3" s="1113"/>
      <c r="H3" s="1113"/>
      <c r="I3" s="1113"/>
      <c r="J3" s="1113"/>
      <c r="K3" s="1113"/>
      <c r="L3" s="1114"/>
      <c r="M3" s="1115"/>
    </row>
    <row r="4" spans="1:14" ht="24" hidden="1" customHeight="1">
      <c r="A4" s="133">
        <v>1</v>
      </c>
      <c r="B4" s="1110"/>
      <c r="C4" s="1096" t="s">
        <v>221</v>
      </c>
      <c r="D4" s="1091"/>
      <c r="E4" s="1092"/>
      <c r="F4" s="1092"/>
      <c r="G4" s="1092"/>
      <c r="H4" s="1092"/>
      <c r="I4" s="1092"/>
      <c r="J4" s="1092"/>
      <c r="K4" s="1092"/>
      <c r="L4" s="1092"/>
      <c r="M4" s="1093"/>
      <c r="N4" s="1118" t="s">
        <v>409</v>
      </c>
    </row>
    <row r="5" spans="1:14" ht="24" hidden="1" customHeight="1">
      <c r="A5" s="133">
        <v>2</v>
      </c>
      <c r="B5" s="1110"/>
      <c r="C5" s="1049"/>
      <c r="D5" s="1094"/>
      <c r="E5" s="1053"/>
      <c r="F5" s="1053"/>
      <c r="G5" s="1053"/>
      <c r="H5" s="1053"/>
      <c r="I5" s="1053"/>
      <c r="J5" s="1053"/>
      <c r="K5" s="1053"/>
      <c r="L5" s="1053"/>
      <c r="M5" s="1054"/>
      <c r="N5" s="1118"/>
    </row>
    <row r="6" spans="1:14" ht="24" hidden="1" customHeight="1">
      <c r="A6" s="133">
        <v>3</v>
      </c>
      <c r="B6" s="1110"/>
      <c r="C6" s="1049"/>
      <c r="D6" s="1094"/>
      <c r="E6" s="1053"/>
      <c r="F6" s="1053"/>
      <c r="G6" s="1053"/>
      <c r="H6" s="1053"/>
      <c r="I6" s="1053"/>
      <c r="J6" s="1053"/>
      <c r="K6" s="1053"/>
      <c r="L6" s="1053"/>
      <c r="M6" s="1054"/>
      <c r="N6" s="1118"/>
    </row>
    <row r="7" spans="1:14" ht="24" hidden="1" customHeight="1">
      <c r="A7" s="133">
        <v>4</v>
      </c>
      <c r="B7" s="1110"/>
      <c r="C7" s="1049"/>
      <c r="D7" s="1094"/>
      <c r="E7" s="1053"/>
      <c r="F7" s="1053"/>
      <c r="G7" s="1053"/>
      <c r="H7" s="1053"/>
      <c r="I7" s="1053"/>
      <c r="J7" s="1053"/>
      <c r="K7" s="1053"/>
      <c r="L7" s="1053"/>
      <c r="M7" s="1054"/>
      <c r="N7" s="1118"/>
    </row>
    <row r="8" spans="1:14" ht="24" hidden="1" customHeight="1">
      <c r="A8" s="133">
        <v>5</v>
      </c>
      <c r="B8" s="1110"/>
      <c r="C8" s="1050"/>
      <c r="D8" s="1095"/>
      <c r="E8" s="1055"/>
      <c r="F8" s="1055"/>
      <c r="G8" s="1055"/>
      <c r="H8" s="1055"/>
      <c r="I8" s="1055"/>
      <c r="J8" s="1055"/>
      <c r="K8" s="1055"/>
      <c r="L8" s="1055"/>
      <c r="M8" s="1056"/>
      <c r="N8" s="1118"/>
    </row>
    <row r="9" spans="1:14" ht="24" hidden="1" customHeight="1">
      <c r="A9" s="133">
        <v>1</v>
      </c>
      <c r="B9" s="1110"/>
      <c r="C9" s="1048" t="s">
        <v>222</v>
      </c>
      <c r="D9" s="1051"/>
      <c r="E9" s="1051"/>
      <c r="F9" s="1051"/>
      <c r="G9" s="1051"/>
      <c r="H9" s="1051"/>
      <c r="I9" s="1051"/>
      <c r="J9" s="1051"/>
      <c r="K9" s="1051"/>
      <c r="L9" s="1051"/>
      <c r="M9" s="1052"/>
      <c r="N9" s="1119" t="s">
        <v>410</v>
      </c>
    </row>
    <row r="10" spans="1:14" ht="24" hidden="1" customHeight="1">
      <c r="A10" s="133">
        <v>2</v>
      </c>
      <c r="B10" s="1110"/>
      <c r="C10" s="1049"/>
      <c r="D10" s="1053"/>
      <c r="E10" s="1053"/>
      <c r="F10" s="1053"/>
      <c r="G10" s="1053"/>
      <c r="H10" s="1053"/>
      <c r="I10" s="1053"/>
      <c r="J10" s="1053"/>
      <c r="K10" s="1053"/>
      <c r="L10" s="1053"/>
      <c r="M10" s="1054"/>
      <c r="N10" s="1119"/>
    </row>
    <row r="11" spans="1:14" ht="24" hidden="1" customHeight="1">
      <c r="A11" s="133">
        <v>3</v>
      </c>
      <c r="B11" s="1110"/>
      <c r="C11" s="1049"/>
      <c r="D11" s="1053"/>
      <c r="E11" s="1053"/>
      <c r="F11" s="1053"/>
      <c r="G11" s="1053"/>
      <c r="H11" s="1053"/>
      <c r="I11" s="1053"/>
      <c r="J11" s="1053"/>
      <c r="K11" s="1053"/>
      <c r="L11" s="1053"/>
      <c r="M11" s="1054"/>
      <c r="N11" s="469"/>
    </row>
    <row r="12" spans="1:14" ht="24" hidden="1" customHeight="1">
      <c r="A12" s="133">
        <v>4</v>
      </c>
      <c r="B12" s="1110"/>
      <c r="C12" s="1050"/>
      <c r="D12" s="1055"/>
      <c r="E12" s="1055"/>
      <c r="F12" s="1055"/>
      <c r="G12" s="1055"/>
      <c r="H12" s="1055"/>
      <c r="I12" s="1055"/>
      <c r="J12" s="1055"/>
      <c r="K12" s="1055"/>
      <c r="L12" s="1055"/>
      <c r="M12" s="1056"/>
      <c r="N12" s="469"/>
    </row>
    <row r="13" spans="1:14" ht="24" hidden="1" customHeight="1">
      <c r="A13" s="133">
        <v>1</v>
      </c>
      <c r="B13" s="1110"/>
      <c r="C13" s="1049" t="s">
        <v>223</v>
      </c>
      <c r="D13" s="1053"/>
      <c r="E13" s="1053"/>
      <c r="F13" s="1053"/>
      <c r="G13" s="1053"/>
      <c r="H13" s="1053"/>
      <c r="I13" s="1053"/>
      <c r="J13" s="1053"/>
      <c r="K13" s="1053"/>
      <c r="L13" s="1053"/>
      <c r="M13" s="1054"/>
      <c r="N13" s="1069" t="s">
        <v>411</v>
      </c>
    </row>
    <row r="14" spans="1:14" ht="24" hidden="1" customHeight="1">
      <c r="A14" s="133">
        <v>2</v>
      </c>
      <c r="B14" s="1110"/>
      <c r="C14" s="1049"/>
      <c r="D14" s="1053"/>
      <c r="E14" s="1053"/>
      <c r="F14" s="1053"/>
      <c r="G14" s="1053"/>
      <c r="H14" s="1053"/>
      <c r="I14" s="1053"/>
      <c r="J14" s="1053"/>
      <c r="K14" s="1053"/>
      <c r="L14" s="1053"/>
      <c r="M14" s="1054"/>
      <c r="N14" s="1069"/>
    </row>
    <row r="15" spans="1:14" ht="24" hidden="1" customHeight="1">
      <c r="A15" s="133">
        <v>3</v>
      </c>
      <c r="B15" s="1110"/>
      <c r="C15" s="1049"/>
      <c r="D15" s="1053"/>
      <c r="E15" s="1053"/>
      <c r="F15" s="1053"/>
      <c r="G15" s="1053"/>
      <c r="H15" s="1053"/>
      <c r="I15" s="1053"/>
      <c r="J15" s="1053"/>
      <c r="K15" s="1053"/>
      <c r="L15" s="1053"/>
      <c r="M15" s="1054"/>
      <c r="N15" s="469"/>
    </row>
    <row r="16" spans="1:14" ht="24" hidden="1" customHeight="1">
      <c r="A16" s="133">
        <v>4</v>
      </c>
      <c r="B16" s="1110"/>
      <c r="C16" s="1049"/>
      <c r="D16" s="1053"/>
      <c r="E16" s="1053"/>
      <c r="F16" s="1053"/>
      <c r="G16" s="1053"/>
      <c r="H16" s="1053"/>
      <c r="I16" s="1053"/>
      <c r="J16" s="1053"/>
      <c r="K16" s="1053"/>
      <c r="L16" s="1053"/>
      <c r="M16" s="1054"/>
      <c r="N16" s="469"/>
    </row>
    <row r="17" spans="1:14" ht="18.75" hidden="1" customHeight="1">
      <c r="B17" s="1110"/>
      <c r="C17" s="1100" t="s">
        <v>232</v>
      </c>
      <c r="D17" s="1100"/>
      <c r="E17" s="1100"/>
      <c r="F17" s="1100"/>
      <c r="G17" s="1100"/>
      <c r="H17" s="1100"/>
      <c r="I17" s="1100"/>
      <c r="J17" s="1100"/>
      <c r="K17" s="1100"/>
      <c r="L17" s="1101"/>
      <c r="M17" s="1102"/>
      <c r="N17" s="470"/>
    </row>
    <row r="18" spans="1:14" ht="18.75" hidden="1" customHeight="1">
      <c r="A18" s="133">
        <v>1</v>
      </c>
      <c r="B18" s="1110"/>
      <c r="C18" s="1070"/>
      <c r="D18" s="1103"/>
      <c r="E18" s="1103"/>
      <c r="F18" s="1103"/>
      <c r="G18" s="1103"/>
      <c r="H18" s="1103"/>
      <c r="I18" s="1103"/>
      <c r="J18" s="1103"/>
      <c r="K18" s="1103"/>
      <c r="L18" s="1103"/>
      <c r="M18" s="1104"/>
      <c r="N18" s="135" t="s">
        <v>412</v>
      </c>
    </row>
    <row r="19" spans="1:14" ht="18.75" hidden="1" customHeight="1">
      <c r="A19" s="133">
        <v>2</v>
      </c>
      <c r="B19" s="1110"/>
      <c r="C19" s="1060"/>
      <c r="D19" s="1105"/>
      <c r="E19" s="1105"/>
      <c r="F19" s="1105"/>
      <c r="G19" s="1105"/>
      <c r="H19" s="1105"/>
      <c r="I19" s="1105"/>
      <c r="J19" s="1105"/>
      <c r="K19" s="1105"/>
      <c r="L19" s="1105"/>
      <c r="M19" s="1106"/>
      <c r="N19" s="135"/>
    </row>
    <row r="20" spans="1:14" ht="18.75" hidden="1" customHeight="1">
      <c r="A20" s="133">
        <v>3</v>
      </c>
      <c r="B20" s="1110"/>
      <c r="C20" s="1060"/>
      <c r="D20" s="1105"/>
      <c r="E20" s="1105"/>
      <c r="F20" s="1105"/>
      <c r="G20" s="1105"/>
      <c r="H20" s="1105"/>
      <c r="I20" s="1105"/>
      <c r="J20" s="1105"/>
      <c r="K20" s="1105"/>
      <c r="L20" s="1105"/>
      <c r="M20" s="1106"/>
      <c r="N20" s="135"/>
    </row>
    <row r="21" spans="1:14" ht="18.75" hidden="1" customHeight="1">
      <c r="A21" s="133">
        <v>4</v>
      </c>
      <c r="B21" s="1110"/>
      <c r="C21" s="1060"/>
      <c r="D21" s="1105"/>
      <c r="E21" s="1105"/>
      <c r="F21" s="1105"/>
      <c r="G21" s="1105"/>
      <c r="H21" s="1105"/>
      <c r="I21" s="1105"/>
      <c r="J21" s="1105"/>
      <c r="K21" s="1105"/>
      <c r="L21" s="1105"/>
      <c r="M21" s="1106"/>
      <c r="N21" s="135"/>
    </row>
    <row r="22" spans="1:14" ht="27.75" customHeight="1">
      <c r="B22" s="1110"/>
      <c r="C22" s="1107" t="s">
        <v>234</v>
      </c>
      <c r="D22" s="1108"/>
      <c r="E22" s="1066" t="str">
        <f>IF(ISBLANK(総表!C31),"",総表!C31)</f>
        <v/>
      </c>
      <c r="F22" s="1067"/>
      <c r="G22" s="136" t="s">
        <v>235</v>
      </c>
      <c r="H22" s="1068" t="str">
        <f>IF(ISBLANK(総表!E31),"",総表!E31)</f>
        <v/>
      </c>
      <c r="I22" s="1068"/>
      <c r="J22" s="479" t="s">
        <v>347</v>
      </c>
      <c r="K22" s="480">
        <f>総表!G31</f>
        <v>0</v>
      </c>
      <c r="L22" s="479" t="s">
        <v>344</v>
      </c>
      <c r="M22" s="137"/>
      <c r="N22" s="475" t="s">
        <v>413</v>
      </c>
    </row>
    <row r="23" spans="1:14" ht="18.75" customHeight="1">
      <c r="B23" s="1110"/>
      <c r="C23" s="1057" t="s">
        <v>343</v>
      </c>
      <c r="D23" s="1058"/>
      <c r="E23" s="1058"/>
      <c r="F23" s="1058"/>
      <c r="G23" s="1058"/>
      <c r="H23" s="1058"/>
      <c r="I23" s="1058"/>
      <c r="J23" s="1058"/>
      <c r="K23" s="1058"/>
      <c r="L23" s="1058"/>
      <c r="M23" s="1059"/>
    </row>
    <row r="24" spans="1:14" ht="18.75" customHeight="1">
      <c r="A24" s="133">
        <v>1</v>
      </c>
      <c r="B24" s="1110"/>
      <c r="C24" s="1060"/>
      <c r="D24" s="1061"/>
      <c r="E24" s="1061"/>
      <c r="F24" s="1061"/>
      <c r="G24" s="1061"/>
      <c r="H24" s="1061"/>
      <c r="I24" s="1061"/>
      <c r="J24" s="1061"/>
      <c r="K24" s="1061"/>
      <c r="L24" s="1061"/>
      <c r="M24" s="1054"/>
      <c r="N24" s="1044" t="s">
        <v>421</v>
      </c>
    </row>
    <row r="25" spans="1:14" ht="18.75" customHeight="1">
      <c r="A25" s="133">
        <v>2</v>
      </c>
      <c r="B25" s="1110"/>
      <c r="C25" s="1062"/>
      <c r="D25" s="1061"/>
      <c r="E25" s="1061"/>
      <c r="F25" s="1061"/>
      <c r="G25" s="1061"/>
      <c r="H25" s="1061"/>
      <c r="I25" s="1061"/>
      <c r="J25" s="1061"/>
      <c r="K25" s="1061"/>
      <c r="L25" s="1061"/>
      <c r="M25" s="1054"/>
      <c r="N25" s="1044"/>
    </row>
    <row r="26" spans="1:14" ht="18.75" customHeight="1">
      <c r="A26" s="133">
        <v>3</v>
      </c>
      <c r="B26" s="1110"/>
      <c r="C26" s="1062"/>
      <c r="D26" s="1061"/>
      <c r="E26" s="1061"/>
      <c r="F26" s="1061"/>
      <c r="G26" s="1061"/>
      <c r="H26" s="1061"/>
      <c r="I26" s="1061"/>
      <c r="J26" s="1061"/>
      <c r="K26" s="1061"/>
      <c r="L26" s="1061"/>
      <c r="M26" s="1054"/>
      <c r="N26" s="1044"/>
    </row>
    <row r="27" spans="1:14" ht="18.75" customHeight="1">
      <c r="A27" s="133">
        <v>4</v>
      </c>
      <c r="B27" s="1110"/>
      <c r="C27" s="1062"/>
      <c r="D27" s="1061"/>
      <c r="E27" s="1061"/>
      <c r="F27" s="1061"/>
      <c r="G27" s="1061"/>
      <c r="H27" s="1061"/>
      <c r="I27" s="1061"/>
      <c r="J27" s="1061"/>
      <c r="K27" s="1061"/>
      <c r="L27" s="1061"/>
      <c r="M27" s="1054"/>
      <c r="N27" s="1044"/>
    </row>
    <row r="28" spans="1:14" ht="18.75" customHeight="1">
      <c r="A28" s="133">
        <v>5</v>
      </c>
      <c r="B28" s="1110"/>
      <c r="C28" s="1062"/>
      <c r="D28" s="1061"/>
      <c r="E28" s="1061"/>
      <c r="F28" s="1061"/>
      <c r="G28" s="1061"/>
      <c r="H28" s="1061"/>
      <c r="I28" s="1061"/>
      <c r="J28" s="1061"/>
      <c r="K28" s="1061"/>
      <c r="L28" s="1061"/>
      <c r="M28" s="1054"/>
      <c r="N28" s="1044"/>
    </row>
    <row r="29" spans="1:14" ht="18.75" customHeight="1">
      <c r="A29" s="133">
        <v>6</v>
      </c>
      <c r="B29" s="1110"/>
      <c r="C29" s="1062"/>
      <c r="D29" s="1061"/>
      <c r="E29" s="1061"/>
      <c r="F29" s="1061"/>
      <c r="G29" s="1061"/>
      <c r="H29" s="1061"/>
      <c r="I29" s="1061"/>
      <c r="J29" s="1061"/>
      <c r="K29" s="1061"/>
      <c r="L29" s="1061"/>
      <c r="M29" s="1054"/>
      <c r="N29" s="135"/>
    </row>
    <row r="30" spans="1:14" ht="18.75" customHeight="1">
      <c r="A30" s="133">
        <v>7</v>
      </c>
      <c r="B30" s="1110"/>
      <c r="C30" s="1062"/>
      <c r="D30" s="1061"/>
      <c r="E30" s="1061"/>
      <c r="F30" s="1061"/>
      <c r="G30" s="1061"/>
      <c r="H30" s="1061"/>
      <c r="I30" s="1061"/>
      <c r="J30" s="1061"/>
      <c r="K30" s="1061"/>
      <c r="L30" s="1061"/>
      <c r="M30" s="1054"/>
      <c r="N30" s="135"/>
    </row>
    <row r="31" spans="1:14" ht="18.75" customHeight="1">
      <c r="A31" s="133">
        <v>8</v>
      </c>
      <c r="B31" s="1110"/>
      <c r="C31" s="1062"/>
      <c r="D31" s="1061"/>
      <c r="E31" s="1061"/>
      <c r="F31" s="1061"/>
      <c r="G31" s="1061"/>
      <c r="H31" s="1061"/>
      <c r="I31" s="1061"/>
      <c r="J31" s="1061"/>
      <c r="K31" s="1061"/>
      <c r="L31" s="1061"/>
      <c r="M31" s="1054"/>
      <c r="N31" s="471" t="s">
        <v>414</v>
      </c>
    </row>
    <row r="32" spans="1:14" ht="18.75" customHeight="1">
      <c r="A32" s="133">
        <v>9</v>
      </c>
      <c r="B32" s="1110"/>
      <c r="C32" s="1062"/>
      <c r="D32" s="1061"/>
      <c r="E32" s="1061"/>
      <c r="F32" s="1061"/>
      <c r="G32" s="1061"/>
      <c r="H32" s="1061"/>
      <c r="I32" s="1061"/>
      <c r="J32" s="1061"/>
      <c r="K32" s="1061"/>
      <c r="L32" s="1061"/>
      <c r="M32" s="1054"/>
      <c r="N32" s="471" t="s">
        <v>422</v>
      </c>
    </row>
    <row r="33" spans="1:14" ht="18.75" customHeight="1">
      <c r="A33" s="133">
        <v>10</v>
      </c>
      <c r="B33" s="1110"/>
      <c r="C33" s="1062"/>
      <c r="D33" s="1061"/>
      <c r="E33" s="1061"/>
      <c r="F33" s="1061"/>
      <c r="G33" s="1061"/>
      <c r="H33" s="1061"/>
      <c r="I33" s="1061"/>
      <c r="J33" s="1061"/>
      <c r="K33" s="1061"/>
      <c r="L33" s="1061"/>
      <c r="M33" s="1054"/>
      <c r="N33" s="471" t="s">
        <v>415</v>
      </c>
    </row>
    <row r="34" spans="1:14" ht="18.75" customHeight="1">
      <c r="A34" s="133">
        <v>11</v>
      </c>
      <c r="B34" s="1110"/>
      <c r="C34" s="1062"/>
      <c r="D34" s="1061"/>
      <c r="E34" s="1061"/>
      <c r="F34" s="1061"/>
      <c r="G34" s="1061"/>
      <c r="H34" s="1061"/>
      <c r="I34" s="1061"/>
      <c r="J34" s="1061"/>
      <c r="K34" s="1061"/>
      <c r="L34" s="1061"/>
      <c r="M34" s="1054"/>
      <c r="N34" s="471" t="s">
        <v>423</v>
      </c>
    </row>
    <row r="35" spans="1:14" ht="18.75" customHeight="1">
      <c r="A35" s="133">
        <v>12</v>
      </c>
      <c r="B35" s="1110"/>
      <c r="C35" s="1062"/>
      <c r="D35" s="1061"/>
      <c r="E35" s="1061"/>
      <c r="F35" s="1061"/>
      <c r="G35" s="1061"/>
      <c r="H35" s="1061"/>
      <c r="I35" s="1061"/>
      <c r="J35" s="1061"/>
      <c r="K35" s="1061"/>
      <c r="L35" s="1061"/>
      <c r="M35" s="1054"/>
      <c r="N35" s="135"/>
    </row>
    <row r="36" spans="1:14" ht="18.75" customHeight="1">
      <c r="A36" s="133">
        <v>13</v>
      </c>
      <c r="B36" s="1110"/>
      <c r="C36" s="1062"/>
      <c r="D36" s="1061"/>
      <c r="E36" s="1061"/>
      <c r="F36" s="1061"/>
      <c r="G36" s="1061"/>
      <c r="H36" s="1061"/>
      <c r="I36" s="1061"/>
      <c r="J36" s="1061"/>
      <c r="K36" s="1061"/>
      <c r="L36" s="1061"/>
      <c r="M36" s="1054"/>
      <c r="N36" s="135"/>
    </row>
    <row r="37" spans="1:14" ht="18.75" customHeight="1">
      <c r="A37" s="133">
        <v>14</v>
      </c>
      <c r="B37" s="1110"/>
      <c r="C37" s="1062"/>
      <c r="D37" s="1061"/>
      <c r="E37" s="1061"/>
      <c r="F37" s="1061"/>
      <c r="G37" s="1061"/>
      <c r="H37" s="1061"/>
      <c r="I37" s="1061"/>
      <c r="J37" s="1061"/>
      <c r="K37" s="1061"/>
      <c r="L37" s="1061"/>
      <c r="M37" s="1054"/>
    </row>
    <row r="38" spans="1:14" ht="18.75" customHeight="1">
      <c r="A38" s="133">
        <v>15</v>
      </c>
      <c r="B38" s="1110"/>
      <c r="C38" s="1062"/>
      <c r="D38" s="1061"/>
      <c r="E38" s="1061"/>
      <c r="F38" s="1061"/>
      <c r="G38" s="1061"/>
      <c r="H38" s="1061"/>
      <c r="I38" s="1061"/>
      <c r="J38" s="1061"/>
      <c r="K38" s="1061"/>
      <c r="L38" s="1061"/>
      <c r="M38" s="1054"/>
      <c r="N38" s="135"/>
    </row>
    <row r="39" spans="1:14" ht="18.75" customHeight="1">
      <c r="A39" s="133">
        <v>16</v>
      </c>
      <c r="B39" s="1110"/>
      <c r="C39" s="1062"/>
      <c r="D39" s="1061"/>
      <c r="E39" s="1061"/>
      <c r="F39" s="1061"/>
      <c r="G39" s="1061"/>
      <c r="H39" s="1061"/>
      <c r="I39" s="1061"/>
      <c r="J39" s="1061"/>
      <c r="K39" s="1061"/>
      <c r="L39" s="1061"/>
      <c r="M39" s="1054"/>
      <c r="N39" s="135"/>
    </row>
    <row r="40" spans="1:14" ht="18.75" customHeight="1">
      <c r="A40" s="133">
        <v>17</v>
      </c>
      <c r="B40" s="1110"/>
      <c r="C40" s="1062"/>
      <c r="D40" s="1061"/>
      <c r="E40" s="1061"/>
      <c r="F40" s="1061"/>
      <c r="G40" s="1061"/>
      <c r="H40" s="1061"/>
      <c r="I40" s="1061"/>
      <c r="J40" s="1061"/>
      <c r="K40" s="1061"/>
      <c r="L40" s="1061"/>
      <c r="M40" s="1054"/>
      <c r="N40" s="135"/>
    </row>
    <row r="41" spans="1:14" ht="18.75" customHeight="1">
      <c r="A41" s="133">
        <v>18</v>
      </c>
      <c r="B41" s="1110"/>
      <c r="C41" s="1062"/>
      <c r="D41" s="1061"/>
      <c r="E41" s="1061"/>
      <c r="F41" s="1061"/>
      <c r="G41" s="1061"/>
      <c r="H41" s="1061"/>
      <c r="I41" s="1061"/>
      <c r="J41" s="1061"/>
      <c r="K41" s="1061"/>
      <c r="L41" s="1061"/>
      <c r="M41" s="1054"/>
      <c r="N41" s="135"/>
    </row>
    <row r="42" spans="1:14" ht="18.75" customHeight="1">
      <c r="A42" s="133">
        <v>19</v>
      </c>
      <c r="B42" s="1110"/>
      <c r="C42" s="1062"/>
      <c r="D42" s="1061"/>
      <c r="E42" s="1061"/>
      <c r="F42" s="1061"/>
      <c r="G42" s="1061"/>
      <c r="H42" s="1061"/>
      <c r="I42" s="1061"/>
      <c r="J42" s="1061"/>
      <c r="K42" s="1061"/>
      <c r="L42" s="1061"/>
      <c r="M42" s="1054"/>
      <c r="N42" s="135"/>
    </row>
    <row r="43" spans="1:14" ht="18.75" customHeight="1">
      <c r="A43" s="133">
        <v>20</v>
      </c>
      <c r="B43" s="1110"/>
      <c r="C43" s="1062"/>
      <c r="D43" s="1061"/>
      <c r="E43" s="1061"/>
      <c r="F43" s="1061"/>
      <c r="G43" s="1061"/>
      <c r="H43" s="1061"/>
      <c r="I43" s="1061"/>
      <c r="J43" s="1061"/>
      <c r="K43" s="1061"/>
      <c r="L43" s="1061"/>
      <c r="M43" s="1054"/>
    </row>
    <row r="44" spans="1:14" ht="18.75" customHeight="1">
      <c r="A44" s="133">
        <v>21</v>
      </c>
      <c r="B44" s="1110"/>
      <c r="C44" s="1062"/>
      <c r="D44" s="1061"/>
      <c r="E44" s="1061"/>
      <c r="F44" s="1061"/>
      <c r="G44" s="1061"/>
      <c r="H44" s="1061"/>
      <c r="I44" s="1061"/>
      <c r="J44" s="1061"/>
      <c r="K44" s="1061"/>
      <c r="L44" s="1061"/>
      <c r="M44" s="1054"/>
      <c r="N44" s="135"/>
    </row>
    <row r="45" spans="1:14" ht="18.75" customHeight="1">
      <c r="A45" s="133">
        <v>22</v>
      </c>
      <c r="B45" s="1110"/>
      <c r="C45" s="1062"/>
      <c r="D45" s="1061"/>
      <c r="E45" s="1061"/>
      <c r="F45" s="1061"/>
      <c r="G45" s="1061"/>
      <c r="H45" s="1061"/>
      <c r="I45" s="1061"/>
      <c r="J45" s="1061"/>
      <c r="K45" s="1061"/>
      <c r="L45" s="1061"/>
      <c r="M45" s="1054"/>
      <c r="N45" s="135"/>
    </row>
    <row r="46" spans="1:14" ht="18.75" customHeight="1">
      <c r="A46" s="133">
        <v>23</v>
      </c>
      <c r="B46" s="1110"/>
      <c r="C46" s="1062"/>
      <c r="D46" s="1061"/>
      <c r="E46" s="1061"/>
      <c r="F46" s="1061"/>
      <c r="G46" s="1061"/>
      <c r="H46" s="1061"/>
      <c r="I46" s="1061"/>
      <c r="J46" s="1061"/>
      <c r="K46" s="1061"/>
      <c r="L46" s="1061"/>
      <c r="M46" s="1054"/>
      <c r="N46" s="135"/>
    </row>
    <row r="47" spans="1:14" ht="18.75" customHeight="1">
      <c r="A47" s="133">
        <v>24</v>
      </c>
      <c r="B47" s="1110"/>
      <c r="C47" s="1062"/>
      <c r="D47" s="1061"/>
      <c r="E47" s="1061"/>
      <c r="F47" s="1061"/>
      <c r="G47" s="1061"/>
      <c r="H47" s="1061"/>
      <c r="I47" s="1061"/>
      <c r="J47" s="1061"/>
      <c r="K47" s="1061"/>
      <c r="L47" s="1061"/>
      <c r="M47" s="1054"/>
    </row>
    <row r="48" spans="1:14" ht="18.75" customHeight="1">
      <c r="A48" s="133">
        <v>25</v>
      </c>
      <c r="B48" s="1110"/>
      <c r="C48" s="1062"/>
      <c r="D48" s="1061"/>
      <c r="E48" s="1061"/>
      <c r="F48" s="1061"/>
      <c r="G48" s="1061"/>
      <c r="H48" s="1061"/>
      <c r="I48" s="1061"/>
      <c r="J48" s="1061"/>
      <c r="K48" s="1061"/>
      <c r="L48" s="1061"/>
      <c r="M48" s="1054"/>
      <c r="N48" s="135"/>
    </row>
    <row r="49" spans="1:14" ht="18.75" customHeight="1">
      <c r="A49" s="133">
        <v>26</v>
      </c>
      <c r="B49" s="1110"/>
      <c r="C49" s="1063"/>
      <c r="D49" s="1064"/>
      <c r="E49" s="1064"/>
      <c r="F49" s="1064"/>
      <c r="G49" s="1064"/>
      <c r="H49" s="1064"/>
      <c r="I49" s="1064"/>
      <c r="J49" s="1064"/>
      <c r="K49" s="1064"/>
      <c r="L49" s="1064"/>
      <c r="M49" s="1065"/>
    </row>
    <row r="50" spans="1:14" ht="18.75" customHeight="1">
      <c r="B50" s="1110"/>
      <c r="C50" s="1097" t="s">
        <v>233</v>
      </c>
      <c r="D50" s="1098"/>
      <c r="E50" s="1098"/>
      <c r="F50" s="1098"/>
      <c r="G50" s="1098"/>
      <c r="H50" s="1098"/>
      <c r="I50" s="1098"/>
      <c r="J50" s="1098"/>
      <c r="K50" s="1098"/>
      <c r="L50" s="1098"/>
      <c r="M50" s="1099"/>
      <c r="N50" s="138"/>
    </row>
    <row r="51" spans="1:14" ht="18.75" customHeight="1">
      <c r="A51" s="133">
        <v>1</v>
      </c>
      <c r="B51" s="1110"/>
      <c r="C51" s="1070"/>
      <c r="D51" s="1071"/>
      <c r="E51" s="1071"/>
      <c r="F51" s="1071"/>
      <c r="G51" s="1071"/>
      <c r="H51" s="1071"/>
      <c r="I51" s="1071"/>
      <c r="J51" s="1071"/>
      <c r="K51" s="1071"/>
      <c r="L51" s="1071"/>
      <c r="M51" s="1072"/>
      <c r="N51" s="135"/>
    </row>
    <row r="52" spans="1:14" ht="13">
      <c r="A52" s="133">
        <v>2</v>
      </c>
      <c r="B52" s="1110"/>
      <c r="C52" s="1073"/>
      <c r="D52" s="1074"/>
      <c r="E52" s="1074"/>
      <c r="F52" s="1074"/>
      <c r="G52" s="1074"/>
      <c r="H52" s="1074"/>
      <c r="I52" s="1074"/>
      <c r="J52" s="1074"/>
      <c r="K52" s="1074"/>
      <c r="L52" s="1074"/>
      <c r="M52" s="1075"/>
      <c r="N52" s="135"/>
    </row>
    <row r="53" spans="1:14" ht="13">
      <c r="A53" s="133">
        <v>3</v>
      </c>
      <c r="B53" s="1110"/>
      <c r="C53" s="1076"/>
      <c r="D53" s="1077"/>
      <c r="E53" s="1077"/>
      <c r="F53" s="1077"/>
      <c r="G53" s="1077"/>
      <c r="H53" s="1077"/>
      <c r="I53" s="1077"/>
      <c r="J53" s="1077"/>
      <c r="K53" s="1077"/>
      <c r="L53" s="1077"/>
      <c r="M53" s="1078"/>
      <c r="N53" s="135"/>
    </row>
    <row r="54" spans="1:14" ht="18.75" hidden="1" customHeight="1">
      <c r="B54" s="1110"/>
      <c r="C54" s="1045" t="s">
        <v>227</v>
      </c>
      <c r="D54" s="1046"/>
      <c r="E54" s="1046"/>
      <c r="F54" s="1046"/>
      <c r="G54" s="1046"/>
      <c r="H54" s="1046"/>
      <c r="I54" s="1046"/>
      <c r="J54" s="1046"/>
      <c r="K54" s="1046"/>
      <c r="L54" s="1046"/>
      <c r="M54" s="1047"/>
      <c r="N54" s="135"/>
    </row>
    <row r="55" spans="1:14" ht="18.75" hidden="1" customHeight="1">
      <c r="A55" s="133">
        <v>1</v>
      </c>
      <c r="B55" s="1110"/>
      <c r="C55" s="1070"/>
      <c r="D55" s="1071"/>
      <c r="E55" s="1071"/>
      <c r="F55" s="1071"/>
      <c r="G55" s="1071"/>
      <c r="H55" s="1071"/>
      <c r="I55" s="1071"/>
      <c r="J55" s="1071"/>
      <c r="K55" s="1071"/>
      <c r="L55" s="1071"/>
      <c r="M55" s="1072"/>
      <c r="N55" s="1044"/>
    </row>
    <row r="56" spans="1:14" ht="13" hidden="1">
      <c r="A56" s="133">
        <v>2</v>
      </c>
      <c r="B56" s="1110"/>
      <c r="C56" s="1073"/>
      <c r="D56" s="1074"/>
      <c r="E56" s="1074"/>
      <c r="F56" s="1074"/>
      <c r="G56" s="1074"/>
      <c r="H56" s="1074"/>
      <c r="I56" s="1074"/>
      <c r="J56" s="1074"/>
      <c r="K56" s="1074"/>
      <c r="L56" s="1074"/>
      <c r="M56" s="1075"/>
      <c r="N56" s="1044"/>
    </row>
    <row r="57" spans="1:14" ht="13" hidden="1">
      <c r="A57" s="133">
        <v>3</v>
      </c>
      <c r="B57" s="1110"/>
      <c r="C57" s="1076"/>
      <c r="D57" s="1077"/>
      <c r="E57" s="1077"/>
      <c r="F57" s="1077"/>
      <c r="G57" s="1077"/>
      <c r="H57" s="1077"/>
      <c r="I57" s="1077"/>
      <c r="J57" s="1077"/>
      <c r="K57" s="1077"/>
      <c r="L57" s="1077"/>
      <c r="M57" s="1078"/>
      <c r="N57" s="1044"/>
    </row>
    <row r="58" spans="1:14" ht="18.75" hidden="1" customHeight="1">
      <c r="B58" s="1110"/>
      <c r="C58" s="1045" t="s">
        <v>228</v>
      </c>
      <c r="D58" s="1046"/>
      <c r="E58" s="1046"/>
      <c r="F58" s="1046"/>
      <c r="G58" s="1046"/>
      <c r="H58" s="1046"/>
      <c r="I58" s="1046"/>
      <c r="J58" s="1046"/>
      <c r="K58" s="1046"/>
      <c r="L58" s="1046"/>
      <c r="M58" s="1047"/>
      <c r="N58" s="135"/>
    </row>
    <row r="59" spans="1:14" ht="18.75" hidden="1" customHeight="1">
      <c r="A59" s="133">
        <v>1</v>
      </c>
      <c r="B59" s="1110"/>
      <c r="C59" s="1070"/>
      <c r="D59" s="1071"/>
      <c r="E59" s="1071"/>
      <c r="F59" s="1071"/>
      <c r="G59" s="1071"/>
      <c r="H59" s="1071"/>
      <c r="I59" s="1071"/>
      <c r="J59" s="1071"/>
      <c r="K59" s="1071"/>
      <c r="L59" s="1071"/>
      <c r="M59" s="1072"/>
      <c r="N59" s="1044"/>
    </row>
    <row r="60" spans="1:14" ht="13" hidden="1">
      <c r="A60" s="133">
        <v>2</v>
      </c>
      <c r="B60" s="1110"/>
      <c r="C60" s="1073"/>
      <c r="D60" s="1074"/>
      <c r="E60" s="1074"/>
      <c r="F60" s="1074"/>
      <c r="G60" s="1074"/>
      <c r="H60" s="1074"/>
      <c r="I60" s="1074"/>
      <c r="J60" s="1074"/>
      <c r="K60" s="1074"/>
      <c r="L60" s="1074"/>
      <c r="M60" s="1075"/>
      <c r="N60" s="1044"/>
    </row>
    <row r="61" spans="1:14" ht="13" hidden="1">
      <c r="A61" s="133">
        <v>3</v>
      </c>
      <c r="B61" s="1110"/>
      <c r="C61" s="1076"/>
      <c r="D61" s="1077"/>
      <c r="E61" s="1077"/>
      <c r="F61" s="1077"/>
      <c r="G61" s="1077"/>
      <c r="H61" s="1077"/>
      <c r="I61" s="1077"/>
      <c r="J61" s="1077"/>
      <c r="K61" s="1077"/>
      <c r="L61" s="1077"/>
      <c r="M61" s="1078"/>
      <c r="N61" s="1044"/>
    </row>
    <row r="62" spans="1:14" ht="18.75" customHeight="1">
      <c r="B62" s="1111"/>
      <c r="C62" s="1045" t="s">
        <v>220</v>
      </c>
      <c r="D62" s="1046"/>
      <c r="E62" s="1046"/>
      <c r="F62" s="1046"/>
      <c r="G62" s="1046"/>
      <c r="H62" s="1046"/>
      <c r="I62" s="1046"/>
      <c r="J62" s="1046"/>
      <c r="K62" s="1046"/>
      <c r="L62" s="1046"/>
      <c r="M62" s="1047"/>
      <c r="N62" s="135"/>
    </row>
    <row r="63" spans="1:14" ht="18.75" customHeight="1">
      <c r="A63" s="133">
        <v>1</v>
      </c>
      <c r="B63" s="1111"/>
      <c r="C63" s="1070"/>
      <c r="D63" s="1071"/>
      <c r="E63" s="1071"/>
      <c r="F63" s="1071"/>
      <c r="G63" s="1071"/>
      <c r="H63" s="1071"/>
      <c r="I63" s="1071"/>
      <c r="J63" s="1071"/>
      <c r="K63" s="1071"/>
      <c r="L63" s="1071"/>
      <c r="M63" s="1072"/>
      <c r="N63" s="1044"/>
    </row>
    <row r="64" spans="1:14" ht="13">
      <c r="A64" s="133">
        <v>2</v>
      </c>
      <c r="B64" s="1111"/>
      <c r="C64" s="1073"/>
      <c r="D64" s="1074"/>
      <c r="E64" s="1074"/>
      <c r="F64" s="1074"/>
      <c r="G64" s="1074"/>
      <c r="H64" s="1074"/>
      <c r="I64" s="1074"/>
      <c r="J64" s="1074"/>
      <c r="K64" s="1074"/>
      <c r="L64" s="1074"/>
      <c r="M64" s="1075"/>
      <c r="N64" s="1044"/>
    </row>
    <row r="65" spans="1:14" ht="13">
      <c r="A65" s="133">
        <v>3</v>
      </c>
      <c r="B65" s="1112"/>
      <c r="C65" s="1076"/>
      <c r="D65" s="1077"/>
      <c r="E65" s="1077"/>
      <c r="F65" s="1077"/>
      <c r="G65" s="1077"/>
      <c r="H65" s="1077"/>
      <c r="I65" s="1077"/>
      <c r="J65" s="1077"/>
      <c r="K65" s="1077"/>
      <c r="L65" s="1077"/>
      <c r="M65" s="1078"/>
      <c r="N65" s="1044"/>
    </row>
    <row r="66" spans="1:14" ht="18.75" customHeight="1">
      <c r="A66" s="134">
        <v>1</v>
      </c>
      <c r="B66" s="1079" t="s">
        <v>219</v>
      </c>
      <c r="C66" s="1080"/>
      <c r="D66" s="1081"/>
      <c r="E66" s="1085"/>
      <c r="F66" s="1086"/>
      <c r="G66" s="1086"/>
      <c r="H66" s="1086"/>
      <c r="I66" s="1086"/>
      <c r="J66" s="1086"/>
      <c r="K66" s="1086"/>
      <c r="L66" s="1086"/>
      <c r="M66" s="1087"/>
      <c r="N66" s="135"/>
    </row>
    <row r="67" spans="1:14" ht="18.75" customHeight="1" thickBot="1">
      <c r="A67" s="134">
        <v>2</v>
      </c>
      <c r="B67" s="1082"/>
      <c r="C67" s="1083"/>
      <c r="D67" s="1084"/>
      <c r="E67" s="1088"/>
      <c r="F67" s="1089"/>
      <c r="G67" s="1089"/>
      <c r="H67" s="1089"/>
      <c r="I67" s="1089"/>
      <c r="J67" s="1089"/>
      <c r="K67" s="1089"/>
      <c r="L67" s="1089"/>
      <c r="M67" s="1090"/>
      <c r="N67" s="135"/>
    </row>
    <row r="69" spans="1:14" ht="18.75" hidden="1" customHeight="1"/>
    <row r="70" spans="1:14" ht="18.75" hidden="1" customHeight="1">
      <c r="B70" s="139" t="s">
        <v>203</v>
      </c>
    </row>
    <row r="71" spans="1:14" ht="18.75" hidden="1" customHeight="1">
      <c r="E71" s="140" t="s">
        <v>204</v>
      </c>
      <c r="F71" s="140" t="s">
        <v>209</v>
      </c>
    </row>
    <row r="72" spans="1:14" ht="18.75" hidden="1" customHeight="1">
      <c r="E72" s="141" t="s">
        <v>205</v>
      </c>
      <c r="F72" s="134" t="s">
        <v>210</v>
      </c>
    </row>
    <row r="73" spans="1:14" ht="18.75" hidden="1" customHeight="1">
      <c r="E73" s="141" t="s">
        <v>206</v>
      </c>
      <c r="F73" s="134" t="s">
        <v>211</v>
      </c>
    </row>
    <row r="74" spans="1:14" ht="18.75" hidden="1" customHeight="1">
      <c r="E74" s="141" t="s">
        <v>215</v>
      </c>
      <c r="F74" s="134" t="s">
        <v>212</v>
      </c>
    </row>
    <row r="75" spans="1:14" ht="18.75" hidden="1" customHeight="1">
      <c r="E75" s="141" t="s">
        <v>207</v>
      </c>
      <c r="F75" s="134" t="s">
        <v>213</v>
      </c>
    </row>
    <row r="76" spans="1:14" ht="18.75" hidden="1" customHeight="1">
      <c r="E76" s="141" t="s">
        <v>208</v>
      </c>
    </row>
  </sheetData>
  <mergeCells count="35">
    <mergeCell ref="B2:D2"/>
    <mergeCell ref="E2:G2"/>
    <mergeCell ref="I2:M2"/>
    <mergeCell ref="N4:N8"/>
    <mergeCell ref="N9:N10"/>
    <mergeCell ref="B66:D67"/>
    <mergeCell ref="E66:M67"/>
    <mergeCell ref="D4:M8"/>
    <mergeCell ref="C4:C8"/>
    <mergeCell ref="C50:M50"/>
    <mergeCell ref="C51:M53"/>
    <mergeCell ref="C54:M54"/>
    <mergeCell ref="C55:M57"/>
    <mergeCell ref="C13:C16"/>
    <mergeCell ref="D13:M16"/>
    <mergeCell ref="C17:M17"/>
    <mergeCell ref="C18:M21"/>
    <mergeCell ref="C22:D22"/>
    <mergeCell ref="B3:B65"/>
    <mergeCell ref="C59:M61"/>
    <mergeCell ref="C3:M3"/>
    <mergeCell ref="N59:N61"/>
    <mergeCell ref="C62:M62"/>
    <mergeCell ref="C63:M65"/>
    <mergeCell ref="N63:N65"/>
    <mergeCell ref="N55:N57"/>
    <mergeCell ref="N24:N28"/>
    <mergeCell ref="C58:M58"/>
    <mergeCell ref="C9:C12"/>
    <mergeCell ref="D9:M12"/>
    <mergeCell ref="C23:M23"/>
    <mergeCell ref="C24:M49"/>
    <mergeCell ref="E22:F22"/>
    <mergeCell ref="H22:I22"/>
    <mergeCell ref="N13:N14"/>
  </mergeCells>
  <phoneticPr fontId="6"/>
  <dataValidations count="5">
    <dataValidation type="textLength" operator="lessThanOrEqual" allowBlank="1" showInputMessage="1" showErrorMessage="1" errorTitle="字数超過" error="300字・6行以内でご記入ください。" sqref="C13:C15 C4 C9:C11" xr:uid="{00000000-0002-0000-0400-000000000000}">
      <formula1>300</formula1>
    </dataValidation>
    <dataValidation operator="lessThanOrEqual" allowBlank="1" showInputMessage="1" showErrorMessage="1" errorTitle="字数超過" error="200字・4行以下で入力してください。" sqref="C51:M53 C54 C50 C63:M65 C62 C55:M57 C58 C59:M61" xr:uid="{00000000-0002-0000-0400-000001000000}"/>
    <dataValidation type="textLength" operator="lessThanOrEqual" allowBlank="1" showInputMessage="1" showErrorMessage="1" errorTitle="字数超過" error="200字・４行以内でご記入ください。" sqref="E66:M67" xr:uid="{00000000-0002-0000-0400-000002000000}">
      <formula1>200</formula1>
    </dataValidation>
    <dataValidation operator="lessThanOrEqual" allowBlank="1" showInputMessage="1" showErrorMessage="1" errorTitle="字数超過" error="200字・4行以内でご記入ください。" sqref="C18:M21" xr:uid="{00000000-0002-0000-0400-000003000000}"/>
    <dataValidation imeMode="hiragana" operator="lessThanOrEqual" allowBlank="1" showInputMessage="1" showErrorMessage="1" sqref="D4:M16" xr:uid="{00000000-0002-0000-0400-000004000000}"/>
  </dataValidations>
  <pageMargins left="0.70866141732283472" right="0.70866141732283472" top="0.39370078740157483" bottom="0.39370078740157483" header="0" footer="0"/>
  <pageSetup paperSize="9" scale="52" orientation="portrait" r:id="rId1"/>
  <headerFooter scaleWithDoc="0">
    <oddFooter>&amp;R&amp;"ＭＳ ゴシック,標準"&amp;12整理番号：（事務局記入欄）</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A1:J219"/>
  <sheetViews>
    <sheetView view="pageBreakPreview" zoomScale="80" zoomScaleNormal="100" zoomScaleSheetLayoutView="80" workbookViewId="0">
      <selection activeCell="B6" sqref="B6:C6"/>
    </sheetView>
  </sheetViews>
  <sheetFormatPr defaultColWidth="9" defaultRowHeight="13"/>
  <cols>
    <col min="1" max="1" width="3.83203125" style="133" customWidth="1"/>
    <col min="2" max="2" width="20.33203125" style="133" customWidth="1"/>
    <col min="3" max="3" width="7.33203125" style="133" customWidth="1"/>
    <col min="4" max="10" width="11.58203125" style="133" customWidth="1"/>
    <col min="11" max="16384" width="9" style="133"/>
  </cols>
  <sheetData>
    <row r="1" spans="1:10" ht="15.75" customHeight="1">
      <c r="A1" s="142" t="s">
        <v>330</v>
      </c>
      <c r="B1" s="1122" t="s">
        <v>331</v>
      </c>
      <c r="C1" s="1123"/>
      <c r="D1" s="1133" t="s">
        <v>334</v>
      </c>
      <c r="E1" s="1134"/>
      <c r="F1" s="1134"/>
      <c r="G1" s="1134"/>
      <c r="H1" s="1134"/>
      <c r="I1" s="1134"/>
      <c r="J1" s="1135"/>
    </row>
    <row r="2" spans="1:10" ht="15.75" customHeight="1">
      <c r="B2" s="1122" t="s">
        <v>333</v>
      </c>
      <c r="C2" s="1123"/>
      <c r="D2" s="1136"/>
      <c r="E2" s="1137"/>
      <c r="F2" s="1137"/>
      <c r="G2" s="1137"/>
      <c r="H2" s="1137"/>
      <c r="I2" s="1137"/>
      <c r="J2" s="1138"/>
    </row>
    <row r="3" spans="1:10" ht="15.75" customHeight="1">
      <c r="B3" s="1122" t="s">
        <v>332</v>
      </c>
      <c r="C3" s="1123"/>
      <c r="D3" s="1136"/>
      <c r="E3" s="1137"/>
      <c r="F3" s="1137"/>
      <c r="G3" s="1137"/>
      <c r="H3" s="1137"/>
      <c r="I3" s="1137"/>
      <c r="J3" s="1138"/>
    </row>
    <row r="4" spans="1:10" ht="15.75" customHeight="1">
      <c r="B4" s="143" t="s">
        <v>345</v>
      </c>
      <c r="C4" s="143" t="s">
        <v>341</v>
      </c>
      <c r="D4" s="1139"/>
      <c r="E4" s="1140"/>
      <c r="F4" s="1140"/>
      <c r="G4" s="1140"/>
      <c r="H4" s="1140"/>
      <c r="I4" s="1140"/>
      <c r="J4" s="1141"/>
    </row>
    <row r="5" spans="1:10" ht="14.25" customHeight="1">
      <c r="D5" s="144"/>
      <c r="E5" s="144"/>
      <c r="F5" s="144"/>
      <c r="G5" s="144"/>
      <c r="H5" s="144"/>
      <c r="I5" s="144"/>
      <c r="J5" s="144"/>
    </row>
    <row r="6" spans="1:10" ht="45.75" customHeight="1">
      <c r="A6" s="145">
        <v>1</v>
      </c>
      <c r="B6" s="1120"/>
      <c r="C6" s="1121"/>
      <c r="D6" s="1124" t="s">
        <v>335</v>
      </c>
      <c r="E6" s="1125"/>
      <c r="F6" s="1125"/>
      <c r="G6" s="1125"/>
      <c r="H6" s="1125"/>
      <c r="I6" s="1125"/>
      <c r="J6" s="1126"/>
    </row>
    <row r="7" spans="1:10" ht="45.75" customHeight="1">
      <c r="B7" s="1120"/>
      <c r="C7" s="1121"/>
      <c r="D7" s="1127"/>
      <c r="E7" s="1128"/>
      <c r="F7" s="1128"/>
      <c r="G7" s="1128"/>
      <c r="H7" s="1128"/>
      <c r="I7" s="1128"/>
      <c r="J7" s="1129"/>
    </row>
    <row r="8" spans="1:10" ht="45.75" customHeight="1">
      <c r="B8" s="1120"/>
      <c r="C8" s="1121"/>
      <c r="D8" s="1127"/>
      <c r="E8" s="1128"/>
      <c r="F8" s="1128"/>
      <c r="G8" s="1128"/>
      <c r="H8" s="1128"/>
      <c r="I8" s="1128"/>
      <c r="J8" s="1129"/>
    </row>
    <row r="9" spans="1:10" ht="45.75" customHeight="1">
      <c r="B9" s="146"/>
      <c r="C9" s="147"/>
      <c r="D9" s="1130"/>
      <c r="E9" s="1131"/>
      <c r="F9" s="1131"/>
      <c r="G9" s="1131"/>
      <c r="H9" s="1131"/>
      <c r="I9" s="1131"/>
      <c r="J9" s="1132"/>
    </row>
    <row r="10" spans="1:10" ht="8.25" customHeight="1">
      <c r="B10" s="148"/>
      <c r="C10" s="148"/>
      <c r="D10" s="148"/>
      <c r="E10" s="148"/>
      <c r="F10" s="148"/>
      <c r="G10" s="148"/>
      <c r="H10" s="148"/>
      <c r="I10" s="148"/>
      <c r="J10" s="148"/>
    </row>
    <row r="11" spans="1:10" ht="45.75" customHeight="1">
      <c r="A11" s="145">
        <v>2</v>
      </c>
      <c r="B11" s="1120"/>
      <c r="C11" s="1121"/>
      <c r="D11" s="1124" t="s">
        <v>335</v>
      </c>
      <c r="E11" s="1125"/>
      <c r="F11" s="1125"/>
      <c r="G11" s="1125"/>
      <c r="H11" s="1125"/>
      <c r="I11" s="1125"/>
      <c r="J11" s="1126"/>
    </row>
    <row r="12" spans="1:10" ht="45.75" customHeight="1">
      <c r="B12" s="1120"/>
      <c r="C12" s="1121"/>
      <c r="D12" s="1127"/>
      <c r="E12" s="1128"/>
      <c r="F12" s="1128"/>
      <c r="G12" s="1128"/>
      <c r="H12" s="1128"/>
      <c r="I12" s="1128"/>
      <c r="J12" s="1129"/>
    </row>
    <row r="13" spans="1:10" ht="45.75" customHeight="1">
      <c r="B13" s="1120"/>
      <c r="C13" s="1121"/>
      <c r="D13" s="1127"/>
      <c r="E13" s="1128"/>
      <c r="F13" s="1128"/>
      <c r="G13" s="1128"/>
      <c r="H13" s="1128"/>
      <c r="I13" s="1128"/>
      <c r="J13" s="1129"/>
    </row>
    <row r="14" spans="1:10" ht="45.75" customHeight="1">
      <c r="B14" s="146"/>
      <c r="C14" s="147"/>
      <c r="D14" s="1130"/>
      <c r="E14" s="1131"/>
      <c r="F14" s="1131"/>
      <c r="G14" s="1131"/>
      <c r="H14" s="1131"/>
      <c r="I14" s="1131"/>
      <c r="J14" s="1132"/>
    </row>
    <row r="15" spans="1:10" ht="8.25" customHeight="1">
      <c r="B15" s="148"/>
      <c r="C15" s="148"/>
      <c r="D15" s="148"/>
      <c r="E15" s="148"/>
      <c r="F15" s="148"/>
      <c r="G15" s="148"/>
      <c r="H15" s="148"/>
      <c r="I15" s="148"/>
      <c r="J15" s="148"/>
    </row>
    <row r="16" spans="1:10" ht="45.75" customHeight="1">
      <c r="A16" s="145">
        <v>3</v>
      </c>
      <c r="B16" s="1120"/>
      <c r="C16" s="1121"/>
      <c r="D16" s="1124" t="s">
        <v>335</v>
      </c>
      <c r="E16" s="1125"/>
      <c r="F16" s="1125"/>
      <c r="G16" s="1125"/>
      <c r="H16" s="1125"/>
      <c r="I16" s="1125"/>
      <c r="J16" s="1126"/>
    </row>
    <row r="17" spans="1:10" ht="45.75" customHeight="1">
      <c r="B17" s="1120"/>
      <c r="C17" s="1121"/>
      <c r="D17" s="1127"/>
      <c r="E17" s="1128"/>
      <c r="F17" s="1128"/>
      <c r="G17" s="1128"/>
      <c r="H17" s="1128"/>
      <c r="I17" s="1128"/>
      <c r="J17" s="1129"/>
    </row>
    <row r="18" spans="1:10" ht="45.75" customHeight="1">
      <c r="B18" s="1120"/>
      <c r="C18" s="1121"/>
      <c r="D18" s="1127"/>
      <c r="E18" s="1128"/>
      <c r="F18" s="1128"/>
      <c r="G18" s="1128"/>
      <c r="H18" s="1128"/>
      <c r="I18" s="1128"/>
      <c r="J18" s="1129"/>
    </row>
    <row r="19" spans="1:10" ht="45.75" customHeight="1">
      <c r="B19" s="146"/>
      <c r="C19" s="147"/>
      <c r="D19" s="1130"/>
      <c r="E19" s="1131"/>
      <c r="F19" s="1131"/>
      <c r="G19" s="1131"/>
      <c r="H19" s="1131"/>
      <c r="I19" s="1131"/>
      <c r="J19" s="1132"/>
    </row>
    <row r="20" spans="1:10" ht="8.25" customHeight="1">
      <c r="B20" s="148"/>
      <c r="C20" s="148"/>
      <c r="D20" s="148"/>
      <c r="E20" s="148"/>
      <c r="F20" s="148"/>
      <c r="G20" s="148"/>
      <c r="H20" s="148"/>
      <c r="I20" s="148"/>
      <c r="J20" s="148"/>
    </row>
    <row r="21" spans="1:10" ht="45.75" customHeight="1">
      <c r="A21" s="145">
        <v>4</v>
      </c>
      <c r="B21" s="1120"/>
      <c r="C21" s="1121"/>
      <c r="D21" s="1124" t="s">
        <v>335</v>
      </c>
      <c r="E21" s="1125"/>
      <c r="F21" s="1125"/>
      <c r="G21" s="1125"/>
      <c r="H21" s="1125"/>
      <c r="I21" s="1125"/>
      <c r="J21" s="1126"/>
    </row>
    <row r="22" spans="1:10" ht="45.75" customHeight="1">
      <c r="B22" s="1120"/>
      <c r="C22" s="1121"/>
      <c r="D22" s="1127"/>
      <c r="E22" s="1128"/>
      <c r="F22" s="1128"/>
      <c r="G22" s="1128"/>
      <c r="H22" s="1128"/>
      <c r="I22" s="1128"/>
      <c r="J22" s="1129"/>
    </row>
    <row r="23" spans="1:10" ht="45.75" customHeight="1">
      <c r="B23" s="1120"/>
      <c r="C23" s="1121"/>
      <c r="D23" s="1127"/>
      <c r="E23" s="1128"/>
      <c r="F23" s="1128"/>
      <c r="G23" s="1128"/>
      <c r="H23" s="1128"/>
      <c r="I23" s="1128"/>
      <c r="J23" s="1129"/>
    </row>
    <row r="24" spans="1:10" ht="45.75" customHeight="1">
      <c r="B24" s="149"/>
      <c r="C24" s="147"/>
      <c r="D24" s="1130"/>
      <c r="E24" s="1131"/>
      <c r="F24" s="1131"/>
      <c r="G24" s="1131"/>
      <c r="H24" s="1131"/>
      <c r="I24" s="1131"/>
      <c r="J24" s="1132"/>
    </row>
    <row r="25" spans="1:10" ht="8.25" customHeight="1">
      <c r="B25" s="148"/>
      <c r="C25" s="148"/>
      <c r="D25" s="148"/>
      <c r="E25" s="148"/>
      <c r="F25" s="148"/>
      <c r="G25" s="148"/>
      <c r="H25" s="148"/>
      <c r="I25" s="148"/>
      <c r="J25" s="148"/>
    </row>
    <row r="26" spans="1:10" ht="45.75" customHeight="1">
      <c r="A26" s="145">
        <v>5</v>
      </c>
      <c r="B26" s="1120"/>
      <c r="C26" s="1121"/>
      <c r="D26" s="1124" t="s">
        <v>335</v>
      </c>
      <c r="E26" s="1125"/>
      <c r="F26" s="1125"/>
      <c r="G26" s="1125"/>
      <c r="H26" s="1125"/>
      <c r="I26" s="1125"/>
      <c r="J26" s="1126"/>
    </row>
    <row r="27" spans="1:10" ht="45.75" customHeight="1">
      <c r="B27" s="1120"/>
      <c r="C27" s="1121"/>
      <c r="D27" s="1127"/>
      <c r="E27" s="1128"/>
      <c r="F27" s="1128"/>
      <c r="G27" s="1128"/>
      <c r="H27" s="1128"/>
      <c r="I27" s="1128"/>
      <c r="J27" s="1129"/>
    </row>
    <row r="28" spans="1:10" ht="45.75" customHeight="1">
      <c r="B28" s="1120"/>
      <c r="C28" s="1121"/>
      <c r="D28" s="1127"/>
      <c r="E28" s="1128"/>
      <c r="F28" s="1128"/>
      <c r="G28" s="1128"/>
      <c r="H28" s="1128"/>
      <c r="I28" s="1128"/>
      <c r="J28" s="1129"/>
    </row>
    <row r="29" spans="1:10" ht="45.75" customHeight="1">
      <c r="B29" s="149"/>
      <c r="C29" s="147"/>
      <c r="D29" s="1130"/>
      <c r="E29" s="1131"/>
      <c r="F29" s="1131"/>
      <c r="G29" s="1131"/>
      <c r="H29" s="1131"/>
      <c r="I29" s="1131"/>
      <c r="J29" s="1132"/>
    </row>
    <row r="30" spans="1:10" ht="10.5" customHeight="1">
      <c r="B30" s="144"/>
      <c r="C30" s="144"/>
      <c r="D30" s="144"/>
      <c r="E30" s="144"/>
      <c r="F30" s="144"/>
      <c r="G30" s="144"/>
      <c r="H30" s="144"/>
      <c r="I30" s="144"/>
      <c r="J30" s="144"/>
    </row>
    <row r="31" spans="1:10" ht="15.75" customHeight="1">
      <c r="A31" s="142" t="s">
        <v>330</v>
      </c>
      <c r="B31" s="1122" t="s">
        <v>331</v>
      </c>
      <c r="C31" s="1123"/>
      <c r="D31" s="1133" t="s">
        <v>334</v>
      </c>
      <c r="E31" s="1134"/>
      <c r="F31" s="1134"/>
      <c r="G31" s="1134"/>
      <c r="H31" s="1134"/>
      <c r="I31" s="1134"/>
      <c r="J31" s="1135"/>
    </row>
    <row r="32" spans="1:10" ht="15.75" customHeight="1">
      <c r="B32" s="1122" t="s">
        <v>333</v>
      </c>
      <c r="C32" s="1123"/>
      <c r="D32" s="1136"/>
      <c r="E32" s="1137"/>
      <c r="F32" s="1137"/>
      <c r="G32" s="1137"/>
      <c r="H32" s="1137"/>
      <c r="I32" s="1137"/>
      <c r="J32" s="1138"/>
    </row>
    <row r="33" spans="1:10" ht="15.75" customHeight="1">
      <c r="B33" s="1122" t="s">
        <v>332</v>
      </c>
      <c r="C33" s="1123"/>
      <c r="D33" s="1136"/>
      <c r="E33" s="1137"/>
      <c r="F33" s="1137"/>
      <c r="G33" s="1137"/>
      <c r="H33" s="1137"/>
      <c r="I33" s="1137"/>
      <c r="J33" s="1138"/>
    </row>
    <row r="34" spans="1:10" ht="15.75" customHeight="1">
      <c r="B34" s="143" t="s">
        <v>345</v>
      </c>
      <c r="C34" s="143" t="s">
        <v>341</v>
      </c>
      <c r="D34" s="1139"/>
      <c r="E34" s="1140"/>
      <c r="F34" s="1140"/>
      <c r="G34" s="1140"/>
      <c r="H34" s="1140"/>
      <c r="I34" s="1140"/>
      <c r="J34" s="1141"/>
    </row>
    <row r="35" spans="1:10" ht="14.25" customHeight="1">
      <c r="D35" s="144"/>
      <c r="E35" s="144"/>
      <c r="F35" s="144"/>
      <c r="G35" s="144"/>
      <c r="H35" s="144"/>
      <c r="I35" s="144"/>
      <c r="J35" s="144"/>
    </row>
    <row r="36" spans="1:10" ht="45.75" customHeight="1">
      <c r="A36" s="145">
        <v>6</v>
      </c>
      <c r="B36" s="1120"/>
      <c r="C36" s="1121"/>
      <c r="D36" s="1124" t="s">
        <v>335</v>
      </c>
      <c r="E36" s="1125"/>
      <c r="F36" s="1125"/>
      <c r="G36" s="1125"/>
      <c r="H36" s="1125"/>
      <c r="I36" s="1125"/>
      <c r="J36" s="1126"/>
    </row>
    <row r="37" spans="1:10" ht="45.75" customHeight="1">
      <c r="B37" s="1120"/>
      <c r="C37" s="1121"/>
      <c r="D37" s="1127"/>
      <c r="E37" s="1128"/>
      <c r="F37" s="1128"/>
      <c r="G37" s="1128"/>
      <c r="H37" s="1128"/>
      <c r="I37" s="1128"/>
      <c r="J37" s="1129"/>
    </row>
    <row r="38" spans="1:10" ht="45.75" customHeight="1">
      <c r="B38" s="1120"/>
      <c r="C38" s="1121"/>
      <c r="D38" s="1127"/>
      <c r="E38" s="1128"/>
      <c r="F38" s="1128"/>
      <c r="G38" s="1128"/>
      <c r="H38" s="1128"/>
      <c r="I38" s="1128"/>
      <c r="J38" s="1129"/>
    </row>
    <row r="39" spans="1:10" ht="45.75" customHeight="1">
      <c r="B39" s="149"/>
      <c r="C39" s="147"/>
      <c r="D39" s="1130"/>
      <c r="E39" s="1131"/>
      <c r="F39" s="1131"/>
      <c r="G39" s="1131"/>
      <c r="H39" s="1131"/>
      <c r="I39" s="1131"/>
      <c r="J39" s="1132"/>
    </row>
    <row r="40" spans="1:10" ht="8.25" customHeight="1">
      <c r="B40" s="148"/>
      <c r="C40" s="148"/>
      <c r="D40" s="148"/>
      <c r="E40" s="148"/>
      <c r="F40" s="148"/>
      <c r="G40" s="148"/>
      <c r="H40" s="148"/>
      <c r="I40" s="148"/>
      <c r="J40" s="148"/>
    </row>
    <row r="41" spans="1:10" ht="45.75" customHeight="1">
      <c r="A41" s="145">
        <v>7</v>
      </c>
      <c r="B41" s="1120"/>
      <c r="C41" s="1121"/>
      <c r="D41" s="1124" t="s">
        <v>335</v>
      </c>
      <c r="E41" s="1125"/>
      <c r="F41" s="1125"/>
      <c r="G41" s="1125"/>
      <c r="H41" s="1125"/>
      <c r="I41" s="1125"/>
      <c r="J41" s="1126"/>
    </row>
    <row r="42" spans="1:10" ht="45.75" customHeight="1">
      <c r="B42" s="1120"/>
      <c r="C42" s="1121"/>
      <c r="D42" s="1127"/>
      <c r="E42" s="1128"/>
      <c r="F42" s="1128"/>
      <c r="G42" s="1128"/>
      <c r="H42" s="1128"/>
      <c r="I42" s="1128"/>
      <c r="J42" s="1129"/>
    </row>
    <row r="43" spans="1:10" ht="45.75" customHeight="1">
      <c r="B43" s="1120"/>
      <c r="C43" s="1121"/>
      <c r="D43" s="1127"/>
      <c r="E43" s="1128"/>
      <c r="F43" s="1128"/>
      <c r="G43" s="1128"/>
      <c r="H43" s="1128"/>
      <c r="I43" s="1128"/>
      <c r="J43" s="1129"/>
    </row>
    <row r="44" spans="1:10" ht="45.75" customHeight="1">
      <c r="B44" s="149"/>
      <c r="C44" s="147"/>
      <c r="D44" s="1130"/>
      <c r="E44" s="1131"/>
      <c r="F44" s="1131"/>
      <c r="G44" s="1131"/>
      <c r="H44" s="1131"/>
      <c r="I44" s="1131"/>
      <c r="J44" s="1132"/>
    </row>
    <row r="45" spans="1:10" ht="8.25" customHeight="1">
      <c r="B45" s="148"/>
      <c r="C45" s="148"/>
      <c r="D45" s="148"/>
      <c r="E45" s="148"/>
      <c r="F45" s="148"/>
      <c r="G45" s="148"/>
      <c r="H45" s="148"/>
      <c r="I45" s="148"/>
      <c r="J45" s="148"/>
    </row>
    <row r="46" spans="1:10" ht="45.75" customHeight="1">
      <c r="A46" s="145">
        <v>8</v>
      </c>
      <c r="B46" s="1120"/>
      <c r="C46" s="1121"/>
      <c r="D46" s="1124" t="s">
        <v>335</v>
      </c>
      <c r="E46" s="1125"/>
      <c r="F46" s="1125"/>
      <c r="G46" s="1125"/>
      <c r="H46" s="1125"/>
      <c r="I46" s="1125"/>
      <c r="J46" s="1126"/>
    </row>
    <row r="47" spans="1:10" ht="45.75" customHeight="1">
      <c r="B47" s="1120"/>
      <c r="C47" s="1121"/>
      <c r="D47" s="1127"/>
      <c r="E47" s="1128"/>
      <c r="F47" s="1128"/>
      <c r="G47" s="1128"/>
      <c r="H47" s="1128"/>
      <c r="I47" s="1128"/>
      <c r="J47" s="1129"/>
    </row>
    <row r="48" spans="1:10" ht="45.75" customHeight="1">
      <c r="B48" s="1120"/>
      <c r="C48" s="1121"/>
      <c r="D48" s="1127"/>
      <c r="E48" s="1128"/>
      <c r="F48" s="1128"/>
      <c r="G48" s="1128"/>
      <c r="H48" s="1128"/>
      <c r="I48" s="1128"/>
      <c r="J48" s="1129"/>
    </row>
    <row r="49" spans="1:10" ht="45.75" customHeight="1">
      <c r="B49" s="149"/>
      <c r="C49" s="147"/>
      <c r="D49" s="1130"/>
      <c r="E49" s="1131"/>
      <c r="F49" s="1131"/>
      <c r="G49" s="1131"/>
      <c r="H49" s="1131"/>
      <c r="I49" s="1131"/>
      <c r="J49" s="1132"/>
    </row>
    <row r="50" spans="1:10" ht="8.25" customHeight="1">
      <c r="B50" s="148"/>
      <c r="C50" s="148"/>
      <c r="D50" s="148"/>
      <c r="E50" s="148"/>
      <c r="F50" s="148"/>
      <c r="G50" s="148"/>
      <c r="H50" s="148"/>
      <c r="I50" s="148"/>
      <c r="J50" s="148"/>
    </row>
    <row r="51" spans="1:10" ht="45.75" customHeight="1">
      <c r="A51" s="145">
        <v>9</v>
      </c>
      <c r="B51" s="1120"/>
      <c r="C51" s="1121"/>
      <c r="D51" s="1124" t="s">
        <v>335</v>
      </c>
      <c r="E51" s="1125"/>
      <c r="F51" s="1125"/>
      <c r="G51" s="1125"/>
      <c r="H51" s="1125"/>
      <c r="I51" s="1125"/>
      <c r="J51" s="1126"/>
    </row>
    <row r="52" spans="1:10" ht="45.75" customHeight="1">
      <c r="B52" s="1120"/>
      <c r="C52" s="1121"/>
      <c r="D52" s="1127"/>
      <c r="E52" s="1128"/>
      <c r="F52" s="1128"/>
      <c r="G52" s="1128"/>
      <c r="H52" s="1128"/>
      <c r="I52" s="1128"/>
      <c r="J52" s="1129"/>
    </row>
    <row r="53" spans="1:10" ht="45.75" customHeight="1">
      <c r="B53" s="1120"/>
      <c r="C53" s="1121"/>
      <c r="D53" s="1127"/>
      <c r="E53" s="1128"/>
      <c r="F53" s="1128"/>
      <c r="G53" s="1128"/>
      <c r="H53" s="1128"/>
      <c r="I53" s="1128"/>
      <c r="J53" s="1129"/>
    </row>
    <row r="54" spans="1:10" ht="45.75" customHeight="1">
      <c r="B54" s="149"/>
      <c r="C54" s="147"/>
      <c r="D54" s="1130"/>
      <c r="E54" s="1131"/>
      <c r="F54" s="1131"/>
      <c r="G54" s="1131"/>
      <c r="H54" s="1131"/>
      <c r="I54" s="1131"/>
      <c r="J54" s="1132"/>
    </row>
    <row r="55" spans="1:10" ht="8.25" customHeight="1">
      <c r="B55" s="148"/>
      <c r="C55" s="148"/>
      <c r="D55" s="148"/>
      <c r="E55" s="148"/>
      <c r="F55" s="148"/>
      <c r="G55" s="148"/>
      <c r="H55" s="148"/>
      <c r="I55" s="148"/>
      <c r="J55" s="148"/>
    </row>
    <row r="56" spans="1:10" ht="45.75" customHeight="1">
      <c r="A56" s="145">
        <v>10</v>
      </c>
      <c r="B56" s="1120"/>
      <c r="C56" s="1121"/>
      <c r="D56" s="1124" t="s">
        <v>335</v>
      </c>
      <c r="E56" s="1125"/>
      <c r="F56" s="1125"/>
      <c r="G56" s="1125"/>
      <c r="H56" s="1125"/>
      <c r="I56" s="1125"/>
      <c r="J56" s="1126"/>
    </row>
    <row r="57" spans="1:10" ht="45.75" customHeight="1">
      <c r="B57" s="1120"/>
      <c r="C57" s="1121"/>
      <c r="D57" s="1127"/>
      <c r="E57" s="1128"/>
      <c r="F57" s="1128"/>
      <c r="G57" s="1128"/>
      <c r="H57" s="1128"/>
      <c r="I57" s="1128"/>
      <c r="J57" s="1129"/>
    </row>
    <row r="58" spans="1:10" ht="45.75" customHeight="1">
      <c r="B58" s="1120"/>
      <c r="C58" s="1121"/>
      <c r="D58" s="1127"/>
      <c r="E58" s="1128"/>
      <c r="F58" s="1128"/>
      <c r="G58" s="1128"/>
      <c r="H58" s="1128"/>
      <c r="I58" s="1128"/>
      <c r="J58" s="1129"/>
    </row>
    <row r="59" spans="1:10" ht="45.75" customHeight="1">
      <c r="B59" s="149"/>
      <c r="C59" s="147"/>
      <c r="D59" s="1130"/>
      <c r="E59" s="1131"/>
      <c r="F59" s="1131"/>
      <c r="G59" s="1131"/>
      <c r="H59" s="1131"/>
      <c r="I59" s="1131"/>
      <c r="J59" s="1132"/>
    </row>
    <row r="60" spans="1:10" ht="10.5" customHeight="1">
      <c r="B60" s="144"/>
      <c r="C60" s="144"/>
      <c r="D60" s="144"/>
      <c r="E60" s="144"/>
      <c r="F60" s="144"/>
      <c r="G60" s="144"/>
      <c r="H60" s="144"/>
      <c r="I60" s="144"/>
      <c r="J60" s="144"/>
    </row>
    <row r="61" spans="1:10" ht="15.75" customHeight="1">
      <c r="A61" s="142" t="s">
        <v>330</v>
      </c>
      <c r="B61" s="1122" t="s">
        <v>331</v>
      </c>
      <c r="C61" s="1123"/>
      <c r="D61" s="1133" t="s">
        <v>334</v>
      </c>
      <c r="E61" s="1134"/>
      <c r="F61" s="1134"/>
      <c r="G61" s="1134"/>
      <c r="H61" s="1134"/>
      <c r="I61" s="1134"/>
      <c r="J61" s="1135"/>
    </row>
    <row r="62" spans="1:10" ht="15.75" customHeight="1">
      <c r="B62" s="1122" t="s">
        <v>333</v>
      </c>
      <c r="C62" s="1123"/>
      <c r="D62" s="1136"/>
      <c r="E62" s="1137"/>
      <c r="F62" s="1137"/>
      <c r="G62" s="1137"/>
      <c r="H62" s="1137"/>
      <c r="I62" s="1137"/>
      <c r="J62" s="1138"/>
    </row>
    <row r="63" spans="1:10" ht="15.75" customHeight="1">
      <c r="B63" s="1122" t="s">
        <v>332</v>
      </c>
      <c r="C63" s="1123"/>
      <c r="D63" s="1136"/>
      <c r="E63" s="1137"/>
      <c r="F63" s="1137"/>
      <c r="G63" s="1137"/>
      <c r="H63" s="1137"/>
      <c r="I63" s="1137"/>
      <c r="J63" s="1138"/>
    </row>
    <row r="64" spans="1:10" ht="15.75" customHeight="1">
      <c r="B64" s="143" t="s">
        <v>346</v>
      </c>
      <c r="C64" s="143" t="s">
        <v>341</v>
      </c>
      <c r="D64" s="1139"/>
      <c r="E64" s="1140"/>
      <c r="F64" s="1140"/>
      <c r="G64" s="1140"/>
      <c r="H64" s="1140"/>
      <c r="I64" s="1140"/>
      <c r="J64" s="1141"/>
    </row>
    <row r="65" spans="1:10" ht="14.25" customHeight="1">
      <c r="D65" s="144"/>
      <c r="E65" s="144"/>
      <c r="F65" s="144"/>
      <c r="G65" s="144"/>
      <c r="H65" s="144"/>
      <c r="I65" s="144"/>
      <c r="J65" s="144"/>
    </row>
    <row r="66" spans="1:10" ht="45.75" customHeight="1">
      <c r="A66" s="145">
        <v>11</v>
      </c>
      <c r="B66" s="1120"/>
      <c r="C66" s="1121"/>
      <c r="D66" s="1124" t="s">
        <v>335</v>
      </c>
      <c r="E66" s="1125"/>
      <c r="F66" s="1125"/>
      <c r="G66" s="1125"/>
      <c r="H66" s="1125"/>
      <c r="I66" s="1125"/>
      <c r="J66" s="1126"/>
    </row>
    <row r="67" spans="1:10" ht="45.75" customHeight="1">
      <c r="B67" s="1120"/>
      <c r="C67" s="1121"/>
      <c r="D67" s="1127"/>
      <c r="E67" s="1128"/>
      <c r="F67" s="1128"/>
      <c r="G67" s="1128"/>
      <c r="H67" s="1128"/>
      <c r="I67" s="1128"/>
      <c r="J67" s="1129"/>
    </row>
    <row r="68" spans="1:10" ht="45.75" customHeight="1">
      <c r="B68" s="1120"/>
      <c r="C68" s="1121"/>
      <c r="D68" s="1127"/>
      <c r="E68" s="1128"/>
      <c r="F68" s="1128"/>
      <c r="G68" s="1128"/>
      <c r="H68" s="1128"/>
      <c r="I68" s="1128"/>
      <c r="J68" s="1129"/>
    </row>
    <row r="69" spans="1:10" ht="45.75" customHeight="1">
      <c r="B69" s="149"/>
      <c r="C69" s="147"/>
      <c r="D69" s="1130"/>
      <c r="E69" s="1131"/>
      <c r="F69" s="1131"/>
      <c r="G69" s="1131"/>
      <c r="H69" s="1131"/>
      <c r="I69" s="1131"/>
      <c r="J69" s="1132"/>
    </row>
    <row r="70" spans="1:10" ht="8.25" customHeight="1">
      <c r="B70" s="148"/>
      <c r="C70" s="148"/>
      <c r="D70" s="148"/>
      <c r="E70" s="148"/>
      <c r="F70" s="148"/>
      <c r="G70" s="148"/>
      <c r="H70" s="148"/>
      <c r="I70" s="148"/>
      <c r="J70" s="148"/>
    </row>
    <row r="71" spans="1:10" ht="45.75" customHeight="1">
      <c r="A71" s="145">
        <v>12</v>
      </c>
      <c r="B71" s="1120"/>
      <c r="C71" s="1121"/>
      <c r="D71" s="1124" t="s">
        <v>335</v>
      </c>
      <c r="E71" s="1125"/>
      <c r="F71" s="1125"/>
      <c r="G71" s="1125"/>
      <c r="H71" s="1125"/>
      <c r="I71" s="1125"/>
      <c r="J71" s="1126"/>
    </row>
    <row r="72" spans="1:10" ht="45.75" customHeight="1">
      <c r="B72" s="1120"/>
      <c r="C72" s="1121"/>
      <c r="D72" s="1127"/>
      <c r="E72" s="1128"/>
      <c r="F72" s="1128"/>
      <c r="G72" s="1128"/>
      <c r="H72" s="1128"/>
      <c r="I72" s="1128"/>
      <c r="J72" s="1129"/>
    </row>
    <row r="73" spans="1:10" ht="45.75" customHeight="1">
      <c r="B73" s="1120"/>
      <c r="C73" s="1121"/>
      <c r="D73" s="1127"/>
      <c r="E73" s="1128"/>
      <c r="F73" s="1128"/>
      <c r="G73" s="1128"/>
      <c r="H73" s="1128"/>
      <c r="I73" s="1128"/>
      <c r="J73" s="1129"/>
    </row>
    <row r="74" spans="1:10" ht="45.75" customHeight="1">
      <c r="B74" s="149"/>
      <c r="C74" s="147"/>
      <c r="D74" s="1130"/>
      <c r="E74" s="1131"/>
      <c r="F74" s="1131"/>
      <c r="G74" s="1131"/>
      <c r="H74" s="1131"/>
      <c r="I74" s="1131"/>
      <c r="J74" s="1132"/>
    </row>
    <row r="75" spans="1:10" ht="8.25" customHeight="1">
      <c r="B75" s="148"/>
      <c r="C75" s="148"/>
      <c r="D75" s="148"/>
      <c r="E75" s="148"/>
      <c r="F75" s="148"/>
      <c r="G75" s="148"/>
      <c r="H75" s="148"/>
      <c r="I75" s="148"/>
      <c r="J75" s="148"/>
    </row>
    <row r="76" spans="1:10" ht="45.75" customHeight="1">
      <c r="A76" s="145">
        <v>13</v>
      </c>
      <c r="B76" s="1120"/>
      <c r="C76" s="1121"/>
      <c r="D76" s="1124" t="s">
        <v>335</v>
      </c>
      <c r="E76" s="1125"/>
      <c r="F76" s="1125"/>
      <c r="G76" s="1125"/>
      <c r="H76" s="1125"/>
      <c r="I76" s="1125"/>
      <c r="J76" s="1126"/>
    </row>
    <row r="77" spans="1:10" ht="45.75" customHeight="1">
      <c r="B77" s="1120"/>
      <c r="C77" s="1121"/>
      <c r="D77" s="1127"/>
      <c r="E77" s="1128"/>
      <c r="F77" s="1128"/>
      <c r="G77" s="1128"/>
      <c r="H77" s="1128"/>
      <c r="I77" s="1128"/>
      <c r="J77" s="1129"/>
    </row>
    <row r="78" spans="1:10" ht="45.75" customHeight="1">
      <c r="B78" s="1120"/>
      <c r="C78" s="1121"/>
      <c r="D78" s="1127"/>
      <c r="E78" s="1128"/>
      <c r="F78" s="1128"/>
      <c r="G78" s="1128"/>
      <c r="H78" s="1128"/>
      <c r="I78" s="1128"/>
      <c r="J78" s="1129"/>
    </row>
    <row r="79" spans="1:10" ht="45.75" customHeight="1">
      <c r="B79" s="149"/>
      <c r="C79" s="147"/>
      <c r="D79" s="1130"/>
      <c r="E79" s="1131"/>
      <c r="F79" s="1131"/>
      <c r="G79" s="1131"/>
      <c r="H79" s="1131"/>
      <c r="I79" s="1131"/>
      <c r="J79" s="1132"/>
    </row>
    <row r="80" spans="1:10" ht="8.25" customHeight="1">
      <c r="B80" s="148"/>
      <c r="C80" s="148"/>
      <c r="D80" s="148"/>
      <c r="E80" s="148"/>
      <c r="F80" s="148"/>
      <c r="G80" s="148"/>
      <c r="H80" s="148"/>
      <c r="I80" s="148"/>
      <c r="J80" s="148"/>
    </row>
    <row r="81" spans="1:10" ht="45.75" customHeight="1">
      <c r="A81" s="145">
        <v>14</v>
      </c>
      <c r="B81" s="1120"/>
      <c r="C81" s="1121"/>
      <c r="D81" s="1124" t="s">
        <v>335</v>
      </c>
      <c r="E81" s="1125"/>
      <c r="F81" s="1125"/>
      <c r="G81" s="1125"/>
      <c r="H81" s="1125"/>
      <c r="I81" s="1125"/>
      <c r="J81" s="1126"/>
    </row>
    <row r="82" spans="1:10" ht="45.75" customHeight="1">
      <c r="B82" s="1120"/>
      <c r="C82" s="1121"/>
      <c r="D82" s="1127"/>
      <c r="E82" s="1128"/>
      <c r="F82" s="1128"/>
      <c r="G82" s="1128"/>
      <c r="H82" s="1128"/>
      <c r="I82" s="1128"/>
      <c r="J82" s="1129"/>
    </row>
    <row r="83" spans="1:10" ht="45.75" customHeight="1">
      <c r="B83" s="1120"/>
      <c r="C83" s="1121"/>
      <c r="D83" s="1127"/>
      <c r="E83" s="1128"/>
      <c r="F83" s="1128"/>
      <c r="G83" s="1128"/>
      <c r="H83" s="1128"/>
      <c r="I83" s="1128"/>
      <c r="J83" s="1129"/>
    </row>
    <row r="84" spans="1:10" ht="45.75" customHeight="1">
      <c r="B84" s="149"/>
      <c r="C84" s="147"/>
      <c r="D84" s="1130"/>
      <c r="E84" s="1131"/>
      <c r="F84" s="1131"/>
      <c r="G84" s="1131"/>
      <c r="H84" s="1131"/>
      <c r="I84" s="1131"/>
      <c r="J84" s="1132"/>
    </row>
    <row r="85" spans="1:10" ht="8.25" customHeight="1">
      <c r="B85" s="148"/>
      <c r="C85" s="148"/>
      <c r="D85" s="148"/>
      <c r="E85" s="148"/>
      <c r="F85" s="148"/>
      <c r="G85" s="148"/>
      <c r="H85" s="148"/>
      <c r="I85" s="148"/>
      <c r="J85" s="148"/>
    </row>
    <row r="86" spans="1:10" ht="45.75" customHeight="1">
      <c r="A86" s="145">
        <v>15</v>
      </c>
      <c r="B86" s="1120"/>
      <c r="C86" s="1121"/>
      <c r="D86" s="1124" t="s">
        <v>335</v>
      </c>
      <c r="E86" s="1125"/>
      <c r="F86" s="1125"/>
      <c r="G86" s="1125"/>
      <c r="H86" s="1125"/>
      <c r="I86" s="1125"/>
      <c r="J86" s="1126"/>
    </row>
    <row r="87" spans="1:10" ht="45.75" customHeight="1">
      <c r="B87" s="1120"/>
      <c r="C87" s="1121"/>
      <c r="D87" s="1127"/>
      <c r="E87" s="1128"/>
      <c r="F87" s="1128"/>
      <c r="G87" s="1128"/>
      <c r="H87" s="1128"/>
      <c r="I87" s="1128"/>
      <c r="J87" s="1129"/>
    </row>
    <row r="88" spans="1:10" ht="45.75" customHeight="1">
      <c r="B88" s="1120"/>
      <c r="C88" s="1121"/>
      <c r="D88" s="1127"/>
      <c r="E88" s="1128"/>
      <c r="F88" s="1128"/>
      <c r="G88" s="1128"/>
      <c r="H88" s="1128"/>
      <c r="I88" s="1128"/>
      <c r="J88" s="1129"/>
    </row>
    <row r="89" spans="1:10" ht="45.75" customHeight="1">
      <c r="B89" s="149"/>
      <c r="C89" s="147"/>
      <c r="D89" s="1130"/>
      <c r="E89" s="1131"/>
      <c r="F89" s="1131"/>
      <c r="G89" s="1131"/>
      <c r="H89" s="1131"/>
      <c r="I89" s="1131"/>
      <c r="J89" s="1132"/>
    </row>
    <row r="90" spans="1:10" ht="10.5" customHeight="1">
      <c r="B90" s="144"/>
      <c r="C90" s="144"/>
      <c r="D90" s="144"/>
      <c r="E90" s="144"/>
      <c r="F90" s="144"/>
      <c r="G90" s="144"/>
      <c r="H90" s="144"/>
      <c r="I90" s="144"/>
      <c r="J90" s="144"/>
    </row>
    <row r="91" spans="1:10" ht="15.75" customHeight="1">
      <c r="A91" s="142" t="s">
        <v>330</v>
      </c>
      <c r="B91" s="1122" t="s">
        <v>331</v>
      </c>
      <c r="C91" s="1123"/>
      <c r="D91" s="1133" t="s">
        <v>334</v>
      </c>
      <c r="E91" s="1134"/>
      <c r="F91" s="1134"/>
      <c r="G91" s="1134"/>
      <c r="H91" s="1134"/>
      <c r="I91" s="1134"/>
      <c r="J91" s="1135"/>
    </row>
    <row r="92" spans="1:10" ht="15.75" customHeight="1">
      <c r="B92" s="1122" t="s">
        <v>333</v>
      </c>
      <c r="C92" s="1123"/>
      <c r="D92" s="1136"/>
      <c r="E92" s="1137"/>
      <c r="F92" s="1137"/>
      <c r="G92" s="1137"/>
      <c r="H92" s="1137"/>
      <c r="I92" s="1137"/>
      <c r="J92" s="1138"/>
    </row>
    <row r="93" spans="1:10" ht="15.75" customHeight="1">
      <c r="B93" s="1122" t="s">
        <v>332</v>
      </c>
      <c r="C93" s="1123"/>
      <c r="D93" s="1136"/>
      <c r="E93" s="1137"/>
      <c r="F93" s="1137"/>
      <c r="G93" s="1137"/>
      <c r="H93" s="1137"/>
      <c r="I93" s="1137"/>
      <c r="J93" s="1138"/>
    </row>
    <row r="94" spans="1:10" ht="15.75" customHeight="1">
      <c r="B94" s="143" t="s">
        <v>346</v>
      </c>
      <c r="C94" s="143" t="s">
        <v>341</v>
      </c>
      <c r="D94" s="1139"/>
      <c r="E94" s="1140"/>
      <c r="F94" s="1140"/>
      <c r="G94" s="1140"/>
      <c r="H94" s="1140"/>
      <c r="I94" s="1140"/>
      <c r="J94" s="1141"/>
    </row>
    <row r="95" spans="1:10" ht="14.25" customHeight="1">
      <c r="D95" s="144"/>
      <c r="E95" s="144"/>
      <c r="F95" s="144"/>
      <c r="G95" s="144"/>
      <c r="H95" s="144"/>
      <c r="I95" s="144"/>
      <c r="J95" s="144"/>
    </row>
    <row r="96" spans="1:10" ht="45.75" customHeight="1">
      <c r="A96" s="145">
        <v>16</v>
      </c>
      <c r="B96" s="1120"/>
      <c r="C96" s="1121"/>
      <c r="D96" s="1124" t="s">
        <v>335</v>
      </c>
      <c r="E96" s="1125"/>
      <c r="F96" s="1125"/>
      <c r="G96" s="1125"/>
      <c r="H96" s="1125"/>
      <c r="I96" s="1125"/>
      <c r="J96" s="1126"/>
    </row>
    <row r="97" spans="1:10" ht="45.75" customHeight="1">
      <c r="B97" s="1120"/>
      <c r="C97" s="1121"/>
      <c r="D97" s="1127"/>
      <c r="E97" s="1128"/>
      <c r="F97" s="1128"/>
      <c r="G97" s="1128"/>
      <c r="H97" s="1128"/>
      <c r="I97" s="1128"/>
      <c r="J97" s="1129"/>
    </row>
    <row r="98" spans="1:10" ht="45.75" customHeight="1">
      <c r="B98" s="1120"/>
      <c r="C98" s="1121"/>
      <c r="D98" s="1127"/>
      <c r="E98" s="1128"/>
      <c r="F98" s="1128"/>
      <c r="G98" s="1128"/>
      <c r="H98" s="1128"/>
      <c r="I98" s="1128"/>
      <c r="J98" s="1129"/>
    </row>
    <row r="99" spans="1:10" ht="45.75" customHeight="1">
      <c r="B99" s="149"/>
      <c r="C99" s="147"/>
      <c r="D99" s="1130"/>
      <c r="E99" s="1131"/>
      <c r="F99" s="1131"/>
      <c r="G99" s="1131"/>
      <c r="H99" s="1131"/>
      <c r="I99" s="1131"/>
      <c r="J99" s="1132"/>
    </row>
    <row r="100" spans="1:10" ht="8.25" customHeight="1">
      <c r="B100" s="148"/>
      <c r="C100" s="148"/>
      <c r="D100" s="148"/>
      <c r="E100" s="148"/>
      <c r="F100" s="148"/>
      <c r="G100" s="148"/>
      <c r="H100" s="148"/>
      <c r="I100" s="148"/>
      <c r="J100" s="148"/>
    </row>
    <row r="101" spans="1:10" ht="45.75" customHeight="1">
      <c r="A101" s="145">
        <v>17</v>
      </c>
      <c r="B101" s="1120"/>
      <c r="C101" s="1121"/>
      <c r="D101" s="1124" t="s">
        <v>335</v>
      </c>
      <c r="E101" s="1125"/>
      <c r="F101" s="1125"/>
      <c r="G101" s="1125"/>
      <c r="H101" s="1125"/>
      <c r="I101" s="1125"/>
      <c r="J101" s="1126"/>
    </row>
    <row r="102" spans="1:10" ht="45.75" customHeight="1">
      <c r="B102" s="1120"/>
      <c r="C102" s="1121"/>
      <c r="D102" s="1127"/>
      <c r="E102" s="1128"/>
      <c r="F102" s="1128"/>
      <c r="G102" s="1128"/>
      <c r="H102" s="1128"/>
      <c r="I102" s="1128"/>
      <c r="J102" s="1129"/>
    </row>
    <row r="103" spans="1:10" ht="45.75" customHeight="1">
      <c r="B103" s="1120"/>
      <c r="C103" s="1121"/>
      <c r="D103" s="1127"/>
      <c r="E103" s="1128"/>
      <c r="F103" s="1128"/>
      <c r="G103" s="1128"/>
      <c r="H103" s="1128"/>
      <c r="I103" s="1128"/>
      <c r="J103" s="1129"/>
    </row>
    <row r="104" spans="1:10" ht="45.75" customHeight="1">
      <c r="B104" s="149"/>
      <c r="C104" s="147"/>
      <c r="D104" s="1130"/>
      <c r="E104" s="1131"/>
      <c r="F104" s="1131"/>
      <c r="G104" s="1131"/>
      <c r="H104" s="1131"/>
      <c r="I104" s="1131"/>
      <c r="J104" s="1132"/>
    </row>
    <row r="105" spans="1:10" ht="8.25" customHeight="1">
      <c r="B105" s="148"/>
      <c r="C105" s="148"/>
      <c r="D105" s="148"/>
      <c r="E105" s="148"/>
      <c r="F105" s="148"/>
      <c r="G105" s="148"/>
      <c r="H105" s="148"/>
      <c r="I105" s="148"/>
      <c r="J105" s="148"/>
    </row>
    <row r="106" spans="1:10" ht="45.75" customHeight="1">
      <c r="A106" s="145">
        <v>18</v>
      </c>
      <c r="B106" s="1120"/>
      <c r="C106" s="1121"/>
      <c r="D106" s="1124" t="s">
        <v>335</v>
      </c>
      <c r="E106" s="1125"/>
      <c r="F106" s="1125"/>
      <c r="G106" s="1125"/>
      <c r="H106" s="1125"/>
      <c r="I106" s="1125"/>
      <c r="J106" s="1126"/>
    </row>
    <row r="107" spans="1:10" ht="45.75" customHeight="1">
      <c r="B107" s="1120"/>
      <c r="C107" s="1121"/>
      <c r="D107" s="1127"/>
      <c r="E107" s="1128"/>
      <c r="F107" s="1128"/>
      <c r="G107" s="1128"/>
      <c r="H107" s="1128"/>
      <c r="I107" s="1128"/>
      <c r="J107" s="1129"/>
    </row>
    <row r="108" spans="1:10" ht="45.75" customHeight="1">
      <c r="B108" s="1120"/>
      <c r="C108" s="1121"/>
      <c r="D108" s="1127"/>
      <c r="E108" s="1128"/>
      <c r="F108" s="1128"/>
      <c r="G108" s="1128"/>
      <c r="H108" s="1128"/>
      <c r="I108" s="1128"/>
      <c r="J108" s="1129"/>
    </row>
    <row r="109" spans="1:10" ht="45.75" customHeight="1">
      <c r="B109" s="149"/>
      <c r="C109" s="147"/>
      <c r="D109" s="1130"/>
      <c r="E109" s="1131"/>
      <c r="F109" s="1131"/>
      <c r="G109" s="1131"/>
      <c r="H109" s="1131"/>
      <c r="I109" s="1131"/>
      <c r="J109" s="1132"/>
    </row>
    <row r="110" spans="1:10" ht="8.25" customHeight="1">
      <c r="B110" s="148"/>
      <c r="C110" s="148"/>
      <c r="D110" s="148"/>
      <c r="E110" s="148"/>
      <c r="F110" s="148"/>
      <c r="G110" s="148"/>
      <c r="H110" s="148"/>
      <c r="I110" s="148"/>
      <c r="J110" s="148"/>
    </row>
    <row r="111" spans="1:10" ht="45.75" customHeight="1">
      <c r="A111" s="145">
        <v>19</v>
      </c>
      <c r="B111" s="1120"/>
      <c r="C111" s="1121"/>
      <c r="D111" s="1124" t="s">
        <v>335</v>
      </c>
      <c r="E111" s="1125"/>
      <c r="F111" s="1125"/>
      <c r="G111" s="1125"/>
      <c r="H111" s="1125"/>
      <c r="I111" s="1125"/>
      <c r="J111" s="1126"/>
    </row>
    <row r="112" spans="1:10" ht="45.75" customHeight="1">
      <c r="B112" s="1120"/>
      <c r="C112" s="1121"/>
      <c r="D112" s="1127"/>
      <c r="E112" s="1128"/>
      <c r="F112" s="1128"/>
      <c r="G112" s="1128"/>
      <c r="H112" s="1128"/>
      <c r="I112" s="1128"/>
      <c r="J112" s="1129"/>
    </row>
    <row r="113" spans="1:10" ht="45.75" customHeight="1">
      <c r="B113" s="1120"/>
      <c r="C113" s="1121"/>
      <c r="D113" s="1127"/>
      <c r="E113" s="1128"/>
      <c r="F113" s="1128"/>
      <c r="G113" s="1128"/>
      <c r="H113" s="1128"/>
      <c r="I113" s="1128"/>
      <c r="J113" s="1129"/>
    </row>
    <row r="114" spans="1:10" ht="45.75" customHeight="1">
      <c r="B114" s="149"/>
      <c r="C114" s="147"/>
      <c r="D114" s="1130"/>
      <c r="E114" s="1131"/>
      <c r="F114" s="1131"/>
      <c r="G114" s="1131"/>
      <c r="H114" s="1131"/>
      <c r="I114" s="1131"/>
      <c r="J114" s="1132"/>
    </row>
    <row r="115" spans="1:10" ht="8.25" customHeight="1">
      <c r="B115" s="148"/>
      <c r="C115" s="148"/>
      <c r="D115" s="148"/>
      <c r="E115" s="148"/>
      <c r="F115" s="148"/>
      <c r="G115" s="148"/>
      <c r="H115" s="148"/>
      <c r="I115" s="148"/>
      <c r="J115" s="148"/>
    </row>
    <row r="116" spans="1:10" ht="45.75" customHeight="1">
      <c r="A116" s="145">
        <v>20</v>
      </c>
      <c r="B116" s="1120"/>
      <c r="C116" s="1121"/>
      <c r="D116" s="1124" t="s">
        <v>335</v>
      </c>
      <c r="E116" s="1125"/>
      <c r="F116" s="1125"/>
      <c r="G116" s="1125"/>
      <c r="H116" s="1125"/>
      <c r="I116" s="1125"/>
      <c r="J116" s="1126"/>
    </row>
    <row r="117" spans="1:10" ht="45.75" customHeight="1">
      <c r="B117" s="1120"/>
      <c r="C117" s="1121"/>
      <c r="D117" s="1127"/>
      <c r="E117" s="1128"/>
      <c r="F117" s="1128"/>
      <c r="G117" s="1128"/>
      <c r="H117" s="1128"/>
      <c r="I117" s="1128"/>
      <c r="J117" s="1129"/>
    </row>
    <row r="118" spans="1:10" ht="45.75" customHeight="1">
      <c r="B118" s="1120"/>
      <c r="C118" s="1121"/>
      <c r="D118" s="1127"/>
      <c r="E118" s="1128"/>
      <c r="F118" s="1128"/>
      <c r="G118" s="1128"/>
      <c r="H118" s="1128"/>
      <c r="I118" s="1128"/>
      <c r="J118" s="1129"/>
    </row>
    <row r="119" spans="1:10" ht="45.75" customHeight="1">
      <c r="B119" s="149"/>
      <c r="C119" s="147"/>
      <c r="D119" s="1130"/>
      <c r="E119" s="1131"/>
      <c r="F119" s="1131"/>
      <c r="G119" s="1131"/>
      <c r="H119" s="1131"/>
      <c r="I119" s="1131"/>
      <c r="J119" s="1132"/>
    </row>
    <row r="120" spans="1:10" ht="10.5" customHeight="1">
      <c r="B120" s="144"/>
      <c r="C120" s="144"/>
      <c r="D120" s="144"/>
      <c r="E120" s="144"/>
      <c r="F120" s="144"/>
      <c r="G120" s="144"/>
      <c r="H120" s="144"/>
      <c r="I120" s="144"/>
      <c r="J120" s="144"/>
    </row>
    <row r="121" spans="1:10" ht="15.75" customHeight="1">
      <c r="A121" s="142" t="s">
        <v>330</v>
      </c>
      <c r="B121" s="1122" t="s">
        <v>331</v>
      </c>
      <c r="C121" s="1123"/>
      <c r="D121" s="1133" t="s">
        <v>334</v>
      </c>
      <c r="E121" s="1134"/>
      <c r="F121" s="1134"/>
      <c r="G121" s="1134"/>
      <c r="H121" s="1134"/>
      <c r="I121" s="1134"/>
      <c r="J121" s="1135"/>
    </row>
    <row r="122" spans="1:10" ht="15.75" customHeight="1">
      <c r="B122" s="1122" t="s">
        <v>333</v>
      </c>
      <c r="C122" s="1123"/>
      <c r="D122" s="1136"/>
      <c r="E122" s="1137"/>
      <c r="F122" s="1137"/>
      <c r="G122" s="1137"/>
      <c r="H122" s="1137"/>
      <c r="I122" s="1137"/>
      <c r="J122" s="1138"/>
    </row>
    <row r="123" spans="1:10" ht="15.75" customHeight="1">
      <c r="B123" s="1122" t="s">
        <v>332</v>
      </c>
      <c r="C123" s="1123"/>
      <c r="D123" s="1136"/>
      <c r="E123" s="1137"/>
      <c r="F123" s="1137"/>
      <c r="G123" s="1137"/>
      <c r="H123" s="1137"/>
      <c r="I123" s="1137"/>
      <c r="J123" s="1138"/>
    </row>
    <row r="124" spans="1:10" ht="15.75" customHeight="1">
      <c r="B124" s="143" t="s">
        <v>346</v>
      </c>
      <c r="C124" s="143" t="s">
        <v>341</v>
      </c>
      <c r="D124" s="1139"/>
      <c r="E124" s="1140"/>
      <c r="F124" s="1140"/>
      <c r="G124" s="1140"/>
      <c r="H124" s="1140"/>
      <c r="I124" s="1140"/>
      <c r="J124" s="1141"/>
    </row>
    <row r="125" spans="1:10" ht="14.25" customHeight="1">
      <c r="D125" s="144"/>
      <c r="E125" s="144"/>
      <c r="F125" s="144"/>
      <c r="G125" s="144"/>
      <c r="H125" s="144"/>
      <c r="I125" s="144"/>
      <c r="J125" s="144"/>
    </row>
    <row r="126" spans="1:10" ht="45.75" customHeight="1">
      <c r="A126" s="145">
        <v>21</v>
      </c>
      <c r="B126" s="1120"/>
      <c r="C126" s="1121"/>
      <c r="D126" s="1124" t="s">
        <v>335</v>
      </c>
      <c r="E126" s="1125"/>
      <c r="F126" s="1125"/>
      <c r="G126" s="1125"/>
      <c r="H126" s="1125"/>
      <c r="I126" s="1125"/>
      <c r="J126" s="1126"/>
    </row>
    <row r="127" spans="1:10" ht="45.75" customHeight="1">
      <c r="B127" s="1120"/>
      <c r="C127" s="1121"/>
      <c r="D127" s="1127"/>
      <c r="E127" s="1128"/>
      <c r="F127" s="1128"/>
      <c r="G127" s="1128"/>
      <c r="H127" s="1128"/>
      <c r="I127" s="1128"/>
      <c r="J127" s="1129"/>
    </row>
    <row r="128" spans="1:10" ht="45.75" customHeight="1">
      <c r="B128" s="1120"/>
      <c r="C128" s="1121"/>
      <c r="D128" s="1127"/>
      <c r="E128" s="1128"/>
      <c r="F128" s="1128"/>
      <c r="G128" s="1128"/>
      <c r="H128" s="1128"/>
      <c r="I128" s="1128"/>
      <c r="J128" s="1129"/>
    </row>
    <row r="129" spans="1:10" ht="45.75" customHeight="1">
      <c r="B129" s="149"/>
      <c r="C129" s="147"/>
      <c r="D129" s="1130"/>
      <c r="E129" s="1131"/>
      <c r="F129" s="1131"/>
      <c r="G129" s="1131"/>
      <c r="H129" s="1131"/>
      <c r="I129" s="1131"/>
      <c r="J129" s="1132"/>
    </row>
    <row r="130" spans="1:10" ht="8.25" customHeight="1">
      <c r="B130" s="148"/>
      <c r="C130" s="148"/>
      <c r="D130" s="148"/>
      <c r="E130" s="148"/>
      <c r="F130" s="148"/>
      <c r="G130" s="148"/>
      <c r="H130" s="148"/>
      <c r="I130" s="148"/>
      <c r="J130" s="148"/>
    </row>
    <row r="131" spans="1:10" ht="45.75" customHeight="1">
      <c r="A131" s="145">
        <v>22</v>
      </c>
      <c r="B131" s="1120"/>
      <c r="C131" s="1121"/>
      <c r="D131" s="1124" t="s">
        <v>335</v>
      </c>
      <c r="E131" s="1125"/>
      <c r="F131" s="1125"/>
      <c r="G131" s="1125"/>
      <c r="H131" s="1125"/>
      <c r="I131" s="1125"/>
      <c r="J131" s="1126"/>
    </row>
    <row r="132" spans="1:10" ht="45.75" customHeight="1">
      <c r="B132" s="1120"/>
      <c r="C132" s="1121"/>
      <c r="D132" s="1127"/>
      <c r="E132" s="1128"/>
      <c r="F132" s="1128"/>
      <c r="G132" s="1128"/>
      <c r="H132" s="1128"/>
      <c r="I132" s="1128"/>
      <c r="J132" s="1129"/>
    </row>
    <row r="133" spans="1:10" ht="45.75" customHeight="1">
      <c r="B133" s="1120"/>
      <c r="C133" s="1121"/>
      <c r="D133" s="1127"/>
      <c r="E133" s="1128"/>
      <c r="F133" s="1128"/>
      <c r="G133" s="1128"/>
      <c r="H133" s="1128"/>
      <c r="I133" s="1128"/>
      <c r="J133" s="1129"/>
    </row>
    <row r="134" spans="1:10" ht="45.75" customHeight="1">
      <c r="B134" s="149"/>
      <c r="C134" s="147"/>
      <c r="D134" s="1130"/>
      <c r="E134" s="1131"/>
      <c r="F134" s="1131"/>
      <c r="G134" s="1131"/>
      <c r="H134" s="1131"/>
      <c r="I134" s="1131"/>
      <c r="J134" s="1132"/>
    </row>
    <row r="135" spans="1:10" ht="8.25" customHeight="1">
      <c r="B135" s="148"/>
      <c r="C135" s="148"/>
      <c r="D135" s="148"/>
      <c r="E135" s="148"/>
      <c r="F135" s="148"/>
      <c r="G135" s="148"/>
      <c r="H135" s="148"/>
      <c r="I135" s="148"/>
      <c r="J135" s="148"/>
    </row>
    <row r="136" spans="1:10" ht="45.75" customHeight="1">
      <c r="A136" s="145">
        <v>23</v>
      </c>
      <c r="B136" s="1120"/>
      <c r="C136" s="1121"/>
      <c r="D136" s="1124" t="s">
        <v>335</v>
      </c>
      <c r="E136" s="1125"/>
      <c r="F136" s="1125"/>
      <c r="G136" s="1125"/>
      <c r="H136" s="1125"/>
      <c r="I136" s="1125"/>
      <c r="J136" s="1126"/>
    </row>
    <row r="137" spans="1:10" ht="45.75" customHeight="1">
      <c r="B137" s="1120"/>
      <c r="C137" s="1121"/>
      <c r="D137" s="1127"/>
      <c r="E137" s="1128"/>
      <c r="F137" s="1128"/>
      <c r="G137" s="1128"/>
      <c r="H137" s="1128"/>
      <c r="I137" s="1128"/>
      <c r="J137" s="1129"/>
    </row>
    <row r="138" spans="1:10" ht="45.75" customHeight="1">
      <c r="B138" s="1120"/>
      <c r="C138" s="1121"/>
      <c r="D138" s="1127"/>
      <c r="E138" s="1128"/>
      <c r="F138" s="1128"/>
      <c r="G138" s="1128"/>
      <c r="H138" s="1128"/>
      <c r="I138" s="1128"/>
      <c r="J138" s="1129"/>
    </row>
    <row r="139" spans="1:10" ht="45.75" customHeight="1">
      <c r="B139" s="149"/>
      <c r="C139" s="147"/>
      <c r="D139" s="1130"/>
      <c r="E139" s="1131"/>
      <c r="F139" s="1131"/>
      <c r="G139" s="1131"/>
      <c r="H139" s="1131"/>
      <c r="I139" s="1131"/>
      <c r="J139" s="1132"/>
    </row>
    <row r="140" spans="1:10" ht="8.25" customHeight="1">
      <c r="B140" s="148"/>
      <c r="C140" s="148"/>
      <c r="D140" s="148"/>
      <c r="E140" s="148"/>
      <c r="F140" s="148"/>
      <c r="G140" s="148"/>
      <c r="H140" s="148"/>
      <c r="I140" s="148"/>
      <c r="J140" s="148"/>
    </row>
    <row r="141" spans="1:10" ht="45.75" customHeight="1">
      <c r="A141" s="145">
        <v>24</v>
      </c>
      <c r="B141" s="1120"/>
      <c r="C141" s="1121"/>
      <c r="D141" s="1124" t="s">
        <v>335</v>
      </c>
      <c r="E141" s="1125"/>
      <c r="F141" s="1125"/>
      <c r="G141" s="1125"/>
      <c r="H141" s="1125"/>
      <c r="I141" s="1125"/>
      <c r="J141" s="1126"/>
    </row>
    <row r="142" spans="1:10" ht="45.75" customHeight="1">
      <c r="B142" s="1120"/>
      <c r="C142" s="1121"/>
      <c r="D142" s="1127"/>
      <c r="E142" s="1128"/>
      <c r="F142" s="1128"/>
      <c r="G142" s="1128"/>
      <c r="H142" s="1128"/>
      <c r="I142" s="1128"/>
      <c r="J142" s="1129"/>
    </row>
    <row r="143" spans="1:10" ht="45.75" customHeight="1">
      <c r="B143" s="1120"/>
      <c r="C143" s="1121"/>
      <c r="D143" s="1127"/>
      <c r="E143" s="1128"/>
      <c r="F143" s="1128"/>
      <c r="G143" s="1128"/>
      <c r="H143" s="1128"/>
      <c r="I143" s="1128"/>
      <c r="J143" s="1129"/>
    </row>
    <row r="144" spans="1:10" ht="45.75" customHeight="1">
      <c r="B144" s="149"/>
      <c r="C144" s="147"/>
      <c r="D144" s="1130"/>
      <c r="E144" s="1131"/>
      <c r="F144" s="1131"/>
      <c r="G144" s="1131"/>
      <c r="H144" s="1131"/>
      <c r="I144" s="1131"/>
      <c r="J144" s="1132"/>
    </row>
    <row r="145" spans="1:10" ht="8.25" customHeight="1">
      <c r="B145" s="148"/>
      <c r="C145" s="148"/>
      <c r="D145" s="148"/>
      <c r="E145" s="148"/>
      <c r="F145" s="148"/>
      <c r="G145" s="148"/>
      <c r="H145" s="148"/>
      <c r="I145" s="148"/>
      <c r="J145" s="148"/>
    </row>
    <row r="146" spans="1:10" ht="45.75" customHeight="1">
      <c r="A146" s="145">
        <v>25</v>
      </c>
      <c r="B146" s="1120"/>
      <c r="C146" s="1121"/>
      <c r="D146" s="1124" t="s">
        <v>335</v>
      </c>
      <c r="E146" s="1125"/>
      <c r="F146" s="1125"/>
      <c r="G146" s="1125"/>
      <c r="H146" s="1125"/>
      <c r="I146" s="1125"/>
      <c r="J146" s="1126"/>
    </row>
    <row r="147" spans="1:10" ht="45.75" customHeight="1">
      <c r="B147" s="1120"/>
      <c r="C147" s="1121"/>
      <c r="D147" s="1127"/>
      <c r="E147" s="1128"/>
      <c r="F147" s="1128"/>
      <c r="G147" s="1128"/>
      <c r="H147" s="1128"/>
      <c r="I147" s="1128"/>
      <c r="J147" s="1129"/>
    </row>
    <row r="148" spans="1:10" ht="45.75" customHeight="1">
      <c r="B148" s="1120"/>
      <c r="C148" s="1121"/>
      <c r="D148" s="1127"/>
      <c r="E148" s="1128"/>
      <c r="F148" s="1128"/>
      <c r="G148" s="1128"/>
      <c r="H148" s="1128"/>
      <c r="I148" s="1128"/>
      <c r="J148" s="1129"/>
    </row>
    <row r="149" spans="1:10" ht="45.75" customHeight="1">
      <c r="B149" s="149"/>
      <c r="C149" s="147"/>
      <c r="D149" s="1130"/>
      <c r="E149" s="1131"/>
      <c r="F149" s="1131"/>
      <c r="G149" s="1131"/>
      <c r="H149" s="1131"/>
      <c r="I149" s="1131"/>
      <c r="J149" s="1132"/>
    </row>
    <row r="150" spans="1:10">
      <c r="B150" s="144"/>
      <c r="C150" s="144"/>
    </row>
    <row r="151" spans="1:10" ht="15.75" customHeight="1">
      <c r="A151" s="142" t="s">
        <v>330</v>
      </c>
      <c r="B151" s="1122" t="s">
        <v>331</v>
      </c>
      <c r="C151" s="1123"/>
      <c r="D151" s="1133" t="s">
        <v>334</v>
      </c>
      <c r="E151" s="1134"/>
      <c r="F151" s="1134"/>
      <c r="G151" s="1134"/>
      <c r="H151" s="1134"/>
      <c r="I151" s="1134"/>
      <c r="J151" s="1135"/>
    </row>
    <row r="152" spans="1:10" ht="15.75" customHeight="1">
      <c r="B152" s="1122" t="s">
        <v>333</v>
      </c>
      <c r="C152" s="1123"/>
      <c r="D152" s="1136"/>
      <c r="E152" s="1137"/>
      <c r="F152" s="1137"/>
      <c r="G152" s="1137"/>
      <c r="H152" s="1137"/>
      <c r="I152" s="1137"/>
      <c r="J152" s="1138"/>
    </row>
    <row r="153" spans="1:10" ht="15.75" customHeight="1">
      <c r="B153" s="1122" t="s">
        <v>332</v>
      </c>
      <c r="C153" s="1123"/>
      <c r="D153" s="1136"/>
      <c r="E153" s="1137"/>
      <c r="F153" s="1137"/>
      <c r="G153" s="1137"/>
      <c r="H153" s="1137"/>
      <c r="I153" s="1137"/>
      <c r="J153" s="1138"/>
    </row>
    <row r="154" spans="1:10" ht="15.75" customHeight="1">
      <c r="B154" s="143" t="s">
        <v>346</v>
      </c>
      <c r="C154" s="143" t="s">
        <v>341</v>
      </c>
      <c r="D154" s="1139"/>
      <c r="E154" s="1140"/>
      <c r="F154" s="1140"/>
      <c r="G154" s="1140"/>
      <c r="H154" s="1140"/>
      <c r="I154" s="1140"/>
      <c r="J154" s="1141"/>
    </row>
    <row r="155" spans="1:10" ht="14.25" customHeight="1">
      <c r="D155" s="144"/>
      <c r="E155" s="144"/>
      <c r="F155" s="144"/>
      <c r="G155" s="144"/>
      <c r="H155" s="144"/>
      <c r="I155" s="144"/>
      <c r="J155" s="144"/>
    </row>
    <row r="156" spans="1:10" ht="45.75" customHeight="1">
      <c r="A156" s="145">
        <v>26</v>
      </c>
      <c r="B156" s="1120"/>
      <c r="C156" s="1121"/>
      <c r="D156" s="1124" t="s">
        <v>335</v>
      </c>
      <c r="E156" s="1125"/>
      <c r="F156" s="1125"/>
      <c r="G156" s="1125"/>
      <c r="H156" s="1125"/>
      <c r="I156" s="1125"/>
      <c r="J156" s="1126"/>
    </row>
    <row r="157" spans="1:10" ht="45.75" customHeight="1">
      <c r="B157" s="1120"/>
      <c r="C157" s="1121"/>
      <c r="D157" s="1127"/>
      <c r="E157" s="1128"/>
      <c r="F157" s="1128"/>
      <c r="G157" s="1128"/>
      <c r="H157" s="1128"/>
      <c r="I157" s="1128"/>
      <c r="J157" s="1129"/>
    </row>
    <row r="158" spans="1:10" ht="45.75" customHeight="1">
      <c r="B158" s="1120"/>
      <c r="C158" s="1121"/>
      <c r="D158" s="1127"/>
      <c r="E158" s="1128"/>
      <c r="F158" s="1128"/>
      <c r="G158" s="1128"/>
      <c r="H158" s="1128"/>
      <c r="I158" s="1128"/>
      <c r="J158" s="1129"/>
    </row>
    <row r="159" spans="1:10" ht="45.75" customHeight="1">
      <c r="B159" s="149"/>
      <c r="C159" s="147"/>
      <c r="D159" s="1130"/>
      <c r="E159" s="1131"/>
      <c r="F159" s="1131"/>
      <c r="G159" s="1131"/>
      <c r="H159" s="1131"/>
      <c r="I159" s="1131"/>
      <c r="J159" s="1132"/>
    </row>
    <row r="160" spans="1:10" ht="8.25" customHeight="1">
      <c r="B160" s="148"/>
      <c r="C160" s="148"/>
      <c r="D160" s="148"/>
      <c r="E160" s="148"/>
      <c r="F160" s="148"/>
      <c r="G160" s="148"/>
      <c r="H160" s="148"/>
      <c r="I160" s="148"/>
      <c r="J160" s="148"/>
    </row>
    <row r="161" spans="1:10" ht="45.75" customHeight="1">
      <c r="A161" s="145">
        <v>27</v>
      </c>
      <c r="B161" s="1120"/>
      <c r="C161" s="1121"/>
      <c r="D161" s="1124" t="s">
        <v>335</v>
      </c>
      <c r="E161" s="1125"/>
      <c r="F161" s="1125"/>
      <c r="G161" s="1125"/>
      <c r="H161" s="1125"/>
      <c r="I161" s="1125"/>
      <c r="J161" s="1126"/>
    </row>
    <row r="162" spans="1:10" ht="45.75" customHeight="1">
      <c r="B162" s="1120"/>
      <c r="C162" s="1121"/>
      <c r="D162" s="1127"/>
      <c r="E162" s="1128"/>
      <c r="F162" s="1128"/>
      <c r="G162" s="1128"/>
      <c r="H162" s="1128"/>
      <c r="I162" s="1128"/>
      <c r="J162" s="1129"/>
    </row>
    <row r="163" spans="1:10" ht="45.75" customHeight="1">
      <c r="B163" s="1120"/>
      <c r="C163" s="1121"/>
      <c r="D163" s="1127"/>
      <c r="E163" s="1128"/>
      <c r="F163" s="1128"/>
      <c r="G163" s="1128"/>
      <c r="H163" s="1128"/>
      <c r="I163" s="1128"/>
      <c r="J163" s="1129"/>
    </row>
    <row r="164" spans="1:10" ht="45.75" customHeight="1">
      <c r="B164" s="149"/>
      <c r="C164" s="147"/>
      <c r="D164" s="1130"/>
      <c r="E164" s="1131"/>
      <c r="F164" s="1131"/>
      <c r="G164" s="1131"/>
      <c r="H164" s="1131"/>
      <c r="I164" s="1131"/>
      <c r="J164" s="1132"/>
    </row>
    <row r="165" spans="1:10" ht="8.25" customHeight="1">
      <c r="B165" s="148"/>
      <c r="C165" s="148"/>
      <c r="D165" s="148"/>
      <c r="E165" s="148"/>
      <c r="F165" s="148"/>
      <c r="G165" s="148"/>
      <c r="H165" s="148"/>
      <c r="I165" s="148"/>
      <c r="J165" s="148"/>
    </row>
    <row r="166" spans="1:10" ht="45.75" customHeight="1">
      <c r="A166" s="145">
        <v>28</v>
      </c>
      <c r="B166" s="1120"/>
      <c r="C166" s="1121"/>
      <c r="D166" s="1124" t="s">
        <v>335</v>
      </c>
      <c r="E166" s="1125"/>
      <c r="F166" s="1125"/>
      <c r="G166" s="1125"/>
      <c r="H166" s="1125"/>
      <c r="I166" s="1125"/>
      <c r="J166" s="1126"/>
    </row>
    <row r="167" spans="1:10" ht="45.75" customHeight="1">
      <c r="B167" s="1120"/>
      <c r="C167" s="1121"/>
      <c r="D167" s="1127"/>
      <c r="E167" s="1128"/>
      <c r="F167" s="1128"/>
      <c r="G167" s="1128"/>
      <c r="H167" s="1128"/>
      <c r="I167" s="1128"/>
      <c r="J167" s="1129"/>
    </row>
    <row r="168" spans="1:10" ht="45.75" customHeight="1">
      <c r="B168" s="1120"/>
      <c r="C168" s="1121"/>
      <c r="D168" s="1127"/>
      <c r="E168" s="1128"/>
      <c r="F168" s="1128"/>
      <c r="G168" s="1128"/>
      <c r="H168" s="1128"/>
      <c r="I168" s="1128"/>
      <c r="J168" s="1129"/>
    </row>
    <row r="169" spans="1:10" ht="45.75" customHeight="1">
      <c r="B169" s="149"/>
      <c r="C169" s="147"/>
      <c r="D169" s="1130"/>
      <c r="E169" s="1131"/>
      <c r="F169" s="1131"/>
      <c r="G169" s="1131"/>
      <c r="H169" s="1131"/>
      <c r="I169" s="1131"/>
      <c r="J169" s="1132"/>
    </row>
    <row r="170" spans="1:10" ht="8.25" customHeight="1">
      <c r="B170" s="148"/>
      <c r="C170" s="148"/>
      <c r="D170" s="148"/>
      <c r="E170" s="148"/>
      <c r="F170" s="148"/>
      <c r="G170" s="148"/>
      <c r="H170" s="148"/>
      <c r="I170" s="148"/>
      <c r="J170" s="148"/>
    </row>
    <row r="171" spans="1:10" ht="45.75" customHeight="1">
      <c r="A171" s="145">
        <v>29</v>
      </c>
      <c r="B171" s="1120"/>
      <c r="C171" s="1121"/>
      <c r="D171" s="1124" t="s">
        <v>335</v>
      </c>
      <c r="E171" s="1125"/>
      <c r="F171" s="1125"/>
      <c r="G171" s="1125"/>
      <c r="H171" s="1125"/>
      <c r="I171" s="1125"/>
      <c r="J171" s="1126"/>
    </row>
    <row r="172" spans="1:10" ht="45.75" customHeight="1">
      <c r="B172" s="1120"/>
      <c r="C172" s="1121"/>
      <c r="D172" s="1127"/>
      <c r="E172" s="1128"/>
      <c r="F172" s="1128"/>
      <c r="G172" s="1128"/>
      <c r="H172" s="1128"/>
      <c r="I172" s="1128"/>
      <c r="J172" s="1129"/>
    </row>
    <row r="173" spans="1:10" ht="45.75" customHeight="1">
      <c r="B173" s="1120"/>
      <c r="C173" s="1121"/>
      <c r="D173" s="1127"/>
      <c r="E173" s="1128"/>
      <c r="F173" s="1128"/>
      <c r="G173" s="1128"/>
      <c r="H173" s="1128"/>
      <c r="I173" s="1128"/>
      <c r="J173" s="1129"/>
    </row>
    <row r="174" spans="1:10" ht="45.75" customHeight="1">
      <c r="B174" s="149"/>
      <c r="C174" s="147"/>
      <c r="D174" s="1130"/>
      <c r="E174" s="1131"/>
      <c r="F174" s="1131"/>
      <c r="G174" s="1131"/>
      <c r="H174" s="1131"/>
      <c r="I174" s="1131"/>
      <c r="J174" s="1132"/>
    </row>
    <row r="175" spans="1:10" ht="8.25" customHeight="1">
      <c r="B175" s="148"/>
      <c r="C175" s="148"/>
      <c r="D175" s="148"/>
      <c r="E175" s="148"/>
      <c r="F175" s="148"/>
      <c r="G175" s="148"/>
      <c r="H175" s="148"/>
      <c r="I175" s="148"/>
      <c r="J175" s="148"/>
    </row>
    <row r="176" spans="1:10" ht="45.75" customHeight="1">
      <c r="A176" s="145">
        <v>30</v>
      </c>
      <c r="B176" s="1120"/>
      <c r="C176" s="1121"/>
      <c r="D176" s="1124" t="s">
        <v>335</v>
      </c>
      <c r="E176" s="1125"/>
      <c r="F176" s="1125"/>
      <c r="G176" s="1125"/>
      <c r="H176" s="1125"/>
      <c r="I176" s="1125"/>
      <c r="J176" s="1126"/>
    </row>
    <row r="177" spans="1:10" ht="45.75" customHeight="1">
      <c r="B177" s="1120"/>
      <c r="C177" s="1121"/>
      <c r="D177" s="1127"/>
      <c r="E177" s="1128"/>
      <c r="F177" s="1128"/>
      <c r="G177" s="1128"/>
      <c r="H177" s="1128"/>
      <c r="I177" s="1128"/>
      <c r="J177" s="1129"/>
    </row>
    <row r="178" spans="1:10" ht="45.75" customHeight="1">
      <c r="B178" s="1120"/>
      <c r="C178" s="1121"/>
      <c r="D178" s="1127"/>
      <c r="E178" s="1128"/>
      <c r="F178" s="1128"/>
      <c r="G178" s="1128"/>
      <c r="H178" s="1128"/>
      <c r="I178" s="1128"/>
      <c r="J178" s="1129"/>
    </row>
    <row r="179" spans="1:10" ht="45.75" customHeight="1">
      <c r="B179" s="149"/>
      <c r="C179" s="147"/>
      <c r="D179" s="1130"/>
      <c r="E179" s="1131"/>
      <c r="F179" s="1131"/>
      <c r="G179" s="1131"/>
      <c r="H179" s="1131"/>
      <c r="I179" s="1131"/>
      <c r="J179" s="1132"/>
    </row>
    <row r="180" spans="1:10">
      <c r="B180" s="144"/>
      <c r="C180" s="144"/>
    </row>
    <row r="181" spans="1:10" ht="15.75" customHeight="1">
      <c r="A181" s="142" t="s">
        <v>330</v>
      </c>
      <c r="B181" s="1122" t="s">
        <v>331</v>
      </c>
      <c r="C181" s="1123"/>
      <c r="D181" s="1133" t="s">
        <v>334</v>
      </c>
      <c r="E181" s="1134"/>
      <c r="F181" s="1134"/>
      <c r="G181" s="1134"/>
      <c r="H181" s="1134"/>
      <c r="I181" s="1134"/>
      <c r="J181" s="1135"/>
    </row>
    <row r="182" spans="1:10" ht="15.75" customHeight="1">
      <c r="B182" s="1122" t="s">
        <v>333</v>
      </c>
      <c r="C182" s="1123"/>
      <c r="D182" s="1136"/>
      <c r="E182" s="1137"/>
      <c r="F182" s="1137"/>
      <c r="G182" s="1137"/>
      <c r="H182" s="1137"/>
      <c r="I182" s="1137"/>
      <c r="J182" s="1138"/>
    </row>
    <row r="183" spans="1:10" ht="15.75" customHeight="1">
      <c r="B183" s="1122" t="s">
        <v>332</v>
      </c>
      <c r="C183" s="1123"/>
      <c r="D183" s="1136"/>
      <c r="E183" s="1137"/>
      <c r="F183" s="1137"/>
      <c r="G183" s="1137"/>
      <c r="H183" s="1137"/>
      <c r="I183" s="1137"/>
      <c r="J183" s="1138"/>
    </row>
    <row r="184" spans="1:10" ht="15.75" customHeight="1">
      <c r="B184" s="143" t="s">
        <v>346</v>
      </c>
      <c r="C184" s="143" t="s">
        <v>341</v>
      </c>
      <c r="D184" s="1139"/>
      <c r="E184" s="1140"/>
      <c r="F184" s="1140"/>
      <c r="G184" s="1140"/>
      <c r="H184" s="1140"/>
      <c r="I184" s="1140"/>
      <c r="J184" s="1141"/>
    </row>
    <row r="185" spans="1:10" ht="14.25" customHeight="1">
      <c r="D185" s="144"/>
      <c r="E185" s="144"/>
      <c r="F185" s="144"/>
      <c r="G185" s="144"/>
      <c r="H185" s="144"/>
      <c r="I185" s="144"/>
      <c r="J185" s="144"/>
    </row>
    <row r="186" spans="1:10" ht="45.75" customHeight="1">
      <c r="A186" s="145">
        <v>31</v>
      </c>
      <c r="B186" s="1120"/>
      <c r="C186" s="1121"/>
      <c r="D186" s="1124" t="s">
        <v>335</v>
      </c>
      <c r="E186" s="1125"/>
      <c r="F186" s="1125"/>
      <c r="G186" s="1125"/>
      <c r="H186" s="1125"/>
      <c r="I186" s="1125"/>
      <c r="J186" s="1126"/>
    </row>
    <row r="187" spans="1:10" ht="45.75" customHeight="1">
      <c r="B187" s="1120"/>
      <c r="C187" s="1121"/>
      <c r="D187" s="1127"/>
      <c r="E187" s="1128"/>
      <c r="F187" s="1128"/>
      <c r="G187" s="1128"/>
      <c r="H187" s="1128"/>
      <c r="I187" s="1128"/>
      <c r="J187" s="1129"/>
    </row>
    <row r="188" spans="1:10" ht="45.75" customHeight="1">
      <c r="B188" s="1120"/>
      <c r="C188" s="1121"/>
      <c r="D188" s="1127"/>
      <c r="E188" s="1128"/>
      <c r="F188" s="1128"/>
      <c r="G188" s="1128"/>
      <c r="H188" s="1128"/>
      <c r="I188" s="1128"/>
      <c r="J188" s="1129"/>
    </row>
    <row r="189" spans="1:10" ht="45.75" customHeight="1">
      <c r="B189" s="149"/>
      <c r="C189" s="147"/>
      <c r="D189" s="1130"/>
      <c r="E189" s="1131"/>
      <c r="F189" s="1131"/>
      <c r="G189" s="1131"/>
      <c r="H189" s="1131"/>
      <c r="I189" s="1131"/>
      <c r="J189" s="1132"/>
    </row>
    <row r="190" spans="1:10" ht="8.25" customHeight="1">
      <c r="B190" s="148"/>
      <c r="C190" s="148"/>
      <c r="D190" s="148"/>
      <c r="E190" s="148"/>
      <c r="F190" s="148"/>
      <c r="G190" s="148"/>
      <c r="H190" s="148"/>
      <c r="I190" s="148"/>
      <c r="J190" s="148"/>
    </row>
    <row r="191" spans="1:10" ht="45.75" customHeight="1">
      <c r="A191" s="145">
        <v>32</v>
      </c>
      <c r="B191" s="1120"/>
      <c r="C191" s="1121"/>
      <c r="D191" s="1124" t="s">
        <v>335</v>
      </c>
      <c r="E191" s="1125"/>
      <c r="F191" s="1125"/>
      <c r="G191" s="1125"/>
      <c r="H191" s="1125"/>
      <c r="I191" s="1125"/>
      <c r="J191" s="1126"/>
    </row>
    <row r="192" spans="1:10" ht="45.75" customHeight="1">
      <c r="B192" s="1120"/>
      <c r="C192" s="1121"/>
      <c r="D192" s="1127"/>
      <c r="E192" s="1128"/>
      <c r="F192" s="1128"/>
      <c r="G192" s="1128"/>
      <c r="H192" s="1128"/>
      <c r="I192" s="1128"/>
      <c r="J192" s="1129"/>
    </row>
    <row r="193" spans="1:10" ht="45.75" customHeight="1">
      <c r="B193" s="1120"/>
      <c r="C193" s="1121"/>
      <c r="D193" s="1127"/>
      <c r="E193" s="1128"/>
      <c r="F193" s="1128"/>
      <c r="G193" s="1128"/>
      <c r="H193" s="1128"/>
      <c r="I193" s="1128"/>
      <c r="J193" s="1129"/>
    </row>
    <row r="194" spans="1:10" ht="45.75" customHeight="1">
      <c r="B194" s="149"/>
      <c r="C194" s="147"/>
      <c r="D194" s="1130"/>
      <c r="E194" s="1131"/>
      <c r="F194" s="1131"/>
      <c r="G194" s="1131"/>
      <c r="H194" s="1131"/>
      <c r="I194" s="1131"/>
      <c r="J194" s="1132"/>
    </row>
    <row r="195" spans="1:10" ht="8.25" customHeight="1">
      <c r="B195" s="148"/>
      <c r="C195" s="148"/>
      <c r="D195" s="148"/>
      <c r="E195" s="148"/>
      <c r="F195" s="148"/>
      <c r="G195" s="148"/>
      <c r="H195" s="148"/>
      <c r="I195" s="148"/>
      <c r="J195" s="148"/>
    </row>
    <row r="196" spans="1:10" ht="45.75" customHeight="1">
      <c r="A196" s="145">
        <v>33</v>
      </c>
      <c r="B196" s="1120"/>
      <c r="C196" s="1121"/>
      <c r="D196" s="1124" t="s">
        <v>335</v>
      </c>
      <c r="E196" s="1125"/>
      <c r="F196" s="1125"/>
      <c r="G196" s="1125"/>
      <c r="H196" s="1125"/>
      <c r="I196" s="1125"/>
      <c r="J196" s="1126"/>
    </row>
    <row r="197" spans="1:10" ht="45.75" customHeight="1">
      <c r="B197" s="1120"/>
      <c r="C197" s="1121"/>
      <c r="D197" s="1127"/>
      <c r="E197" s="1128"/>
      <c r="F197" s="1128"/>
      <c r="G197" s="1128"/>
      <c r="H197" s="1128"/>
      <c r="I197" s="1128"/>
      <c r="J197" s="1129"/>
    </row>
    <row r="198" spans="1:10" ht="45.75" customHeight="1">
      <c r="B198" s="1120"/>
      <c r="C198" s="1121"/>
      <c r="D198" s="1127"/>
      <c r="E198" s="1128"/>
      <c r="F198" s="1128"/>
      <c r="G198" s="1128"/>
      <c r="H198" s="1128"/>
      <c r="I198" s="1128"/>
      <c r="J198" s="1129"/>
    </row>
    <row r="199" spans="1:10" ht="45.75" customHeight="1">
      <c r="B199" s="149"/>
      <c r="C199" s="147"/>
      <c r="D199" s="1130"/>
      <c r="E199" s="1131"/>
      <c r="F199" s="1131"/>
      <c r="G199" s="1131"/>
      <c r="H199" s="1131"/>
      <c r="I199" s="1131"/>
      <c r="J199" s="1132"/>
    </row>
    <row r="200" spans="1:10" ht="8.25" customHeight="1">
      <c r="B200" s="148"/>
      <c r="C200" s="148"/>
      <c r="D200" s="148"/>
      <c r="E200" s="148"/>
      <c r="F200" s="148"/>
      <c r="G200" s="148"/>
      <c r="H200" s="148"/>
      <c r="I200" s="148"/>
      <c r="J200" s="148"/>
    </row>
    <row r="201" spans="1:10" ht="45.75" customHeight="1">
      <c r="A201" s="145">
        <v>34</v>
      </c>
      <c r="B201" s="1120"/>
      <c r="C201" s="1121"/>
      <c r="D201" s="1124" t="s">
        <v>335</v>
      </c>
      <c r="E201" s="1125"/>
      <c r="F201" s="1125"/>
      <c r="G201" s="1125"/>
      <c r="H201" s="1125"/>
      <c r="I201" s="1125"/>
      <c r="J201" s="1126"/>
    </row>
    <row r="202" spans="1:10" ht="45.75" customHeight="1">
      <c r="B202" s="1120"/>
      <c r="C202" s="1121"/>
      <c r="D202" s="1127"/>
      <c r="E202" s="1128"/>
      <c r="F202" s="1128"/>
      <c r="G202" s="1128"/>
      <c r="H202" s="1128"/>
      <c r="I202" s="1128"/>
      <c r="J202" s="1129"/>
    </row>
    <row r="203" spans="1:10" ht="45.75" customHeight="1">
      <c r="B203" s="1120"/>
      <c r="C203" s="1121"/>
      <c r="D203" s="1127"/>
      <c r="E203" s="1128"/>
      <c r="F203" s="1128"/>
      <c r="G203" s="1128"/>
      <c r="H203" s="1128"/>
      <c r="I203" s="1128"/>
      <c r="J203" s="1129"/>
    </row>
    <row r="204" spans="1:10" ht="45.75" customHeight="1">
      <c r="B204" s="149"/>
      <c r="C204" s="147"/>
      <c r="D204" s="1130"/>
      <c r="E204" s="1131"/>
      <c r="F204" s="1131"/>
      <c r="G204" s="1131"/>
      <c r="H204" s="1131"/>
      <c r="I204" s="1131"/>
      <c r="J204" s="1132"/>
    </row>
    <row r="205" spans="1:10" ht="8.25" customHeight="1">
      <c r="B205" s="148"/>
      <c r="C205" s="148"/>
      <c r="D205" s="148"/>
      <c r="E205" s="148"/>
      <c r="F205" s="148"/>
      <c r="G205" s="148"/>
      <c r="H205" s="148"/>
      <c r="I205" s="148"/>
      <c r="J205" s="148"/>
    </row>
    <row r="206" spans="1:10" ht="45.75" customHeight="1">
      <c r="A206" s="145">
        <v>35</v>
      </c>
      <c r="B206" s="1120"/>
      <c r="C206" s="1121"/>
      <c r="D206" s="1124" t="s">
        <v>335</v>
      </c>
      <c r="E206" s="1125"/>
      <c r="F206" s="1125"/>
      <c r="G206" s="1125"/>
      <c r="H206" s="1125"/>
      <c r="I206" s="1125"/>
      <c r="J206" s="1126"/>
    </row>
    <row r="207" spans="1:10" ht="45.75" customHeight="1">
      <c r="B207" s="1120"/>
      <c r="C207" s="1121"/>
      <c r="D207" s="1127"/>
      <c r="E207" s="1128"/>
      <c r="F207" s="1128"/>
      <c r="G207" s="1128"/>
      <c r="H207" s="1128"/>
      <c r="I207" s="1128"/>
      <c r="J207" s="1129"/>
    </row>
    <row r="208" spans="1:10" ht="45.75" customHeight="1">
      <c r="B208" s="1120"/>
      <c r="C208" s="1121"/>
      <c r="D208" s="1127"/>
      <c r="E208" s="1128"/>
      <c r="F208" s="1128"/>
      <c r="G208" s="1128"/>
      <c r="H208" s="1128"/>
      <c r="I208" s="1128"/>
      <c r="J208" s="1129"/>
    </row>
    <row r="209" spans="1:10" ht="45.75" customHeight="1">
      <c r="B209" s="149"/>
      <c r="C209" s="147"/>
      <c r="D209" s="1130"/>
      <c r="E209" s="1131"/>
      <c r="F209" s="1131"/>
      <c r="G209" s="1131"/>
      <c r="H209" s="1131"/>
      <c r="I209" s="1131"/>
      <c r="J209" s="1132"/>
    </row>
    <row r="210" spans="1:10">
      <c r="B210" s="144"/>
      <c r="C210" s="144"/>
    </row>
    <row r="211" spans="1:10" ht="15.75" customHeight="1">
      <c r="A211" s="142" t="s">
        <v>330</v>
      </c>
      <c r="B211" s="1122" t="s">
        <v>331</v>
      </c>
      <c r="C211" s="1123"/>
      <c r="D211" s="1133" t="s">
        <v>334</v>
      </c>
      <c r="E211" s="1134"/>
      <c r="F211" s="1134"/>
      <c r="G211" s="1134"/>
      <c r="H211" s="1134"/>
      <c r="I211" s="1134"/>
      <c r="J211" s="1135"/>
    </row>
    <row r="212" spans="1:10" ht="15.75" customHeight="1">
      <c r="B212" s="1122" t="s">
        <v>333</v>
      </c>
      <c r="C212" s="1123"/>
      <c r="D212" s="1136"/>
      <c r="E212" s="1137"/>
      <c r="F212" s="1137"/>
      <c r="G212" s="1137"/>
      <c r="H212" s="1137"/>
      <c r="I212" s="1137"/>
      <c r="J212" s="1138"/>
    </row>
    <row r="213" spans="1:10" ht="15.75" customHeight="1">
      <c r="B213" s="1122" t="s">
        <v>332</v>
      </c>
      <c r="C213" s="1123"/>
      <c r="D213" s="1136"/>
      <c r="E213" s="1137"/>
      <c r="F213" s="1137"/>
      <c r="G213" s="1137"/>
      <c r="H213" s="1137"/>
      <c r="I213" s="1137"/>
      <c r="J213" s="1138"/>
    </row>
    <row r="214" spans="1:10" ht="15.75" customHeight="1">
      <c r="B214" s="143" t="s">
        <v>346</v>
      </c>
      <c r="C214" s="143" t="s">
        <v>341</v>
      </c>
      <c r="D214" s="1139"/>
      <c r="E214" s="1140"/>
      <c r="F214" s="1140"/>
      <c r="G214" s="1140"/>
      <c r="H214" s="1140"/>
      <c r="I214" s="1140"/>
      <c r="J214" s="1141"/>
    </row>
    <row r="215" spans="1:10" ht="14.25" customHeight="1">
      <c r="D215" s="144"/>
      <c r="E215" s="144"/>
      <c r="F215" s="144"/>
      <c r="G215" s="144"/>
      <c r="H215" s="144"/>
      <c r="I215" s="144"/>
      <c r="J215" s="144"/>
    </row>
    <row r="216" spans="1:10" ht="45.75" customHeight="1">
      <c r="A216" s="145">
        <v>36</v>
      </c>
      <c r="B216" s="1120"/>
      <c r="C216" s="1121"/>
      <c r="D216" s="1124" t="s">
        <v>335</v>
      </c>
      <c r="E216" s="1125"/>
      <c r="F216" s="1125"/>
      <c r="G216" s="1125"/>
      <c r="H216" s="1125"/>
      <c r="I216" s="1125"/>
      <c r="J216" s="1126"/>
    </row>
    <row r="217" spans="1:10" ht="45.75" customHeight="1">
      <c r="B217" s="1120"/>
      <c r="C217" s="1121"/>
      <c r="D217" s="1127"/>
      <c r="E217" s="1128"/>
      <c r="F217" s="1128"/>
      <c r="G217" s="1128"/>
      <c r="H217" s="1128"/>
      <c r="I217" s="1128"/>
      <c r="J217" s="1129"/>
    </row>
    <row r="218" spans="1:10" ht="45.75" customHeight="1">
      <c r="B218" s="1120"/>
      <c r="C218" s="1121"/>
      <c r="D218" s="1127"/>
      <c r="E218" s="1128"/>
      <c r="F218" s="1128"/>
      <c r="G218" s="1128"/>
      <c r="H218" s="1128"/>
      <c r="I218" s="1128"/>
      <c r="J218" s="1129"/>
    </row>
    <row r="219" spans="1:10" ht="45.75" customHeight="1">
      <c r="B219" s="149"/>
      <c r="C219" s="147"/>
      <c r="D219" s="1130"/>
      <c r="E219" s="1131"/>
      <c r="F219" s="1131"/>
      <c r="G219" s="1131"/>
      <c r="H219" s="1131"/>
      <c r="I219" s="1131"/>
      <c r="J219" s="1132"/>
    </row>
  </sheetData>
  <mergeCells count="176">
    <mergeCell ref="B216:C216"/>
    <mergeCell ref="B217:C217"/>
    <mergeCell ref="D211:J214"/>
    <mergeCell ref="B213:C213"/>
    <mergeCell ref="D216:J219"/>
    <mergeCell ref="B218:C218"/>
    <mergeCell ref="B211:C211"/>
    <mergeCell ref="B212:C212"/>
    <mergeCell ref="B206:C206"/>
    <mergeCell ref="D206:J209"/>
    <mergeCell ref="B207:C207"/>
    <mergeCell ref="B208:C208"/>
    <mergeCell ref="B196:C196"/>
    <mergeCell ref="D196:J199"/>
    <mergeCell ref="B197:C197"/>
    <mergeCell ref="B198:C198"/>
    <mergeCell ref="B201:C201"/>
    <mergeCell ref="D201:J204"/>
    <mergeCell ref="B202:C202"/>
    <mergeCell ref="B203:C203"/>
    <mergeCell ref="B186:C186"/>
    <mergeCell ref="D186:J189"/>
    <mergeCell ref="B187:C187"/>
    <mergeCell ref="B188:C188"/>
    <mergeCell ref="B191:C191"/>
    <mergeCell ref="D191:J194"/>
    <mergeCell ref="B192:C192"/>
    <mergeCell ref="B193:C193"/>
    <mergeCell ref="B177:C177"/>
    <mergeCell ref="B178:C178"/>
    <mergeCell ref="B181:C181"/>
    <mergeCell ref="D181:J184"/>
    <mergeCell ref="B182:C182"/>
    <mergeCell ref="B183:C183"/>
    <mergeCell ref="B168:C168"/>
    <mergeCell ref="B171:C171"/>
    <mergeCell ref="B172:C172"/>
    <mergeCell ref="B173:C173"/>
    <mergeCell ref="B176:C176"/>
    <mergeCell ref="D171:J174"/>
    <mergeCell ref="D176:J179"/>
    <mergeCell ref="B161:C161"/>
    <mergeCell ref="B162:C162"/>
    <mergeCell ref="B163:C163"/>
    <mergeCell ref="B166:C166"/>
    <mergeCell ref="B167:C167"/>
    <mergeCell ref="B152:C152"/>
    <mergeCell ref="B153:C153"/>
    <mergeCell ref="B156:C156"/>
    <mergeCell ref="B157:C157"/>
    <mergeCell ref="B158:C158"/>
    <mergeCell ref="B143:C143"/>
    <mergeCell ref="B146:C146"/>
    <mergeCell ref="B147:C147"/>
    <mergeCell ref="B148:C148"/>
    <mergeCell ref="B151:C151"/>
    <mergeCell ref="B136:C136"/>
    <mergeCell ref="B137:C137"/>
    <mergeCell ref="B138:C138"/>
    <mergeCell ref="B141:C141"/>
    <mergeCell ref="B142:C142"/>
    <mergeCell ref="B127:C127"/>
    <mergeCell ref="B128:C128"/>
    <mergeCell ref="B131:C131"/>
    <mergeCell ref="B132:C132"/>
    <mergeCell ref="B133:C133"/>
    <mergeCell ref="B118:C118"/>
    <mergeCell ref="B121:C121"/>
    <mergeCell ref="B122:C122"/>
    <mergeCell ref="B123:C123"/>
    <mergeCell ref="B126:C126"/>
    <mergeCell ref="B111:C111"/>
    <mergeCell ref="B112:C112"/>
    <mergeCell ref="B113:C113"/>
    <mergeCell ref="B116:C116"/>
    <mergeCell ref="B117:C117"/>
    <mergeCell ref="B102:C102"/>
    <mergeCell ref="B103:C103"/>
    <mergeCell ref="B106:C106"/>
    <mergeCell ref="B107:C107"/>
    <mergeCell ref="B108:C108"/>
    <mergeCell ref="B93:C93"/>
    <mergeCell ref="B96:C96"/>
    <mergeCell ref="B97:C97"/>
    <mergeCell ref="B98:C98"/>
    <mergeCell ref="B101:C101"/>
    <mergeCell ref="B86:C86"/>
    <mergeCell ref="B87:C87"/>
    <mergeCell ref="B88:C88"/>
    <mergeCell ref="B91:C91"/>
    <mergeCell ref="B92:C92"/>
    <mergeCell ref="B77:C77"/>
    <mergeCell ref="B78:C78"/>
    <mergeCell ref="B81:C81"/>
    <mergeCell ref="B82:C82"/>
    <mergeCell ref="B83:C83"/>
    <mergeCell ref="B68:C68"/>
    <mergeCell ref="B71:C71"/>
    <mergeCell ref="B72:C72"/>
    <mergeCell ref="B73:C73"/>
    <mergeCell ref="B76:C76"/>
    <mergeCell ref="D31:J34"/>
    <mergeCell ref="D36:J39"/>
    <mergeCell ref="D41:J44"/>
    <mergeCell ref="D46:J49"/>
    <mergeCell ref="D51:J54"/>
    <mergeCell ref="D56:J59"/>
    <mergeCell ref="D86:J89"/>
    <mergeCell ref="D151:J154"/>
    <mergeCell ref="D156:J159"/>
    <mergeCell ref="D161:J164"/>
    <mergeCell ref="D166:J169"/>
    <mergeCell ref="D61:J64"/>
    <mergeCell ref="D66:J69"/>
    <mergeCell ref="D71:J74"/>
    <mergeCell ref="D81:J84"/>
    <mergeCell ref="D146:J149"/>
    <mergeCell ref="D91:J94"/>
    <mergeCell ref="D96:J99"/>
    <mergeCell ref="D101:J104"/>
    <mergeCell ref="D106:J109"/>
    <mergeCell ref="D111:J114"/>
    <mergeCell ref="D116:J119"/>
    <mergeCell ref="D121:J124"/>
    <mergeCell ref="D126:J129"/>
    <mergeCell ref="D131:J134"/>
    <mergeCell ref="D136:J139"/>
    <mergeCell ref="D141:J144"/>
    <mergeCell ref="B1:C1"/>
    <mergeCell ref="B2:C2"/>
    <mergeCell ref="B3:C3"/>
    <mergeCell ref="B6:C6"/>
    <mergeCell ref="D76:J79"/>
    <mergeCell ref="D21:J24"/>
    <mergeCell ref="D26:J29"/>
    <mergeCell ref="D16:J19"/>
    <mergeCell ref="D6:J9"/>
    <mergeCell ref="D1:J4"/>
    <mergeCell ref="D11:J14"/>
    <mergeCell ref="B61:C61"/>
    <mergeCell ref="B62:C62"/>
    <mergeCell ref="B63:C63"/>
    <mergeCell ref="B66:C66"/>
    <mergeCell ref="B67:C67"/>
    <mergeCell ref="B7:C7"/>
    <mergeCell ref="B8:C8"/>
    <mergeCell ref="B11:C11"/>
    <mergeCell ref="B12:C12"/>
    <mergeCell ref="B13:C13"/>
    <mergeCell ref="B16:C16"/>
    <mergeCell ref="B17:C17"/>
    <mergeCell ref="B18:C18"/>
    <mergeCell ref="B21:C21"/>
    <mergeCell ref="B22:C22"/>
    <mergeCell ref="B23:C23"/>
    <mergeCell ref="B26:C26"/>
    <mergeCell ref="B27:C27"/>
    <mergeCell ref="B28:C28"/>
    <mergeCell ref="B31:C31"/>
    <mergeCell ref="B32:C32"/>
    <mergeCell ref="B33:C33"/>
    <mergeCell ref="B58:C58"/>
    <mergeCell ref="B48:C48"/>
    <mergeCell ref="B51:C51"/>
    <mergeCell ref="B52:C52"/>
    <mergeCell ref="B53:C53"/>
    <mergeCell ref="B56:C56"/>
    <mergeCell ref="B36:C36"/>
    <mergeCell ref="B37:C37"/>
    <mergeCell ref="B38:C38"/>
    <mergeCell ref="B41:C41"/>
    <mergeCell ref="B42:C42"/>
    <mergeCell ref="B43:C43"/>
    <mergeCell ref="B46:C46"/>
    <mergeCell ref="B47:C47"/>
    <mergeCell ref="B57:C57"/>
  </mergeCells>
  <phoneticPr fontId="9"/>
  <pageMargins left="0.70866141732283472" right="0.70866141732283472" top="0.39370078740157483" bottom="0.39370078740157483" header="0" footer="0"/>
  <pageSetup paperSize="9" scale="71" fitToHeight="0" orientation="portrait" r:id="rId1"/>
  <headerFooter scaleWithDoc="0">
    <oddFooter>&amp;R&amp;"ＭＳ ゴシック,標準"&amp;12整理番号：（事務局記入欄）</oddFooter>
  </headerFooter>
  <rowBreaks count="7" manualBreakCount="7">
    <brk id="30" max="16383" man="1"/>
    <brk id="60" max="16383" man="1"/>
    <brk id="90" max="16383" man="1"/>
    <brk id="120" max="16383" man="1"/>
    <brk id="150" max="16383" man="1"/>
    <brk id="180" max="9" man="1"/>
    <brk id="210" max="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U142"/>
  <sheetViews>
    <sheetView view="pageBreakPreview" topLeftCell="A5" zoomScale="70" zoomScaleNormal="80" zoomScaleSheetLayoutView="70" workbookViewId="0">
      <selection activeCell="H19" sqref="H19"/>
    </sheetView>
  </sheetViews>
  <sheetFormatPr defaultColWidth="9" defaultRowHeight="20.149999999999999" customHeight="1"/>
  <cols>
    <col min="1" max="1" width="4.83203125" style="150" bestFit="1" customWidth="1"/>
    <col min="2" max="3" width="4.58203125" style="150" customWidth="1"/>
    <col min="4" max="4" width="4.58203125" style="150" hidden="1" customWidth="1"/>
    <col min="5" max="5" width="20.58203125" style="152" customWidth="1"/>
    <col min="6" max="6" width="4.58203125" style="152" hidden="1" customWidth="1"/>
    <col min="7" max="7" width="58.58203125" style="150" customWidth="1"/>
    <col min="8" max="8" width="16.25" style="302" customWidth="1"/>
    <col min="9" max="9" width="6.58203125" style="154" customWidth="1"/>
    <col min="10" max="10" width="4.58203125" style="154" customWidth="1"/>
    <col min="11" max="11" width="6.58203125" style="154" customWidth="1"/>
    <col min="12" max="12" width="4.58203125" style="154" customWidth="1"/>
    <col min="13" max="13" width="6.58203125" style="155" customWidth="1"/>
    <col min="14" max="14" width="15.1640625" style="154" customWidth="1"/>
    <col min="15" max="15" width="17.33203125" style="157" customWidth="1"/>
    <col min="16" max="16" width="9" style="150"/>
    <col min="17" max="17" width="4.58203125" style="150" customWidth="1"/>
    <col min="18" max="18" width="15.4140625" style="150" customWidth="1"/>
    <col min="19" max="16384" width="9" style="150"/>
  </cols>
  <sheetData>
    <row r="1" spans="1:18" ht="26.25" customHeight="1">
      <c r="B1" s="151" t="s">
        <v>445</v>
      </c>
      <c r="H1" s="153"/>
      <c r="O1" s="156"/>
    </row>
    <row r="2" spans="1:18" ht="9.65" customHeight="1">
      <c r="B2" s="151"/>
      <c r="H2" s="153"/>
      <c r="P2" s="158"/>
    </row>
    <row r="3" spans="1:18" s="159" customFormat="1" ht="34.5" customHeight="1">
      <c r="E3" s="160" t="s">
        <v>362</v>
      </c>
      <c r="F3" s="161"/>
      <c r="G3" s="162" t="str">
        <f>IF(ISBLANK(総表!C17),"",総表!C17)</f>
        <v/>
      </c>
      <c r="H3" s="163" t="s">
        <v>363</v>
      </c>
      <c r="I3" s="1142" t="str">
        <f>IF(ISBLANK(総表!C25),"",総表!C25)</f>
        <v/>
      </c>
      <c r="J3" s="1143"/>
      <c r="K3" s="1143"/>
      <c r="L3" s="1143"/>
      <c r="M3" s="1143"/>
      <c r="N3" s="1143"/>
      <c r="O3" s="1143"/>
      <c r="P3" s="1143"/>
      <c r="Q3" s="159" t="s">
        <v>416</v>
      </c>
    </row>
    <row r="4" spans="1:18" s="159" customFormat="1" ht="30.65" customHeight="1">
      <c r="E4" s="161"/>
      <c r="F4" s="161"/>
      <c r="H4" s="164"/>
      <c r="I4" s="165"/>
      <c r="J4" s="165"/>
      <c r="K4" s="165"/>
      <c r="L4" s="165"/>
      <c r="M4" s="166"/>
      <c r="N4" s="165"/>
      <c r="O4" s="156"/>
      <c r="P4" s="158"/>
    </row>
    <row r="5" spans="1:18" s="159" customFormat="1" ht="30.65" customHeight="1">
      <c r="B5" s="1144" t="s">
        <v>199</v>
      </c>
      <c r="C5" s="1144"/>
      <c r="D5" s="1144"/>
      <c r="E5" s="1144"/>
      <c r="F5" s="167" t="s">
        <v>364</v>
      </c>
      <c r="G5" s="303" t="s">
        <v>370</v>
      </c>
      <c r="H5" s="164"/>
      <c r="I5" s="165"/>
      <c r="J5" s="165"/>
      <c r="K5" s="165"/>
      <c r="L5" s="165"/>
      <c r="M5" s="166"/>
      <c r="N5" s="165"/>
      <c r="O5" s="156"/>
      <c r="P5" s="158"/>
    </row>
    <row r="6" spans="1:18" s="159" customFormat="1" ht="30.65" customHeight="1">
      <c r="E6" s="161"/>
      <c r="F6" s="161"/>
      <c r="H6" s="164"/>
      <c r="I6" s="165"/>
      <c r="J6" s="165"/>
      <c r="K6" s="165"/>
      <c r="L6" s="165"/>
      <c r="M6" s="166"/>
      <c r="N6" s="165"/>
      <c r="O6" s="156"/>
      <c r="P6" s="158"/>
    </row>
    <row r="7" spans="1:18" ht="20.149999999999999" customHeight="1">
      <c r="B7" s="168" t="s">
        <v>445</v>
      </c>
      <c r="H7" s="153" t="s">
        <v>439</v>
      </c>
      <c r="P7" s="158"/>
    </row>
    <row r="8" spans="1:18" ht="20.149999999999999" customHeight="1">
      <c r="A8" s="169"/>
      <c r="B8" s="170" t="s">
        <v>105</v>
      </c>
      <c r="C8" s="171"/>
      <c r="D8" s="171"/>
      <c r="E8" s="172"/>
      <c r="F8" s="173"/>
      <c r="G8" s="174"/>
      <c r="H8" s="175" t="s">
        <v>446</v>
      </c>
      <c r="I8" s="176"/>
      <c r="J8" s="176"/>
      <c r="K8" s="176"/>
      <c r="L8" s="176"/>
      <c r="M8" s="177"/>
      <c r="N8" s="176"/>
    </row>
    <row r="9" spans="1:18" ht="20.149999999999999" customHeight="1">
      <c r="A9" s="169"/>
      <c r="B9" s="178"/>
      <c r="C9" s="1161" t="s">
        <v>336</v>
      </c>
      <c r="D9" s="1162"/>
      <c r="E9" s="1162"/>
      <c r="F9" s="1162"/>
      <c r="G9" s="1163"/>
      <c r="H9" s="179">
        <f>O25</f>
        <v>0</v>
      </c>
      <c r="I9" s="180"/>
      <c r="J9" s="180"/>
      <c r="K9" s="180"/>
      <c r="L9" s="180"/>
      <c r="M9" s="181"/>
      <c r="N9" s="180"/>
    </row>
    <row r="10" spans="1:18" ht="20.149999999999999" customHeight="1">
      <c r="A10" s="169"/>
      <c r="B10" s="178"/>
      <c r="C10" s="1158" t="s">
        <v>337</v>
      </c>
      <c r="D10" s="1159"/>
      <c r="E10" s="1159"/>
      <c r="F10" s="1159"/>
      <c r="G10" s="1160"/>
      <c r="H10" s="182">
        <f>O56</f>
        <v>0</v>
      </c>
      <c r="I10" s="180"/>
      <c r="J10" s="180"/>
      <c r="K10" s="180"/>
      <c r="L10" s="180"/>
      <c r="M10" s="181"/>
      <c r="N10" s="180"/>
    </row>
    <row r="11" spans="1:18" ht="20.149999999999999" customHeight="1">
      <c r="A11" s="169"/>
      <c r="B11" s="178"/>
      <c r="C11" s="1166" t="s">
        <v>338</v>
      </c>
      <c r="D11" s="1167"/>
      <c r="E11" s="1167"/>
      <c r="F11" s="1167"/>
      <c r="G11" s="1168"/>
      <c r="H11" s="183">
        <f>O87</f>
        <v>0</v>
      </c>
      <c r="I11" s="180"/>
      <c r="J11" s="180"/>
      <c r="K11" s="180"/>
      <c r="L11" s="180"/>
      <c r="M11" s="181"/>
      <c r="N11" s="180"/>
    </row>
    <row r="12" spans="1:18" ht="20.149999999999999" customHeight="1">
      <c r="A12" s="169"/>
      <c r="B12" s="178"/>
      <c r="C12" s="184" t="s">
        <v>110</v>
      </c>
      <c r="D12" s="185"/>
      <c r="E12" s="186"/>
      <c r="F12" s="187"/>
      <c r="G12" s="188"/>
      <c r="H12" s="189">
        <f>SUM(H9:H11)</f>
        <v>0</v>
      </c>
      <c r="I12" s="180"/>
      <c r="J12" s="180"/>
      <c r="K12" s="180"/>
      <c r="L12" s="180"/>
      <c r="M12" s="181"/>
      <c r="N12" s="180"/>
    </row>
    <row r="13" spans="1:18" ht="20.149999999999999" customHeight="1">
      <c r="A13" s="169"/>
      <c r="B13" s="178"/>
      <c r="C13" s="190"/>
      <c r="D13" s="191"/>
      <c r="E13" s="192" t="s">
        <v>108</v>
      </c>
      <c r="F13" s="193"/>
      <c r="G13" s="194"/>
      <c r="H13" s="179">
        <f>SUM(R25,R56,R87)</f>
        <v>0</v>
      </c>
      <c r="I13" s="180"/>
      <c r="J13" s="195"/>
      <c r="K13" s="195"/>
      <c r="L13" s="195"/>
      <c r="M13" s="195"/>
      <c r="N13" s="195"/>
      <c r="O13" s="195"/>
      <c r="R13" s="196" t="s">
        <v>200</v>
      </c>
    </row>
    <row r="14" spans="1:18" ht="20.149999999999999" customHeight="1">
      <c r="A14" s="169"/>
      <c r="B14" s="178"/>
      <c r="C14" s="197"/>
      <c r="D14" s="198"/>
      <c r="E14" s="199" t="s">
        <v>109</v>
      </c>
      <c r="F14" s="200"/>
      <c r="G14" s="201"/>
      <c r="H14" s="202">
        <f>IF(R14="2",0,H12-H13)</f>
        <v>0</v>
      </c>
      <c r="I14" s="180"/>
      <c r="J14" s="195"/>
      <c r="K14" s="195"/>
      <c r="L14" s="195"/>
      <c r="M14" s="195"/>
      <c r="N14" s="195"/>
      <c r="O14" s="195"/>
      <c r="R14" s="203" t="str">
        <f>LEFT(G5,1)</f>
        <v>要</v>
      </c>
    </row>
    <row r="15" spans="1:18" ht="20.149999999999999" customHeight="1">
      <c r="A15" s="169"/>
      <c r="B15" s="178"/>
      <c r="C15" s="204" t="s">
        <v>111</v>
      </c>
      <c r="D15" s="205"/>
      <c r="E15" s="206"/>
      <c r="F15" s="207"/>
      <c r="G15" s="208"/>
      <c r="H15" s="209">
        <f>IF(R14="1",ROUNDDOWN(H14*10/110,0),0)</f>
        <v>0</v>
      </c>
      <c r="I15" s="180"/>
      <c r="J15" s="180"/>
      <c r="K15" s="180"/>
      <c r="L15" s="180"/>
      <c r="M15" s="181"/>
      <c r="N15" s="180"/>
      <c r="Q15" s="472" t="s">
        <v>417</v>
      </c>
    </row>
    <row r="16" spans="1:18" ht="20.149999999999999" customHeight="1">
      <c r="A16" s="169"/>
      <c r="B16" s="1156"/>
      <c r="C16" s="204" t="s">
        <v>348</v>
      </c>
      <c r="D16" s="205"/>
      <c r="E16" s="206"/>
      <c r="F16" s="207"/>
      <c r="G16" s="208"/>
      <c r="H16" s="209">
        <f>H12-H15</f>
        <v>0</v>
      </c>
      <c r="I16" s="180"/>
      <c r="J16" s="180"/>
      <c r="K16" s="180"/>
      <c r="L16" s="180"/>
      <c r="M16" s="181"/>
      <c r="N16" s="180"/>
      <c r="Q16" s="472" t="s">
        <v>418</v>
      </c>
    </row>
    <row r="17" spans="1:18" ht="20.149999999999999" customHeight="1">
      <c r="A17" s="169"/>
      <c r="B17" s="1157"/>
      <c r="C17" s="1164" t="s">
        <v>239</v>
      </c>
      <c r="D17" s="1165"/>
      <c r="E17" s="1165"/>
      <c r="F17" s="207"/>
      <c r="G17" s="208"/>
      <c r="H17" s="209">
        <f>O118</f>
        <v>0</v>
      </c>
      <c r="I17" s="180"/>
      <c r="J17" s="180"/>
      <c r="K17" s="180"/>
      <c r="L17" s="180"/>
      <c r="M17" s="181"/>
      <c r="N17" s="180"/>
    </row>
    <row r="18" spans="1:18" ht="10" customHeight="1">
      <c r="A18" s="169"/>
      <c r="B18" s="210"/>
      <c r="C18" s="211"/>
      <c r="D18" s="210"/>
      <c r="E18" s="212"/>
      <c r="F18" s="210"/>
      <c r="G18" s="213"/>
      <c r="H18" s="214"/>
      <c r="I18" s="215"/>
      <c r="J18" s="215"/>
      <c r="K18" s="215"/>
      <c r="L18" s="215"/>
      <c r="M18" s="216"/>
      <c r="N18" s="215"/>
      <c r="O18" s="217"/>
    </row>
    <row r="19" spans="1:18" ht="20.149999999999999" customHeight="1">
      <c r="A19" s="169"/>
      <c r="B19" s="218" t="s">
        <v>403</v>
      </c>
      <c r="C19" s="219"/>
      <c r="D19" s="219"/>
      <c r="E19" s="220"/>
      <c r="F19" s="219"/>
      <c r="G19" s="219"/>
      <c r="H19" s="209">
        <f>MIN(R129,O129)</f>
        <v>0</v>
      </c>
      <c r="I19" s="221"/>
      <c r="P19" s="223"/>
    </row>
    <row r="20" spans="1:18" ht="10" customHeight="1">
      <c r="A20" s="169"/>
      <c r="B20" s="210"/>
      <c r="C20" s="213"/>
      <c r="D20" s="213"/>
      <c r="E20" s="224"/>
      <c r="F20" s="225"/>
      <c r="G20" s="226"/>
      <c r="H20" s="227"/>
      <c r="I20" s="228"/>
      <c r="J20" s="228"/>
      <c r="L20" s="228"/>
      <c r="O20" s="217"/>
    </row>
    <row r="21" spans="1:18" ht="20.149999999999999" customHeight="1">
      <c r="A21" s="169"/>
      <c r="B21" s="229" t="s">
        <v>100</v>
      </c>
      <c r="C21" s="213"/>
      <c r="D21" s="213"/>
      <c r="E21" s="224"/>
      <c r="F21" s="225"/>
      <c r="G21" s="226"/>
      <c r="H21" s="227"/>
      <c r="I21" s="228"/>
      <c r="J21" s="228"/>
      <c r="L21" s="228"/>
      <c r="O21" s="217"/>
    </row>
    <row r="22" spans="1:18" ht="20.149999999999999" customHeight="1">
      <c r="B22" s="230" t="s">
        <v>5</v>
      </c>
      <c r="C22" s="230" t="s">
        <v>113</v>
      </c>
      <c r="D22" s="230" t="s">
        <v>112</v>
      </c>
      <c r="E22" s="230" t="s">
        <v>7</v>
      </c>
      <c r="F22" s="230" t="s">
        <v>115</v>
      </c>
      <c r="G22" s="230" t="s">
        <v>101</v>
      </c>
      <c r="H22" s="231" t="s">
        <v>102</v>
      </c>
      <c r="I22" s="1148" t="s">
        <v>197</v>
      </c>
      <c r="J22" s="1148"/>
      <c r="K22" s="1148" t="s">
        <v>198</v>
      </c>
      <c r="L22" s="1148"/>
      <c r="M22" s="232" t="s">
        <v>103</v>
      </c>
      <c r="N22" s="231" t="s">
        <v>104</v>
      </c>
      <c r="O22" s="175" t="s">
        <v>440</v>
      </c>
      <c r="P22" s="230" t="s">
        <v>179</v>
      </c>
    </row>
    <row r="23" spans="1:18" ht="20.149999999999999" customHeight="1">
      <c r="B23" s="233" t="s">
        <v>105</v>
      </c>
      <c r="C23" s="234"/>
      <c r="D23" s="234"/>
      <c r="E23" s="234"/>
      <c r="F23" s="234"/>
      <c r="G23" s="234"/>
      <c r="H23" s="235"/>
      <c r="I23" s="235"/>
      <c r="J23" s="235"/>
      <c r="K23" s="235"/>
      <c r="L23" s="235"/>
      <c r="M23" s="236"/>
      <c r="N23" s="237"/>
      <c r="O23" s="238"/>
      <c r="P23" s="239"/>
    </row>
    <row r="24" spans="1:18" ht="20.149999999999999" customHeight="1">
      <c r="B24" s="240"/>
      <c r="C24" s="241" t="s">
        <v>236</v>
      </c>
      <c r="D24" s="242"/>
      <c r="E24" s="243"/>
      <c r="F24" s="242"/>
      <c r="G24" s="242"/>
      <c r="H24" s="244"/>
      <c r="I24" s="245"/>
      <c r="J24" s="245"/>
      <c r="K24" s="245"/>
      <c r="L24" s="245"/>
      <c r="M24" s="246"/>
      <c r="N24" s="247"/>
      <c r="O24" s="248"/>
      <c r="P24" s="249"/>
      <c r="R24" s="250" t="s">
        <v>180</v>
      </c>
    </row>
    <row r="25" spans="1:18" ht="20.149999999999999" customHeight="1">
      <c r="A25" s="150">
        <v>1</v>
      </c>
      <c r="B25" s="251"/>
      <c r="C25" s="252"/>
      <c r="D25" s="161"/>
      <c r="E25" s="71"/>
      <c r="F25" s="72"/>
      <c r="G25" s="72"/>
      <c r="H25" s="73"/>
      <c r="I25" s="73"/>
      <c r="J25" s="74"/>
      <c r="K25" s="73"/>
      <c r="L25" s="74"/>
      <c r="M25" s="75"/>
      <c r="N25" s="253" t="str">
        <f>IF(ISNUMBER(H25),(ROUND(PRODUCT(H25,I25,K25,M25),0)),"")</f>
        <v/>
      </c>
      <c r="O25" s="254">
        <f>ROUNDDOWN(SUM(N25:N54),0)</f>
        <v>0</v>
      </c>
      <c r="P25" s="76" t="s">
        <v>46</v>
      </c>
      <c r="R25" s="255">
        <f>ROUNDDOWN(SUMIF(P25:P54,"課税対象外",N25:N54),0)</f>
        <v>0</v>
      </c>
    </row>
    <row r="26" spans="1:18" ht="20.149999999999999" customHeight="1">
      <c r="A26" s="150">
        <v>2</v>
      </c>
      <c r="B26" s="251"/>
      <c r="C26" s="252"/>
      <c r="D26" s="161"/>
      <c r="E26" s="77"/>
      <c r="F26" s="78"/>
      <c r="G26" s="78"/>
      <c r="H26" s="79"/>
      <c r="I26" s="79"/>
      <c r="J26" s="80"/>
      <c r="K26" s="79"/>
      <c r="L26" s="80"/>
      <c r="M26" s="81"/>
      <c r="N26" s="256" t="str">
        <f t="shared" ref="N26:N54" si="0">IF(ISNUMBER(H26),(ROUND(PRODUCT(H26,I26,K26,M26),0)),"")</f>
        <v/>
      </c>
      <c r="O26" s="257"/>
      <c r="P26" s="82" t="s">
        <v>46</v>
      </c>
      <c r="R26" s="154"/>
    </row>
    <row r="27" spans="1:18" ht="20.149999999999999" customHeight="1">
      <c r="A27" s="150">
        <v>3</v>
      </c>
      <c r="B27" s="251"/>
      <c r="C27" s="252"/>
      <c r="D27" s="161"/>
      <c r="E27" s="77"/>
      <c r="F27" s="78"/>
      <c r="G27" s="78"/>
      <c r="H27" s="79"/>
      <c r="I27" s="79"/>
      <c r="J27" s="80"/>
      <c r="K27" s="79"/>
      <c r="L27" s="80"/>
      <c r="M27" s="81"/>
      <c r="N27" s="256" t="str">
        <f t="shared" si="0"/>
        <v/>
      </c>
      <c r="O27" s="257"/>
      <c r="P27" s="82" t="s">
        <v>46</v>
      </c>
      <c r="R27" s="154"/>
    </row>
    <row r="28" spans="1:18" ht="20.149999999999999" customHeight="1">
      <c r="A28" s="150">
        <v>4</v>
      </c>
      <c r="B28" s="251"/>
      <c r="C28" s="252"/>
      <c r="D28" s="161"/>
      <c r="E28" s="77"/>
      <c r="F28" s="78"/>
      <c r="G28" s="78"/>
      <c r="H28" s="79"/>
      <c r="I28" s="79"/>
      <c r="J28" s="80"/>
      <c r="K28" s="79"/>
      <c r="L28" s="80"/>
      <c r="M28" s="81"/>
      <c r="N28" s="256" t="str">
        <f t="shared" si="0"/>
        <v/>
      </c>
      <c r="O28" s="257"/>
      <c r="P28" s="82" t="s">
        <v>46</v>
      </c>
      <c r="R28" s="154"/>
    </row>
    <row r="29" spans="1:18" ht="20.149999999999999" customHeight="1">
      <c r="A29" s="150">
        <v>5</v>
      </c>
      <c r="B29" s="251"/>
      <c r="C29" s="252"/>
      <c r="D29" s="161"/>
      <c r="E29" s="77"/>
      <c r="F29" s="78"/>
      <c r="G29" s="78"/>
      <c r="H29" s="79"/>
      <c r="I29" s="79"/>
      <c r="J29" s="80"/>
      <c r="K29" s="79"/>
      <c r="L29" s="80"/>
      <c r="M29" s="81"/>
      <c r="N29" s="256" t="str">
        <f t="shared" si="0"/>
        <v/>
      </c>
      <c r="O29" s="257"/>
      <c r="P29" s="82" t="s">
        <v>46</v>
      </c>
      <c r="R29" s="154"/>
    </row>
    <row r="30" spans="1:18" ht="20.149999999999999" customHeight="1">
      <c r="A30" s="150">
        <v>6</v>
      </c>
      <c r="B30" s="251"/>
      <c r="C30" s="252"/>
      <c r="D30" s="161"/>
      <c r="E30" s="77"/>
      <c r="F30" s="78"/>
      <c r="G30" s="78"/>
      <c r="H30" s="79"/>
      <c r="I30" s="79"/>
      <c r="J30" s="80"/>
      <c r="K30" s="79"/>
      <c r="L30" s="80"/>
      <c r="M30" s="81"/>
      <c r="N30" s="256" t="str">
        <f t="shared" si="0"/>
        <v/>
      </c>
      <c r="O30" s="257"/>
      <c r="P30" s="82" t="s">
        <v>46</v>
      </c>
      <c r="R30" s="154"/>
    </row>
    <row r="31" spans="1:18" ht="20.149999999999999" customHeight="1">
      <c r="A31" s="150">
        <v>7</v>
      </c>
      <c r="B31" s="251"/>
      <c r="C31" s="252"/>
      <c r="D31" s="161"/>
      <c r="E31" s="77"/>
      <c r="F31" s="78"/>
      <c r="G31" s="78"/>
      <c r="H31" s="79"/>
      <c r="I31" s="79"/>
      <c r="J31" s="80"/>
      <c r="K31" s="79"/>
      <c r="L31" s="80"/>
      <c r="M31" s="81"/>
      <c r="N31" s="256" t="str">
        <f t="shared" si="0"/>
        <v/>
      </c>
      <c r="O31" s="257"/>
      <c r="P31" s="82" t="s">
        <v>46</v>
      </c>
      <c r="R31" s="154"/>
    </row>
    <row r="32" spans="1:18" ht="20.149999999999999" customHeight="1">
      <c r="A32" s="150">
        <v>8</v>
      </c>
      <c r="B32" s="251"/>
      <c r="C32" s="252"/>
      <c r="D32" s="161"/>
      <c r="E32" s="77"/>
      <c r="F32" s="78"/>
      <c r="G32" s="78"/>
      <c r="H32" s="79"/>
      <c r="I32" s="79"/>
      <c r="J32" s="80"/>
      <c r="K32" s="79"/>
      <c r="L32" s="80"/>
      <c r="M32" s="81"/>
      <c r="N32" s="256" t="str">
        <f t="shared" si="0"/>
        <v/>
      </c>
      <c r="O32" s="257"/>
      <c r="P32" s="82" t="s">
        <v>46</v>
      </c>
      <c r="R32" s="154"/>
    </row>
    <row r="33" spans="1:18" ht="20.149999999999999" customHeight="1">
      <c r="A33" s="150">
        <v>9</v>
      </c>
      <c r="B33" s="251"/>
      <c r="C33" s="252"/>
      <c r="D33" s="161"/>
      <c r="E33" s="77"/>
      <c r="F33" s="78"/>
      <c r="G33" s="78"/>
      <c r="H33" s="79"/>
      <c r="I33" s="79"/>
      <c r="J33" s="80"/>
      <c r="K33" s="79"/>
      <c r="L33" s="80"/>
      <c r="M33" s="81"/>
      <c r="N33" s="256" t="str">
        <f t="shared" si="0"/>
        <v/>
      </c>
      <c r="O33" s="257"/>
      <c r="P33" s="82" t="s">
        <v>46</v>
      </c>
      <c r="R33" s="154"/>
    </row>
    <row r="34" spans="1:18" ht="20.149999999999999" customHeight="1">
      <c r="A34" s="150">
        <v>10</v>
      </c>
      <c r="B34" s="251"/>
      <c r="C34" s="252"/>
      <c r="D34" s="161"/>
      <c r="E34" s="77"/>
      <c r="F34" s="78"/>
      <c r="G34" s="78"/>
      <c r="H34" s="79"/>
      <c r="I34" s="79"/>
      <c r="J34" s="80"/>
      <c r="K34" s="79"/>
      <c r="L34" s="80"/>
      <c r="M34" s="81"/>
      <c r="N34" s="256" t="str">
        <f t="shared" si="0"/>
        <v/>
      </c>
      <c r="O34" s="257"/>
      <c r="P34" s="82" t="s">
        <v>46</v>
      </c>
      <c r="R34" s="154"/>
    </row>
    <row r="35" spans="1:18" ht="20.149999999999999" customHeight="1">
      <c r="A35" s="150">
        <v>11</v>
      </c>
      <c r="B35" s="251"/>
      <c r="C35" s="252"/>
      <c r="D35" s="161"/>
      <c r="E35" s="77"/>
      <c r="F35" s="78"/>
      <c r="G35" s="78"/>
      <c r="H35" s="79"/>
      <c r="I35" s="79"/>
      <c r="J35" s="80"/>
      <c r="K35" s="79"/>
      <c r="L35" s="80"/>
      <c r="M35" s="81"/>
      <c r="N35" s="256" t="str">
        <f t="shared" si="0"/>
        <v/>
      </c>
      <c r="O35" s="257"/>
      <c r="P35" s="82" t="s">
        <v>46</v>
      </c>
      <c r="R35" s="154"/>
    </row>
    <row r="36" spans="1:18" ht="20.149999999999999" customHeight="1">
      <c r="A36" s="150">
        <v>12</v>
      </c>
      <c r="B36" s="251"/>
      <c r="C36" s="252"/>
      <c r="D36" s="161"/>
      <c r="E36" s="77"/>
      <c r="F36" s="78"/>
      <c r="G36" s="78"/>
      <c r="H36" s="79"/>
      <c r="I36" s="79"/>
      <c r="J36" s="80"/>
      <c r="K36" s="79"/>
      <c r="L36" s="80"/>
      <c r="M36" s="81"/>
      <c r="N36" s="256" t="str">
        <f t="shared" si="0"/>
        <v/>
      </c>
      <c r="O36" s="257"/>
      <c r="P36" s="82" t="s">
        <v>46</v>
      </c>
      <c r="R36" s="154"/>
    </row>
    <row r="37" spans="1:18" ht="20.149999999999999" customHeight="1">
      <c r="A37" s="150">
        <v>13</v>
      </c>
      <c r="B37" s="251"/>
      <c r="C37" s="252"/>
      <c r="D37" s="161"/>
      <c r="E37" s="77"/>
      <c r="F37" s="78"/>
      <c r="G37" s="78"/>
      <c r="H37" s="79"/>
      <c r="I37" s="79"/>
      <c r="J37" s="80"/>
      <c r="K37" s="79"/>
      <c r="L37" s="80"/>
      <c r="M37" s="81"/>
      <c r="N37" s="256" t="str">
        <f t="shared" si="0"/>
        <v/>
      </c>
      <c r="O37" s="257"/>
      <c r="P37" s="82" t="s">
        <v>46</v>
      </c>
      <c r="R37" s="154"/>
    </row>
    <row r="38" spans="1:18" ht="20.149999999999999" customHeight="1">
      <c r="A38" s="150">
        <v>14</v>
      </c>
      <c r="B38" s="251"/>
      <c r="C38" s="252"/>
      <c r="D38" s="161"/>
      <c r="E38" s="77"/>
      <c r="F38" s="78"/>
      <c r="G38" s="78"/>
      <c r="H38" s="79"/>
      <c r="I38" s="79"/>
      <c r="J38" s="80"/>
      <c r="K38" s="79"/>
      <c r="L38" s="80"/>
      <c r="M38" s="81"/>
      <c r="N38" s="256" t="str">
        <f t="shared" si="0"/>
        <v/>
      </c>
      <c r="O38" s="257"/>
      <c r="P38" s="82" t="s">
        <v>46</v>
      </c>
      <c r="R38" s="154"/>
    </row>
    <row r="39" spans="1:18" ht="20.149999999999999" customHeight="1">
      <c r="A39" s="150">
        <v>15</v>
      </c>
      <c r="B39" s="251"/>
      <c r="C39" s="252"/>
      <c r="D39" s="161"/>
      <c r="E39" s="77"/>
      <c r="F39" s="78"/>
      <c r="G39" s="78"/>
      <c r="H39" s="79"/>
      <c r="I39" s="79"/>
      <c r="J39" s="80"/>
      <c r="K39" s="79"/>
      <c r="L39" s="80"/>
      <c r="M39" s="81"/>
      <c r="N39" s="256" t="str">
        <f t="shared" si="0"/>
        <v/>
      </c>
      <c r="O39" s="257"/>
      <c r="P39" s="82" t="s">
        <v>46</v>
      </c>
      <c r="R39" s="154"/>
    </row>
    <row r="40" spans="1:18" ht="20.149999999999999" customHeight="1">
      <c r="A40" s="150">
        <v>16</v>
      </c>
      <c r="B40" s="251"/>
      <c r="C40" s="252"/>
      <c r="D40" s="161"/>
      <c r="E40" s="77"/>
      <c r="F40" s="78"/>
      <c r="G40" s="78"/>
      <c r="H40" s="79"/>
      <c r="I40" s="79"/>
      <c r="J40" s="80"/>
      <c r="K40" s="79"/>
      <c r="L40" s="80"/>
      <c r="M40" s="81"/>
      <c r="N40" s="256" t="str">
        <f t="shared" si="0"/>
        <v/>
      </c>
      <c r="O40" s="257"/>
      <c r="P40" s="82" t="s">
        <v>46</v>
      </c>
      <c r="R40" s="154"/>
    </row>
    <row r="41" spans="1:18" ht="20.149999999999999" customHeight="1">
      <c r="A41" s="150">
        <v>17</v>
      </c>
      <c r="B41" s="251"/>
      <c r="C41" s="252"/>
      <c r="D41" s="161"/>
      <c r="E41" s="77"/>
      <c r="F41" s="78"/>
      <c r="G41" s="78"/>
      <c r="H41" s="79"/>
      <c r="I41" s="79"/>
      <c r="J41" s="80"/>
      <c r="K41" s="79"/>
      <c r="L41" s="80"/>
      <c r="M41" s="81"/>
      <c r="N41" s="256" t="str">
        <f t="shared" si="0"/>
        <v/>
      </c>
      <c r="O41" s="257"/>
      <c r="P41" s="82" t="s">
        <v>46</v>
      </c>
      <c r="R41" s="154"/>
    </row>
    <row r="42" spans="1:18" ht="20.149999999999999" customHeight="1">
      <c r="A42" s="150">
        <v>18</v>
      </c>
      <c r="B42" s="251"/>
      <c r="C42" s="252"/>
      <c r="D42" s="161"/>
      <c r="E42" s="77"/>
      <c r="F42" s="78"/>
      <c r="G42" s="78"/>
      <c r="H42" s="79"/>
      <c r="I42" s="79"/>
      <c r="J42" s="80"/>
      <c r="K42" s="79"/>
      <c r="L42" s="80"/>
      <c r="M42" s="81"/>
      <c r="N42" s="256" t="str">
        <f t="shared" si="0"/>
        <v/>
      </c>
      <c r="O42" s="257"/>
      <c r="P42" s="82" t="s">
        <v>46</v>
      </c>
      <c r="R42" s="154"/>
    </row>
    <row r="43" spans="1:18" ht="20.149999999999999" customHeight="1">
      <c r="A43" s="150">
        <v>19</v>
      </c>
      <c r="B43" s="251"/>
      <c r="C43" s="252"/>
      <c r="D43" s="161"/>
      <c r="E43" s="77"/>
      <c r="F43" s="78"/>
      <c r="G43" s="78"/>
      <c r="H43" s="79"/>
      <c r="I43" s="79"/>
      <c r="J43" s="80"/>
      <c r="K43" s="79"/>
      <c r="L43" s="80"/>
      <c r="M43" s="81"/>
      <c r="N43" s="256" t="str">
        <f t="shared" si="0"/>
        <v/>
      </c>
      <c r="O43" s="257"/>
      <c r="P43" s="82" t="s">
        <v>46</v>
      </c>
      <c r="R43" s="154"/>
    </row>
    <row r="44" spans="1:18" ht="20.149999999999999" customHeight="1">
      <c r="A44" s="150">
        <v>20</v>
      </c>
      <c r="B44" s="251"/>
      <c r="C44" s="252"/>
      <c r="D44" s="161"/>
      <c r="E44" s="77"/>
      <c r="F44" s="78"/>
      <c r="G44" s="78"/>
      <c r="H44" s="79"/>
      <c r="I44" s="79"/>
      <c r="J44" s="80"/>
      <c r="K44" s="79"/>
      <c r="L44" s="80"/>
      <c r="M44" s="81"/>
      <c r="N44" s="256" t="str">
        <f t="shared" si="0"/>
        <v/>
      </c>
      <c r="O44" s="257"/>
      <c r="P44" s="82" t="s">
        <v>46</v>
      </c>
      <c r="R44" s="154"/>
    </row>
    <row r="45" spans="1:18" ht="20.149999999999999" customHeight="1">
      <c r="A45" s="150">
        <v>21</v>
      </c>
      <c r="B45" s="251"/>
      <c r="C45" s="252"/>
      <c r="D45" s="161"/>
      <c r="E45" s="77"/>
      <c r="F45" s="78"/>
      <c r="G45" s="78"/>
      <c r="H45" s="79"/>
      <c r="I45" s="79"/>
      <c r="J45" s="80"/>
      <c r="K45" s="79"/>
      <c r="L45" s="80"/>
      <c r="M45" s="81"/>
      <c r="N45" s="256" t="str">
        <f t="shared" si="0"/>
        <v/>
      </c>
      <c r="O45" s="257"/>
      <c r="P45" s="82" t="s">
        <v>46</v>
      </c>
      <c r="R45" s="154"/>
    </row>
    <row r="46" spans="1:18" ht="20.149999999999999" customHeight="1">
      <c r="A46" s="150">
        <v>22</v>
      </c>
      <c r="B46" s="251"/>
      <c r="C46" s="252"/>
      <c r="D46" s="161"/>
      <c r="E46" s="77"/>
      <c r="F46" s="78"/>
      <c r="G46" s="78"/>
      <c r="H46" s="79"/>
      <c r="I46" s="79"/>
      <c r="J46" s="80"/>
      <c r="K46" s="79"/>
      <c r="L46" s="80"/>
      <c r="M46" s="81"/>
      <c r="N46" s="256" t="str">
        <f t="shared" si="0"/>
        <v/>
      </c>
      <c r="O46" s="257"/>
      <c r="P46" s="82" t="s">
        <v>46</v>
      </c>
      <c r="R46" s="154"/>
    </row>
    <row r="47" spans="1:18" ht="20.149999999999999" customHeight="1">
      <c r="A47" s="150">
        <v>23</v>
      </c>
      <c r="B47" s="251"/>
      <c r="C47" s="252"/>
      <c r="D47" s="161"/>
      <c r="E47" s="77"/>
      <c r="F47" s="78"/>
      <c r="G47" s="78"/>
      <c r="H47" s="79"/>
      <c r="I47" s="79"/>
      <c r="J47" s="80"/>
      <c r="K47" s="79"/>
      <c r="L47" s="80"/>
      <c r="M47" s="81"/>
      <c r="N47" s="256" t="str">
        <f t="shared" si="0"/>
        <v/>
      </c>
      <c r="O47" s="257"/>
      <c r="P47" s="82" t="s">
        <v>46</v>
      </c>
      <c r="R47" s="154"/>
    </row>
    <row r="48" spans="1:18" ht="20.149999999999999" customHeight="1">
      <c r="A48" s="150">
        <v>24</v>
      </c>
      <c r="B48" s="251"/>
      <c r="C48" s="252"/>
      <c r="D48" s="161"/>
      <c r="E48" s="77"/>
      <c r="F48" s="78"/>
      <c r="G48" s="78"/>
      <c r="H48" s="79"/>
      <c r="I48" s="79"/>
      <c r="J48" s="80"/>
      <c r="K48" s="79"/>
      <c r="L48" s="80"/>
      <c r="M48" s="81"/>
      <c r="N48" s="256" t="str">
        <f t="shared" si="0"/>
        <v/>
      </c>
      <c r="O48" s="257"/>
      <c r="P48" s="82" t="s">
        <v>46</v>
      </c>
      <c r="R48" s="154"/>
    </row>
    <row r="49" spans="1:18" ht="20.149999999999999" customHeight="1">
      <c r="A49" s="150">
        <v>25</v>
      </c>
      <c r="B49" s="251"/>
      <c r="C49" s="252"/>
      <c r="D49" s="161"/>
      <c r="E49" s="77"/>
      <c r="F49" s="78"/>
      <c r="G49" s="78"/>
      <c r="H49" s="79"/>
      <c r="I49" s="79"/>
      <c r="J49" s="80"/>
      <c r="K49" s="79"/>
      <c r="L49" s="80"/>
      <c r="M49" s="81"/>
      <c r="N49" s="256" t="str">
        <f t="shared" si="0"/>
        <v/>
      </c>
      <c r="O49" s="257"/>
      <c r="P49" s="82" t="s">
        <v>46</v>
      </c>
      <c r="R49" s="154"/>
    </row>
    <row r="50" spans="1:18" ht="20.149999999999999" customHeight="1">
      <c r="A50" s="150">
        <v>26</v>
      </c>
      <c r="B50" s="251"/>
      <c r="C50" s="252"/>
      <c r="D50" s="161"/>
      <c r="E50" s="77"/>
      <c r="F50" s="78"/>
      <c r="G50" s="78"/>
      <c r="H50" s="79"/>
      <c r="I50" s="79"/>
      <c r="J50" s="80"/>
      <c r="K50" s="79"/>
      <c r="L50" s="80"/>
      <c r="M50" s="81"/>
      <c r="N50" s="256" t="str">
        <f t="shared" si="0"/>
        <v/>
      </c>
      <c r="O50" s="257"/>
      <c r="P50" s="82" t="s">
        <v>46</v>
      </c>
      <c r="R50" s="154"/>
    </row>
    <row r="51" spans="1:18" ht="20.149999999999999" customHeight="1">
      <c r="A51" s="150">
        <v>27</v>
      </c>
      <c r="B51" s="251"/>
      <c r="C51" s="252"/>
      <c r="D51" s="161"/>
      <c r="E51" s="77"/>
      <c r="F51" s="78"/>
      <c r="G51" s="78"/>
      <c r="H51" s="79"/>
      <c r="I51" s="79"/>
      <c r="J51" s="80"/>
      <c r="K51" s="79"/>
      <c r="L51" s="80"/>
      <c r="M51" s="81"/>
      <c r="N51" s="256" t="str">
        <f t="shared" si="0"/>
        <v/>
      </c>
      <c r="O51" s="257"/>
      <c r="P51" s="82" t="s">
        <v>46</v>
      </c>
      <c r="R51" s="154"/>
    </row>
    <row r="52" spans="1:18" ht="20.149999999999999" customHeight="1">
      <c r="A52" s="150">
        <v>28</v>
      </c>
      <c r="B52" s="251"/>
      <c r="C52" s="252"/>
      <c r="D52" s="161"/>
      <c r="E52" s="77"/>
      <c r="F52" s="78"/>
      <c r="G52" s="78"/>
      <c r="H52" s="79"/>
      <c r="I52" s="79"/>
      <c r="J52" s="80"/>
      <c r="K52" s="79"/>
      <c r="L52" s="80"/>
      <c r="M52" s="81"/>
      <c r="N52" s="256" t="str">
        <f t="shared" si="0"/>
        <v/>
      </c>
      <c r="O52" s="257"/>
      <c r="P52" s="82" t="s">
        <v>46</v>
      </c>
      <c r="R52" s="154"/>
    </row>
    <row r="53" spans="1:18" ht="20.149999999999999" customHeight="1">
      <c r="A53" s="150">
        <v>29</v>
      </c>
      <c r="B53" s="251"/>
      <c r="C53" s="252"/>
      <c r="D53" s="161"/>
      <c r="E53" s="77"/>
      <c r="F53" s="78"/>
      <c r="G53" s="78"/>
      <c r="H53" s="79"/>
      <c r="I53" s="79"/>
      <c r="J53" s="80"/>
      <c r="K53" s="79"/>
      <c r="L53" s="80"/>
      <c r="M53" s="81"/>
      <c r="N53" s="256" t="str">
        <f t="shared" si="0"/>
        <v/>
      </c>
      <c r="O53" s="257"/>
      <c r="P53" s="82" t="s">
        <v>46</v>
      </c>
      <c r="R53" s="154"/>
    </row>
    <row r="54" spans="1:18" ht="20.149999999999999" customHeight="1">
      <c r="A54" s="150">
        <v>30</v>
      </c>
      <c r="B54" s="251"/>
      <c r="C54" s="258"/>
      <c r="D54" s="259"/>
      <c r="E54" s="83"/>
      <c r="F54" s="84"/>
      <c r="G54" s="84"/>
      <c r="H54" s="85"/>
      <c r="I54" s="85"/>
      <c r="J54" s="86"/>
      <c r="K54" s="85"/>
      <c r="L54" s="86"/>
      <c r="M54" s="87"/>
      <c r="N54" s="260" t="str">
        <f t="shared" si="0"/>
        <v/>
      </c>
      <c r="O54" s="261"/>
      <c r="P54" s="88" t="s">
        <v>46</v>
      </c>
      <c r="R54" s="154"/>
    </row>
    <row r="55" spans="1:18" ht="20.149999999999999" customHeight="1">
      <c r="B55" s="251"/>
      <c r="C55" s="241" t="s">
        <v>237</v>
      </c>
      <c r="D55" s="242"/>
      <c r="E55" s="304"/>
      <c r="F55" s="305"/>
      <c r="G55" s="304"/>
      <c r="H55" s="306"/>
      <c r="I55" s="307"/>
      <c r="J55" s="308"/>
      <c r="K55" s="307"/>
      <c r="L55" s="308"/>
      <c r="M55" s="309"/>
      <c r="N55" s="247"/>
      <c r="O55" s="248"/>
      <c r="P55" s="89"/>
      <c r="R55" s="262" t="s">
        <v>180</v>
      </c>
    </row>
    <row r="56" spans="1:18" ht="20.149999999999999" customHeight="1">
      <c r="A56" s="263">
        <v>1</v>
      </c>
      <c r="B56" s="251"/>
      <c r="C56" s="252"/>
      <c r="D56" s="161"/>
      <c r="E56" s="71"/>
      <c r="F56" s="72"/>
      <c r="G56" s="72"/>
      <c r="H56" s="73"/>
      <c r="I56" s="73"/>
      <c r="J56" s="74"/>
      <c r="K56" s="73"/>
      <c r="L56" s="74"/>
      <c r="M56" s="75"/>
      <c r="N56" s="253" t="str">
        <f>IF(ISNUMBER(H56),(ROUND(PRODUCT(H56,I56,K56,M56),0)),"")</f>
        <v/>
      </c>
      <c r="O56" s="254">
        <f>ROUNDDOWN(SUM(N56:N85),0)</f>
        <v>0</v>
      </c>
      <c r="P56" s="76" t="s">
        <v>46</v>
      </c>
      <c r="R56" s="255">
        <f>ROUNDDOWN(SUMIF(P56:P85,"課税対象外",N56:N85),0)</f>
        <v>0</v>
      </c>
    </row>
    <row r="57" spans="1:18" ht="20.149999999999999" customHeight="1">
      <c r="A57" s="263">
        <v>2</v>
      </c>
      <c r="B57" s="251"/>
      <c r="C57" s="252"/>
      <c r="D57" s="161"/>
      <c r="E57" s="77"/>
      <c r="F57" s="78"/>
      <c r="G57" s="78"/>
      <c r="H57" s="79"/>
      <c r="I57" s="79"/>
      <c r="J57" s="80"/>
      <c r="K57" s="79"/>
      <c r="L57" s="80"/>
      <c r="M57" s="81"/>
      <c r="N57" s="256" t="str">
        <f t="shared" ref="N57:N85" si="1">IF(ISNUMBER(H57),(ROUND(PRODUCT(H57,I57,K57,M57),0)),"")</f>
        <v/>
      </c>
      <c r="O57" s="257"/>
      <c r="P57" s="82" t="s">
        <v>46</v>
      </c>
      <c r="R57" s="154"/>
    </row>
    <row r="58" spans="1:18" ht="20.149999999999999" customHeight="1">
      <c r="A58" s="263">
        <v>3</v>
      </c>
      <c r="B58" s="251"/>
      <c r="C58" s="252"/>
      <c r="D58" s="161"/>
      <c r="E58" s="77"/>
      <c r="F58" s="78"/>
      <c r="G58" s="78"/>
      <c r="H58" s="79"/>
      <c r="I58" s="79"/>
      <c r="J58" s="80"/>
      <c r="K58" s="79"/>
      <c r="L58" s="80"/>
      <c r="M58" s="81"/>
      <c r="N58" s="256" t="str">
        <f t="shared" si="1"/>
        <v/>
      </c>
      <c r="O58" s="257"/>
      <c r="P58" s="82" t="s">
        <v>46</v>
      </c>
      <c r="R58" s="154"/>
    </row>
    <row r="59" spans="1:18" ht="20.149999999999999" customHeight="1">
      <c r="A59" s="263">
        <v>4</v>
      </c>
      <c r="B59" s="251"/>
      <c r="C59" s="252"/>
      <c r="D59" s="161"/>
      <c r="E59" s="77"/>
      <c r="F59" s="78"/>
      <c r="G59" s="78"/>
      <c r="H59" s="79"/>
      <c r="I59" s="79"/>
      <c r="J59" s="80"/>
      <c r="K59" s="79"/>
      <c r="L59" s="80"/>
      <c r="M59" s="81"/>
      <c r="N59" s="256" t="str">
        <f t="shared" si="1"/>
        <v/>
      </c>
      <c r="O59" s="257"/>
      <c r="P59" s="82" t="s">
        <v>46</v>
      </c>
      <c r="R59" s="154"/>
    </row>
    <row r="60" spans="1:18" ht="20.149999999999999" customHeight="1">
      <c r="A60" s="263">
        <v>5</v>
      </c>
      <c r="B60" s="251"/>
      <c r="C60" s="252"/>
      <c r="D60" s="161"/>
      <c r="E60" s="77"/>
      <c r="F60" s="78"/>
      <c r="G60" s="78"/>
      <c r="H60" s="79"/>
      <c r="I60" s="79"/>
      <c r="J60" s="80"/>
      <c r="K60" s="79"/>
      <c r="L60" s="80"/>
      <c r="M60" s="81"/>
      <c r="N60" s="256" t="str">
        <f t="shared" si="1"/>
        <v/>
      </c>
      <c r="O60" s="257"/>
      <c r="P60" s="82" t="s">
        <v>46</v>
      </c>
      <c r="R60" s="154"/>
    </row>
    <row r="61" spans="1:18" ht="20.149999999999999" customHeight="1">
      <c r="A61" s="263">
        <v>6</v>
      </c>
      <c r="B61" s="251"/>
      <c r="C61" s="252"/>
      <c r="D61" s="161"/>
      <c r="E61" s="77"/>
      <c r="F61" s="78"/>
      <c r="G61" s="78"/>
      <c r="H61" s="79"/>
      <c r="I61" s="79"/>
      <c r="J61" s="80"/>
      <c r="K61" s="79"/>
      <c r="L61" s="80"/>
      <c r="M61" s="81"/>
      <c r="N61" s="256" t="str">
        <f t="shared" si="1"/>
        <v/>
      </c>
      <c r="O61" s="257"/>
      <c r="P61" s="82" t="s">
        <v>46</v>
      </c>
      <c r="R61" s="154"/>
    </row>
    <row r="62" spans="1:18" ht="20.149999999999999" customHeight="1">
      <c r="A62" s="263">
        <v>7</v>
      </c>
      <c r="B62" s="251"/>
      <c r="C62" s="252"/>
      <c r="D62" s="161"/>
      <c r="E62" s="77"/>
      <c r="F62" s="78"/>
      <c r="G62" s="78"/>
      <c r="H62" s="79"/>
      <c r="I62" s="79"/>
      <c r="J62" s="80"/>
      <c r="K62" s="79"/>
      <c r="L62" s="80"/>
      <c r="M62" s="81"/>
      <c r="N62" s="256" t="str">
        <f t="shared" si="1"/>
        <v/>
      </c>
      <c r="O62" s="257"/>
      <c r="P62" s="82" t="s">
        <v>46</v>
      </c>
      <c r="R62" s="154"/>
    </row>
    <row r="63" spans="1:18" ht="20.149999999999999" customHeight="1">
      <c r="A63" s="263">
        <v>8</v>
      </c>
      <c r="B63" s="251"/>
      <c r="C63" s="252"/>
      <c r="D63" s="161"/>
      <c r="E63" s="77"/>
      <c r="F63" s="78"/>
      <c r="G63" s="78"/>
      <c r="H63" s="79"/>
      <c r="I63" s="79"/>
      <c r="J63" s="80"/>
      <c r="K63" s="79"/>
      <c r="L63" s="80"/>
      <c r="M63" s="81"/>
      <c r="N63" s="256" t="str">
        <f t="shared" si="1"/>
        <v/>
      </c>
      <c r="O63" s="257"/>
      <c r="P63" s="82" t="s">
        <v>46</v>
      </c>
      <c r="R63" s="154"/>
    </row>
    <row r="64" spans="1:18" ht="20.149999999999999" customHeight="1">
      <c r="A64" s="263">
        <v>9</v>
      </c>
      <c r="B64" s="251"/>
      <c r="C64" s="252"/>
      <c r="D64" s="161"/>
      <c r="E64" s="77"/>
      <c r="F64" s="78"/>
      <c r="G64" s="78"/>
      <c r="H64" s="79"/>
      <c r="I64" s="79"/>
      <c r="J64" s="80"/>
      <c r="K64" s="79"/>
      <c r="L64" s="80"/>
      <c r="M64" s="81"/>
      <c r="N64" s="256" t="str">
        <f t="shared" si="1"/>
        <v/>
      </c>
      <c r="O64" s="257"/>
      <c r="P64" s="82" t="s">
        <v>46</v>
      </c>
      <c r="R64" s="154"/>
    </row>
    <row r="65" spans="1:18" ht="20.149999999999999" customHeight="1">
      <c r="A65" s="263">
        <v>10</v>
      </c>
      <c r="B65" s="251"/>
      <c r="C65" s="252"/>
      <c r="D65" s="161"/>
      <c r="E65" s="77"/>
      <c r="F65" s="78"/>
      <c r="G65" s="78"/>
      <c r="H65" s="79"/>
      <c r="I65" s="79"/>
      <c r="J65" s="80"/>
      <c r="K65" s="79"/>
      <c r="L65" s="80"/>
      <c r="M65" s="81"/>
      <c r="N65" s="256" t="str">
        <f t="shared" si="1"/>
        <v/>
      </c>
      <c r="O65" s="257"/>
      <c r="P65" s="82" t="s">
        <v>46</v>
      </c>
      <c r="R65" s="154"/>
    </row>
    <row r="66" spans="1:18" ht="20.149999999999999" customHeight="1">
      <c r="A66" s="263">
        <v>11</v>
      </c>
      <c r="B66" s="251"/>
      <c r="C66" s="252"/>
      <c r="D66" s="161"/>
      <c r="E66" s="77"/>
      <c r="F66" s="78"/>
      <c r="G66" s="78"/>
      <c r="H66" s="79"/>
      <c r="I66" s="79"/>
      <c r="J66" s="80"/>
      <c r="K66" s="79"/>
      <c r="L66" s="80"/>
      <c r="M66" s="81"/>
      <c r="N66" s="256" t="str">
        <f t="shared" si="1"/>
        <v/>
      </c>
      <c r="O66" s="257"/>
      <c r="P66" s="82" t="s">
        <v>46</v>
      </c>
      <c r="R66" s="154"/>
    </row>
    <row r="67" spans="1:18" ht="20.149999999999999" customHeight="1">
      <c r="A67" s="263">
        <v>12</v>
      </c>
      <c r="B67" s="251"/>
      <c r="C67" s="252"/>
      <c r="D67" s="161"/>
      <c r="E67" s="77"/>
      <c r="F67" s="78"/>
      <c r="G67" s="78"/>
      <c r="H67" s="79"/>
      <c r="I67" s="79"/>
      <c r="J67" s="80"/>
      <c r="K67" s="79"/>
      <c r="L67" s="80"/>
      <c r="M67" s="81"/>
      <c r="N67" s="256" t="str">
        <f t="shared" si="1"/>
        <v/>
      </c>
      <c r="O67" s="257"/>
      <c r="P67" s="82" t="s">
        <v>46</v>
      </c>
      <c r="R67" s="154"/>
    </row>
    <row r="68" spans="1:18" ht="20.149999999999999" customHeight="1">
      <c r="A68" s="263">
        <v>13</v>
      </c>
      <c r="B68" s="251"/>
      <c r="C68" s="252"/>
      <c r="D68" s="161"/>
      <c r="E68" s="77"/>
      <c r="F68" s="78"/>
      <c r="G68" s="78"/>
      <c r="H68" s="79"/>
      <c r="I68" s="79"/>
      <c r="J68" s="80"/>
      <c r="K68" s="79"/>
      <c r="L68" s="80"/>
      <c r="M68" s="81"/>
      <c r="N68" s="256" t="str">
        <f t="shared" si="1"/>
        <v/>
      </c>
      <c r="O68" s="257"/>
      <c r="P68" s="82" t="s">
        <v>46</v>
      </c>
      <c r="R68" s="154"/>
    </row>
    <row r="69" spans="1:18" ht="20.149999999999999" customHeight="1">
      <c r="A69" s="263">
        <v>14</v>
      </c>
      <c r="B69" s="251"/>
      <c r="C69" s="252"/>
      <c r="D69" s="161"/>
      <c r="E69" s="77"/>
      <c r="F69" s="78"/>
      <c r="G69" s="78"/>
      <c r="H69" s="79"/>
      <c r="I69" s="79"/>
      <c r="J69" s="80"/>
      <c r="K69" s="79"/>
      <c r="L69" s="80"/>
      <c r="M69" s="81"/>
      <c r="N69" s="256" t="str">
        <f t="shared" si="1"/>
        <v/>
      </c>
      <c r="O69" s="257"/>
      <c r="P69" s="82" t="s">
        <v>46</v>
      </c>
      <c r="R69" s="154"/>
    </row>
    <row r="70" spans="1:18" ht="20.149999999999999" customHeight="1">
      <c r="A70" s="263">
        <v>15</v>
      </c>
      <c r="B70" s="251"/>
      <c r="C70" s="252"/>
      <c r="D70" s="161"/>
      <c r="E70" s="77"/>
      <c r="F70" s="78"/>
      <c r="G70" s="78"/>
      <c r="H70" s="79"/>
      <c r="I70" s="79"/>
      <c r="J70" s="80"/>
      <c r="K70" s="79"/>
      <c r="L70" s="80"/>
      <c r="M70" s="81"/>
      <c r="N70" s="256" t="str">
        <f t="shared" si="1"/>
        <v/>
      </c>
      <c r="O70" s="257"/>
      <c r="P70" s="82" t="s">
        <v>46</v>
      </c>
      <c r="R70" s="154"/>
    </row>
    <row r="71" spans="1:18" ht="20.149999999999999" customHeight="1">
      <c r="A71" s="263">
        <v>16</v>
      </c>
      <c r="B71" s="251"/>
      <c r="C71" s="252"/>
      <c r="D71" s="161"/>
      <c r="E71" s="77"/>
      <c r="F71" s="78"/>
      <c r="G71" s="78"/>
      <c r="H71" s="79"/>
      <c r="I71" s="79"/>
      <c r="J71" s="80"/>
      <c r="K71" s="79"/>
      <c r="L71" s="80"/>
      <c r="M71" s="81"/>
      <c r="N71" s="256" t="str">
        <f t="shared" si="1"/>
        <v/>
      </c>
      <c r="O71" s="257"/>
      <c r="P71" s="82" t="s">
        <v>46</v>
      </c>
      <c r="R71" s="154"/>
    </row>
    <row r="72" spans="1:18" ht="20.149999999999999" customHeight="1">
      <c r="A72" s="263">
        <v>17</v>
      </c>
      <c r="B72" s="251"/>
      <c r="C72" s="252"/>
      <c r="D72" s="161"/>
      <c r="E72" s="77"/>
      <c r="F72" s="78"/>
      <c r="G72" s="78"/>
      <c r="H72" s="79"/>
      <c r="I72" s="79"/>
      <c r="J72" s="80"/>
      <c r="K72" s="79"/>
      <c r="L72" s="80"/>
      <c r="M72" s="81"/>
      <c r="N72" s="256" t="str">
        <f t="shared" si="1"/>
        <v/>
      </c>
      <c r="O72" s="257"/>
      <c r="P72" s="82" t="s">
        <v>46</v>
      </c>
      <c r="R72" s="154"/>
    </row>
    <row r="73" spans="1:18" ht="20.149999999999999" customHeight="1">
      <c r="A73" s="263">
        <v>18</v>
      </c>
      <c r="B73" s="251"/>
      <c r="C73" s="252"/>
      <c r="D73" s="161"/>
      <c r="E73" s="77"/>
      <c r="F73" s="78"/>
      <c r="G73" s="78"/>
      <c r="H73" s="79"/>
      <c r="I73" s="79"/>
      <c r="J73" s="80"/>
      <c r="K73" s="79"/>
      <c r="L73" s="80"/>
      <c r="M73" s="81"/>
      <c r="N73" s="256" t="str">
        <f t="shared" si="1"/>
        <v/>
      </c>
      <c r="O73" s="257"/>
      <c r="P73" s="82" t="s">
        <v>46</v>
      </c>
      <c r="R73" s="154"/>
    </row>
    <row r="74" spans="1:18" ht="20.149999999999999" customHeight="1">
      <c r="A74" s="263">
        <v>19</v>
      </c>
      <c r="B74" s="251"/>
      <c r="C74" s="252"/>
      <c r="D74" s="161"/>
      <c r="E74" s="77"/>
      <c r="F74" s="78"/>
      <c r="G74" s="78"/>
      <c r="H74" s="79"/>
      <c r="I74" s="79"/>
      <c r="J74" s="80"/>
      <c r="K74" s="79"/>
      <c r="L74" s="80"/>
      <c r="M74" s="81"/>
      <c r="N74" s="256" t="str">
        <f t="shared" si="1"/>
        <v/>
      </c>
      <c r="O74" s="257"/>
      <c r="P74" s="82" t="s">
        <v>46</v>
      </c>
      <c r="R74" s="154"/>
    </row>
    <row r="75" spans="1:18" ht="20.149999999999999" customHeight="1">
      <c r="A75" s="263">
        <v>20</v>
      </c>
      <c r="B75" s="251"/>
      <c r="C75" s="252"/>
      <c r="D75" s="161"/>
      <c r="E75" s="77"/>
      <c r="F75" s="78"/>
      <c r="G75" s="78"/>
      <c r="H75" s="79"/>
      <c r="I75" s="79"/>
      <c r="J75" s="80"/>
      <c r="K75" s="79"/>
      <c r="L75" s="80"/>
      <c r="M75" s="81"/>
      <c r="N75" s="256" t="str">
        <f t="shared" si="1"/>
        <v/>
      </c>
      <c r="O75" s="257"/>
      <c r="P75" s="82" t="s">
        <v>46</v>
      </c>
      <c r="R75" s="154"/>
    </row>
    <row r="76" spans="1:18" ht="20.149999999999999" customHeight="1">
      <c r="A76" s="263">
        <v>21</v>
      </c>
      <c r="B76" s="251"/>
      <c r="C76" s="252"/>
      <c r="D76" s="161"/>
      <c r="E76" s="77"/>
      <c r="F76" s="78"/>
      <c r="G76" s="78"/>
      <c r="H76" s="79"/>
      <c r="I76" s="79"/>
      <c r="J76" s="80"/>
      <c r="K76" s="79"/>
      <c r="L76" s="80"/>
      <c r="M76" s="81"/>
      <c r="N76" s="256" t="str">
        <f t="shared" si="1"/>
        <v/>
      </c>
      <c r="O76" s="257"/>
      <c r="P76" s="82" t="s">
        <v>46</v>
      </c>
      <c r="R76" s="154"/>
    </row>
    <row r="77" spans="1:18" ht="20.149999999999999" customHeight="1">
      <c r="A77" s="263">
        <v>22</v>
      </c>
      <c r="B77" s="251"/>
      <c r="C77" s="252"/>
      <c r="D77" s="161"/>
      <c r="E77" s="77"/>
      <c r="F77" s="78"/>
      <c r="G77" s="78"/>
      <c r="H77" s="79"/>
      <c r="I77" s="79"/>
      <c r="J77" s="80"/>
      <c r="K77" s="79"/>
      <c r="L77" s="80"/>
      <c r="M77" s="81"/>
      <c r="N77" s="256" t="str">
        <f t="shared" si="1"/>
        <v/>
      </c>
      <c r="O77" s="257"/>
      <c r="P77" s="82" t="s">
        <v>46</v>
      </c>
      <c r="R77" s="154"/>
    </row>
    <row r="78" spans="1:18" ht="20.149999999999999" customHeight="1">
      <c r="A78" s="263">
        <v>23</v>
      </c>
      <c r="B78" s="251"/>
      <c r="C78" s="252"/>
      <c r="D78" s="161"/>
      <c r="E78" s="77"/>
      <c r="F78" s="78"/>
      <c r="G78" s="78"/>
      <c r="H78" s="79"/>
      <c r="I78" s="79"/>
      <c r="J78" s="80"/>
      <c r="K78" s="79"/>
      <c r="L78" s="80"/>
      <c r="M78" s="81"/>
      <c r="N78" s="256" t="str">
        <f t="shared" si="1"/>
        <v/>
      </c>
      <c r="O78" s="257"/>
      <c r="P78" s="82" t="s">
        <v>46</v>
      </c>
      <c r="R78" s="154"/>
    </row>
    <row r="79" spans="1:18" ht="20.149999999999999" customHeight="1">
      <c r="A79" s="263">
        <v>24</v>
      </c>
      <c r="B79" s="251"/>
      <c r="C79" s="252"/>
      <c r="D79" s="161"/>
      <c r="E79" s="77"/>
      <c r="F79" s="78"/>
      <c r="G79" s="78"/>
      <c r="H79" s="79"/>
      <c r="I79" s="79"/>
      <c r="J79" s="80"/>
      <c r="K79" s="79"/>
      <c r="L79" s="80"/>
      <c r="M79" s="81"/>
      <c r="N79" s="256" t="str">
        <f t="shared" si="1"/>
        <v/>
      </c>
      <c r="O79" s="257"/>
      <c r="P79" s="82" t="s">
        <v>46</v>
      </c>
      <c r="R79" s="154"/>
    </row>
    <row r="80" spans="1:18" ht="20.149999999999999" customHeight="1">
      <c r="A80" s="263">
        <v>25</v>
      </c>
      <c r="B80" s="251"/>
      <c r="C80" s="252"/>
      <c r="D80" s="161"/>
      <c r="E80" s="77"/>
      <c r="F80" s="78"/>
      <c r="G80" s="78"/>
      <c r="H80" s="79"/>
      <c r="I80" s="79"/>
      <c r="J80" s="80"/>
      <c r="K80" s="79"/>
      <c r="L80" s="80"/>
      <c r="M80" s="81"/>
      <c r="N80" s="256" t="str">
        <f t="shared" si="1"/>
        <v/>
      </c>
      <c r="O80" s="257"/>
      <c r="P80" s="82" t="s">
        <v>46</v>
      </c>
      <c r="R80" s="154"/>
    </row>
    <row r="81" spans="1:18" ht="20.149999999999999" customHeight="1">
      <c r="A81" s="263">
        <v>26</v>
      </c>
      <c r="B81" s="251"/>
      <c r="C81" s="252"/>
      <c r="D81" s="161"/>
      <c r="E81" s="77"/>
      <c r="F81" s="78"/>
      <c r="G81" s="78"/>
      <c r="H81" s="79"/>
      <c r="I81" s="79"/>
      <c r="J81" s="80"/>
      <c r="K81" s="79"/>
      <c r="L81" s="80"/>
      <c r="M81" s="81"/>
      <c r="N81" s="256" t="str">
        <f t="shared" si="1"/>
        <v/>
      </c>
      <c r="O81" s="257"/>
      <c r="P81" s="82" t="s">
        <v>46</v>
      </c>
      <c r="R81" s="154"/>
    </row>
    <row r="82" spans="1:18" ht="20.149999999999999" customHeight="1">
      <c r="A82" s="263">
        <v>27</v>
      </c>
      <c r="B82" s="251"/>
      <c r="C82" s="252"/>
      <c r="D82" s="161"/>
      <c r="E82" s="77"/>
      <c r="F82" s="78"/>
      <c r="G82" s="78"/>
      <c r="H82" s="79"/>
      <c r="I82" s="79"/>
      <c r="J82" s="80"/>
      <c r="K82" s="79"/>
      <c r="L82" s="80"/>
      <c r="M82" s="81"/>
      <c r="N82" s="256" t="str">
        <f t="shared" si="1"/>
        <v/>
      </c>
      <c r="O82" s="257"/>
      <c r="P82" s="82" t="s">
        <v>46</v>
      </c>
      <c r="R82" s="154"/>
    </row>
    <row r="83" spans="1:18" ht="20.149999999999999" customHeight="1">
      <c r="A83" s="263">
        <v>28</v>
      </c>
      <c r="B83" s="251"/>
      <c r="C83" s="252"/>
      <c r="D83" s="161"/>
      <c r="E83" s="77"/>
      <c r="F83" s="78"/>
      <c r="G83" s="78"/>
      <c r="H83" s="79"/>
      <c r="I83" s="79"/>
      <c r="J83" s="80"/>
      <c r="K83" s="79"/>
      <c r="L83" s="80"/>
      <c r="M83" s="81"/>
      <c r="N83" s="256" t="str">
        <f t="shared" si="1"/>
        <v/>
      </c>
      <c r="O83" s="257"/>
      <c r="P83" s="82" t="s">
        <v>46</v>
      </c>
      <c r="R83" s="154"/>
    </row>
    <row r="84" spans="1:18" ht="20.149999999999999" customHeight="1">
      <c r="A84" s="263">
        <v>29</v>
      </c>
      <c r="B84" s="251"/>
      <c r="C84" s="252"/>
      <c r="D84" s="161"/>
      <c r="E84" s="77"/>
      <c r="F84" s="78"/>
      <c r="G84" s="78"/>
      <c r="H84" s="79"/>
      <c r="I84" s="79"/>
      <c r="J84" s="80"/>
      <c r="K84" s="79"/>
      <c r="L84" s="80"/>
      <c r="M84" s="81"/>
      <c r="N84" s="256" t="str">
        <f t="shared" si="1"/>
        <v/>
      </c>
      <c r="O84" s="257"/>
      <c r="P84" s="82" t="s">
        <v>46</v>
      </c>
      <c r="R84" s="154"/>
    </row>
    <row r="85" spans="1:18" ht="20.149999999999999" customHeight="1">
      <c r="A85" s="263">
        <v>30</v>
      </c>
      <c r="B85" s="251"/>
      <c r="C85" s="258"/>
      <c r="D85" s="259"/>
      <c r="E85" s="83"/>
      <c r="F85" s="84"/>
      <c r="G85" s="84"/>
      <c r="H85" s="85"/>
      <c r="I85" s="85"/>
      <c r="J85" s="86"/>
      <c r="K85" s="85"/>
      <c r="L85" s="86"/>
      <c r="M85" s="87"/>
      <c r="N85" s="264" t="str">
        <f t="shared" si="1"/>
        <v/>
      </c>
      <c r="O85" s="261"/>
      <c r="P85" s="88" t="s">
        <v>46</v>
      </c>
      <c r="R85" s="154"/>
    </row>
    <row r="86" spans="1:18" ht="20.149999999999999" customHeight="1">
      <c r="B86" s="251"/>
      <c r="C86" s="241" t="s">
        <v>238</v>
      </c>
      <c r="D86" s="242"/>
      <c r="E86" s="304"/>
      <c r="F86" s="305"/>
      <c r="G86" s="304"/>
      <c r="H86" s="306"/>
      <c r="I86" s="307"/>
      <c r="J86" s="308"/>
      <c r="K86" s="307"/>
      <c r="L86" s="308"/>
      <c r="M86" s="309"/>
      <c r="N86" s="247"/>
      <c r="O86" s="248"/>
      <c r="P86" s="89"/>
      <c r="R86" s="262" t="s">
        <v>180</v>
      </c>
    </row>
    <row r="87" spans="1:18" ht="20.149999999999999" customHeight="1">
      <c r="A87" s="263">
        <v>1</v>
      </c>
      <c r="B87" s="251"/>
      <c r="C87" s="252"/>
      <c r="D87" s="161"/>
      <c r="E87" s="71"/>
      <c r="F87" s="72"/>
      <c r="G87" s="72"/>
      <c r="H87" s="73"/>
      <c r="I87" s="73"/>
      <c r="J87" s="74"/>
      <c r="K87" s="73"/>
      <c r="L87" s="74"/>
      <c r="M87" s="75"/>
      <c r="N87" s="253" t="str">
        <f>IF(ISNUMBER(H87),(ROUND(PRODUCT(H87,I87,K87,M87),0)),"")</f>
        <v/>
      </c>
      <c r="O87" s="254">
        <f>ROUNDDOWN(SUM(N87:N116),0)</f>
        <v>0</v>
      </c>
      <c r="P87" s="76" t="s">
        <v>46</v>
      </c>
      <c r="R87" s="255">
        <f>ROUNDDOWN(SUMIF(P87:P116,"課税対象外",N87:N116),0)</f>
        <v>0</v>
      </c>
    </row>
    <row r="88" spans="1:18" ht="20.149999999999999" customHeight="1">
      <c r="A88" s="263">
        <v>2</v>
      </c>
      <c r="B88" s="251"/>
      <c r="C88" s="252"/>
      <c r="D88" s="161"/>
      <c r="E88" s="77"/>
      <c r="F88" s="78"/>
      <c r="G88" s="78"/>
      <c r="H88" s="79"/>
      <c r="I88" s="79"/>
      <c r="J88" s="80"/>
      <c r="K88" s="79"/>
      <c r="L88" s="80"/>
      <c r="M88" s="81"/>
      <c r="N88" s="256" t="str">
        <f t="shared" ref="N88:N116" si="2">IF(ISNUMBER(H88),(ROUND(PRODUCT(H88,I88,K88,M88),0)),"")</f>
        <v/>
      </c>
      <c r="O88" s="257"/>
      <c r="P88" s="82" t="s">
        <v>46</v>
      </c>
      <c r="R88" s="154"/>
    </row>
    <row r="89" spans="1:18" ht="20.149999999999999" customHeight="1">
      <c r="A89" s="263">
        <v>3</v>
      </c>
      <c r="B89" s="251"/>
      <c r="C89" s="252"/>
      <c r="D89" s="161"/>
      <c r="E89" s="77"/>
      <c r="F89" s="78"/>
      <c r="G89" s="78"/>
      <c r="H89" s="79"/>
      <c r="I89" s="79"/>
      <c r="J89" s="80"/>
      <c r="K89" s="79"/>
      <c r="L89" s="80"/>
      <c r="M89" s="81"/>
      <c r="N89" s="256" t="str">
        <f t="shared" si="2"/>
        <v/>
      </c>
      <c r="O89" s="257"/>
      <c r="P89" s="82" t="s">
        <v>46</v>
      </c>
      <c r="R89" s="154"/>
    </row>
    <row r="90" spans="1:18" ht="20.149999999999999" customHeight="1">
      <c r="A90" s="263">
        <v>4</v>
      </c>
      <c r="B90" s="251"/>
      <c r="C90" s="252"/>
      <c r="D90" s="161"/>
      <c r="E90" s="77"/>
      <c r="F90" s="78"/>
      <c r="G90" s="78"/>
      <c r="H90" s="79"/>
      <c r="I90" s="79"/>
      <c r="J90" s="80"/>
      <c r="K90" s="79"/>
      <c r="L90" s="80"/>
      <c r="M90" s="81"/>
      <c r="N90" s="256" t="str">
        <f t="shared" si="2"/>
        <v/>
      </c>
      <c r="O90" s="257"/>
      <c r="P90" s="82" t="s">
        <v>46</v>
      </c>
      <c r="R90" s="154"/>
    </row>
    <row r="91" spans="1:18" ht="20.149999999999999" customHeight="1">
      <c r="A91" s="263">
        <v>5</v>
      </c>
      <c r="B91" s="251"/>
      <c r="C91" s="252"/>
      <c r="D91" s="161"/>
      <c r="E91" s="77"/>
      <c r="F91" s="78"/>
      <c r="G91" s="78"/>
      <c r="H91" s="79"/>
      <c r="I91" s="79"/>
      <c r="J91" s="80"/>
      <c r="K91" s="79"/>
      <c r="L91" s="80"/>
      <c r="M91" s="81"/>
      <c r="N91" s="256" t="str">
        <f t="shared" si="2"/>
        <v/>
      </c>
      <c r="O91" s="257"/>
      <c r="P91" s="82" t="s">
        <v>46</v>
      </c>
      <c r="R91" s="154"/>
    </row>
    <row r="92" spans="1:18" ht="20.149999999999999" customHeight="1">
      <c r="A92" s="263">
        <v>6</v>
      </c>
      <c r="B92" s="251"/>
      <c r="C92" s="252"/>
      <c r="D92" s="161"/>
      <c r="E92" s="77"/>
      <c r="F92" s="78"/>
      <c r="G92" s="78"/>
      <c r="H92" s="79"/>
      <c r="I92" s="79"/>
      <c r="J92" s="80"/>
      <c r="K92" s="79"/>
      <c r="L92" s="80"/>
      <c r="M92" s="81"/>
      <c r="N92" s="256" t="str">
        <f t="shared" si="2"/>
        <v/>
      </c>
      <c r="O92" s="257"/>
      <c r="P92" s="82" t="s">
        <v>46</v>
      </c>
      <c r="R92" s="154"/>
    </row>
    <row r="93" spans="1:18" ht="20.149999999999999" customHeight="1">
      <c r="A93" s="263">
        <v>7</v>
      </c>
      <c r="B93" s="251"/>
      <c r="C93" s="252"/>
      <c r="D93" s="161"/>
      <c r="E93" s="77"/>
      <c r="F93" s="78"/>
      <c r="G93" s="78"/>
      <c r="H93" s="79"/>
      <c r="I93" s="79"/>
      <c r="J93" s="80"/>
      <c r="K93" s="79"/>
      <c r="L93" s="80"/>
      <c r="M93" s="81"/>
      <c r="N93" s="256" t="str">
        <f t="shared" si="2"/>
        <v/>
      </c>
      <c r="O93" s="257"/>
      <c r="P93" s="82" t="s">
        <v>46</v>
      </c>
      <c r="R93" s="154"/>
    </row>
    <row r="94" spans="1:18" ht="20.149999999999999" customHeight="1">
      <c r="A94" s="263">
        <v>8</v>
      </c>
      <c r="B94" s="251"/>
      <c r="C94" s="252"/>
      <c r="D94" s="161"/>
      <c r="E94" s="77"/>
      <c r="F94" s="78"/>
      <c r="G94" s="78"/>
      <c r="H94" s="79"/>
      <c r="I94" s="79"/>
      <c r="J94" s="80"/>
      <c r="K94" s="79"/>
      <c r="L94" s="80"/>
      <c r="M94" s="81"/>
      <c r="N94" s="256" t="str">
        <f t="shared" si="2"/>
        <v/>
      </c>
      <c r="O94" s="257"/>
      <c r="P94" s="82" t="s">
        <v>46</v>
      </c>
      <c r="R94" s="154"/>
    </row>
    <row r="95" spans="1:18" ht="20.149999999999999" customHeight="1">
      <c r="A95" s="263">
        <v>9</v>
      </c>
      <c r="B95" s="251"/>
      <c r="C95" s="252"/>
      <c r="D95" s="161"/>
      <c r="E95" s="77"/>
      <c r="F95" s="78"/>
      <c r="G95" s="78"/>
      <c r="H95" s="79"/>
      <c r="I95" s="79"/>
      <c r="J95" s="80"/>
      <c r="K95" s="79"/>
      <c r="L95" s="80"/>
      <c r="M95" s="81"/>
      <c r="N95" s="256" t="str">
        <f t="shared" si="2"/>
        <v/>
      </c>
      <c r="O95" s="257"/>
      <c r="P95" s="82" t="s">
        <v>46</v>
      </c>
      <c r="R95" s="154"/>
    </row>
    <row r="96" spans="1:18" ht="20.149999999999999" customHeight="1">
      <c r="A96" s="263">
        <v>10</v>
      </c>
      <c r="B96" s="251"/>
      <c r="C96" s="252"/>
      <c r="D96" s="161"/>
      <c r="E96" s="77"/>
      <c r="F96" s="78"/>
      <c r="G96" s="78"/>
      <c r="H96" s="79"/>
      <c r="I96" s="79"/>
      <c r="J96" s="80"/>
      <c r="K96" s="79"/>
      <c r="L96" s="80"/>
      <c r="M96" s="81"/>
      <c r="N96" s="256" t="str">
        <f t="shared" si="2"/>
        <v/>
      </c>
      <c r="O96" s="257"/>
      <c r="P96" s="82" t="s">
        <v>46</v>
      </c>
      <c r="R96" s="154"/>
    </row>
    <row r="97" spans="1:18" ht="20.149999999999999" customHeight="1">
      <c r="A97" s="263">
        <v>11</v>
      </c>
      <c r="B97" s="251"/>
      <c r="C97" s="252"/>
      <c r="D97" s="161"/>
      <c r="E97" s="77"/>
      <c r="F97" s="78"/>
      <c r="G97" s="78"/>
      <c r="H97" s="79"/>
      <c r="I97" s="79"/>
      <c r="J97" s="80"/>
      <c r="K97" s="79"/>
      <c r="L97" s="80"/>
      <c r="M97" s="81"/>
      <c r="N97" s="256" t="str">
        <f t="shared" si="2"/>
        <v/>
      </c>
      <c r="O97" s="257"/>
      <c r="P97" s="82" t="s">
        <v>46</v>
      </c>
      <c r="R97" s="154"/>
    </row>
    <row r="98" spans="1:18" ht="20.149999999999999" customHeight="1">
      <c r="A98" s="263">
        <v>12</v>
      </c>
      <c r="B98" s="251"/>
      <c r="C98" s="252"/>
      <c r="D98" s="161"/>
      <c r="E98" s="77"/>
      <c r="F98" s="78"/>
      <c r="G98" s="78"/>
      <c r="H98" s="79"/>
      <c r="I98" s="79"/>
      <c r="J98" s="80"/>
      <c r="K98" s="79"/>
      <c r="L98" s="80"/>
      <c r="M98" s="81"/>
      <c r="N98" s="256" t="str">
        <f t="shared" si="2"/>
        <v/>
      </c>
      <c r="O98" s="257"/>
      <c r="P98" s="82" t="s">
        <v>46</v>
      </c>
      <c r="R98" s="154"/>
    </row>
    <row r="99" spans="1:18" ht="20.149999999999999" customHeight="1">
      <c r="A99" s="263">
        <v>13</v>
      </c>
      <c r="B99" s="251"/>
      <c r="C99" s="252"/>
      <c r="D99" s="161"/>
      <c r="E99" s="77"/>
      <c r="F99" s="78"/>
      <c r="G99" s="78"/>
      <c r="H99" s="79"/>
      <c r="I99" s="79"/>
      <c r="J99" s="80"/>
      <c r="K99" s="79"/>
      <c r="L99" s="80"/>
      <c r="M99" s="81"/>
      <c r="N99" s="256" t="str">
        <f t="shared" si="2"/>
        <v/>
      </c>
      <c r="O99" s="257"/>
      <c r="P99" s="82" t="s">
        <v>46</v>
      </c>
      <c r="R99" s="154"/>
    </row>
    <row r="100" spans="1:18" ht="20.149999999999999" customHeight="1">
      <c r="A100" s="263">
        <v>14</v>
      </c>
      <c r="B100" s="251"/>
      <c r="C100" s="252"/>
      <c r="D100" s="161"/>
      <c r="E100" s="77"/>
      <c r="F100" s="78"/>
      <c r="G100" s="78"/>
      <c r="H100" s="79"/>
      <c r="I100" s="79"/>
      <c r="J100" s="80"/>
      <c r="K100" s="79"/>
      <c r="L100" s="80"/>
      <c r="M100" s="81"/>
      <c r="N100" s="256" t="str">
        <f t="shared" si="2"/>
        <v/>
      </c>
      <c r="O100" s="257"/>
      <c r="P100" s="82" t="s">
        <v>46</v>
      </c>
      <c r="R100" s="154"/>
    </row>
    <row r="101" spans="1:18" ht="20.149999999999999" customHeight="1">
      <c r="A101" s="263">
        <v>15</v>
      </c>
      <c r="B101" s="251"/>
      <c r="C101" s="252"/>
      <c r="D101" s="161"/>
      <c r="E101" s="77"/>
      <c r="F101" s="78"/>
      <c r="G101" s="78"/>
      <c r="H101" s="79"/>
      <c r="I101" s="79"/>
      <c r="J101" s="80"/>
      <c r="K101" s="79"/>
      <c r="L101" s="80"/>
      <c r="M101" s="81"/>
      <c r="N101" s="256" t="str">
        <f t="shared" si="2"/>
        <v/>
      </c>
      <c r="O101" s="257"/>
      <c r="P101" s="82" t="s">
        <v>46</v>
      </c>
      <c r="R101" s="154"/>
    </row>
    <row r="102" spans="1:18" ht="20.149999999999999" customHeight="1">
      <c r="A102" s="263">
        <v>16</v>
      </c>
      <c r="B102" s="251"/>
      <c r="C102" s="252"/>
      <c r="D102" s="161"/>
      <c r="E102" s="77"/>
      <c r="F102" s="78"/>
      <c r="G102" s="78"/>
      <c r="H102" s="79"/>
      <c r="I102" s="79"/>
      <c r="J102" s="80"/>
      <c r="K102" s="79"/>
      <c r="L102" s="80"/>
      <c r="M102" s="81"/>
      <c r="N102" s="256" t="str">
        <f t="shared" si="2"/>
        <v/>
      </c>
      <c r="O102" s="257"/>
      <c r="P102" s="82" t="s">
        <v>46</v>
      </c>
      <c r="R102" s="154"/>
    </row>
    <row r="103" spans="1:18" ht="20.149999999999999" customHeight="1">
      <c r="A103" s="263">
        <v>17</v>
      </c>
      <c r="B103" s="251"/>
      <c r="C103" s="252"/>
      <c r="D103" s="161"/>
      <c r="E103" s="77"/>
      <c r="F103" s="78"/>
      <c r="G103" s="78"/>
      <c r="H103" s="79"/>
      <c r="I103" s="79"/>
      <c r="J103" s="80"/>
      <c r="K103" s="79"/>
      <c r="L103" s="80"/>
      <c r="M103" s="81"/>
      <c r="N103" s="256" t="str">
        <f t="shared" si="2"/>
        <v/>
      </c>
      <c r="O103" s="257"/>
      <c r="P103" s="82" t="s">
        <v>46</v>
      </c>
      <c r="R103" s="154"/>
    </row>
    <row r="104" spans="1:18" ht="20.149999999999999" customHeight="1">
      <c r="A104" s="263">
        <v>18</v>
      </c>
      <c r="B104" s="251"/>
      <c r="C104" s="252"/>
      <c r="D104" s="161"/>
      <c r="E104" s="77"/>
      <c r="F104" s="78"/>
      <c r="G104" s="78"/>
      <c r="H104" s="79"/>
      <c r="I104" s="79"/>
      <c r="J104" s="80"/>
      <c r="K104" s="79"/>
      <c r="L104" s="80"/>
      <c r="M104" s="81"/>
      <c r="N104" s="256" t="str">
        <f t="shared" si="2"/>
        <v/>
      </c>
      <c r="O104" s="257"/>
      <c r="P104" s="82" t="s">
        <v>46</v>
      </c>
      <c r="R104" s="154"/>
    </row>
    <row r="105" spans="1:18" ht="20.149999999999999" customHeight="1">
      <c r="A105" s="263">
        <v>19</v>
      </c>
      <c r="B105" s="251"/>
      <c r="C105" s="252"/>
      <c r="D105" s="161"/>
      <c r="E105" s="77"/>
      <c r="F105" s="78"/>
      <c r="G105" s="78"/>
      <c r="H105" s="79"/>
      <c r="I105" s="79"/>
      <c r="J105" s="80"/>
      <c r="K105" s="79"/>
      <c r="L105" s="80"/>
      <c r="M105" s="81"/>
      <c r="N105" s="256" t="str">
        <f t="shared" si="2"/>
        <v/>
      </c>
      <c r="O105" s="257"/>
      <c r="P105" s="82" t="s">
        <v>46</v>
      </c>
      <c r="R105" s="154"/>
    </row>
    <row r="106" spans="1:18" ht="20.149999999999999" customHeight="1">
      <c r="A106" s="263">
        <v>20</v>
      </c>
      <c r="B106" s="251"/>
      <c r="C106" s="252"/>
      <c r="D106" s="161"/>
      <c r="E106" s="77"/>
      <c r="F106" s="78"/>
      <c r="G106" s="78"/>
      <c r="H106" s="79"/>
      <c r="I106" s="79"/>
      <c r="J106" s="80"/>
      <c r="K106" s="79"/>
      <c r="L106" s="80"/>
      <c r="M106" s="81"/>
      <c r="N106" s="256" t="str">
        <f t="shared" si="2"/>
        <v/>
      </c>
      <c r="O106" s="257"/>
      <c r="P106" s="82" t="s">
        <v>46</v>
      </c>
      <c r="R106" s="154"/>
    </row>
    <row r="107" spans="1:18" ht="20.149999999999999" customHeight="1">
      <c r="A107" s="263">
        <v>21</v>
      </c>
      <c r="B107" s="251"/>
      <c r="C107" s="252"/>
      <c r="D107" s="161"/>
      <c r="E107" s="77"/>
      <c r="F107" s="78"/>
      <c r="G107" s="78"/>
      <c r="H107" s="79"/>
      <c r="I107" s="79"/>
      <c r="J107" s="80"/>
      <c r="K107" s="79"/>
      <c r="L107" s="80"/>
      <c r="M107" s="81"/>
      <c r="N107" s="256" t="str">
        <f t="shared" si="2"/>
        <v/>
      </c>
      <c r="O107" s="257"/>
      <c r="P107" s="82" t="s">
        <v>46</v>
      </c>
      <c r="R107" s="154"/>
    </row>
    <row r="108" spans="1:18" ht="20.149999999999999" customHeight="1">
      <c r="A108" s="263">
        <v>22</v>
      </c>
      <c r="B108" s="251"/>
      <c r="C108" s="252"/>
      <c r="D108" s="161"/>
      <c r="E108" s="77"/>
      <c r="F108" s="78"/>
      <c r="G108" s="78"/>
      <c r="H108" s="79"/>
      <c r="I108" s="79"/>
      <c r="J108" s="80"/>
      <c r="K108" s="79"/>
      <c r="L108" s="80"/>
      <c r="M108" s="81"/>
      <c r="N108" s="256" t="str">
        <f t="shared" si="2"/>
        <v/>
      </c>
      <c r="O108" s="257"/>
      <c r="P108" s="82" t="s">
        <v>46</v>
      </c>
      <c r="R108" s="154"/>
    </row>
    <row r="109" spans="1:18" ht="20.149999999999999" customHeight="1">
      <c r="A109" s="263">
        <v>23</v>
      </c>
      <c r="B109" s="251"/>
      <c r="C109" s="252"/>
      <c r="D109" s="161"/>
      <c r="E109" s="77"/>
      <c r="F109" s="78"/>
      <c r="G109" s="78"/>
      <c r="H109" s="79"/>
      <c r="I109" s="79"/>
      <c r="J109" s="80"/>
      <c r="K109" s="79"/>
      <c r="L109" s="80"/>
      <c r="M109" s="81"/>
      <c r="N109" s="256" t="str">
        <f t="shared" si="2"/>
        <v/>
      </c>
      <c r="O109" s="257"/>
      <c r="P109" s="82" t="s">
        <v>46</v>
      </c>
      <c r="R109" s="154"/>
    </row>
    <row r="110" spans="1:18" ht="20.149999999999999" customHeight="1">
      <c r="A110" s="263">
        <v>24</v>
      </c>
      <c r="B110" s="251"/>
      <c r="C110" s="252"/>
      <c r="D110" s="161"/>
      <c r="E110" s="77"/>
      <c r="F110" s="78"/>
      <c r="G110" s="78"/>
      <c r="H110" s="79"/>
      <c r="I110" s="79"/>
      <c r="J110" s="80"/>
      <c r="K110" s="79"/>
      <c r="L110" s="80"/>
      <c r="M110" s="81"/>
      <c r="N110" s="256" t="str">
        <f t="shared" si="2"/>
        <v/>
      </c>
      <c r="O110" s="257"/>
      <c r="P110" s="82" t="s">
        <v>46</v>
      </c>
      <c r="R110" s="154"/>
    </row>
    <row r="111" spans="1:18" ht="20.149999999999999" customHeight="1">
      <c r="A111" s="263">
        <v>25</v>
      </c>
      <c r="B111" s="251"/>
      <c r="C111" s="252"/>
      <c r="D111" s="161"/>
      <c r="E111" s="77"/>
      <c r="F111" s="78"/>
      <c r="G111" s="78"/>
      <c r="H111" s="79"/>
      <c r="I111" s="79"/>
      <c r="J111" s="80"/>
      <c r="K111" s="79"/>
      <c r="L111" s="80"/>
      <c r="M111" s="81"/>
      <c r="N111" s="256" t="str">
        <f t="shared" si="2"/>
        <v/>
      </c>
      <c r="O111" s="257"/>
      <c r="P111" s="82" t="s">
        <v>46</v>
      </c>
      <c r="R111" s="154"/>
    </row>
    <row r="112" spans="1:18" ht="20.149999999999999" customHeight="1">
      <c r="A112" s="263">
        <v>26</v>
      </c>
      <c r="B112" s="251"/>
      <c r="C112" s="252"/>
      <c r="D112" s="161"/>
      <c r="E112" s="77"/>
      <c r="F112" s="78"/>
      <c r="G112" s="78"/>
      <c r="H112" s="79"/>
      <c r="I112" s="79"/>
      <c r="J112" s="80"/>
      <c r="K112" s="79"/>
      <c r="L112" s="80"/>
      <c r="M112" s="81"/>
      <c r="N112" s="256" t="str">
        <f t="shared" si="2"/>
        <v/>
      </c>
      <c r="O112" s="257"/>
      <c r="P112" s="82" t="s">
        <v>46</v>
      </c>
      <c r="R112" s="154"/>
    </row>
    <row r="113" spans="1:21" ht="20.149999999999999" customHeight="1">
      <c r="A113" s="263">
        <v>27</v>
      </c>
      <c r="B113" s="251"/>
      <c r="C113" s="252"/>
      <c r="D113" s="161"/>
      <c r="E113" s="77"/>
      <c r="F113" s="78"/>
      <c r="G113" s="78"/>
      <c r="H113" s="79"/>
      <c r="I113" s="79"/>
      <c r="J113" s="80"/>
      <c r="K113" s="79"/>
      <c r="L113" s="80"/>
      <c r="M113" s="81"/>
      <c r="N113" s="256" t="str">
        <f t="shared" si="2"/>
        <v/>
      </c>
      <c r="O113" s="257"/>
      <c r="P113" s="82" t="s">
        <v>46</v>
      </c>
      <c r="R113" s="154"/>
    </row>
    <row r="114" spans="1:21" ht="20.149999999999999" customHeight="1">
      <c r="A114" s="263">
        <v>28</v>
      </c>
      <c r="B114" s="251"/>
      <c r="C114" s="252"/>
      <c r="D114" s="161"/>
      <c r="E114" s="77"/>
      <c r="F114" s="78"/>
      <c r="G114" s="78"/>
      <c r="H114" s="79"/>
      <c r="I114" s="79"/>
      <c r="J114" s="80"/>
      <c r="K114" s="79"/>
      <c r="L114" s="80"/>
      <c r="M114" s="81"/>
      <c r="N114" s="256" t="str">
        <f t="shared" si="2"/>
        <v/>
      </c>
      <c r="O114" s="257"/>
      <c r="P114" s="82" t="s">
        <v>46</v>
      </c>
      <c r="R114" s="154"/>
    </row>
    <row r="115" spans="1:21" ht="20.149999999999999" customHeight="1">
      <c r="A115" s="263">
        <v>29</v>
      </c>
      <c r="B115" s="251"/>
      <c r="C115" s="252"/>
      <c r="D115" s="161"/>
      <c r="E115" s="77"/>
      <c r="F115" s="78"/>
      <c r="G115" s="78"/>
      <c r="H115" s="79"/>
      <c r="I115" s="79"/>
      <c r="J115" s="80"/>
      <c r="K115" s="79"/>
      <c r="L115" s="80"/>
      <c r="M115" s="81"/>
      <c r="N115" s="256" t="str">
        <f t="shared" si="2"/>
        <v/>
      </c>
      <c r="O115" s="257"/>
      <c r="P115" s="82" t="s">
        <v>46</v>
      </c>
      <c r="R115" s="154"/>
    </row>
    <row r="116" spans="1:21" ht="20.149999999999999" customHeight="1">
      <c r="A116" s="263">
        <v>30</v>
      </c>
      <c r="B116" s="251"/>
      <c r="C116" s="252"/>
      <c r="D116" s="161"/>
      <c r="E116" s="90"/>
      <c r="F116" s="91"/>
      <c r="G116" s="91"/>
      <c r="H116" s="92"/>
      <c r="I116" s="92"/>
      <c r="J116" s="93"/>
      <c r="K116" s="92"/>
      <c r="L116" s="93"/>
      <c r="M116" s="94"/>
      <c r="N116" s="265" t="str">
        <f t="shared" si="2"/>
        <v/>
      </c>
      <c r="O116" s="257"/>
      <c r="P116" s="95" t="s">
        <v>46</v>
      </c>
      <c r="R116" s="154"/>
    </row>
    <row r="117" spans="1:21" ht="20.149999999999999" customHeight="1">
      <c r="B117" s="1149" t="s">
        <v>240</v>
      </c>
      <c r="C117" s="1150"/>
      <c r="D117" s="1150"/>
      <c r="E117" s="1150"/>
      <c r="F117" s="266"/>
      <c r="G117" s="267"/>
      <c r="H117" s="268"/>
      <c r="I117" s="269"/>
      <c r="J117" s="270"/>
      <c r="K117" s="269"/>
      <c r="L117" s="270"/>
      <c r="M117" s="271"/>
      <c r="N117" s="269"/>
      <c r="O117" s="272"/>
      <c r="P117" s="96"/>
      <c r="R117" s="273"/>
    </row>
    <row r="118" spans="1:21" ht="20.149999999999999" customHeight="1">
      <c r="A118" s="263">
        <v>1</v>
      </c>
      <c r="B118" s="1151"/>
      <c r="C118" s="1152"/>
      <c r="D118" s="161"/>
      <c r="E118" s="71"/>
      <c r="F118" s="310"/>
      <c r="G118" s="311"/>
      <c r="H118" s="73"/>
      <c r="I118" s="73"/>
      <c r="J118" s="74"/>
      <c r="K118" s="73"/>
      <c r="L118" s="74"/>
      <c r="M118" s="75"/>
      <c r="N118" s="253" t="str">
        <f>IF(ISNUMBER(H118),(ROUND(PRODUCT(H118,I118,K118,M118),0)),"")</f>
        <v/>
      </c>
      <c r="O118" s="254">
        <f>ROUNDDOWN(SUM(N118:N127),0)</f>
        <v>0</v>
      </c>
      <c r="P118" s="1145"/>
      <c r="S118" s="463"/>
      <c r="T118" s="463"/>
      <c r="U118" s="463"/>
    </row>
    <row r="119" spans="1:21" ht="20.149999999999999" customHeight="1">
      <c r="A119" s="263">
        <v>2</v>
      </c>
      <c r="B119" s="1153"/>
      <c r="C119" s="1152"/>
      <c r="D119" s="161"/>
      <c r="E119" s="77"/>
      <c r="F119" s="312"/>
      <c r="G119" s="313"/>
      <c r="H119" s="79"/>
      <c r="I119" s="79"/>
      <c r="J119" s="80"/>
      <c r="K119" s="79"/>
      <c r="L119" s="80"/>
      <c r="M119" s="81"/>
      <c r="N119" s="256" t="str">
        <f t="shared" ref="N119:N127" si="3">IF(ISNUMBER(H119),(ROUND(PRODUCT(H119,I119,K119,M119),0)),"")</f>
        <v/>
      </c>
      <c r="O119" s="257"/>
      <c r="P119" s="1146"/>
    </row>
    <row r="120" spans="1:21" ht="20.149999999999999" customHeight="1">
      <c r="A120" s="263">
        <v>3</v>
      </c>
      <c r="B120" s="1153"/>
      <c r="C120" s="1152"/>
      <c r="D120" s="161"/>
      <c r="E120" s="77"/>
      <c r="F120" s="312"/>
      <c r="G120" s="313"/>
      <c r="H120" s="79"/>
      <c r="I120" s="79"/>
      <c r="J120" s="80"/>
      <c r="K120" s="79"/>
      <c r="L120" s="80"/>
      <c r="M120" s="81"/>
      <c r="N120" s="256" t="str">
        <f t="shared" si="3"/>
        <v/>
      </c>
      <c r="O120" s="257"/>
      <c r="P120" s="1146"/>
      <c r="R120" s="154"/>
    </row>
    <row r="121" spans="1:21" ht="20.149999999999999" customHeight="1">
      <c r="A121" s="263">
        <v>4</v>
      </c>
      <c r="B121" s="1153"/>
      <c r="C121" s="1152"/>
      <c r="D121" s="161"/>
      <c r="E121" s="77"/>
      <c r="F121" s="312"/>
      <c r="G121" s="313"/>
      <c r="H121" s="79"/>
      <c r="I121" s="79"/>
      <c r="J121" s="80"/>
      <c r="K121" s="79"/>
      <c r="L121" s="80"/>
      <c r="M121" s="81"/>
      <c r="N121" s="256" t="str">
        <f t="shared" si="3"/>
        <v/>
      </c>
      <c r="O121" s="257"/>
      <c r="P121" s="1146"/>
      <c r="R121" s="154"/>
    </row>
    <row r="122" spans="1:21" ht="20.149999999999999" customHeight="1">
      <c r="A122" s="263">
        <v>5</v>
      </c>
      <c r="B122" s="1153"/>
      <c r="C122" s="1152"/>
      <c r="D122" s="161"/>
      <c r="E122" s="77"/>
      <c r="F122" s="312"/>
      <c r="G122" s="313"/>
      <c r="H122" s="79"/>
      <c r="I122" s="79"/>
      <c r="J122" s="80"/>
      <c r="K122" s="79"/>
      <c r="L122" s="80"/>
      <c r="M122" s="81"/>
      <c r="N122" s="256" t="str">
        <f t="shared" si="3"/>
        <v/>
      </c>
      <c r="O122" s="257"/>
      <c r="P122" s="1146"/>
      <c r="R122" s="154"/>
    </row>
    <row r="123" spans="1:21" ht="20.149999999999999" customHeight="1">
      <c r="A123" s="263">
        <v>6</v>
      </c>
      <c r="B123" s="1153"/>
      <c r="C123" s="1152"/>
      <c r="D123" s="161"/>
      <c r="E123" s="77"/>
      <c r="F123" s="312"/>
      <c r="G123" s="313"/>
      <c r="H123" s="79"/>
      <c r="I123" s="79"/>
      <c r="J123" s="80"/>
      <c r="K123" s="79"/>
      <c r="L123" s="80"/>
      <c r="M123" s="81"/>
      <c r="N123" s="256" t="str">
        <f t="shared" si="3"/>
        <v/>
      </c>
      <c r="O123" s="257"/>
      <c r="P123" s="1146"/>
      <c r="R123" s="154"/>
    </row>
    <row r="124" spans="1:21" ht="20.149999999999999" customHeight="1">
      <c r="A124" s="263">
        <v>7</v>
      </c>
      <c r="B124" s="1153"/>
      <c r="C124" s="1152"/>
      <c r="D124" s="161"/>
      <c r="E124" s="77"/>
      <c r="F124" s="312"/>
      <c r="G124" s="313"/>
      <c r="H124" s="79"/>
      <c r="I124" s="79"/>
      <c r="J124" s="80"/>
      <c r="K124" s="79"/>
      <c r="L124" s="80"/>
      <c r="M124" s="81"/>
      <c r="N124" s="256" t="str">
        <f t="shared" si="3"/>
        <v/>
      </c>
      <c r="O124" s="257"/>
      <c r="P124" s="1146"/>
      <c r="R124" s="154"/>
    </row>
    <row r="125" spans="1:21" ht="20.149999999999999" customHeight="1">
      <c r="A125" s="263">
        <v>8</v>
      </c>
      <c r="B125" s="1153"/>
      <c r="C125" s="1152"/>
      <c r="D125" s="161"/>
      <c r="E125" s="77"/>
      <c r="F125" s="312"/>
      <c r="G125" s="313"/>
      <c r="H125" s="79"/>
      <c r="I125" s="79"/>
      <c r="J125" s="80"/>
      <c r="K125" s="79"/>
      <c r="L125" s="80"/>
      <c r="M125" s="81"/>
      <c r="N125" s="256" t="str">
        <f t="shared" si="3"/>
        <v/>
      </c>
      <c r="O125" s="257"/>
      <c r="P125" s="1146"/>
      <c r="R125" s="154"/>
    </row>
    <row r="126" spans="1:21" ht="20.149999999999999" customHeight="1">
      <c r="A126" s="263">
        <v>9</v>
      </c>
      <c r="B126" s="1153"/>
      <c r="C126" s="1152"/>
      <c r="D126" s="161"/>
      <c r="E126" s="77"/>
      <c r="F126" s="312"/>
      <c r="G126" s="313"/>
      <c r="H126" s="79"/>
      <c r="I126" s="79"/>
      <c r="J126" s="80"/>
      <c r="K126" s="79"/>
      <c r="L126" s="80"/>
      <c r="M126" s="81"/>
      <c r="N126" s="256" t="str">
        <f t="shared" si="3"/>
        <v/>
      </c>
      <c r="O126" s="257"/>
      <c r="P126" s="1146"/>
      <c r="R126" s="154"/>
    </row>
    <row r="127" spans="1:21" ht="20.149999999999999" customHeight="1">
      <c r="A127" s="263">
        <v>10</v>
      </c>
      <c r="B127" s="1154"/>
      <c r="C127" s="1155"/>
      <c r="D127" s="259"/>
      <c r="E127" s="83"/>
      <c r="F127" s="314"/>
      <c r="G127" s="315"/>
      <c r="H127" s="85"/>
      <c r="I127" s="85"/>
      <c r="J127" s="86"/>
      <c r="K127" s="85"/>
      <c r="L127" s="86"/>
      <c r="M127" s="87"/>
      <c r="N127" s="264" t="str">
        <f t="shared" si="3"/>
        <v/>
      </c>
      <c r="O127" s="261"/>
      <c r="P127" s="1147"/>
      <c r="R127" s="154"/>
    </row>
    <row r="128" spans="1:21" ht="20.149999999999999" customHeight="1">
      <c r="B128" s="274" t="s">
        <v>365</v>
      </c>
      <c r="C128" s="275"/>
      <c r="D128" s="276"/>
      <c r="E128" s="277"/>
      <c r="F128" s="275"/>
      <c r="G128" s="277"/>
      <c r="H128" s="278"/>
      <c r="I128" s="279"/>
      <c r="J128" s="280"/>
      <c r="K128" s="279"/>
      <c r="L128" s="280"/>
      <c r="M128" s="281"/>
      <c r="N128" s="279"/>
      <c r="O128" s="282"/>
      <c r="P128" s="97"/>
      <c r="R128" s="464" t="s">
        <v>99</v>
      </c>
    </row>
    <row r="129" spans="1:18" ht="20.149999999999999" customHeight="1">
      <c r="A129" s="150">
        <v>1</v>
      </c>
      <c r="B129" s="251"/>
      <c r="C129" s="283"/>
      <c r="D129" s="284"/>
      <c r="E129" s="98"/>
      <c r="F129" s="72"/>
      <c r="G129" s="72"/>
      <c r="H129" s="73"/>
      <c r="I129" s="73"/>
      <c r="J129" s="74"/>
      <c r="K129" s="73"/>
      <c r="L129" s="74"/>
      <c r="M129" s="75"/>
      <c r="N129" s="253" t="str">
        <f>IF(ISNUMBER(H129),(ROUND(PRODUCT(H129,I129,K129,M129),0)),"")</f>
        <v/>
      </c>
      <c r="O129" s="254">
        <f>ROUNDDOWN(N139-N141,0)</f>
        <v>0</v>
      </c>
      <c r="P129" s="76" t="s">
        <v>46</v>
      </c>
      <c r="R129" s="222">
        <f>ROUNDDOWN(H16*0.1,0)</f>
        <v>0</v>
      </c>
    </row>
    <row r="130" spans="1:18" ht="20.149999999999999" customHeight="1">
      <c r="A130" s="150">
        <v>2</v>
      </c>
      <c r="B130" s="251"/>
      <c r="C130" s="283"/>
      <c r="D130" s="284"/>
      <c r="E130" s="99"/>
      <c r="F130" s="78"/>
      <c r="G130" s="78"/>
      <c r="H130" s="79"/>
      <c r="I130" s="79"/>
      <c r="J130" s="80"/>
      <c r="K130" s="79"/>
      <c r="L130" s="80"/>
      <c r="M130" s="81"/>
      <c r="N130" s="256" t="str">
        <f t="shared" ref="N130:N138" si="4">IF(ISNUMBER(H130),(ROUND(PRODUCT(H130,I130,K130,M130),0)),"")</f>
        <v/>
      </c>
      <c r="O130" s="285"/>
      <c r="P130" s="82" t="s">
        <v>46</v>
      </c>
    </row>
    <row r="131" spans="1:18" ht="20.149999999999999" customHeight="1">
      <c r="A131" s="150">
        <v>3</v>
      </c>
      <c r="B131" s="251"/>
      <c r="C131" s="283"/>
      <c r="D131" s="284"/>
      <c r="E131" s="99"/>
      <c r="F131" s="78"/>
      <c r="G131" s="78"/>
      <c r="H131" s="79"/>
      <c r="I131" s="79"/>
      <c r="J131" s="80"/>
      <c r="K131" s="79"/>
      <c r="L131" s="80"/>
      <c r="M131" s="81"/>
      <c r="N131" s="256" t="str">
        <f t="shared" si="4"/>
        <v/>
      </c>
      <c r="O131" s="257"/>
      <c r="P131" s="82" t="s">
        <v>46</v>
      </c>
    </row>
    <row r="132" spans="1:18" ht="20.149999999999999" customHeight="1">
      <c r="A132" s="150">
        <v>4</v>
      </c>
      <c r="B132" s="251"/>
      <c r="C132" s="283"/>
      <c r="D132" s="284"/>
      <c r="E132" s="99"/>
      <c r="F132" s="78"/>
      <c r="G132" s="78"/>
      <c r="H132" s="79"/>
      <c r="I132" s="79"/>
      <c r="J132" s="80"/>
      <c r="K132" s="79"/>
      <c r="L132" s="80"/>
      <c r="M132" s="81"/>
      <c r="N132" s="256" t="str">
        <f t="shared" si="4"/>
        <v/>
      </c>
      <c r="O132" s="257"/>
      <c r="P132" s="82" t="s">
        <v>46</v>
      </c>
    </row>
    <row r="133" spans="1:18" ht="20.149999999999999" customHeight="1">
      <c r="A133" s="150">
        <v>5</v>
      </c>
      <c r="B133" s="251"/>
      <c r="C133" s="283"/>
      <c r="D133" s="284"/>
      <c r="E133" s="99"/>
      <c r="F133" s="78"/>
      <c r="G133" s="78"/>
      <c r="H133" s="79"/>
      <c r="I133" s="79"/>
      <c r="J133" s="80"/>
      <c r="K133" s="79"/>
      <c r="L133" s="80"/>
      <c r="M133" s="81"/>
      <c r="N133" s="256" t="str">
        <f t="shared" si="4"/>
        <v/>
      </c>
      <c r="O133" s="257"/>
      <c r="P133" s="82" t="s">
        <v>46</v>
      </c>
    </row>
    <row r="134" spans="1:18" ht="20.149999999999999" customHeight="1">
      <c r="A134" s="150">
        <v>6</v>
      </c>
      <c r="B134" s="251"/>
      <c r="C134" s="283"/>
      <c r="D134" s="284"/>
      <c r="E134" s="99"/>
      <c r="F134" s="78"/>
      <c r="G134" s="78"/>
      <c r="H134" s="79"/>
      <c r="I134" s="79"/>
      <c r="J134" s="80"/>
      <c r="K134" s="79"/>
      <c r="L134" s="80"/>
      <c r="M134" s="81"/>
      <c r="N134" s="256" t="str">
        <f t="shared" si="4"/>
        <v/>
      </c>
      <c r="O134" s="257"/>
      <c r="P134" s="82" t="s">
        <v>46</v>
      </c>
    </row>
    <row r="135" spans="1:18" ht="20.149999999999999" customHeight="1">
      <c r="A135" s="150">
        <v>7</v>
      </c>
      <c r="B135" s="251"/>
      <c r="C135" s="283"/>
      <c r="D135" s="284"/>
      <c r="E135" s="99"/>
      <c r="F135" s="78"/>
      <c r="G135" s="78"/>
      <c r="H135" s="79"/>
      <c r="I135" s="79"/>
      <c r="J135" s="80"/>
      <c r="K135" s="79"/>
      <c r="L135" s="80"/>
      <c r="M135" s="81"/>
      <c r="N135" s="256" t="str">
        <f t="shared" si="4"/>
        <v/>
      </c>
      <c r="O135" s="257"/>
      <c r="P135" s="82" t="s">
        <v>46</v>
      </c>
    </row>
    <row r="136" spans="1:18" ht="20.149999999999999" customHeight="1">
      <c r="A136" s="150">
        <v>8</v>
      </c>
      <c r="B136" s="251"/>
      <c r="C136" s="283"/>
      <c r="D136" s="284"/>
      <c r="E136" s="99"/>
      <c r="F136" s="78"/>
      <c r="G136" s="78"/>
      <c r="H136" s="79"/>
      <c r="I136" s="79"/>
      <c r="J136" s="80"/>
      <c r="K136" s="79"/>
      <c r="L136" s="80"/>
      <c r="M136" s="81"/>
      <c r="N136" s="256" t="str">
        <f t="shared" si="4"/>
        <v/>
      </c>
      <c r="O136" s="257"/>
      <c r="P136" s="82" t="s">
        <v>46</v>
      </c>
    </row>
    <row r="137" spans="1:18" ht="20.149999999999999" customHeight="1">
      <c r="A137" s="150">
        <v>9</v>
      </c>
      <c r="B137" s="251"/>
      <c r="C137" s="283"/>
      <c r="D137" s="284"/>
      <c r="E137" s="99"/>
      <c r="F137" s="78"/>
      <c r="G137" s="78"/>
      <c r="H137" s="79"/>
      <c r="I137" s="79"/>
      <c r="J137" s="80"/>
      <c r="K137" s="79"/>
      <c r="L137" s="80"/>
      <c r="M137" s="81"/>
      <c r="N137" s="256" t="str">
        <f t="shared" si="4"/>
        <v/>
      </c>
      <c r="O137" s="257"/>
      <c r="P137" s="82" t="s">
        <v>46</v>
      </c>
    </row>
    <row r="138" spans="1:18" ht="20.149999999999999" customHeight="1">
      <c r="A138" s="150">
        <v>10</v>
      </c>
      <c r="B138" s="286"/>
      <c r="C138" s="287"/>
      <c r="D138" s="284"/>
      <c r="E138" s="100"/>
      <c r="F138" s="84"/>
      <c r="G138" s="84"/>
      <c r="H138" s="85"/>
      <c r="I138" s="85"/>
      <c r="J138" s="86"/>
      <c r="K138" s="85"/>
      <c r="L138" s="86"/>
      <c r="M138" s="87"/>
      <c r="N138" s="260" t="str">
        <f t="shared" si="4"/>
        <v/>
      </c>
      <c r="O138" s="261"/>
      <c r="P138" s="88" t="s">
        <v>46</v>
      </c>
    </row>
    <row r="139" spans="1:18" s="297" customFormat="1" ht="20.149999999999999" customHeight="1">
      <c r="A139" s="150"/>
      <c r="B139" s="240"/>
      <c r="C139" s="283"/>
      <c r="D139" s="284"/>
      <c r="E139" s="288"/>
      <c r="F139" s="289"/>
      <c r="G139" s="290" t="s">
        <v>367</v>
      </c>
      <c r="H139" s="291"/>
      <c r="I139" s="292"/>
      <c r="J139" s="293"/>
      <c r="K139" s="292"/>
      <c r="L139" s="293"/>
      <c r="M139" s="294"/>
      <c r="N139" s="295">
        <f>SUM(N129:N138)</f>
        <v>0</v>
      </c>
      <c r="O139" s="257"/>
      <c r="P139" s="296"/>
      <c r="Q139" s="150"/>
      <c r="R139" s="150"/>
    </row>
    <row r="140" spans="1:18" s="297" customFormat="1" ht="20.149999999999999" customHeight="1">
      <c r="A140" s="150"/>
      <c r="B140" s="240"/>
      <c r="C140" s="283"/>
      <c r="D140" s="284"/>
      <c r="E140" s="288"/>
      <c r="F140" s="289"/>
      <c r="G140" s="290" t="s">
        <v>368</v>
      </c>
      <c r="H140" s="291"/>
      <c r="I140" s="292"/>
      <c r="J140" s="293"/>
      <c r="K140" s="292"/>
      <c r="L140" s="293"/>
      <c r="M140" s="294"/>
      <c r="N140" s="295">
        <f>SUMIF(P129:P138,"課税対象外",N129:N138)</f>
        <v>0</v>
      </c>
      <c r="O140" s="257"/>
      <c r="P140" s="296"/>
      <c r="Q140" s="150"/>
      <c r="R140" s="150"/>
    </row>
    <row r="141" spans="1:18" s="297" customFormat="1" ht="20.149999999999999" customHeight="1">
      <c r="A141" s="150"/>
      <c r="B141" s="298"/>
      <c r="C141" s="287"/>
      <c r="D141" s="299"/>
      <c r="E141" s="288"/>
      <c r="F141" s="289"/>
      <c r="G141" s="290" t="s">
        <v>369</v>
      </c>
      <c r="H141" s="291"/>
      <c r="I141" s="292"/>
      <c r="J141" s="293"/>
      <c r="K141" s="292"/>
      <c r="L141" s="293"/>
      <c r="M141" s="294"/>
      <c r="N141" s="300">
        <f>IF(R14="1",ROUNDDOWN((N139-N140)*10/110,0),0)</f>
        <v>0</v>
      </c>
      <c r="O141" s="261"/>
      <c r="P141" s="301"/>
      <c r="Q141" s="150"/>
      <c r="R141" s="150"/>
    </row>
    <row r="142" spans="1:18" ht="20.149999999999999" customHeight="1">
      <c r="B142" s="150" t="s">
        <v>201</v>
      </c>
    </row>
  </sheetData>
  <mergeCells count="12">
    <mergeCell ref="I3:P3"/>
    <mergeCell ref="B5:E5"/>
    <mergeCell ref="P118:P127"/>
    <mergeCell ref="I22:J22"/>
    <mergeCell ref="K22:L22"/>
    <mergeCell ref="B117:E117"/>
    <mergeCell ref="B118:C127"/>
    <mergeCell ref="B16:B17"/>
    <mergeCell ref="C10:G10"/>
    <mergeCell ref="C9:G9"/>
    <mergeCell ref="C17:E17"/>
    <mergeCell ref="C11:G11"/>
  </mergeCells>
  <phoneticPr fontId="9"/>
  <conditionalFormatting sqref="P129:P138 P25:P44 P50:P70 P76:P85 P109:P118">
    <cfRule type="expression" dxfId="45" priority="11">
      <formula>$R$14="2"</formula>
    </cfRule>
  </conditionalFormatting>
  <conditionalFormatting sqref="P86:P103">
    <cfRule type="expression" dxfId="44" priority="9">
      <formula>$R$14="2"</formula>
    </cfRule>
  </conditionalFormatting>
  <conditionalFormatting sqref="P45:P49">
    <cfRule type="expression" dxfId="43" priority="7">
      <formula>$R$14="2"</formula>
    </cfRule>
  </conditionalFormatting>
  <conditionalFormatting sqref="P71:P75">
    <cfRule type="expression" dxfId="42" priority="6">
      <formula>$R$14="2"</formula>
    </cfRule>
  </conditionalFormatting>
  <conditionalFormatting sqref="P104:P108">
    <cfRule type="expression" dxfId="41" priority="5">
      <formula>$R$14="2"</formula>
    </cfRule>
  </conditionalFormatting>
  <conditionalFormatting sqref="G5">
    <cfRule type="containsText" dxfId="40" priority="1" operator="containsText" text="要選択">
      <formula>NOT(ISERROR(SEARCH("要選択",G5)))</formula>
    </cfRule>
    <cfRule type="containsText" dxfId="39" priority="2" operator="containsText" text="要入力">
      <formula>NOT(ISERROR(SEARCH("要入力",G5)))</formula>
    </cfRule>
  </conditionalFormatting>
  <dataValidations xWindow="183" yWindow="405" count="18">
    <dataValidation type="decimal" allowBlank="1" showInputMessage="1" showErrorMessage="1" sqref="M128 M142:M1048576 M20:M24 M55 M15:M18 M8:M12 M86 M117" xr:uid="{00000000-0002-0000-0600-000000000000}">
      <formula1>0</formula1>
      <formula2>99999999999999</formula2>
    </dataValidation>
    <dataValidation imeMode="hiragana" allowBlank="1" showInputMessage="1" showErrorMessage="1" prompt="人、枚、件等を単位を入力" sqref="J118:J127 J87:J116 J25:J54 J56:J85 J129:J141" xr:uid="{00000000-0002-0000-0600-000001000000}"/>
    <dataValidation imeMode="hiragana" allowBlank="1" showInputMessage="1" showErrorMessage="1" prompt="回、日、泊等の単位を入力。" sqref="L118:L127 L87:L116 L25:L54 L56:L85 L129:L141" xr:uid="{00000000-0002-0000-0600-000002000000}"/>
    <dataValidation type="decimal" imeMode="off" allowBlank="1" showInputMessage="1" showErrorMessage="1" prompt="消費税、為替レート等を入力" sqref="M118:M127 M87:M116 M25:M54 M56:M85 M129:M141" xr:uid="{00000000-0002-0000-0600-000003000000}">
      <formula1>0</formula1>
      <formula2>99999999999999</formula2>
    </dataValidation>
    <dataValidation imeMode="halfAlpha" allowBlank="1" showInputMessage="1" showErrorMessage="1" sqref="H142:I65563" xr:uid="{00000000-0002-0000-0600-000004000000}"/>
    <dataValidation type="whole" imeMode="halfAlpha" operator="greaterThanOrEqual" allowBlank="1" showInputMessage="1" showErrorMessage="1" sqref="H23:I24" xr:uid="{00000000-0002-0000-0600-000005000000}">
      <formula1>0</formula1>
    </dataValidation>
    <dataValidation imeMode="hiragana" allowBlank="1" showInputMessage="1" showErrorMessage="1" sqref="E86:F86 E13:F14 P22:P24 E24:F24 P55 P128 E142:E1048576 E55:F55 D6:F8 D12:F12 D18:E23 P86 F15:F23 D15:E16 P117 B117 F117 C24:D116 D1:F4 D118:D1048576 F128:F1048576 E128" xr:uid="{00000000-0002-0000-0600-000006000000}"/>
    <dataValidation type="list" imeMode="hiragana" allowBlank="1" showInputMessage="1" showErrorMessage="1" prompt="該当する細目を選択" sqref="E25:E54" xr:uid="{00000000-0002-0000-0600-000007000000}">
      <formula1>出演費・音楽費・文芸費</formula1>
    </dataValidation>
    <dataValidation type="list" imeMode="hiragana" allowBlank="1" showInputMessage="1" showErrorMessage="1" sqref="E129:E138" xr:uid="{00000000-0002-0000-0600-000008000000}">
      <formula1>感染症対策経費</formula1>
    </dataValidation>
    <dataValidation type="list" allowBlank="1" showInputMessage="1" showErrorMessage="1" sqref="P87:P116 P118 P25:P54 P56:P85 P129:P138" xr:uid="{00000000-0002-0000-0600-000009000000}">
      <formula1>"―,課税対象外"</formula1>
    </dataValidation>
    <dataValidation type="textLength" operator="lessThanOrEqual" allowBlank="1" showInputMessage="1" showErrorMessage="1" errorTitle="文字数超過" error="30字以下で入力してください。" sqref="G23:G24 G142:G65563" xr:uid="{00000000-0002-0000-0600-00000A000000}">
      <formula1>30</formula1>
    </dataValidation>
    <dataValidation type="list" imeMode="hiragana" allowBlank="1" showInputMessage="1" showErrorMessage="1" prompt="該当する細目を選択" sqref="E87:E116" xr:uid="{00000000-0002-0000-0600-00000B000000}">
      <formula1>謝金・旅費・宣伝費等</formula1>
    </dataValidation>
    <dataValidation imeMode="off" allowBlank="1" showInputMessage="1" showErrorMessage="1" sqref="K4:K12 K1:K2 S118 K15:K18 K20:K1048576" xr:uid="{00000000-0002-0000-0600-00000C000000}"/>
    <dataValidation type="list" imeMode="hiragana" allowBlank="1" showInputMessage="1" showErrorMessage="1" prompt="該当する細目を選択" sqref="E56:E85" xr:uid="{00000000-0002-0000-0600-00000F000000}">
      <formula1>会場費・舞台費・運搬費</formula1>
    </dataValidation>
    <dataValidation type="list" allowBlank="1" showInputMessage="1" showErrorMessage="1" sqref="E118:E127" xr:uid="{00000000-0002-0000-0600-000010000000}">
      <formula1>助成対象外経費</formula1>
    </dataValidation>
    <dataValidation type="list" allowBlank="1" showInputMessage="1" showErrorMessage="1" sqref="G5" xr:uid="{00000000-0002-0000-0600-000011000000}">
      <formula1>"1 課税事業者,2 免税事業者及び簡易課税事業者,3 課税事業者ではあるが、その他条件により消費税等仕入控除調整を行わない事業者"</formula1>
    </dataValidation>
    <dataValidation imeMode="halfAlpha" operator="greaterThanOrEqual" allowBlank="1" showInputMessage="1" showErrorMessage="1" sqref="I25:I141" xr:uid="{00000000-0002-0000-0600-00000D000000}"/>
    <dataValidation imeMode="off" operator="greaterThanOrEqual" allowBlank="1" showInputMessage="1" showErrorMessage="1" sqref="H25:H141" xr:uid="{00000000-0002-0000-0600-00000E000000}"/>
  </dataValidations>
  <pageMargins left="0.70866141732283472" right="0.70866141732283472" top="0.39370078740157483" bottom="0.39370078740157483" header="0" footer="0"/>
  <pageSetup paperSize="9" scale="45" fitToHeight="0" orientation="portrait" r:id="rId1"/>
  <headerFooter scaleWithDoc="0">
    <oddFooter>&amp;R&amp;"ＭＳ ゴシック,標準"&amp;12整理番号：（事務局記入欄）</oddFooter>
  </headerFooter>
  <rowBreaks count="1" manualBreakCount="1">
    <brk id="77" min="1" max="1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6">
    <tabColor theme="1" tint="0.499984740745262"/>
    <pageSetUpPr fitToPage="1"/>
  </sheetPr>
  <dimension ref="A1:X112"/>
  <sheetViews>
    <sheetView view="pageBreakPreview" topLeftCell="A16" zoomScale="60" zoomScaleNormal="100" workbookViewId="0">
      <selection activeCell="A16" sqref="A1:XFD1048576"/>
    </sheetView>
  </sheetViews>
  <sheetFormatPr defaultColWidth="9" defaultRowHeight="18"/>
  <cols>
    <col min="1" max="2" width="15.58203125" style="2" customWidth="1"/>
    <col min="3" max="3" width="20.58203125" style="12" customWidth="1"/>
    <col min="4" max="4" width="47" style="2" customWidth="1"/>
    <col min="5" max="5" width="9" style="2"/>
    <col min="6" max="24" width="9" style="3"/>
    <col min="25" max="16384" width="9" style="2"/>
  </cols>
  <sheetData>
    <row r="1" spans="1:4">
      <c r="A1" s="5" t="s">
        <v>5</v>
      </c>
      <c r="B1" s="5" t="s">
        <v>6</v>
      </c>
      <c r="C1" s="8" t="s">
        <v>173</v>
      </c>
      <c r="D1" s="7" t="s">
        <v>4</v>
      </c>
    </row>
    <row r="2" spans="1:4">
      <c r="A2" s="6" t="s">
        <v>116</v>
      </c>
      <c r="B2" s="6" t="s">
        <v>241</v>
      </c>
      <c r="C2" s="9" t="s">
        <v>242</v>
      </c>
      <c r="D2" s="4"/>
    </row>
    <row r="3" spans="1:4">
      <c r="A3" s="1" t="s">
        <v>116</v>
      </c>
      <c r="B3" s="6" t="s">
        <v>241</v>
      </c>
      <c r="C3" s="9" t="s">
        <v>243</v>
      </c>
      <c r="D3" s="4"/>
    </row>
    <row r="4" spans="1:4">
      <c r="A4" s="1" t="s">
        <v>116</v>
      </c>
      <c r="B4" s="6" t="s">
        <v>241</v>
      </c>
      <c r="C4" s="9" t="s">
        <v>244</v>
      </c>
      <c r="D4" s="4"/>
    </row>
    <row r="5" spans="1:4">
      <c r="A5" s="1" t="s">
        <v>116</v>
      </c>
      <c r="B5" s="6" t="s">
        <v>241</v>
      </c>
      <c r="C5" s="9" t="s">
        <v>245</v>
      </c>
      <c r="D5" s="4"/>
    </row>
    <row r="6" spans="1:4">
      <c r="A6" s="1" t="s">
        <v>116</v>
      </c>
      <c r="B6" s="6" t="s">
        <v>241</v>
      </c>
      <c r="C6" s="9" t="s">
        <v>246</v>
      </c>
      <c r="D6" s="4"/>
    </row>
    <row r="7" spans="1:4">
      <c r="A7" s="1" t="s">
        <v>116</v>
      </c>
      <c r="B7" s="6" t="s">
        <v>241</v>
      </c>
      <c r="C7" s="9" t="s">
        <v>349</v>
      </c>
      <c r="D7" s="4"/>
    </row>
    <row r="8" spans="1:4">
      <c r="A8" s="1" t="s">
        <v>116</v>
      </c>
      <c r="B8" s="1" t="s">
        <v>149</v>
      </c>
      <c r="C8" s="9" t="s">
        <v>118</v>
      </c>
      <c r="D8" s="4"/>
    </row>
    <row r="9" spans="1:4">
      <c r="A9" s="6" t="s">
        <v>116</v>
      </c>
      <c r="B9" s="6" t="s">
        <v>247</v>
      </c>
      <c r="C9" s="9" t="s">
        <v>248</v>
      </c>
      <c r="D9" s="4"/>
    </row>
    <row r="10" spans="1:4">
      <c r="A10" s="1" t="s">
        <v>116</v>
      </c>
      <c r="B10" s="6" t="s">
        <v>114</v>
      </c>
      <c r="C10" s="9" t="s">
        <v>249</v>
      </c>
      <c r="D10" s="4"/>
    </row>
    <row r="11" spans="1:4">
      <c r="A11" s="1" t="s">
        <v>116</v>
      </c>
      <c r="B11" s="6" t="s">
        <v>114</v>
      </c>
      <c r="C11" s="9" t="s">
        <v>181</v>
      </c>
      <c r="D11" s="4"/>
    </row>
    <row r="12" spans="1:4">
      <c r="A12" s="1" t="s">
        <v>116</v>
      </c>
      <c r="B12" s="1" t="s">
        <v>149</v>
      </c>
      <c r="C12" s="9" t="s">
        <v>120</v>
      </c>
      <c r="D12" s="4"/>
    </row>
    <row r="13" spans="1:4">
      <c r="A13" s="1" t="s">
        <v>116</v>
      </c>
      <c r="B13" s="1" t="s">
        <v>114</v>
      </c>
      <c r="C13" s="9" t="s">
        <v>250</v>
      </c>
      <c r="D13" s="4"/>
    </row>
    <row r="14" spans="1:4">
      <c r="A14" s="1" t="s">
        <v>116</v>
      </c>
      <c r="B14" s="1" t="s">
        <v>149</v>
      </c>
      <c r="C14" s="9" t="s">
        <v>119</v>
      </c>
      <c r="D14" s="4"/>
    </row>
    <row r="15" spans="1:4">
      <c r="A15" s="1" t="s">
        <v>116</v>
      </c>
      <c r="B15" s="1" t="s">
        <v>114</v>
      </c>
      <c r="C15" s="9" t="s">
        <v>183</v>
      </c>
      <c r="D15" s="4"/>
    </row>
    <row r="16" spans="1:4">
      <c r="A16" s="1" t="s">
        <v>116</v>
      </c>
      <c r="B16" s="1" t="s">
        <v>114</v>
      </c>
      <c r="C16" s="9" t="s">
        <v>121</v>
      </c>
      <c r="D16" s="4"/>
    </row>
    <row r="17" spans="1:4">
      <c r="A17" s="1" t="s">
        <v>116</v>
      </c>
      <c r="B17" s="1" t="s">
        <v>149</v>
      </c>
      <c r="C17" s="9" t="s">
        <v>182</v>
      </c>
      <c r="D17" s="4"/>
    </row>
    <row r="18" spans="1:4">
      <c r="A18" s="1" t="s">
        <v>116</v>
      </c>
      <c r="B18" s="6" t="s">
        <v>150</v>
      </c>
      <c r="C18" s="11" t="s">
        <v>184</v>
      </c>
      <c r="D18" s="11"/>
    </row>
    <row r="19" spans="1:4">
      <c r="A19" s="1" t="s">
        <v>116</v>
      </c>
      <c r="B19" s="1" t="s">
        <v>150</v>
      </c>
      <c r="C19" s="11" t="s">
        <v>195</v>
      </c>
      <c r="D19" s="11"/>
    </row>
    <row r="20" spans="1:4">
      <c r="A20" s="1" t="s">
        <v>116</v>
      </c>
      <c r="B20" s="1" t="s">
        <v>150</v>
      </c>
      <c r="C20" s="9" t="s">
        <v>126</v>
      </c>
      <c r="D20" s="9"/>
    </row>
    <row r="21" spans="1:4">
      <c r="A21" s="1" t="s">
        <v>116</v>
      </c>
      <c r="B21" s="1" t="s">
        <v>150</v>
      </c>
      <c r="C21" s="9" t="s">
        <v>185</v>
      </c>
      <c r="D21" s="9"/>
    </row>
    <row r="22" spans="1:4">
      <c r="A22" s="1" t="s">
        <v>116</v>
      </c>
      <c r="B22" s="1" t="s">
        <v>150</v>
      </c>
      <c r="C22" s="9" t="s">
        <v>129</v>
      </c>
      <c r="D22" s="9"/>
    </row>
    <row r="23" spans="1:4">
      <c r="A23" s="1" t="s">
        <v>116</v>
      </c>
      <c r="B23" s="1" t="s">
        <v>150</v>
      </c>
      <c r="C23" s="9" t="s">
        <v>130</v>
      </c>
      <c r="D23" s="9"/>
    </row>
    <row r="24" spans="1:4">
      <c r="A24" s="1" t="s">
        <v>116</v>
      </c>
      <c r="B24" s="1" t="s">
        <v>150</v>
      </c>
      <c r="C24" s="9" t="s">
        <v>122</v>
      </c>
      <c r="D24" s="4"/>
    </row>
    <row r="25" spans="1:4">
      <c r="A25" s="1" t="s">
        <v>116</v>
      </c>
      <c r="B25" s="1" t="s">
        <v>106</v>
      </c>
      <c r="C25" s="9" t="s">
        <v>123</v>
      </c>
      <c r="D25" s="4"/>
    </row>
    <row r="26" spans="1:4">
      <c r="A26" s="1" t="s">
        <v>116</v>
      </c>
      <c r="B26" s="1" t="s">
        <v>150</v>
      </c>
      <c r="C26" s="9" t="s">
        <v>124</v>
      </c>
      <c r="D26" s="4"/>
    </row>
    <row r="27" spans="1:4">
      <c r="A27" s="1" t="s">
        <v>116</v>
      </c>
      <c r="B27" s="1" t="s">
        <v>150</v>
      </c>
      <c r="C27" s="9" t="s">
        <v>125</v>
      </c>
      <c r="D27" s="4"/>
    </row>
    <row r="28" spans="1:4">
      <c r="A28" s="1" t="s">
        <v>116</v>
      </c>
      <c r="B28" s="1" t="s">
        <v>106</v>
      </c>
      <c r="C28" s="9" t="s">
        <v>127</v>
      </c>
      <c r="D28" s="4"/>
    </row>
    <row r="29" spans="1:4">
      <c r="A29" s="1" t="s">
        <v>116</v>
      </c>
      <c r="B29" s="1" t="s">
        <v>150</v>
      </c>
      <c r="C29" s="9" t="s">
        <v>128</v>
      </c>
      <c r="D29" s="4"/>
    </row>
    <row r="30" spans="1:4">
      <c r="A30" s="1" t="s">
        <v>116</v>
      </c>
      <c r="B30" s="1" t="s">
        <v>150</v>
      </c>
      <c r="C30" s="9" t="s">
        <v>186</v>
      </c>
      <c r="D30" s="9"/>
    </row>
    <row r="31" spans="1:4">
      <c r="A31" s="1" t="s">
        <v>116</v>
      </c>
      <c r="B31" s="1" t="s">
        <v>150</v>
      </c>
      <c r="C31" s="9" t="s">
        <v>187</v>
      </c>
      <c r="D31" s="9"/>
    </row>
    <row r="32" spans="1:4">
      <c r="A32" s="1" t="s">
        <v>116</v>
      </c>
      <c r="B32" s="1" t="s">
        <v>150</v>
      </c>
      <c r="C32" s="9" t="s">
        <v>251</v>
      </c>
      <c r="D32" s="9"/>
    </row>
    <row r="33" spans="1:4">
      <c r="A33" s="1" t="s">
        <v>116</v>
      </c>
      <c r="B33" s="1" t="s">
        <v>150</v>
      </c>
      <c r="C33" s="9" t="s">
        <v>139</v>
      </c>
      <c r="D33" s="9"/>
    </row>
    <row r="34" spans="1:4">
      <c r="A34" s="1" t="s">
        <v>116</v>
      </c>
      <c r="B34" s="1" t="s">
        <v>150</v>
      </c>
      <c r="C34" s="9" t="s">
        <v>140</v>
      </c>
      <c r="D34" s="9"/>
    </row>
    <row r="35" spans="1:4">
      <c r="A35" s="1" t="s">
        <v>116</v>
      </c>
      <c r="B35" s="1" t="s">
        <v>150</v>
      </c>
      <c r="C35" s="9" t="s">
        <v>132</v>
      </c>
      <c r="D35" s="9"/>
    </row>
    <row r="36" spans="1:4">
      <c r="A36" s="1" t="s">
        <v>116</v>
      </c>
      <c r="B36" s="1" t="s">
        <v>150</v>
      </c>
      <c r="C36" s="9" t="s">
        <v>133</v>
      </c>
      <c r="D36" s="9"/>
    </row>
    <row r="37" spans="1:4">
      <c r="A37" s="1" t="s">
        <v>116</v>
      </c>
      <c r="B37" s="1" t="s">
        <v>150</v>
      </c>
      <c r="C37" s="9" t="s">
        <v>134</v>
      </c>
      <c r="D37" s="9"/>
    </row>
    <row r="38" spans="1:4">
      <c r="A38" s="1" t="s">
        <v>116</v>
      </c>
      <c r="B38" s="1" t="s">
        <v>150</v>
      </c>
      <c r="C38" s="9" t="s">
        <v>136</v>
      </c>
      <c r="D38" s="9"/>
    </row>
    <row r="39" spans="1:4">
      <c r="A39" s="1" t="s">
        <v>116</v>
      </c>
      <c r="B39" s="1" t="s">
        <v>150</v>
      </c>
      <c r="C39" s="9" t="s">
        <v>131</v>
      </c>
      <c r="D39" s="9"/>
    </row>
    <row r="40" spans="1:4">
      <c r="A40" s="1" t="s">
        <v>116</v>
      </c>
      <c r="B40" s="1" t="s">
        <v>106</v>
      </c>
      <c r="C40" s="9" t="s">
        <v>135</v>
      </c>
      <c r="D40" s="4"/>
    </row>
    <row r="41" spans="1:4">
      <c r="A41" s="1" t="s">
        <v>116</v>
      </c>
      <c r="B41" s="1" t="s">
        <v>106</v>
      </c>
      <c r="C41" s="9" t="s">
        <v>137</v>
      </c>
      <c r="D41" s="4"/>
    </row>
    <row r="42" spans="1:4">
      <c r="A42" s="1" t="s">
        <v>116</v>
      </c>
      <c r="B42" s="1" t="s">
        <v>106</v>
      </c>
      <c r="C42" s="9" t="s">
        <v>138</v>
      </c>
      <c r="D42" s="4"/>
    </row>
    <row r="43" spans="1:4">
      <c r="A43" s="1" t="s">
        <v>116</v>
      </c>
      <c r="B43" s="1" t="s">
        <v>106</v>
      </c>
      <c r="C43" s="9" t="s">
        <v>188</v>
      </c>
      <c r="D43" s="4"/>
    </row>
    <row r="44" spans="1:4">
      <c r="A44" s="1" t="s">
        <v>116</v>
      </c>
      <c r="B44" s="1" t="s">
        <v>150</v>
      </c>
      <c r="C44" s="9" t="s">
        <v>146</v>
      </c>
      <c r="D44" s="4"/>
    </row>
    <row r="45" spans="1:4">
      <c r="A45" s="1" t="s">
        <v>116</v>
      </c>
      <c r="B45" s="1" t="s">
        <v>150</v>
      </c>
      <c r="C45" s="9" t="s">
        <v>142</v>
      </c>
      <c r="D45" s="4"/>
    </row>
    <row r="46" spans="1:4">
      <c r="A46" s="1" t="s">
        <v>116</v>
      </c>
      <c r="B46" s="1" t="s">
        <v>106</v>
      </c>
      <c r="C46" s="9" t="s">
        <v>189</v>
      </c>
      <c r="D46" s="4"/>
    </row>
    <row r="47" spans="1:4">
      <c r="A47" s="1" t="s">
        <v>116</v>
      </c>
      <c r="B47" s="1" t="s">
        <v>150</v>
      </c>
      <c r="C47" s="9" t="s">
        <v>141</v>
      </c>
      <c r="D47" s="4"/>
    </row>
    <row r="48" spans="1:4">
      <c r="A48" s="1" t="s">
        <v>116</v>
      </c>
      <c r="B48" s="1" t="s">
        <v>150</v>
      </c>
      <c r="C48" s="9" t="s">
        <v>143</v>
      </c>
      <c r="D48" s="4"/>
    </row>
    <row r="49" spans="1:4">
      <c r="A49" s="1" t="s">
        <v>116</v>
      </c>
      <c r="B49" s="1" t="s">
        <v>150</v>
      </c>
      <c r="C49" s="9" t="s">
        <v>144</v>
      </c>
      <c r="D49" s="4"/>
    </row>
    <row r="50" spans="1:4">
      <c r="A50" s="1" t="s">
        <v>116</v>
      </c>
      <c r="B50" s="1" t="s">
        <v>150</v>
      </c>
      <c r="C50" s="9" t="s">
        <v>145</v>
      </c>
      <c r="D50" s="4"/>
    </row>
    <row r="51" spans="1:4">
      <c r="A51" s="1" t="s">
        <v>116</v>
      </c>
      <c r="B51" s="1" t="s">
        <v>150</v>
      </c>
      <c r="C51" s="9" t="s">
        <v>191</v>
      </c>
      <c r="D51" s="9"/>
    </row>
    <row r="52" spans="1:4">
      <c r="A52" s="1" t="s">
        <v>116</v>
      </c>
      <c r="B52" s="1" t="s">
        <v>150</v>
      </c>
      <c r="C52" s="9" t="s">
        <v>190</v>
      </c>
      <c r="D52" s="9"/>
    </row>
    <row r="53" spans="1:4">
      <c r="A53" s="1" t="s">
        <v>116</v>
      </c>
      <c r="B53" s="1" t="s">
        <v>106</v>
      </c>
      <c r="C53" s="9" t="s">
        <v>147</v>
      </c>
      <c r="D53" s="4"/>
    </row>
    <row r="54" spans="1:4">
      <c r="A54" s="1" t="s">
        <v>116</v>
      </c>
      <c r="B54" s="1" t="s">
        <v>150</v>
      </c>
      <c r="C54" s="9" t="s">
        <v>148</v>
      </c>
      <c r="D54" s="4"/>
    </row>
    <row r="55" spans="1:4">
      <c r="A55" s="1" t="s">
        <v>116</v>
      </c>
      <c r="B55" s="1" t="s">
        <v>106</v>
      </c>
      <c r="C55" s="9" t="s">
        <v>192</v>
      </c>
      <c r="D55" s="4"/>
    </row>
    <row r="56" spans="1:4">
      <c r="A56" s="1" t="s">
        <v>116</v>
      </c>
      <c r="B56" s="1" t="s">
        <v>106</v>
      </c>
      <c r="C56" s="9" t="s">
        <v>279</v>
      </c>
      <c r="D56" s="4"/>
    </row>
    <row r="57" spans="1:4">
      <c r="A57" s="1" t="s">
        <v>116</v>
      </c>
      <c r="B57" s="6" t="s">
        <v>151</v>
      </c>
      <c r="C57" s="9" t="s">
        <v>152</v>
      </c>
      <c r="D57" s="4"/>
    </row>
    <row r="58" spans="1:4">
      <c r="A58" s="1" t="s">
        <v>116</v>
      </c>
      <c r="B58" s="6" t="s">
        <v>151</v>
      </c>
      <c r="C58" s="9" t="s">
        <v>153</v>
      </c>
      <c r="D58" s="4"/>
    </row>
    <row r="59" spans="1:4">
      <c r="A59" s="1" t="s">
        <v>116</v>
      </c>
      <c r="B59" s="6" t="s">
        <v>154</v>
      </c>
      <c r="C59" s="9" t="s">
        <v>155</v>
      </c>
      <c r="D59" s="4"/>
    </row>
    <row r="60" spans="1:4">
      <c r="A60" s="1" t="s">
        <v>116</v>
      </c>
      <c r="B60" s="1" t="s">
        <v>154</v>
      </c>
      <c r="C60" s="9" t="s">
        <v>156</v>
      </c>
      <c r="D60" s="4"/>
    </row>
    <row r="61" spans="1:4">
      <c r="A61" s="1" t="s">
        <v>116</v>
      </c>
      <c r="B61" s="1" t="s">
        <v>107</v>
      </c>
      <c r="C61" s="9" t="s">
        <v>193</v>
      </c>
      <c r="D61" s="4"/>
    </row>
    <row r="62" spans="1:4">
      <c r="A62" s="1" t="s">
        <v>116</v>
      </c>
      <c r="B62" s="1" t="s">
        <v>154</v>
      </c>
      <c r="C62" s="9" t="s">
        <v>158</v>
      </c>
      <c r="D62" s="13" t="s">
        <v>194</v>
      </c>
    </row>
    <row r="63" spans="1:4">
      <c r="A63" s="1" t="s">
        <v>116</v>
      </c>
      <c r="B63" s="1" t="s">
        <v>154</v>
      </c>
      <c r="C63" s="9" t="s">
        <v>157</v>
      </c>
      <c r="D63" s="4"/>
    </row>
    <row r="64" spans="1:4">
      <c r="A64" s="1" t="s">
        <v>116</v>
      </c>
      <c r="B64" s="1" t="s">
        <v>154</v>
      </c>
      <c r="C64" s="9" t="s">
        <v>159</v>
      </c>
      <c r="D64" s="4"/>
    </row>
    <row r="65" spans="1:4">
      <c r="A65" s="1" t="s">
        <v>116</v>
      </c>
      <c r="B65" s="1" t="s">
        <v>107</v>
      </c>
      <c r="C65" s="9" t="s">
        <v>216</v>
      </c>
      <c r="D65" s="4"/>
    </row>
    <row r="66" spans="1:4">
      <c r="A66" s="1" t="s">
        <v>116</v>
      </c>
      <c r="B66" s="1" t="s">
        <v>154</v>
      </c>
      <c r="C66" s="9" t="s">
        <v>160</v>
      </c>
      <c r="D66" s="4"/>
    </row>
    <row r="67" spans="1:4">
      <c r="A67" s="1" t="s">
        <v>116</v>
      </c>
      <c r="B67" s="1" t="s">
        <v>154</v>
      </c>
      <c r="C67" s="9" t="s">
        <v>161</v>
      </c>
      <c r="D67" s="4"/>
    </row>
    <row r="68" spans="1:4">
      <c r="A68" s="1" t="s">
        <v>116</v>
      </c>
      <c r="B68" s="1" t="s">
        <v>154</v>
      </c>
      <c r="C68" s="9" t="s">
        <v>163</v>
      </c>
      <c r="D68" s="9"/>
    </row>
    <row r="69" spans="1:4">
      <c r="A69" s="1" t="s">
        <v>116</v>
      </c>
      <c r="B69" s="1" t="s">
        <v>154</v>
      </c>
      <c r="C69" s="9" t="s">
        <v>162</v>
      </c>
      <c r="D69" s="4"/>
    </row>
    <row r="70" spans="1:4">
      <c r="A70" s="1" t="s">
        <v>116</v>
      </c>
      <c r="B70" s="1" t="s">
        <v>154</v>
      </c>
      <c r="C70" s="9" t="s">
        <v>164</v>
      </c>
      <c r="D70" s="4"/>
    </row>
    <row r="71" spans="1:4">
      <c r="A71" s="1" t="s">
        <v>116</v>
      </c>
      <c r="B71" s="1" t="s">
        <v>154</v>
      </c>
      <c r="C71" s="9" t="s">
        <v>165</v>
      </c>
      <c r="D71" s="4"/>
    </row>
    <row r="72" spans="1:4">
      <c r="A72" s="1" t="s">
        <v>116</v>
      </c>
      <c r="B72" s="1" t="s">
        <v>154</v>
      </c>
      <c r="C72" s="10" t="s">
        <v>166</v>
      </c>
      <c r="D72" s="4"/>
    </row>
    <row r="73" spans="1:4">
      <c r="A73" s="1" t="s">
        <v>116</v>
      </c>
      <c r="B73" s="1" t="s">
        <v>154</v>
      </c>
      <c r="C73" s="9" t="s">
        <v>167</v>
      </c>
      <c r="D73" s="4"/>
    </row>
    <row r="74" spans="1:4">
      <c r="A74" s="1" t="s">
        <v>116</v>
      </c>
      <c r="B74" s="1" t="s">
        <v>154</v>
      </c>
      <c r="C74" s="9" t="s">
        <v>168</v>
      </c>
      <c r="D74" s="4"/>
    </row>
    <row r="75" spans="1:4">
      <c r="A75" s="1" t="s">
        <v>116</v>
      </c>
      <c r="B75" s="1" t="s">
        <v>154</v>
      </c>
      <c r="C75" s="9" t="s">
        <v>169</v>
      </c>
      <c r="D75" s="4"/>
    </row>
    <row r="76" spans="1:4">
      <c r="A76" s="1" t="s">
        <v>116</v>
      </c>
      <c r="B76" s="1" t="s">
        <v>154</v>
      </c>
      <c r="C76" s="9" t="s">
        <v>170</v>
      </c>
      <c r="D76" s="4"/>
    </row>
    <row r="77" spans="1:4">
      <c r="A77" s="1" t="s">
        <v>116</v>
      </c>
      <c r="B77" s="1" t="s">
        <v>154</v>
      </c>
      <c r="C77" s="9" t="s">
        <v>171</v>
      </c>
      <c r="D77" s="4"/>
    </row>
    <row r="78" spans="1:4">
      <c r="A78" s="1" t="s">
        <v>116</v>
      </c>
      <c r="B78" s="1" t="s">
        <v>154</v>
      </c>
      <c r="C78" s="9" t="s">
        <v>172</v>
      </c>
      <c r="D78" s="4"/>
    </row>
    <row r="79" spans="1:4">
      <c r="A79" s="1" t="s">
        <v>116</v>
      </c>
      <c r="B79" s="1" t="s">
        <v>107</v>
      </c>
      <c r="C79" s="9" t="s">
        <v>280</v>
      </c>
      <c r="D79" s="4"/>
    </row>
    <row r="80" spans="1:4">
      <c r="A80" s="1" t="s">
        <v>116</v>
      </c>
      <c r="B80" s="6" t="s">
        <v>252</v>
      </c>
      <c r="C80" s="9" t="s">
        <v>253</v>
      </c>
      <c r="D80" s="4"/>
    </row>
    <row r="81" spans="1:4">
      <c r="A81" s="1" t="s">
        <v>116</v>
      </c>
      <c r="B81" s="6" t="s">
        <v>254</v>
      </c>
      <c r="C81" s="9" t="s">
        <v>255</v>
      </c>
      <c r="D81" s="4"/>
    </row>
    <row r="82" spans="1:4">
      <c r="A82" s="1" t="s">
        <v>116</v>
      </c>
      <c r="B82" s="6" t="s">
        <v>254</v>
      </c>
      <c r="C82" s="9" t="s">
        <v>256</v>
      </c>
      <c r="D82" s="4"/>
    </row>
    <row r="83" spans="1:4">
      <c r="A83" s="1" t="s">
        <v>116</v>
      </c>
      <c r="B83" s="6" t="s">
        <v>254</v>
      </c>
      <c r="C83" s="9" t="s">
        <v>257</v>
      </c>
      <c r="D83" s="4"/>
    </row>
    <row r="84" spans="1:4">
      <c r="A84" s="1" t="s">
        <v>116</v>
      </c>
      <c r="B84" s="6" t="s">
        <v>254</v>
      </c>
      <c r="C84" s="9" t="s">
        <v>258</v>
      </c>
      <c r="D84" s="4"/>
    </row>
    <row r="85" spans="1:4">
      <c r="A85" s="1" t="s">
        <v>116</v>
      </c>
      <c r="B85" s="6" t="s">
        <v>254</v>
      </c>
      <c r="C85" s="9" t="s">
        <v>259</v>
      </c>
      <c r="D85" s="4"/>
    </row>
    <row r="86" spans="1:4">
      <c r="A86" s="1" t="s">
        <v>116</v>
      </c>
      <c r="B86" s="6" t="s">
        <v>254</v>
      </c>
      <c r="C86" s="9" t="s">
        <v>260</v>
      </c>
      <c r="D86" s="4"/>
    </row>
    <row r="87" spans="1:4">
      <c r="A87" s="1" t="s">
        <v>116</v>
      </c>
      <c r="B87" s="6" t="s">
        <v>254</v>
      </c>
      <c r="C87" s="9" t="s">
        <v>261</v>
      </c>
      <c r="D87" s="9"/>
    </row>
    <row r="88" spans="1:4">
      <c r="A88" s="1" t="s">
        <v>116</v>
      </c>
      <c r="B88" s="6" t="s">
        <v>254</v>
      </c>
      <c r="C88" s="9" t="s">
        <v>262</v>
      </c>
      <c r="D88" s="4"/>
    </row>
    <row r="89" spans="1:4">
      <c r="A89" s="1" t="s">
        <v>116</v>
      </c>
      <c r="B89" s="6" t="s">
        <v>254</v>
      </c>
      <c r="C89" s="9" t="s">
        <v>263</v>
      </c>
      <c r="D89" s="4"/>
    </row>
    <row r="90" spans="1:4">
      <c r="A90" s="1" t="s">
        <v>116</v>
      </c>
      <c r="B90" s="6" t="s">
        <v>225</v>
      </c>
      <c r="C90" s="9" t="s">
        <v>229</v>
      </c>
      <c r="D90" s="4"/>
    </row>
    <row r="91" spans="1:4">
      <c r="A91" s="1" t="s">
        <v>116</v>
      </c>
      <c r="B91" s="6" t="s">
        <v>225</v>
      </c>
      <c r="C91" s="9" t="s">
        <v>230</v>
      </c>
      <c r="D91" s="4"/>
    </row>
    <row r="92" spans="1:4">
      <c r="A92" s="1" t="s">
        <v>116</v>
      </c>
      <c r="B92" s="6" t="s">
        <v>264</v>
      </c>
      <c r="C92" s="9" t="s">
        <v>265</v>
      </c>
      <c r="D92" s="4"/>
    </row>
    <row r="93" spans="1:4">
      <c r="A93" s="1" t="s">
        <v>116</v>
      </c>
      <c r="B93" s="6" t="s">
        <v>266</v>
      </c>
      <c r="C93" s="9" t="s">
        <v>267</v>
      </c>
      <c r="D93" s="4"/>
    </row>
    <row r="94" spans="1:4">
      <c r="A94" s="1" t="s">
        <v>116</v>
      </c>
      <c r="B94" s="6" t="s">
        <v>266</v>
      </c>
      <c r="C94" s="9" t="s">
        <v>268</v>
      </c>
      <c r="D94" s="4"/>
    </row>
    <row r="95" spans="1:4">
      <c r="A95" s="1" t="s">
        <v>116</v>
      </c>
      <c r="B95" s="6" t="s">
        <v>269</v>
      </c>
      <c r="C95" s="9" t="s">
        <v>281</v>
      </c>
      <c r="D95" s="4"/>
    </row>
    <row r="96" spans="1:4">
      <c r="A96" s="1" t="s">
        <v>116</v>
      </c>
      <c r="B96" s="6" t="s">
        <v>269</v>
      </c>
      <c r="C96" s="9" t="s">
        <v>282</v>
      </c>
      <c r="D96" s="4"/>
    </row>
    <row r="97" spans="1:4">
      <c r="A97" s="1" t="s">
        <v>116</v>
      </c>
      <c r="B97" s="6" t="s">
        <v>269</v>
      </c>
      <c r="C97" s="9" t="s">
        <v>283</v>
      </c>
      <c r="D97" s="4"/>
    </row>
    <row r="98" spans="1:4">
      <c r="A98" s="1" t="s">
        <v>116</v>
      </c>
      <c r="B98" s="6" t="s">
        <v>270</v>
      </c>
      <c r="C98" s="9" t="s">
        <v>284</v>
      </c>
      <c r="D98" s="4"/>
    </row>
    <row r="99" spans="1:4">
      <c r="A99" s="1" t="s">
        <v>116</v>
      </c>
      <c r="B99" s="6" t="s">
        <v>270</v>
      </c>
      <c r="C99" s="9" t="s">
        <v>285</v>
      </c>
      <c r="D99" s="4"/>
    </row>
    <row r="100" spans="1:4">
      <c r="A100" s="1" t="s">
        <v>116</v>
      </c>
      <c r="B100" s="6" t="s">
        <v>270</v>
      </c>
      <c r="C100" s="9" t="s">
        <v>286</v>
      </c>
      <c r="D100" s="4"/>
    </row>
    <row r="101" spans="1:4">
      <c r="A101" s="6" t="s">
        <v>117</v>
      </c>
      <c r="B101" s="6" t="s">
        <v>117</v>
      </c>
      <c r="C101" s="9" t="s">
        <v>174</v>
      </c>
      <c r="D101" s="4"/>
    </row>
    <row r="102" spans="1:4">
      <c r="A102" s="6" t="s">
        <v>117</v>
      </c>
      <c r="B102" s="6" t="s">
        <v>117</v>
      </c>
      <c r="C102" s="11" t="s">
        <v>175</v>
      </c>
      <c r="D102" s="4"/>
    </row>
    <row r="103" spans="1:4">
      <c r="A103" s="6" t="s">
        <v>117</v>
      </c>
      <c r="B103" s="6" t="s">
        <v>117</v>
      </c>
      <c r="C103" s="11" t="s">
        <v>176</v>
      </c>
      <c r="D103" s="4"/>
    </row>
    <row r="104" spans="1:4">
      <c r="A104" s="6" t="s">
        <v>117</v>
      </c>
      <c r="B104" s="6" t="s">
        <v>117</v>
      </c>
      <c r="C104" s="11" t="s">
        <v>177</v>
      </c>
      <c r="D104" s="4"/>
    </row>
    <row r="105" spans="1:4">
      <c r="A105" s="6" t="s">
        <v>117</v>
      </c>
      <c r="B105" s="6" t="s">
        <v>117</v>
      </c>
      <c r="C105" s="11" t="s">
        <v>178</v>
      </c>
      <c r="D105" s="4"/>
    </row>
    <row r="106" spans="1:4">
      <c r="A106" s="14" t="s">
        <v>240</v>
      </c>
      <c r="B106" s="6" t="s">
        <v>271</v>
      </c>
      <c r="C106" s="9" t="s">
        <v>273</v>
      </c>
      <c r="D106" s="4"/>
    </row>
    <row r="107" spans="1:4">
      <c r="A107" s="14" t="s">
        <v>240</v>
      </c>
      <c r="B107" s="6" t="s">
        <v>271</v>
      </c>
      <c r="C107" s="11" t="s">
        <v>274</v>
      </c>
      <c r="D107" s="4"/>
    </row>
    <row r="108" spans="1:4">
      <c r="A108" s="14" t="s">
        <v>240</v>
      </c>
      <c r="B108" s="6" t="s">
        <v>224</v>
      </c>
      <c r="C108" s="11" t="s">
        <v>226</v>
      </c>
      <c r="D108" s="4"/>
    </row>
    <row r="109" spans="1:4">
      <c r="A109" s="14" t="s">
        <v>240</v>
      </c>
      <c r="B109" s="6" t="s">
        <v>224</v>
      </c>
      <c r="C109" s="11" t="s">
        <v>275</v>
      </c>
      <c r="D109" s="4"/>
    </row>
    <row r="110" spans="1:4">
      <c r="A110" s="14" t="s">
        <v>240</v>
      </c>
      <c r="B110" s="6" t="s">
        <v>224</v>
      </c>
      <c r="C110" s="11" t="s">
        <v>276</v>
      </c>
      <c r="D110" s="4"/>
    </row>
    <row r="111" spans="1:4">
      <c r="A111" s="14" t="s">
        <v>240</v>
      </c>
      <c r="B111" s="6" t="s">
        <v>224</v>
      </c>
      <c r="C111" s="11" t="s">
        <v>277</v>
      </c>
      <c r="D111" s="4"/>
    </row>
    <row r="112" spans="1:4">
      <c r="A112" s="14" t="s">
        <v>240</v>
      </c>
      <c r="B112" s="6" t="s">
        <v>272</v>
      </c>
      <c r="C112" s="11" t="s">
        <v>278</v>
      </c>
      <c r="D112" s="4"/>
    </row>
  </sheetData>
  <phoneticPr fontId="9"/>
  <pageMargins left="0.7" right="0.7" top="0.75" bottom="0.75" header="0.3" footer="0.3"/>
  <pageSetup paperSize="9" scale="3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O73"/>
  <sheetViews>
    <sheetView view="pageBreakPreview" zoomScale="60" zoomScaleNormal="90" workbookViewId="0">
      <selection activeCell="D34" sqref="D34"/>
    </sheetView>
  </sheetViews>
  <sheetFormatPr defaultColWidth="9" defaultRowHeight="13"/>
  <cols>
    <col min="1" max="2" width="6.83203125" style="338" customWidth="1"/>
    <col min="3" max="3" width="7.08203125" style="338" customWidth="1"/>
    <col min="4" max="4" width="39.5" style="339" customWidth="1"/>
    <col min="5" max="5" width="12" style="339" customWidth="1"/>
    <col min="6" max="6" width="3.5" style="339" bestFit="1" customWidth="1"/>
    <col min="7" max="7" width="11" style="339" customWidth="1"/>
    <col min="8" max="8" width="21.33203125" style="340" bestFit="1" customWidth="1"/>
    <col min="9" max="9" width="17.58203125" style="340" customWidth="1"/>
    <col min="10" max="10" width="67.83203125" style="341" customWidth="1"/>
    <col min="11" max="16384" width="9" style="339"/>
  </cols>
  <sheetData>
    <row r="1" spans="1:15">
      <c r="J1" s="456"/>
    </row>
    <row r="2" spans="1:15" ht="23.5">
      <c r="A2" s="478" t="s">
        <v>447</v>
      </c>
      <c r="J2" s="456"/>
    </row>
    <row r="3" spans="1:15" s="321" customFormat="1" ht="20.149999999999999" hidden="1" customHeight="1">
      <c r="A3" s="316" t="s">
        <v>441</v>
      </c>
      <c r="B3" s="317"/>
      <c r="C3" s="318"/>
      <c r="D3" s="318"/>
      <c r="E3" s="1219">
        <f>E4+E5</f>
        <v>0</v>
      </c>
      <c r="F3" s="1219"/>
      <c r="G3" s="1220"/>
      <c r="H3" s="319"/>
      <c r="I3" s="319"/>
      <c r="J3" s="320"/>
      <c r="L3" s="322"/>
      <c r="M3" s="322"/>
      <c r="N3" s="322"/>
      <c r="O3" s="322"/>
    </row>
    <row r="4" spans="1:15" s="321" customFormat="1" ht="20.149999999999999" hidden="1" customHeight="1">
      <c r="A4" s="323"/>
      <c r="B4" s="324" t="s">
        <v>320</v>
      </c>
      <c r="C4" s="325"/>
      <c r="D4" s="325"/>
      <c r="E4" s="1221">
        <f>I27</f>
        <v>0</v>
      </c>
      <c r="F4" s="1221"/>
      <c r="G4" s="1222"/>
      <c r="H4" s="326"/>
      <c r="I4" s="326"/>
      <c r="L4" s="322"/>
      <c r="M4" s="322"/>
      <c r="N4" s="322"/>
      <c r="O4" s="322"/>
    </row>
    <row r="5" spans="1:15" s="321" customFormat="1" ht="20.149999999999999" hidden="1" customHeight="1">
      <c r="A5" s="323"/>
      <c r="B5" s="327" t="s">
        <v>292</v>
      </c>
      <c r="C5" s="325"/>
      <c r="D5" s="325"/>
      <c r="E5" s="1223">
        <f>SUM(E6:G10)</f>
        <v>0</v>
      </c>
      <c r="F5" s="1223"/>
      <c r="G5" s="1224"/>
      <c r="H5" s="326"/>
      <c r="I5" s="326"/>
      <c r="L5" s="322"/>
      <c r="M5" s="322"/>
      <c r="N5" s="322"/>
      <c r="O5" s="322"/>
    </row>
    <row r="6" spans="1:15" s="321" customFormat="1" ht="20.149999999999999" hidden="1" customHeight="1">
      <c r="A6" s="328"/>
      <c r="B6" s="329"/>
      <c r="C6" s="330" t="s">
        <v>328</v>
      </c>
      <c r="D6" s="331"/>
      <c r="E6" s="1225">
        <f>I45</f>
        <v>0</v>
      </c>
      <c r="F6" s="1225"/>
      <c r="G6" s="1226"/>
      <c r="H6" s="326"/>
      <c r="I6" s="326"/>
      <c r="L6" s="322"/>
      <c r="M6" s="322"/>
      <c r="N6" s="322"/>
      <c r="O6" s="322"/>
    </row>
    <row r="7" spans="1:15" s="321" customFormat="1" ht="20.149999999999999" hidden="1" customHeight="1">
      <c r="A7" s="328"/>
      <c r="B7" s="329"/>
      <c r="C7" s="332" t="s">
        <v>327</v>
      </c>
      <c r="D7" s="331"/>
      <c r="E7" s="1213">
        <f>I52</f>
        <v>0</v>
      </c>
      <c r="F7" s="1213"/>
      <c r="G7" s="1214"/>
      <c r="H7" s="326"/>
      <c r="I7" s="326"/>
      <c r="L7" s="322"/>
      <c r="M7" s="322"/>
      <c r="N7" s="322"/>
      <c r="O7" s="322"/>
    </row>
    <row r="8" spans="1:15" s="321" customFormat="1" ht="20.149999999999999" hidden="1" customHeight="1">
      <c r="A8" s="328"/>
      <c r="B8" s="329"/>
      <c r="C8" s="332" t="s">
        <v>326</v>
      </c>
      <c r="D8" s="331"/>
      <c r="E8" s="1215">
        <f>I58</f>
        <v>0</v>
      </c>
      <c r="F8" s="1215"/>
      <c r="G8" s="1216"/>
      <c r="H8" s="326"/>
      <c r="I8" s="326"/>
      <c r="J8" s="320"/>
      <c r="L8" s="322"/>
      <c r="M8" s="322"/>
      <c r="N8" s="322"/>
      <c r="O8" s="322"/>
    </row>
    <row r="9" spans="1:15" s="321" customFormat="1" ht="20.149999999999999" hidden="1" customHeight="1">
      <c r="A9" s="328"/>
      <c r="B9" s="329"/>
      <c r="C9" s="333" t="s">
        <v>288</v>
      </c>
      <c r="D9" s="331"/>
      <c r="E9" s="1215">
        <f>I64</f>
        <v>0</v>
      </c>
      <c r="F9" s="1215"/>
      <c r="G9" s="1216"/>
      <c r="H9" s="326"/>
      <c r="I9" s="326"/>
      <c r="J9" s="320"/>
      <c r="L9" s="322"/>
      <c r="M9" s="322"/>
      <c r="N9" s="322"/>
      <c r="O9" s="322"/>
    </row>
    <row r="10" spans="1:15" s="321" customFormat="1" ht="9" hidden="1" customHeight="1" thickBot="1">
      <c r="A10" s="334"/>
      <c r="B10" s="335"/>
      <c r="C10" s="336" t="s">
        <v>287</v>
      </c>
      <c r="D10" s="337"/>
      <c r="E10" s="1217">
        <f>I69</f>
        <v>0</v>
      </c>
      <c r="F10" s="1217"/>
      <c r="G10" s="1218"/>
      <c r="H10" s="326"/>
      <c r="I10" s="326"/>
      <c r="J10" s="320"/>
      <c r="L10" s="322"/>
      <c r="M10" s="322"/>
      <c r="N10" s="322"/>
      <c r="O10" s="322"/>
    </row>
    <row r="11" spans="1:15" ht="10" customHeight="1" thickBot="1"/>
    <row r="12" spans="1:15" s="347" customFormat="1" ht="13.5" thickBot="1">
      <c r="A12" s="342" t="s">
        <v>5</v>
      </c>
      <c r="B12" s="343" t="s">
        <v>6</v>
      </c>
      <c r="C12" s="343" t="s">
        <v>7</v>
      </c>
      <c r="D12" s="343" t="s">
        <v>325</v>
      </c>
      <c r="E12" s="1176" t="s">
        <v>324</v>
      </c>
      <c r="F12" s="1176"/>
      <c r="G12" s="1176"/>
      <c r="H12" s="344" t="s">
        <v>323</v>
      </c>
      <c r="I12" s="345" t="s">
        <v>442</v>
      </c>
      <c r="J12" s="346" t="s">
        <v>322</v>
      </c>
    </row>
    <row r="13" spans="1:15" ht="20.149999999999999" customHeight="1">
      <c r="A13" s="1232" t="s">
        <v>321</v>
      </c>
      <c r="B13" s="1233"/>
      <c r="C13" s="1233"/>
      <c r="D13" s="1233"/>
      <c r="E13" s="348"/>
      <c r="F13" s="348"/>
      <c r="G13" s="348"/>
      <c r="H13" s="349"/>
      <c r="I13" s="350"/>
      <c r="J13" s="346"/>
    </row>
    <row r="14" spans="1:15" ht="20.149999999999999" customHeight="1">
      <c r="A14" s="351"/>
      <c r="B14" s="352" t="s">
        <v>320</v>
      </c>
      <c r="C14" s="353"/>
      <c r="D14" s="354"/>
      <c r="E14" s="355"/>
      <c r="F14" s="355"/>
      <c r="G14" s="355"/>
      <c r="H14" s="356"/>
      <c r="I14" s="357"/>
      <c r="J14" s="346"/>
    </row>
    <row r="15" spans="1:15" ht="20.149999999999999" customHeight="1">
      <c r="A15" s="358"/>
      <c r="B15" s="359"/>
      <c r="C15" s="360" t="s">
        <v>319</v>
      </c>
      <c r="D15" s="361"/>
      <c r="E15" s="361"/>
      <c r="F15" s="361"/>
      <c r="G15" s="361"/>
      <c r="H15" s="1172" t="str">
        <f>IF($E$16="","","会場毎の情報は別紙参照。")</f>
        <v/>
      </c>
      <c r="I15" s="1173"/>
      <c r="J15" s="346"/>
    </row>
    <row r="16" spans="1:15" ht="20.149999999999999" customHeight="1">
      <c r="A16" s="358"/>
      <c r="B16" s="359"/>
      <c r="C16" s="362"/>
      <c r="D16" s="363" t="s">
        <v>350</v>
      </c>
      <c r="E16" s="1181"/>
      <c r="F16" s="1181"/>
      <c r="G16" s="1182"/>
      <c r="H16" s="1177"/>
      <c r="I16" s="1178"/>
      <c r="J16" s="477" t="s">
        <v>318</v>
      </c>
    </row>
    <row r="17" spans="1:10" ht="20.149999999999999" customHeight="1">
      <c r="A17" s="358"/>
      <c r="B17" s="364"/>
      <c r="C17" s="365"/>
      <c r="D17" s="366" t="s">
        <v>317</v>
      </c>
      <c r="E17" s="1197">
        <f>総表!G31</f>
        <v>0</v>
      </c>
      <c r="F17" s="1198"/>
      <c r="G17" s="1198"/>
      <c r="H17" s="1199"/>
      <c r="I17" s="1200"/>
      <c r="J17" s="367" t="s">
        <v>316</v>
      </c>
    </row>
    <row r="18" spans="1:10" ht="20.149999999999999" customHeight="1">
      <c r="A18" s="358"/>
      <c r="B18" s="364"/>
      <c r="C18" s="365"/>
      <c r="D18" s="368" t="s">
        <v>315</v>
      </c>
      <c r="E18" s="1194"/>
      <c r="F18" s="1195"/>
      <c r="G18" s="1196"/>
      <c r="H18" s="1174"/>
      <c r="I18" s="1175"/>
      <c r="J18" s="473" t="s">
        <v>414</v>
      </c>
    </row>
    <row r="19" spans="1:10" ht="20.149999999999999" customHeight="1">
      <c r="A19" s="358"/>
      <c r="B19" s="364"/>
      <c r="C19" s="365"/>
      <c r="D19" s="1237" t="s">
        <v>314</v>
      </c>
      <c r="E19" s="1188" t="s">
        <v>313</v>
      </c>
      <c r="F19" s="1189"/>
      <c r="G19" s="1190"/>
      <c r="H19" s="15"/>
      <c r="I19" s="369" t="s">
        <v>311</v>
      </c>
      <c r="J19" s="473" t="s">
        <v>419</v>
      </c>
    </row>
    <row r="20" spans="1:10" ht="20.149999999999999" customHeight="1">
      <c r="A20" s="358"/>
      <c r="B20" s="364"/>
      <c r="C20" s="365"/>
      <c r="D20" s="1238"/>
      <c r="E20" s="1191" t="s">
        <v>312</v>
      </c>
      <c r="F20" s="1192"/>
      <c r="G20" s="1193"/>
      <c r="H20" s="16"/>
      <c r="I20" s="370" t="s">
        <v>311</v>
      </c>
      <c r="J20" s="367"/>
    </row>
    <row r="21" spans="1:10" ht="20.149999999999999" customHeight="1">
      <c r="A21" s="358"/>
      <c r="B21" s="364"/>
      <c r="C21" s="365"/>
      <c r="D21" s="366" t="s">
        <v>310</v>
      </c>
      <c r="E21" s="1183">
        <f>E18-H19-H20</f>
        <v>0</v>
      </c>
      <c r="F21" s="1183"/>
      <c r="G21" s="1183"/>
      <c r="H21" s="1186" t="s">
        <v>309</v>
      </c>
      <c r="I21" s="1179" t="str">
        <f>IF(E21*E22=0,"",E21*E22)</f>
        <v/>
      </c>
      <c r="J21" s="367" t="s">
        <v>308</v>
      </c>
    </row>
    <row r="22" spans="1:10" ht="20.149999999999999" customHeight="1">
      <c r="A22" s="358"/>
      <c r="B22" s="364"/>
      <c r="C22" s="365"/>
      <c r="D22" s="371" t="s">
        <v>307</v>
      </c>
      <c r="E22" s="1185"/>
      <c r="F22" s="1185"/>
      <c r="G22" s="1185"/>
      <c r="H22" s="1187"/>
      <c r="I22" s="1180"/>
      <c r="J22" s="320"/>
    </row>
    <row r="23" spans="1:10" ht="20.149999999999999" customHeight="1">
      <c r="A23" s="358"/>
      <c r="B23" s="364"/>
      <c r="C23" s="365"/>
      <c r="D23" s="372" t="s">
        <v>306</v>
      </c>
      <c r="E23" s="1184" t="str">
        <f>IF(I21="","",SUM(G27:G38))</f>
        <v/>
      </c>
      <c r="F23" s="1184"/>
      <c r="G23" s="1184"/>
      <c r="H23" s="373" t="s">
        <v>305</v>
      </c>
      <c r="I23" s="374" t="str">
        <f>IF(I21="","",E23/I21)</f>
        <v/>
      </c>
      <c r="J23" s="320"/>
    </row>
    <row r="24" spans="1:10" ht="20.149999999999999" customHeight="1">
      <c r="A24" s="358"/>
      <c r="B24" s="364"/>
      <c r="C24" s="365"/>
      <c r="D24" s="375" t="s">
        <v>304</v>
      </c>
      <c r="E24" s="1231" t="str">
        <f>IF(I21="","",SUM(G27:G39))</f>
        <v/>
      </c>
      <c r="F24" s="1231"/>
      <c r="G24" s="1231"/>
      <c r="H24" s="376" t="s">
        <v>303</v>
      </c>
      <c r="I24" s="377" t="str">
        <f>IF(I21="","",E24/I21)</f>
        <v/>
      </c>
    </row>
    <row r="25" spans="1:10" ht="20.149999999999999" customHeight="1">
      <c r="A25" s="358"/>
      <c r="B25" s="364"/>
      <c r="C25" s="1234" t="s">
        <v>371</v>
      </c>
      <c r="D25" s="1235"/>
      <c r="E25" s="1236"/>
      <c r="F25" s="1236"/>
      <c r="G25" s="1236"/>
      <c r="H25" s="1170" t="str">
        <f>IF($E$16="","","会場毎の入場券内訳は別紙参照。")</f>
        <v/>
      </c>
      <c r="I25" s="1171"/>
    </row>
    <row r="26" spans="1:10" ht="20.149999999999999" customHeight="1">
      <c r="A26" s="358"/>
      <c r="B26" s="364"/>
      <c r="C26" s="379"/>
      <c r="D26" s="380" t="s">
        <v>302</v>
      </c>
      <c r="E26" s="381" t="s">
        <v>301</v>
      </c>
      <c r="F26" s="381" t="s">
        <v>300</v>
      </c>
      <c r="G26" s="381" t="s">
        <v>299</v>
      </c>
      <c r="H26" s="382" t="s">
        <v>298</v>
      </c>
      <c r="I26" s="383" t="s">
        <v>442</v>
      </c>
      <c r="J26" s="367"/>
    </row>
    <row r="27" spans="1:10" ht="20.149999999999999" customHeight="1">
      <c r="A27" s="358"/>
      <c r="B27" s="364"/>
      <c r="C27" s="379"/>
      <c r="D27" s="17"/>
      <c r="E27" s="18"/>
      <c r="F27" s="391" t="s">
        <v>300</v>
      </c>
      <c r="G27" s="18"/>
      <c r="H27" s="384">
        <f t="shared" ref="H27:H39" si="0">E27*G27</f>
        <v>0</v>
      </c>
      <c r="I27" s="385">
        <f>IF($E$16="",ROUNDDOWN(H42,0),I28)</f>
        <v>0</v>
      </c>
      <c r="J27" s="1169" t="s">
        <v>297</v>
      </c>
    </row>
    <row r="28" spans="1:10" ht="20.149999999999999" customHeight="1">
      <c r="A28" s="358"/>
      <c r="B28" s="364"/>
      <c r="C28" s="379"/>
      <c r="D28" s="19"/>
      <c r="E28" s="20"/>
      <c r="F28" s="391" t="s">
        <v>300</v>
      </c>
      <c r="G28" s="20"/>
      <c r="H28" s="386">
        <f t="shared" si="0"/>
        <v>0</v>
      </c>
      <c r="I28" s="387">
        <f ca="1">ROUNDDOWN(別紙入場料詳細!E3,0)/1000</f>
        <v>0</v>
      </c>
      <c r="J28" s="1169"/>
    </row>
    <row r="29" spans="1:10" ht="20.149999999999999" customHeight="1">
      <c r="A29" s="358"/>
      <c r="B29" s="364"/>
      <c r="C29" s="379"/>
      <c r="D29" s="19"/>
      <c r="E29" s="20"/>
      <c r="F29" s="391" t="s">
        <v>300</v>
      </c>
      <c r="G29" s="20"/>
      <c r="H29" s="386">
        <f t="shared" si="0"/>
        <v>0</v>
      </c>
      <c r="I29" s="388"/>
      <c r="J29" s="367" t="s">
        <v>296</v>
      </c>
    </row>
    <row r="30" spans="1:10" ht="20.149999999999999" customHeight="1">
      <c r="A30" s="358"/>
      <c r="B30" s="364"/>
      <c r="C30" s="379"/>
      <c r="D30" s="19"/>
      <c r="E30" s="20"/>
      <c r="F30" s="391" t="s">
        <v>300</v>
      </c>
      <c r="G30" s="20"/>
      <c r="H30" s="386">
        <f t="shared" si="0"/>
        <v>0</v>
      </c>
      <c r="I30" s="388"/>
      <c r="J30" s="367" t="s">
        <v>295</v>
      </c>
    </row>
    <row r="31" spans="1:10" ht="20.149999999999999" customHeight="1">
      <c r="A31" s="358"/>
      <c r="B31" s="364"/>
      <c r="C31" s="379"/>
      <c r="D31" s="19"/>
      <c r="E31" s="20"/>
      <c r="F31" s="391" t="s">
        <v>300</v>
      </c>
      <c r="G31" s="20"/>
      <c r="H31" s="386">
        <f t="shared" si="0"/>
        <v>0</v>
      </c>
      <c r="I31" s="388"/>
      <c r="J31" s="367" t="s">
        <v>294</v>
      </c>
    </row>
    <row r="32" spans="1:10" ht="20.149999999999999" customHeight="1">
      <c r="A32" s="358"/>
      <c r="B32" s="364"/>
      <c r="C32" s="379"/>
      <c r="D32" s="19"/>
      <c r="E32" s="20"/>
      <c r="F32" s="391" t="s">
        <v>300</v>
      </c>
      <c r="G32" s="20"/>
      <c r="H32" s="386">
        <f t="shared" si="0"/>
        <v>0</v>
      </c>
      <c r="I32" s="388"/>
      <c r="J32" s="367"/>
    </row>
    <row r="33" spans="1:10" ht="20.149999999999999" customHeight="1">
      <c r="A33" s="358"/>
      <c r="B33" s="364"/>
      <c r="C33" s="379"/>
      <c r="D33" s="19"/>
      <c r="E33" s="20"/>
      <c r="F33" s="391" t="s">
        <v>300</v>
      </c>
      <c r="G33" s="20"/>
      <c r="H33" s="386">
        <f t="shared" si="0"/>
        <v>0</v>
      </c>
      <c r="I33" s="388"/>
      <c r="J33" s="367"/>
    </row>
    <row r="34" spans="1:10" ht="20.149999999999999" customHeight="1">
      <c r="A34" s="358"/>
      <c r="B34" s="364"/>
      <c r="C34" s="379"/>
      <c r="D34" s="19"/>
      <c r="E34" s="20"/>
      <c r="F34" s="391" t="s">
        <v>300</v>
      </c>
      <c r="G34" s="20"/>
      <c r="H34" s="386">
        <f t="shared" si="0"/>
        <v>0</v>
      </c>
      <c r="I34" s="388"/>
      <c r="J34" s="367"/>
    </row>
    <row r="35" spans="1:10" ht="20.149999999999999" customHeight="1">
      <c r="A35" s="358"/>
      <c r="B35" s="364"/>
      <c r="C35" s="379"/>
      <c r="D35" s="19"/>
      <c r="E35" s="20"/>
      <c r="F35" s="391" t="s">
        <v>300</v>
      </c>
      <c r="G35" s="20"/>
      <c r="H35" s="386">
        <f t="shared" si="0"/>
        <v>0</v>
      </c>
      <c r="I35" s="388"/>
      <c r="J35" s="367"/>
    </row>
    <row r="36" spans="1:10" ht="20.149999999999999" customHeight="1">
      <c r="A36" s="358"/>
      <c r="B36" s="364"/>
      <c r="C36" s="379"/>
      <c r="D36" s="19"/>
      <c r="E36" s="20"/>
      <c r="F36" s="391" t="s">
        <v>300</v>
      </c>
      <c r="G36" s="20"/>
      <c r="H36" s="386">
        <f t="shared" si="0"/>
        <v>0</v>
      </c>
      <c r="I36" s="388"/>
      <c r="J36" s="367"/>
    </row>
    <row r="37" spans="1:10" ht="20.149999999999999" customHeight="1">
      <c r="A37" s="358"/>
      <c r="B37" s="364"/>
      <c r="C37" s="379"/>
      <c r="D37" s="19"/>
      <c r="E37" s="20"/>
      <c r="F37" s="391" t="s">
        <v>300</v>
      </c>
      <c r="G37" s="20"/>
      <c r="H37" s="386">
        <f t="shared" si="0"/>
        <v>0</v>
      </c>
      <c r="I37" s="388"/>
      <c r="J37" s="367"/>
    </row>
    <row r="38" spans="1:10" ht="20.149999999999999" customHeight="1">
      <c r="A38" s="358"/>
      <c r="B38" s="364"/>
      <c r="C38" s="379"/>
      <c r="D38" s="19"/>
      <c r="E38" s="20"/>
      <c r="F38" s="391" t="s">
        <v>300</v>
      </c>
      <c r="G38" s="20"/>
      <c r="H38" s="386">
        <f t="shared" si="0"/>
        <v>0</v>
      </c>
      <c r="I38" s="388"/>
      <c r="J38" s="367"/>
    </row>
    <row r="39" spans="1:10" ht="20.149999999999999" customHeight="1">
      <c r="A39" s="358"/>
      <c r="B39" s="364"/>
      <c r="C39" s="379"/>
      <c r="D39" s="389" t="s">
        <v>293</v>
      </c>
      <c r="E39" s="390">
        <v>0</v>
      </c>
      <c r="F39" s="391" t="str">
        <f t="shared" ref="F27:F39" si="1">IF(E39="","","×")</f>
        <v>×</v>
      </c>
      <c r="G39" s="21"/>
      <c r="H39" s="392">
        <f t="shared" si="0"/>
        <v>0</v>
      </c>
      <c r="I39" s="388"/>
      <c r="J39" s="367"/>
    </row>
    <row r="40" spans="1:10" ht="20.149999999999999" customHeight="1">
      <c r="A40" s="358"/>
      <c r="B40" s="364"/>
      <c r="C40" s="393"/>
      <c r="D40" s="1227" t="s">
        <v>98</v>
      </c>
      <c r="E40" s="1228"/>
      <c r="F40" s="1228"/>
      <c r="G40" s="1228"/>
      <c r="H40" s="394">
        <f>SUM(H27:H39)</f>
        <v>0</v>
      </c>
      <c r="I40" s="395"/>
      <c r="J40" s="367"/>
    </row>
    <row r="41" spans="1:10" ht="20.149999999999999" customHeight="1">
      <c r="A41" s="358"/>
      <c r="B41" s="364"/>
      <c r="C41" s="393"/>
      <c r="D41" s="1229" t="s">
        <v>351</v>
      </c>
      <c r="E41" s="1230"/>
      <c r="F41" s="1230"/>
      <c r="G41" s="1230"/>
      <c r="H41" s="22"/>
      <c r="I41" s="395"/>
      <c r="J41" s="367"/>
    </row>
    <row r="42" spans="1:10" ht="20.149999999999999" customHeight="1">
      <c r="A42" s="358"/>
      <c r="B42" s="396"/>
      <c r="C42" s="397"/>
      <c r="D42" s="1227" t="s">
        <v>66</v>
      </c>
      <c r="E42" s="1228"/>
      <c r="F42" s="1228"/>
      <c r="G42" s="1228"/>
      <c r="H42" s="394">
        <f>H40+H41</f>
        <v>0</v>
      </c>
      <c r="I42" s="398"/>
      <c r="J42" s="367"/>
    </row>
    <row r="43" spans="1:10" ht="20.149999999999999" customHeight="1">
      <c r="A43" s="358"/>
      <c r="B43" s="327" t="s">
        <v>292</v>
      </c>
      <c r="C43" s="399"/>
      <c r="D43" s="399"/>
      <c r="E43" s="399"/>
      <c r="F43" s="399"/>
      <c r="G43" s="399"/>
      <c r="H43" s="400"/>
      <c r="I43" s="401"/>
      <c r="J43" s="378"/>
    </row>
    <row r="44" spans="1:10" ht="20.149999999999999" customHeight="1">
      <c r="A44" s="358"/>
      <c r="B44" s="402"/>
      <c r="C44" s="360" t="s">
        <v>291</v>
      </c>
      <c r="D44" s="403"/>
      <c r="E44" s="403"/>
      <c r="F44" s="403"/>
      <c r="G44" s="403"/>
      <c r="H44" s="404"/>
      <c r="I44" s="405"/>
      <c r="J44" s="378"/>
    </row>
    <row r="45" spans="1:10" ht="20.149999999999999" customHeight="1">
      <c r="A45" s="358"/>
      <c r="B45" s="364"/>
      <c r="C45" s="379"/>
      <c r="D45" s="23"/>
      <c r="E45" s="1208"/>
      <c r="F45" s="1208"/>
      <c r="G45" s="1208"/>
      <c r="H45" s="24"/>
      <c r="I45" s="1201">
        <f>ROUNDDOWN((SUM(H45:H50)),0)</f>
        <v>0</v>
      </c>
      <c r="J45" s="1204"/>
    </row>
    <row r="46" spans="1:10" ht="20.149999999999999" customHeight="1">
      <c r="A46" s="358"/>
      <c r="B46" s="364"/>
      <c r="C46" s="379"/>
      <c r="D46" s="25"/>
      <c r="E46" s="1206"/>
      <c r="F46" s="1206"/>
      <c r="G46" s="1206"/>
      <c r="H46" s="26"/>
      <c r="I46" s="1202"/>
      <c r="J46" s="1204"/>
    </row>
    <row r="47" spans="1:10" ht="20.149999999999999" customHeight="1">
      <c r="A47" s="358"/>
      <c r="B47" s="364"/>
      <c r="C47" s="379"/>
      <c r="D47" s="25"/>
      <c r="E47" s="1206"/>
      <c r="F47" s="1206"/>
      <c r="G47" s="1206"/>
      <c r="H47" s="26"/>
      <c r="I47" s="1202"/>
      <c r="J47" s="1204"/>
    </row>
    <row r="48" spans="1:10" ht="20.149999999999999" customHeight="1">
      <c r="A48" s="358"/>
      <c r="B48" s="364"/>
      <c r="C48" s="379"/>
      <c r="D48" s="25"/>
      <c r="E48" s="1206"/>
      <c r="F48" s="1206"/>
      <c r="G48" s="1206"/>
      <c r="H48" s="26"/>
      <c r="I48" s="1202"/>
      <c r="J48" s="1205"/>
    </row>
    <row r="49" spans="1:10" ht="20.149999999999999" customHeight="1">
      <c r="A49" s="358"/>
      <c r="B49" s="364"/>
      <c r="C49" s="379"/>
      <c r="D49" s="25"/>
      <c r="E49" s="1206"/>
      <c r="F49" s="1206"/>
      <c r="G49" s="1206"/>
      <c r="H49" s="26"/>
      <c r="I49" s="1202"/>
      <c r="J49" s="1205"/>
    </row>
    <row r="50" spans="1:10" ht="20.149999999999999" customHeight="1">
      <c r="A50" s="358"/>
      <c r="B50" s="364"/>
      <c r="C50" s="406"/>
      <c r="D50" s="27"/>
      <c r="E50" s="1207"/>
      <c r="F50" s="1207"/>
      <c r="G50" s="1207"/>
      <c r="H50" s="28"/>
      <c r="I50" s="1203"/>
      <c r="J50" s="1205"/>
    </row>
    <row r="51" spans="1:10" ht="20.149999999999999" customHeight="1">
      <c r="A51" s="358"/>
      <c r="B51" s="1210"/>
      <c r="C51" s="407" t="s">
        <v>290</v>
      </c>
      <c r="D51" s="408"/>
      <c r="E51" s="361"/>
      <c r="F51" s="361"/>
      <c r="G51" s="361"/>
      <c r="H51" s="409"/>
      <c r="I51" s="410"/>
    </row>
    <row r="52" spans="1:10" ht="20.149999999999999" customHeight="1">
      <c r="A52" s="358"/>
      <c r="B52" s="1210"/>
      <c r="C52" s="365"/>
      <c r="D52" s="23"/>
      <c r="E52" s="1208"/>
      <c r="F52" s="1208"/>
      <c r="G52" s="1208"/>
      <c r="H52" s="29"/>
      <c r="I52" s="1201">
        <f>ROUNDDOWN((SUM(H52:H56)),0)</f>
        <v>0</v>
      </c>
      <c r="J52" s="1205"/>
    </row>
    <row r="53" spans="1:10" ht="20.149999999999999" customHeight="1">
      <c r="A53" s="358"/>
      <c r="B53" s="1210"/>
      <c r="C53" s="365"/>
      <c r="D53" s="25"/>
      <c r="E53" s="1206"/>
      <c r="F53" s="1206"/>
      <c r="G53" s="1206"/>
      <c r="H53" s="30"/>
      <c r="I53" s="1202"/>
      <c r="J53" s="1205"/>
    </row>
    <row r="54" spans="1:10" ht="20.149999999999999" customHeight="1">
      <c r="A54" s="358"/>
      <c r="B54" s="1210"/>
      <c r="C54" s="365"/>
      <c r="D54" s="25"/>
      <c r="E54" s="1206"/>
      <c r="F54" s="1206"/>
      <c r="G54" s="1206"/>
      <c r="H54" s="30"/>
      <c r="I54" s="1202"/>
      <c r="J54" s="1205"/>
    </row>
    <row r="55" spans="1:10" ht="20.149999999999999" customHeight="1">
      <c r="A55" s="358"/>
      <c r="B55" s="1210"/>
      <c r="C55" s="365"/>
      <c r="D55" s="25"/>
      <c r="E55" s="1206"/>
      <c r="F55" s="1206"/>
      <c r="G55" s="1206"/>
      <c r="H55" s="30"/>
      <c r="I55" s="1202"/>
      <c r="J55" s="1205"/>
    </row>
    <row r="56" spans="1:10" ht="20.149999999999999" customHeight="1">
      <c r="A56" s="358"/>
      <c r="B56" s="1210"/>
      <c r="C56" s="411"/>
      <c r="D56" s="27"/>
      <c r="E56" s="1207"/>
      <c r="F56" s="1207"/>
      <c r="G56" s="1207"/>
      <c r="H56" s="31"/>
      <c r="I56" s="1203"/>
      <c r="J56" s="1205"/>
    </row>
    <row r="57" spans="1:10" ht="20.149999999999999" customHeight="1">
      <c r="A57" s="358"/>
      <c r="B57" s="364"/>
      <c r="C57" s="407" t="s">
        <v>289</v>
      </c>
      <c r="D57" s="408"/>
      <c r="E57" s="361"/>
      <c r="F57" s="361"/>
      <c r="G57" s="361"/>
      <c r="H57" s="409"/>
      <c r="I57" s="405"/>
    </row>
    <row r="58" spans="1:10" ht="20.149999999999999" customHeight="1">
      <c r="A58" s="358"/>
      <c r="B58" s="364"/>
      <c r="C58" s="379"/>
      <c r="D58" s="23"/>
      <c r="E58" s="1208"/>
      <c r="F58" s="1208"/>
      <c r="G58" s="1208"/>
      <c r="H58" s="29"/>
      <c r="I58" s="1201">
        <f>ROUNDDOWN((SUM(H58:H62)),0)</f>
        <v>0</v>
      </c>
      <c r="J58" s="1205"/>
    </row>
    <row r="59" spans="1:10" ht="20.149999999999999" customHeight="1">
      <c r="A59" s="358"/>
      <c r="B59" s="364"/>
      <c r="C59" s="379"/>
      <c r="D59" s="25"/>
      <c r="E59" s="1206"/>
      <c r="F59" s="1206"/>
      <c r="G59" s="1206"/>
      <c r="H59" s="30"/>
      <c r="I59" s="1202"/>
      <c r="J59" s="1205"/>
    </row>
    <row r="60" spans="1:10" ht="20.149999999999999" customHeight="1">
      <c r="A60" s="358"/>
      <c r="B60" s="364"/>
      <c r="C60" s="379"/>
      <c r="D60" s="25"/>
      <c r="E60" s="1206"/>
      <c r="F60" s="1206"/>
      <c r="G60" s="1206"/>
      <c r="H60" s="30"/>
      <c r="I60" s="1202"/>
      <c r="J60" s="1205"/>
    </row>
    <row r="61" spans="1:10" ht="20.149999999999999" customHeight="1">
      <c r="A61" s="358"/>
      <c r="B61" s="364"/>
      <c r="C61" s="379"/>
      <c r="D61" s="25"/>
      <c r="E61" s="1206"/>
      <c r="F61" s="1206"/>
      <c r="G61" s="1206"/>
      <c r="H61" s="30"/>
      <c r="I61" s="1202"/>
      <c r="J61" s="1205"/>
    </row>
    <row r="62" spans="1:10" ht="20.149999999999999" customHeight="1">
      <c r="A62" s="358"/>
      <c r="B62" s="364"/>
      <c r="C62" s="406"/>
      <c r="D62" s="27"/>
      <c r="E62" s="1207"/>
      <c r="F62" s="1207"/>
      <c r="G62" s="1207"/>
      <c r="H62" s="31"/>
      <c r="I62" s="1203"/>
      <c r="J62" s="1205"/>
    </row>
    <row r="63" spans="1:10" ht="20.149999999999999" customHeight="1">
      <c r="A63" s="358"/>
      <c r="B63" s="364"/>
      <c r="C63" s="407" t="s">
        <v>329</v>
      </c>
      <c r="D63" s="408"/>
      <c r="E63" s="1209"/>
      <c r="F63" s="1209"/>
      <c r="G63" s="1209"/>
      <c r="H63" s="409"/>
      <c r="I63" s="412"/>
      <c r="J63" s="1205"/>
    </row>
    <row r="64" spans="1:10" ht="20.149999999999999" customHeight="1">
      <c r="A64" s="358"/>
      <c r="B64" s="364"/>
      <c r="C64" s="365"/>
      <c r="D64" s="23"/>
      <c r="E64" s="1208"/>
      <c r="F64" s="1208"/>
      <c r="G64" s="1208"/>
      <c r="H64" s="29"/>
      <c r="I64" s="1201">
        <f>ROUNDDOWN((SUM(H64:H67)),0)</f>
        <v>0</v>
      </c>
      <c r="J64" s="1204"/>
    </row>
    <row r="65" spans="1:10" ht="20.149999999999999" customHeight="1">
      <c r="A65" s="358"/>
      <c r="B65" s="364"/>
      <c r="C65" s="365"/>
      <c r="D65" s="25"/>
      <c r="E65" s="1206"/>
      <c r="F65" s="1206"/>
      <c r="G65" s="1206"/>
      <c r="H65" s="30"/>
      <c r="I65" s="1202"/>
      <c r="J65" s="1205"/>
    </row>
    <row r="66" spans="1:10" ht="20.149999999999999" customHeight="1">
      <c r="A66" s="358"/>
      <c r="B66" s="364"/>
      <c r="C66" s="365"/>
      <c r="D66" s="25"/>
      <c r="E66" s="1206"/>
      <c r="F66" s="1206"/>
      <c r="G66" s="1206"/>
      <c r="H66" s="30"/>
      <c r="I66" s="1202"/>
      <c r="J66" s="1205"/>
    </row>
    <row r="67" spans="1:10" ht="20.149999999999999" customHeight="1">
      <c r="A67" s="358"/>
      <c r="B67" s="364"/>
      <c r="C67" s="411"/>
      <c r="D67" s="27"/>
      <c r="E67" s="1207"/>
      <c r="F67" s="1207"/>
      <c r="G67" s="1207"/>
      <c r="H67" s="31"/>
      <c r="I67" s="1203"/>
      <c r="J67" s="1205"/>
    </row>
    <row r="68" spans="1:10" ht="20.149999999999999" customHeight="1">
      <c r="A68" s="358"/>
      <c r="B68" s="364"/>
      <c r="C68" s="360" t="s">
        <v>287</v>
      </c>
      <c r="D68" s="408"/>
      <c r="E68" s="361"/>
      <c r="F68" s="361"/>
      <c r="G68" s="361"/>
      <c r="H68" s="409"/>
      <c r="I68" s="405"/>
    </row>
    <row r="69" spans="1:10" ht="20.149999999999999" customHeight="1">
      <c r="A69" s="358"/>
      <c r="B69" s="364"/>
      <c r="C69" s="365"/>
      <c r="D69" s="23"/>
      <c r="E69" s="1208"/>
      <c r="F69" s="1208"/>
      <c r="G69" s="1208"/>
      <c r="H69" s="29"/>
      <c r="I69" s="1201">
        <f>ROUNDDOWN((SUM(H69:H73)),0)</f>
        <v>0</v>
      </c>
      <c r="J69" s="1204"/>
    </row>
    <row r="70" spans="1:10" ht="20.149999999999999" customHeight="1">
      <c r="A70" s="358"/>
      <c r="B70" s="364"/>
      <c r="C70" s="365"/>
      <c r="D70" s="25"/>
      <c r="E70" s="1206"/>
      <c r="F70" s="1206"/>
      <c r="G70" s="1206"/>
      <c r="H70" s="30"/>
      <c r="I70" s="1202"/>
      <c r="J70" s="1205"/>
    </row>
    <row r="71" spans="1:10" ht="20.149999999999999" customHeight="1">
      <c r="A71" s="358"/>
      <c r="B71" s="364"/>
      <c r="C71" s="365"/>
      <c r="D71" s="25"/>
      <c r="E71" s="1206"/>
      <c r="F71" s="1206"/>
      <c r="G71" s="1206"/>
      <c r="H71" s="30"/>
      <c r="I71" s="1202"/>
      <c r="J71" s="1205"/>
    </row>
    <row r="72" spans="1:10" ht="20.149999999999999" customHeight="1">
      <c r="A72" s="358"/>
      <c r="B72" s="364"/>
      <c r="C72" s="365"/>
      <c r="D72" s="25"/>
      <c r="E72" s="1206"/>
      <c r="F72" s="1206"/>
      <c r="G72" s="1206"/>
      <c r="H72" s="30"/>
      <c r="I72" s="1202"/>
      <c r="J72" s="1205"/>
    </row>
    <row r="73" spans="1:10" ht="20.149999999999999" customHeight="1" thickBot="1">
      <c r="A73" s="413"/>
      <c r="B73" s="414"/>
      <c r="C73" s="415"/>
      <c r="D73" s="32"/>
      <c r="E73" s="1212"/>
      <c r="F73" s="1212"/>
      <c r="G73" s="1212"/>
      <c r="H73" s="33"/>
      <c r="I73" s="1211"/>
      <c r="J73" s="1205"/>
    </row>
  </sheetData>
  <mergeCells count="69">
    <mergeCell ref="E3:G3"/>
    <mergeCell ref="E4:G4"/>
    <mergeCell ref="E5:G5"/>
    <mergeCell ref="E6:G6"/>
    <mergeCell ref="E47:G47"/>
    <mergeCell ref="E46:G46"/>
    <mergeCell ref="D40:G40"/>
    <mergeCell ref="D41:G41"/>
    <mergeCell ref="D42:G42"/>
    <mergeCell ref="E24:G24"/>
    <mergeCell ref="A13:D13"/>
    <mergeCell ref="C25:D25"/>
    <mergeCell ref="E25:G25"/>
    <mergeCell ref="D19:D20"/>
    <mergeCell ref="J64:J67"/>
    <mergeCell ref="E7:G7"/>
    <mergeCell ref="E8:G8"/>
    <mergeCell ref="E9:G9"/>
    <mergeCell ref="E10:G10"/>
    <mergeCell ref="J58:J63"/>
    <mergeCell ref="E59:G59"/>
    <mergeCell ref="E60:G60"/>
    <mergeCell ref="E61:G61"/>
    <mergeCell ref="E62:G62"/>
    <mergeCell ref="E65:G65"/>
    <mergeCell ref="E66:G66"/>
    <mergeCell ref="E67:G67"/>
    <mergeCell ref="E64:G64"/>
    <mergeCell ref="I58:I62"/>
    <mergeCell ref="I64:I67"/>
    <mergeCell ref="I69:I73"/>
    <mergeCell ref="J69:J73"/>
    <mergeCell ref="E70:G70"/>
    <mergeCell ref="E71:G71"/>
    <mergeCell ref="E73:G73"/>
    <mergeCell ref="E69:G69"/>
    <mergeCell ref="E72:G72"/>
    <mergeCell ref="J52:J56"/>
    <mergeCell ref="E53:G53"/>
    <mergeCell ref="E54:G54"/>
    <mergeCell ref="E55:G55"/>
    <mergeCell ref="E56:G56"/>
    <mergeCell ref="E63:G63"/>
    <mergeCell ref="E58:G58"/>
    <mergeCell ref="B51:B56"/>
    <mergeCell ref="E52:G52"/>
    <mergeCell ref="I52:I56"/>
    <mergeCell ref="I45:I50"/>
    <mergeCell ref="J45:J50"/>
    <mergeCell ref="E48:G48"/>
    <mergeCell ref="E49:G49"/>
    <mergeCell ref="E50:G50"/>
    <mergeCell ref="E45:G45"/>
    <mergeCell ref="J27:J28"/>
    <mergeCell ref="H25:I25"/>
    <mergeCell ref="H15:I15"/>
    <mergeCell ref="H18:I18"/>
    <mergeCell ref="E12:G12"/>
    <mergeCell ref="H16:I16"/>
    <mergeCell ref="I21:I22"/>
    <mergeCell ref="E16:G16"/>
    <mergeCell ref="E21:G21"/>
    <mergeCell ref="E23:G23"/>
    <mergeCell ref="E22:G22"/>
    <mergeCell ref="H21:H22"/>
    <mergeCell ref="E19:G19"/>
    <mergeCell ref="E20:G20"/>
    <mergeCell ref="E18:G18"/>
    <mergeCell ref="E17:I17"/>
  </mergeCells>
  <phoneticPr fontId="9"/>
  <conditionalFormatting sqref="H41 E16:I17 E19:I24 E18:H18 D27:G39">
    <cfRule type="expression" dxfId="0" priority="1" stopIfTrue="1">
      <formula>$E$16="○"</formula>
    </cfRule>
  </conditionalFormatting>
  <dataValidations count="10">
    <dataValidation allowBlank="1" showInputMessage="1" showErrorMessage="1" prompt="会場の席数に関する備考欄" sqref="H18:I18" xr:uid="{00000000-0002-0000-0800-000000000000}"/>
    <dataValidation type="custom" allowBlank="1" showInputMessage="1" showErrorMessage="1" errorTitle="入場料収入は別紙に記載" error="入場料収入を別紙に記載する際はこちらへの入力をお控えください。" sqref="G27:G39 D27:E38" xr:uid="{00000000-0002-0000-0800-000001000000}">
      <formula1>$E$16=""</formula1>
    </dataValidation>
    <dataValidation type="whole" operator="lessThanOrEqual" allowBlank="1" showInputMessage="1" showErrorMessage="1" errorTitle="割引額について" error="割引額はマイナスで御記入ください。" sqref="H41" xr:uid="{00000000-0002-0000-0800-000002000000}">
      <formula1>0</formula1>
    </dataValidation>
    <dataValidation type="custom" allowBlank="1" showInputMessage="1" showErrorMessage="1" errorTitle="複数会場" error="複数会場の場合は別紙にご記入ください。" sqref="E22" xr:uid="{00000000-0002-0000-0800-000003000000}">
      <formula1>$E$15="一会場"</formula1>
    </dataValidation>
    <dataValidation type="list" allowBlank="1" showInputMessage="1" showErrorMessage="1" sqref="E16:G16" xr:uid="{00000000-0002-0000-0800-000004000000}">
      <formula1>"○"</formula1>
    </dataValidation>
    <dataValidation type="whole" operator="greaterThanOrEqual" allowBlank="1" showInputMessage="1" showErrorMessage="1" sqref="H45:H73" xr:uid="{00000000-0002-0000-0800-000005000000}">
      <formula1>0</formula1>
    </dataValidation>
    <dataValidation type="custom" allowBlank="1" showInputMessage="1" showErrorMessage="1" errorTitle="複数会場" error="複数会場の場合は別紙にご記入ください。" sqref="E39" xr:uid="{00000000-0002-0000-0800-000006000000}">
      <formula1>#REF!="一会場"</formula1>
    </dataValidation>
    <dataValidation imeMode="halfAlpha" allowBlank="1" showInputMessage="1" showErrorMessage="1" sqref="I74:I65506 I12:I14" xr:uid="{00000000-0002-0000-0800-000007000000}"/>
    <dataValidation imeMode="hiragana" allowBlank="1" showInputMessage="1" showErrorMessage="1" sqref="J18:J19" xr:uid="{C69713C4-F22B-40A7-8202-AFDA552283D4}"/>
    <dataValidation type="custom" allowBlank="1" showInputMessage="1" showErrorMessage="1" sqref="F39" xr:uid="{254EBF35-3256-4C99-A000-5CA55A6C3906}">
      <formula1>"×"</formula1>
    </dataValidation>
  </dataValidations>
  <pageMargins left="0.70866141732283472" right="0.70866141732283472" top="0.39370078740157483" bottom="0.39370078740157483" header="0" footer="0"/>
  <pageSetup paperSize="9" scale="59" orientation="portrait" r:id="rId1"/>
  <headerFooter scaleWithDoc="0">
    <oddFooter>&amp;R&amp;"ＭＳ ゴシック,標準"&amp;12整理番号：（事務局記入欄）</oddFooter>
  </headerFooter>
  <rowBreaks count="1" manualBreakCount="1">
    <brk id="56"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pageSetUpPr fitToPage="1"/>
  </sheetPr>
  <dimension ref="A1:P456"/>
  <sheetViews>
    <sheetView showZeros="0" view="pageBreakPreview" topLeftCell="A4" zoomScale="80" zoomScaleNormal="80" zoomScaleSheetLayoutView="80" workbookViewId="0">
      <selection activeCell="C10" sqref="C10:D10"/>
    </sheetView>
  </sheetViews>
  <sheetFormatPr defaultColWidth="9" defaultRowHeight="20.149999999999999" customHeight="1"/>
  <cols>
    <col min="1" max="1" width="8.58203125" style="418" customWidth="1"/>
    <col min="2" max="2" width="4.58203125" style="418" customWidth="1"/>
    <col min="3" max="3" width="6.58203125" style="418" customWidth="1"/>
    <col min="4" max="4" width="10.58203125" style="418" customWidth="1"/>
    <col min="5" max="5" width="4.58203125" style="418" customWidth="1"/>
    <col min="6" max="6" width="8.58203125" style="418" customWidth="1"/>
    <col min="7" max="7" width="16.58203125" style="418" customWidth="1"/>
    <col min="8" max="8" width="3.58203125" style="417" customWidth="1"/>
    <col min="9" max="10" width="8.58203125" style="418" customWidth="1"/>
    <col min="11" max="11" width="6.58203125" style="418" customWidth="1"/>
    <col min="12" max="12" width="10.58203125" style="418" customWidth="1"/>
    <col min="13" max="13" width="4.58203125" style="418" customWidth="1"/>
    <col min="14" max="14" width="8.58203125" style="418" customWidth="1"/>
    <col min="15" max="15" width="14.58203125" style="418" customWidth="1"/>
    <col min="16" max="16" width="51.83203125" style="417" customWidth="1"/>
    <col min="17" max="16384" width="9" style="419"/>
  </cols>
  <sheetData>
    <row r="1" spans="1:16" ht="40" customHeight="1">
      <c r="A1" s="416" t="s">
        <v>74</v>
      </c>
      <c r="B1" s="416"/>
      <c r="C1" s="416"/>
      <c r="D1" s="416"/>
      <c r="E1" s="416"/>
      <c r="F1" s="416"/>
      <c r="G1" s="416"/>
      <c r="I1" s="417"/>
      <c r="J1" s="417"/>
      <c r="K1" s="417"/>
    </row>
    <row r="2" spans="1:16" s="422" customFormat="1" ht="20.149999999999999" customHeight="1">
      <c r="A2" s="420"/>
      <c r="B2" s="420"/>
      <c r="C2" s="420"/>
      <c r="D2" s="420"/>
      <c r="E2" s="420"/>
      <c r="F2" s="420"/>
      <c r="G2" s="420"/>
      <c r="H2" s="420"/>
      <c r="I2" s="420"/>
      <c r="J2" s="420"/>
      <c r="K2" s="420"/>
      <c r="L2" s="420"/>
      <c r="M2" s="420"/>
      <c r="N2" s="420"/>
      <c r="O2" s="420"/>
      <c r="P2" s="421"/>
    </row>
    <row r="3" spans="1:16" ht="20.149999999999999" customHeight="1">
      <c r="A3" s="1239" t="s">
        <v>75</v>
      </c>
      <c r="B3" s="1288"/>
      <c r="C3" s="1288"/>
      <c r="D3" s="1288"/>
      <c r="E3" s="1298">
        <f ca="1">SUMIF($A$8:$O$1087,"合計",OFFSET($A$8:$O$1087,0,6))</f>
        <v>0</v>
      </c>
      <c r="F3" s="1298"/>
      <c r="G3" s="1299"/>
      <c r="H3" s="423"/>
      <c r="I3" s="1300"/>
      <c r="J3" s="1300"/>
      <c r="K3" s="1300"/>
      <c r="L3" s="1300"/>
      <c r="M3" s="1300"/>
      <c r="N3" s="424"/>
      <c r="O3" s="425"/>
      <c r="P3" s="476" t="s">
        <v>420</v>
      </c>
    </row>
    <row r="4" spans="1:16" ht="20.149999999999999" customHeight="1">
      <c r="A4" s="1286" t="s">
        <v>76</v>
      </c>
      <c r="B4" s="1287"/>
      <c r="C4" s="1301">
        <f ca="1">SUMIF($A$8:$O$1087,"公演回数",OFFSET($A$8:$O$1087,0,2))</f>
        <v>0</v>
      </c>
      <c r="D4" s="1302"/>
      <c r="E4" s="1303" t="s">
        <v>77</v>
      </c>
      <c r="F4" s="1304"/>
      <c r="G4" s="426">
        <f ca="1">SUMIF($A$8:$O$1087,"使用席数×公演回数(a)",OFFSET($A$8:$O$1087,0,2))</f>
        <v>0</v>
      </c>
      <c r="H4" s="427"/>
      <c r="I4" s="420"/>
      <c r="J4" s="420"/>
      <c r="K4" s="420"/>
      <c r="L4" s="420"/>
      <c r="M4" s="420"/>
      <c r="N4" s="424"/>
      <c r="O4" s="425"/>
    </row>
    <row r="5" spans="1:16" ht="20.149999999999999" customHeight="1">
      <c r="A5" s="1239" t="s">
        <v>78</v>
      </c>
      <c r="B5" s="1288"/>
      <c r="C5" s="1305">
        <f ca="1">SUMIF($A$8:$O$1087,"販売枚数(b)",OFFSET($A$8:$O$1087,0,2))</f>
        <v>0</v>
      </c>
      <c r="D5" s="1306"/>
      <c r="E5" s="1278" t="s">
        <v>79</v>
      </c>
      <c r="F5" s="1288"/>
      <c r="G5" s="428" t="str">
        <f ca="1">IFERROR(C5/G4,"")</f>
        <v/>
      </c>
      <c r="H5" s="429"/>
      <c r="I5" s="420"/>
      <c r="J5" s="420"/>
      <c r="K5" s="420"/>
      <c r="L5" s="420"/>
      <c r="M5" s="420"/>
      <c r="N5" s="424"/>
      <c r="O5" s="425"/>
    </row>
    <row r="6" spans="1:16" ht="20.149999999999999" customHeight="1">
      <c r="A6" s="1307" t="s">
        <v>80</v>
      </c>
      <c r="B6" s="1308"/>
      <c r="C6" s="1309">
        <f ca="1">SUMIF($A$8:$O$1087,"総入場者数(c)",OFFSET($A$8:$O$1087,0,2))</f>
        <v>0</v>
      </c>
      <c r="D6" s="1310"/>
      <c r="E6" s="1311" t="s">
        <v>81</v>
      </c>
      <c r="F6" s="1308"/>
      <c r="G6" s="430" t="str">
        <f ca="1">IFERROR(C6/G4,"")</f>
        <v/>
      </c>
      <c r="H6" s="429"/>
      <c r="I6" s="1300"/>
      <c r="J6" s="1300"/>
      <c r="K6" s="1300"/>
      <c r="L6" s="1300"/>
      <c r="M6" s="1300"/>
      <c r="N6" s="1300"/>
      <c r="O6" s="1300"/>
    </row>
    <row r="7" spans="1:16" ht="20.149999999999999" customHeight="1">
      <c r="A7" s="418">
        <v>1</v>
      </c>
      <c r="H7" s="431"/>
      <c r="I7" s="420">
        <v>2</v>
      </c>
      <c r="J7" s="420"/>
      <c r="K7" s="420"/>
      <c r="L7" s="420"/>
      <c r="M7" s="420"/>
      <c r="N7" s="424"/>
      <c r="O7" s="425"/>
    </row>
    <row r="8" spans="1:16" s="434" customFormat="1" ht="30" customHeight="1">
      <c r="A8" s="1286" t="s">
        <v>340</v>
      </c>
      <c r="B8" s="1287"/>
      <c r="C8" s="1289">
        <f>個表B!B6</f>
        <v>0</v>
      </c>
      <c r="D8" s="1290"/>
      <c r="E8" s="1291" t="s">
        <v>333</v>
      </c>
      <c r="F8" s="1292"/>
      <c r="G8" s="432">
        <f>個表B!B7</f>
        <v>0</v>
      </c>
      <c r="H8" s="433"/>
      <c r="I8" s="1286" t="s">
        <v>340</v>
      </c>
      <c r="J8" s="1287"/>
      <c r="K8" s="1289">
        <f>個表B!B11</f>
        <v>0</v>
      </c>
      <c r="L8" s="1290"/>
      <c r="M8" s="1291" t="s">
        <v>333</v>
      </c>
      <c r="N8" s="1292"/>
      <c r="O8" s="432">
        <f>個表B!B12</f>
        <v>0</v>
      </c>
      <c r="P8" s="1204" t="s">
        <v>82</v>
      </c>
    </row>
    <row r="9" spans="1:16" s="434" customFormat="1" ht="30" customHeight="1">
      <c r="A9" s="1239" t="s">
        <v>346</v>
      </c>
      <c r="B9" s="1288"/>
      <c r="C9" s="1241">
        <f>個表B!B9</f>
        <v>0</v>
      </c>
      <c r="D9" s="1242"/>
      <c r="E9" s="1239" t="s">
        <v>83</v>
      </c>
      <c r="F9" s="1240"/>
      <c r="G9" s="34">
        <f>個表B!B8</f>
        <v>0</v>
      </c>
      <c r="H9" s="433"/>
      <c r="I9" s="1239" t="s">
        <v>346</v>
      </c>
      <c r="J9" s="1288"/>
      <c r="K9" s="1241">
        <f>個表B!B14</f>
        <v>0</v>
      </c>
      <c r="L9" s="1242"/>
      <c r="M9" s="1239" t="s">
        <v>83</v>
      </c>
      <c r="N9" s="1240"/>
      <c r="O9" s="34">
        <f>個表B!B13</f>
        <v>0</v>
      </c>
      <c r="P9" s="1204"/>
    </row>
    <row r="10" spans="1:16" ht="20.149999999999999" customHeight="1">
      <c r="A10" s="1259" t="s">
        <v>84</v>
      </c>
      <c r="B10" s="1260"/>
      <c r="C10" s="1293"/>
      <c r="D10" s="1293"/>
      <c r="E10" s="1294"/>
      <c r="F10" s="1294"/>
      <c r="G10" s="1295"/>
      <c r="H10" s="431"/>
      <c r="I10" s="1279" t="s">
        <v>84</v>
      </c>
      <c r="J10" s="1280"/>
      <c r="K10" s="1283"/>
      <c r="L10" s="1283"/>
      <c r="M10" s="1284"/>
      <c r="N10" s="1284"/>
      <c r="O10" s="1285"/>
      <c r="P10" s="1204"/>
    </row>
    <row r="11" spans="1:16" ht="20.149999999999999" customHeight="1">
      <c r="A11" s="435" t="s">
        <v>85</v>
      </c>
      <c r="B11" s="1244" t="s">
        <v>86</v>
      </c>
      <c r="C11" s="1244"/>
      <c r="D11" s="1270"/>
      <c r="E11" s="1270"/>
      <c r="F11" s="436" t="s">
        <v>3</v>
      </c>
      <c r="G11" s="35">
        <v>0</v>
      </c>
      <c r="H11" s="437"/>
      <c r="I11" s="435" t="s">
        <v>85</v>
      </c>
      <c r="J11" s="1244" t="s">
        <v>86</v>
      </c>
      <c r="K11" s="1244"/>
      <c r="L11" s="1270"/>
      <c r="M11" s="1270"/>
      <c r="N11" s="436" t="s">
        <v>3</v>
      </c>
      <c r="O11" s="35"/>
      <c r="P11" s="1204"/>
    </row>
    <row r="12" spans="1:16" ht="20.149999999999999" customHeight="1">
      <c r="A12" s="1271" t="s">
        <v>87</v>
      </c>
      <c r="B12" s="1272"/>
      <c r="C12" s="1273">
        <f>C10-D11-G11</f>
        <v>0</v>
      </c>
      <c r="D12" s="1274"/>
      <c r="E12" s="1275" t="s">
        <v>88</v>
      </c>
      <c r="F12" s="1276"/>
      <c r="G12" s="438" t="str">
        <f>IF(C12*C13=0,"",C12*C13)</f>
        <v/>
      </c>
      <c r="H12" s="431"/>
      <c r="I12" s="1271" t="s">
        <v>87</v>
      </c>
      <c r="J12" s="1272"/>
      <c r="K12" s="1273">
        <f>K10-L11-O11</f>
        <v>0</v>
      </c>
      <c r="L12" s="1274"/>
      <c r="M12" s="1275" t="s">
        <v>88</v>
      </c>
      <c r="N12" s="1276"/>
      <c r="O12" s="438" t="str">
        <f>IF(K12*K13=0,"",K12*K13)</f>
        <v/>
      </c>
      <c r="P12" s="1204"/>
    </row>
    <row r="13" spans="1:16" ht="20.149999999999999" customHeight="1">
      <c r="A13" s="1279" t="s">
        <v>89</v>
      </c>
      <c r="B13" s="1280"/>
      <c r="C13" s="1296">
        <f>個表B!C9</f>
        <v>0</v>
      </c>
      <c r="D13" s="1297"/>
      <c r="E13" s="439"/>
      <c r="F13" s="440"/>
      <c r="G13" s="441"/>
      <c r="H13" s="431"/>
      <c r="I13" s="1279" t="s">
        <v>89</v>
      </c>
      <c r="J13" s="1280"/>
      <c r="K13" s="1281">
        <f>個表B!C14</f>
        <v>0</v>
      </c>
      <c r="L13" s="1282"/>
      <c r="M13" s="439"/>
      <c r="N13" s="440"/>
      <c r="O13" s="441"/>
      <c r="P13" s="1204"/>
    </row>
    <row r="14" spans="1:16" ht="20.149999999999999" customHeight="1">
      <c r="A14" s="1243" t="s">
        <v>90</v>
      </c>
      <c r="B14" s="1244"/>
      <c r="C14" s="1265" t="str">
        <f>IF(G12="","",SUM(F18:F27))</f>
        <v/>
      </c>
      <c r="D14" s="1266"/>
      <c r="E14" s="1257" t="s">
        <v>91</v>
      </c>
      <c r="F14" s="1258"/>
      <c r="G14" s="442" t="str">
        <f>IF(G12="","",C14/G12)</f>
        <v/>
      </c>
      <c r="H14" s="431"/>
      <c r="I14" s="1243" t="s">
        <v>90</v>
      </c>
      <c r="J14" s="1244"/>
      <c r="K14" s="1265" t="str">
        <f>IF(O12="","",SUM(N18:N27))</f>
        <v/>
      </c>
      <c r="L14" s="1266"/>
      <c r="M14" s="1257" t="s">
        <v>91</v>
      </c>
      <c r="N14" s="1258"/>
      <c r="O14" s="442" t="str">
        <f>IF(O12="","",K14/O12)</f>
        <v/>
      </c>
      <c r="P14" s="1204"/>
    </row>
    <row r="15" spans="1:16" ht="20.149999999999999" customHeight="1">
      <c r="A15" s="1259" t="s">
        <v>92</v>
      </c>
      <c r="B15" s="1260"/>
      <c r="C15" s="1261" t="str">
        <f>IF(G12="","",SUM(F18:F28))</f>
        <v/>
      </c>
      <c r="D15" s="1262"/>
      <c r="E15" s="1263" t="s">
        <v>93</v>
      </c>
      <c r="F15" s="1264"/>
      <c r="G15" s="443" t="str">
        <f>IF(G12="","",C15/G12)</f>
        <v/>
      </c>
      <c r="H15" s="431"/>
      <c r="I15" s="1259" t="s">
        <v>92</v>
      </c>
      <c r="J15" s="1260"/>
      <c r="K15" s="1261" t="str">
        <f>IF(O12="","",SUM(N18:N28))</f>
        <v/>
      </c>
      <c r="L15" s="1262"/>
      <c r="M15" s="1263" t="s">
        <v>93</v>
      </c>
      <c r="N15" s="1264"/>
      <c r="O15" s="443" t="str">
        <f>IF(O12="","",K15/O12)</f>
        <v/>
      </c>
      <c r="P15" s="1204"/>
    </row>
    <row r="16" spans="1:16" ht="20.149999999999999" customHeight="1">
      <c r="A16" s="1267" t="s">
        <v>372</v>
      </c>
      <c r="B16" s="1268"/>
      <c r="C16" s="1268"/>
      <c r="D16" s="1268"/>
      <c r="E16" s="1268"/>
      <c r="F16" s="1268"/>
      <c r="G16" s="1269"/>
      <c r="H16" s="431"/>
      <c r="I16" s="1267" t="s">
        <v>372</v>
      </c>
      <c r="J16" s="1268"/>
      <c r="K16" s="1268"/>
      <c r="L16" s="1268"/>
      <c r="M16" s="1268"/>
      <c r="N16" s="1268"/>
      <c r="O16" s="1269"/>
      <c r="P16" s="1204"/>
    </row>
    <row r="17" spans="1:16" ht="20.149999999999999" customHeight="1">
      <c r="A17" s="1243" t="s">
        <v>94</v>
      </c>
      <c r="B17" s="1244"/>
      <c r="C17" s="1244"/>
      <c r="D17" s="444" t="s">
        <v>47</v>
      </c>
      <c r="E17" s="444" t="s">
        <v>73</v>
      </c>
      <c r="F17" s="444" t="s">
        <v>95</v>
      </c>
      <c r="G17" s="445" t="s">
        <v>96</v>
      </c>
      <c r="H17" s="431"/>
      <c r="I17" s="1243" t="s">
        <v>94</v>
      </c>
      <c r="J17" s="1244"/>
      <c r="K17" s="1244"/>
      <c r="L17" s="444" t="s">
        <v>47</v>
      </c>
      <c r="M17" s="444" t="s">
        <v>73</v>
      </c>
      <c r="N17" s="444" t="s">
        <v>95</v>
      </c>
      <c r="O17" s="445" t="s">
        <v>96</v>
      </c>
      <c r="P17" s="1204"/>
    </row>
    <row r="18" spans="1:16" ht="20.149999999999999" customHeight="1">
      <c r="A18" s="1255"/>
      <c r="B18" s="1256"/>
      <c r="C18" s="1256"/>
      <c r="D18" s="36"/>
      <c r="E18" s="446" t="s">
        <v>73</v>
      </c>
      <c r="F18" s="37"/>
      <c r="G18" s="447">
        <f>D18*F18</f>
        <v>0</v>
      </c>
      <c r="H18" s="431"/>
      <c r="I18" s="1255"/>
      <c r="J18" s="1256"/>
      <c r="K18" s="1256"/>
      <c r="L18" s="36"/>
      <c r="M18" s="446" t="s">
        <v>73</v>
      </c>
      <c r="N18" s="37"/>
      <c r="O18" s="447">
        <f>L18*N18</f>
        <v>0</v>
      </c>
      <c r="P18" s="1204"/>
    </row>
    <row r="19" spans="1:16" ht="20.149999999999999" customHeight="1">
      <c r="A19" s="1245"/>
      <c r="B19" s="1246"/>
      <c r="C19" s="1246"/>
      <c r="D19" s="38"/>
      <c r="E19" s="448" t="s">
        <v>73</v>
      </c>
      <c r="F19" s="38"/>
      <c r="G19" s="449">
        <f t="shared" ref="G19:G27" si="0">D19*F19</f>
        <v>0</v>
      </c>
      <c r="H19" s="431"/>
      <c r="I19" s="1245"/>
      <c r="J19" s="1246"/>
      <c r="K19" s="1246"/>
      <c r="L19" s="38"/>
      <c r="M19" s="448" t="s">
        <v>73</v>
      </c>
      <c r="N19" s="38"/>
      <c r="O19" s="449">
        <f t="shared" ref="O19:O27" si="1">L19*N19</f>
        <v>0</v>
      </c>
      <c r="P19" s="1204"/>
    </row>
    <row r="20" spans="1:16" ht="20.149999999999999" customHeight="1">
      <c r="A20" s="1245"/>
      <c r="B20" s="1246"/>
      <c r="C20" s="1246"/>
      <c r="D20" s="38"/>
      <c r="E20" s="448" t="s">
        <v>73</v>
      </c>
      <c r="F20" s="38"/>
      <c r="G20" s="449">
        <f t="shared" si="0"/>
        <v>0</v>
      </c>
      <c r="H20" s="431"/>
      <c r="I20" s="1245"/>
      <c r="J20" s="1246"/>
      <c r="K20" s="1246"/>
      <c r="L20" s="38"/>
      <c r="M20" s="448" t="s">
        <v>73</v>
      </c>
      <c r="N20" s="38"/>
      <c r="O20" s="449">
        <f t="shared" si="1"/>
        <v>0</v>
      </c>
      <c r="P20" s="1204"/>
    </row>
    <row r="21" spans="1:16" ht="20.149999999999999" customHeight="1">
      <c r="A21" s="1245"/>
      <c r="B21" s="1246"/>
      <c r="C21" s="1246"/>
      <c r="D21" s="38"/>
      <c r="E21" s="448" t="s">
        <v>73</v>
      </c>
      <c r="F21" s="38"/>
      <c r="G21" s="449">
        <f t="shared" si="0"/>
        <v>0</v>
      </c>
      <c r="H21" s="431"/>
      <c r="I21" s="1245"/>
      <c r="J21" s="1246"/>
      <c r="K21" s="1246"/>
      <c r="L21" s="38"/>
      <c r="M21" s="448" t="s">
        <v>73</v>
      </c>
      <c r="N21" s="38"/>
      <c r="O21" s="449">
        <f t="shared" si="1"/>
        <v>0</v>
      </c>
      <c r="P21" s="1204"/>
    </row>
    <row r="22" spans="1:16" ht="20.149999999999999" customHeight="1">
      <c r="A22" s="1245"/>
      <c r="B22" s="1246"/>
      <c r="C22" s="1246"/>
      <c r="D22" s="38"/>
      <c r="E22" s="448" t="s">
        <v>73</v>
      </c>
      <c r="F22" s="38"/>
      <c r="G22" s="449">
        <f t="shared" si="0"/>
        <v>0</v>
      </c>
      <c r="H22" s="431"/>
      <c r="I22" s="1245"/>
      <c r="J22" s="1246"/>
      <c r="K22" s="1246"/>
      <c r="L22" s="38"/>
      <c r="M22" s="448" t="s">
        <v>73</v>
      </c>
      <c r="N22" s="38"/>
      <c r="O22" s="449">
        <f t="shared" si="1"/>
        <v>0</v>
      </c>
      <c r="P22" s="1204"/>
    </row>
    <row r="23" spans="1:16" ht="20.149999999999999" customHeight="1">
      <c r="A23" s="1245"/>
      <c r="B23" s="1246"/>
      <c r="C23" s="1246"/>
      <c r="D23" s="38"/>
      <c r="E23" s="448" t="s">
        <v>73</v>
      </c>
      <c r="F23" s="38"/>
      <c r="G23" s="449">
        <f t="shared" si="0"/>
        <v>0</v>
      </c>
      <c r="H23" s="431"/>
      <c r="I23" s="1245"/>
      <c r="J23" s="1246"/>
      <c r="K23" s="1246"/>
      <c r="L23" s="38"/>
      <c r="M23" s="448" t="s">
        <v>73</v>
      </c>
      <c r="N23" s="38"/>
      <c r="O23" s="449">
        <f t="shared" si="1"/>
        <v>0</v>
      </c>
      <c r="P23" s="1204"/>
    </row>
    <row r="24" spans="1:16" ht="20.149999999999999" customHeight="1">
      <c r="A24" s="1245"/>
      <c r="B24" s="1246"/>
      <c r="C24" s="1246"/>
      <c r="D24" s="38"/>
      <c r="E24" s="448" t="s">
        <v>73</v>
      </c>
      <c r="F24" s="38"/>
      <c r="G24" s="449">
        <f t="shared" si="0"/>
        <v>0</v>
      </c>
      <c r="H24" s="431"/>
      <c r="I24" s="1245"/>
      <c r="J24" s="1246"/>
      <c r="K24" s="1246"/>
      <c r="L24" s="38"/>
      <c r="M24" s="448" t="s">
        <v>73</v>
      </c>
      <c r="N24" s="38"/>
      <c r="O24" s="449">
        <f t="shared" si="1"/>
        <v>0</v>
      </c>
      <c r="P24" s="1204"/>
    </row>
    <row r="25" spans="1:16" ht="20.149999999999999" customHeight="1">
      <c r="A25" s="1245"/>
      <c r="B25" s="1246"/>
      <c r="C25" s="1246"/>
      <c r="D25" s="38"/>
      <c r="E25" s="448" t="s">
        <v>73</v>
      </c>
      <c r="F25" s="38"/>
      <c r="G25" s="449">
        <f t="shared" si="0"/>
        <v>0</v>
      </c>
      <c r="H25" s="431"/>
      <c r="I25" s="1245"/>
      <c r="J25" s="1246"/>
      <c r="K25" s="1246"/>
      <c r="L25" s="38"/>
      <c r="M25" s="448" t="s">
        <v>73</v>
      </c>
      <c r="N25" s="38"/>
      <c r="O25" s="449">
        <f t="shared" si="1"/>
        <v>0</v>
      </c>
      <c r="P25" s="1204"/>
    </row>
    <row r="26" spans="1:16" ht="20.149999999999999" customHeight="1">
      <c r="A26" s="1245"/>
      <c r="B26" s="1246"/>
      <c r="C26" s="1246"/>
      <c r="D26" s="38"/>
      <c r="E26" s="448" t="s">
        <v>73</v>
      </c>
      <c r="F26" s="38"/>
      <c r="G26" s="449">
        <f t="shared" si="0"/>
        <v>0</v>
      </c>
      <c r="H26" s="431"/>
      <c r="I26" s="1245"/>
      <c r="J26" s="1246"/>
      <c r="K26" s="1246"/>
      <c r="L26" s="38"/>
      <c r="M26" s="448" t="s">
        <v>73</v>
      </c>
      <c r="N26" s="38"/>
      <c r="O26" s="449">
        <f t="shared" si="1"/>
        <v>0</v>
      </c>
      <c r="P26" s="1204"/>
    </row>
    <row r="27" spans="1:16" ht="20.149999999999999" customHeight="1">
      <c r="A27" s="1245"/>
      <c r="B27" s="1246"/>
      <c r="C27" s="1246"/>
      <c r="D27" s="38"/>
      <c r="E27" s="448" t="s">
        <v>73</v>
      </c>
      <c r="F27" s="38"/>
      <c r="G27" s="449">
        <f t="shared" si="0"/>
        <v>0</v>
      </c>
      <c r="H27" s="431"/>
      <c r="I27" s="1245"/>
      <c r="J27" s="1246"/>
      <c r="K27" s="1246"/>
      <c r="L27" s="38"/>
      <c r="M27" s="448" t="s">
        <v>73</v>
      </c>
      <c r="N27" s="38"/>
      <c r="O27" s="449">
        <f t="shared" si="1"/>
        <v>0</v>
      </c>
      <c r="P27" s="1204"/>
    </row>
    <row r="28" spans="1:16" ht="20.149999999999999" customHeight="1">
      <c r="A28" s="1247" t="s">
        <v>97</v>
      </c>
      <c r="B28" s="1248"/>
      <c r="C28" s="1249"/>
      <c r="D28" s="450"/>
      <c r="E28" s="451" t="s">
        <v>73</v>
      </c>
      <c r="F28" s="39"/>
      <c r="G28" s="452">
        <f>D28*F28</f>
        <v>0</v>
      </c>
      <c r="H28" s="431"/>
      <c r="I28" s="1247" t="s">
        <v>97</v>
      </c>
      <c r="J28" s="1248"/>
      <c r="K28" s="1249"/>
      <c r="L28" s="450"/>
      <c r="M28" s="451" t="s">
        <v>73</v>
      </c>
      <c r="N28" s="39"/>
      <c r="O28" s="452">
        <f>L28*N28</f>
        <v>0</v>
      </c>
      <c r="P28" s="1204"/>
    </row>
    <row r="29" spans="1:16" ht="20.149999999999999" customHeight="1">
      <c r="A29" s="1250" t="s">
        <v>98</v>
      </c>
      <c r="B29" s="1251"/>
      <c r="C29" s="1251"/>
      <c r="D29" s="1251"/>
      <c r="E29" s="1251"/>
      <c r="F29" s="1252"/>
      <c r="G29" s="453">
        <f>SUM(G18:G28)</f>
        <v>0</v>
      </c>
      <c r="H29" s="431"/>
      <c r="I29" s="1250" t="s">
        <v>98</v>
      </c>
      <c r="J29" s="1251"/>
      <c r="K29" s="1251"/>
      <c r="L29" s="1251"/>
      <c r="M29" s="1251"/>
      <c r="N29" s="1252"/>
      <c r="O29" s="453">
        <f>SUM(O18:O28)</f>
        <v>0</v>
      </c>
      <c r="P29" s="378"/>
    </row>
    <row r="30" spans="1:16" ht="20.149999999999999" customHeight="1">
      <c r="A30" s="1253" t="s">
        <v>352</v>
      </c>
      <c r="B30" s="1254"/>
      <c r="C30" s="1254"/>
      <c r="D30" s="1254"/>
      <c r="E30" s="1254"/>
      <c r="F30" s="1254"/>
      <c r="G30" s="40"/>
      <c r="H30" s="431"/>
      <c r="I30" s="1253" t="s">
        <v>352</v>
      </c>
      <c r="J30" s="1254"/>
      <c r="K30" s="1254"/>
      <c r="L30" s="1254"/>
      <c r="M30" s="1254"/>
      <c r="N30" s="1254"/>
      <c r="O30" s="40"/>
      <c r="P30" s="378"/>
    </row>
    <row r="31" spans="1:16" ht="20.149999999999999" customHeight="1">
      <c r="A31" s="1243" t="s">
        <v>66</v>
      </c>
      <c r="B31" s="1244"/>
      <c r="C31" s="1244"/>
      <c r="D31" s="1244"/>
      <c r="E31" s="1244"/>
      <c r="F31" s="1244"/>
      <c r="G31" s="453">
        <f>G29+G30</f>
        <v>0</v>
      </c>
      <c r="H31" s="431"/>
      <c r="I31" s="1243" t="s">
        <v>66</v>
      </c>
      <c r="J31" s="1244"/>
      <c r="K31" s="1244"/>
      <c r="L31" s="1244"/>
      <c r="M31" s="1244"/>
      <c r="N31" s="1244"/>
      <c r="O31" s="453">
        <f>O29+O30</f>
        <v>0</v>
      </c>
      <c r="P31" s="378"/>
    </row>
    <row r="32" spans="1:16" ht="20.149999999999999" customHeight="1">
      <c r="A32" s="420">
        <v>3</v>
      </c>
      <c r="B32" s="420"/>
      <c r="C32" s="420"/>
      <c r="D32" s="420"/>
      <c r="E32" s="420"/>
      <c r="F32" s="424"/>
      <c r="G32" s="425"/>
      <c r="H32" s="425"/>
      <c r="I32" s="420">
        <v>4</v>
      </c>
      <c r="J32" s="420"/>
      <c r="K32" s="420"/>
      <c r="L32" s="420"/>
      <c r="M32" s="420"/>
      <c r="N32" s="424"/>
      <c r="O32" s="425"/>
      <c r="P32" s="367"/>
    </row>
    <row r="33" spans="1:16" s="434" customFormat="1" ht="30" customHeight="1">
      <c r="A33" s="1286" t="s">
        <v>340</v>
      </c>
      <c r="B33" s="1287"/>
      <c r="C33" s="1289">
        <f>個表B!B16</f>
        <v>0</v>
      </c>
      <c r="D33" s="1290"/>
      <c r="E33" s="1291" t="s">
        <v>333</v>
      </c>
      <c r="F33" s="1292"/>
      <c r="G33" s="432">
        <f>個表B!B17</f>
        <v>0</v>
      </c>
      <c r="H33" s="433"/>
      <c r="I33" s="1286" t="s">
        <v>340</v>
      </c>
      <c r="J33" s="1287"/>
      <c r="K33" s="1289">
        <f>個表B!B21</f>
        <v>0</v>
      </c>
      <c r="L33" s="1290"/>
      <c r="M33" s="1291" t="s">
        <v>333</v>
      </c>
      <c r="N33" s="1292"/>
      <c r="O33" s="432">
        <f>個表B!B22</f>
        <v>0</v>
      </c>
      <c r="P33" s="454"/>
    </row>
    <row r="34" spans="1:16" s="434" customFormat="1" ht="30" customHeight="1">
      <c r="A34" s="1239" t="s">
        <v>346</v>
      </c>
      <c r="B34" s="1288"/>
      <c r="C34" s="1241">
        <f>個表B!B19</f>
        <v>0</v>
      </c>
      <c r="D34" s="1242"/>
      <c r="E34" s="1239" t="s">
        <v>83</v>
      </c>
      <c r="F34" s="1240"/>
      <c r="G34" s="34">
        <f>個表B!B18</f>
        <v>0</v>
      </c>
      <c r="H34" s="433"/>
      <c r="I34" s="1239" t="s">
        <v>346</v>
      </c>
      <c r="J34" s="1288"/>
      <c r="K34" s="1241">
        <f>個表B!B24</f>
        <v>0</v>
      </c>
      <c r="L34" s="1242"/>
      <c r="M34" s="1239" t="s">
        <v>83</v>
      </c>
      <c r="N34" s="1240"/>
      <c r="O34" s="34">
        <f>個表B!B23</f>
        <v>0</v>
      </c>
      <c r="P34" s="454"/>
    </row>
    <row r="35" spans="1:16" ht="20.149999999999999" customHeight="1">
      <c r="A35" s="1279" t="s">
        <v>84</v>
      </c>
      <c r="B35" s="1280"/>
      <c r="C35" s="1283"/>
      <c r="D35" s="1283"/>
      <c r="E35" s="1284"/>
      <c r="F35" s="1284"/>
      <c r="G35" s="1285"/>
      <c r="H35" s="431"/>
      <c r="I35" s="1279" t="s">
        <v>84</v>
      </c>
      <c r="J35" s="1280"/>
      <c r="K35" s="1283"/>
      <c r="L35" s="1283"/>
      <c r="M35" s="1284"/>
      <c r="N35" s="1284"/>
      <c r="O35" s="1285"/>
    </row>
    <row r="36" spans="1:16" ht="20.149999999999999" customHeight="1">
      <c r="A36" s="435" t="s">
        <v>85</v>
      </c>
      <c r="B36" s="1244" t="s">
        <v>86</v>
      </c>
      <c r="C36" s="1244"/>
      <c r="D36" s="1270"/>
      <c r="E36" s="1270"/>
      <c r="F36" s="436" t="s">
        <v>3</v>
      </c>
      <c r="G36" s="35"/>
      <c r="H36" s="437"/>
      <c r="I36" s="435" t="s">
        <v>85</v>
      </c>
      <c r="J36" s="1244" t="s">
        <v>86</v>
      </c>
      <c r="K36" s="1244"/>
      <c r="L36" s="1270"/>
      <c r="M36" s="1270"/>
      <c r="N36" s="436" t="s">
        <v>3</v>
      </c>
      <c r="O36" s="35"/>
    </row>
    <row r="37" spans="1:16" ht="20.149999999999999" customHeight="1">
      <c r="A37" s="1271" t="s">
        <v>87</v>
      </c>
      <c r="B37" s="1272"/>
      <c r="C37" s="1273">
        <f>C35-D36-G36</f>
        <v>0</v>
      </c>
      <c r="D37" s="1274"/>
      <c r="E37" s="1275" t="s">
        <v>88</v>
      </c>
      <c r="F37" s="1276"/>
      <c r="G37" s="438" t="str">
        <f>IF(C37*C38=0,"",C37*C38)</f>
        <v/>
      </c>
      <c r="H37" s="431"/>
      <c r="I37" s="1271" t="s">
        <v>87</v>
      </c>
      <c r="J37" s="1272"/>
      <c r="K37" s="1273">
        <f>K35-L36-O36</f>
        <v>0</v>
      </c>
      <c r="L37" s="1274"/>
      <c r="M37" s="1275" t="s">
        <v>88</v>
      </c>
      <c r="N37" s="1276"/>
      <c r="O37" s="438" t="str">
        <f>IF(K37*K38=0,"",K37*K38)</f>
        <v/>
      </c>
    </row>
    <row r="38" spans="1:16" ht="20.149999999999999" customHeight="1">
      <c r="A38" s="1279" t="s">
        <v>89</v>
      </c>
      <c r="B38" s="1280"/>
      <c r="C38" s="1281">
        <f>個表B!C19</f>
        <v>0</v>
      </c>
      <c r="D38" s="1282"/>
      <c r="E38" s="439"/>
      <c r="F38" s="440"/>
      <c r="G38" s="441"/>
      <c r="H38" s="431"/>
      <c r="I38" s="1279" t="s">
        <v>89</v>
      </c>
      <c r="J38" s="1280"/>
      <c r="K38" s="1281">
        <f>個表B!C24</f>
        <v>0</v>
      </c>
      <c r="L38" s="1282"/>
      <c r="M38" s="439"/>
      <c r="N38" s="440"/>
      <c r="O38" s="441"/>
    </row>
    <row r="39" spans="1:16" ht="20.149999999999999" customHeight="1">
      <c r="A39" s="1243" t="s">
        <v>90</v>
      </c>
      <c r="B39" s="1244"/>
      <c r="C39" s="1265" t="str">
        <f>IF(G37="","",SUM(F43:F52))</f>
        <v/>
      </c>
      <c r="D39" s="1266"/>
      <c r="E39" s="1257" t="s">
        <v>91</v>
      </c>
      <c r="F39" s="1258"/>
      <c r="G39" s="442" t="str">
        <f>IF(G37="","",C39/G37)</f>
        <v/>
      </c>
      <c r="H39" s="431"/>
      <c r="I39" s="1243" t="s">
        <v>90</v>
      </c>
      <c r="J39" s="1244"/>
      <c r="K39" s="1265" t="str">
        <f>IF(O37="","",SUM(N43:N52))</f>
        <v/>
      </c>
      <c r="L39" s="1266"/>
      <c r="M39" s="1257" t="s">
        <v>91</v>
      </c>
      <c r="N39" s="1258"/>
      <c r="O39" s="442" t="str">
        <f>IF(O37="","",K39/O37)</f>
        <v/>
      </c>
    </row>
    <row r="40" spans="1:16" ht="20.149999999999999" customHeight="1">
      <c r="A40" s="1259" t="s">
        <v>92</v>
      </c>
      <c r="B40" s="1260"/>
      <c r="C40" s="1261" t="str">
        <f>IF(G37="","",SUM(F43:F53))</f>
        <v/>
      </c>
      <c r="D40" s="1262"/>
      <c r="E40" s="1263" t="s">
        <v>93</v>
      </c>
      <c r="F40" s="1264"/>
      <c r="G40" s="443" t="str">
        <f>IF(G37="","",C40/G37)</f>
        <v/>
      </c>
      <c r="H40" s="431"/>
      <c r="I40" s="1259" t="s">
        <v>92</v>
      </c>
      <c r="J40" s="1260"/>
      <c r="K40" s="1261" t="str">
        <f>IF(O37="","",SUM(N43:N53))</f>
        <v/>
      </c>
      <c r="L40" s="1262"/>
      <c r="M40" s="1263" t="s">
        <v>93</v>
      </c>
      <c r="N40" s="1264"/>
      <c r="O40" s="443" t="str">
        <f>IF(O37="","",K40/O37)</f>
        <v/>
      </c>
    </row>
    <row r="41" spans="1:16" ht="20.149999999999999" customHeight="1">
      <c r="A41" s="1267" t="s">
        <v>372</v>
      </c>
      <c r="B41" s="1268"/>
      <c r="C41" s="1268"/>
      <c r="D41" s="1268"/>
      <c r="E41" s="1268"/>
      <c r="F41" s="1268"/>
      <c r="G41" s="1269"/>
      <c r="H41" s="431"/>
      <c r="I41" s="1267" t="s">
        <v>372</v>
      </c>
      <c r="J41" s="1268"/>
      <c r="K41" s="1268"/>
      <c r="L41" s="1268"/>
      <c r="M41" s="1268"/>
      <c r="N41" s="1268"/>
      <c r="O41" s="1269"/>
    </row>
    <row r="42" spans="1:16" ht="20.149999999999999" customHeight="1">
      <c r="A42" s="1243" t="s">
        <v>94</v>
      </c>
      <c r="B42" s="1244"/>
      <c r="C42" s="1244"/>
      <c r="D42" s="444" t="s">
        <v>47</v>
      </c>
      <c r="E42" s="444" t="s">
        <v>73</v>
      </c>
      <c r="F42" s="444" t="s">
        <v>95</v>
      </c>
      <c r="G42" s="445" t="s">
        <v>96</v>
      </c>
      <c r="H42" s="431"/>
      <c r="I42" s="1243" t="s">
        <v>94</v>
      </c>
      <c r="J42" s="1244"/>
      <c r="K42" s="1244"/>
      <c r="L42" s="444" t="s">
        <v>47</v>
      </c>
      <c r="M42" s="444" t="s">
        <v>73</v>
      </c>
      <c r="N42" s="444" t="s">
        <v>95</v>
      </c>
      <c r="O42" s="445" t="s">
        <v>96</v>
      </c>
    </row>
    <row r="43" spans="1:16" ht="20.149999999999999" customHeight="1">
      <c r="A43" s="1255"/>
      <c r="B43" s="1256"/>
      <c r="C43" s="1256"/>
      <c r="D43" s="36"/>
      <c r="E43" s="446" t="s">
        <v>73</v>
      </c>
      <c r="F43" s="37"/>
      <c r="G43" s="447">
        <f>D43*F43</f>
        <v>0</v>
      </c>
      <c r="H43" s="431"/>
      <c r="I43" s="1255"/>
      <c r="J43" s="1256"/>
      <c r="K43" s="1256"/>
      <c r="L43" s="36"/>
      <c r="M43" s="446" t="s">
        <v>73</v>
      </c>
      <c r="N43" s="37"/>
      <c r="O43" s="447">
        <f>L43*N43</f>
        <v>0</v>
      </c>
    </row>
    <row r="44" spans="1:16" ht="20.149999999999999" customHeight="1">
      <c r="A44" s="1245"/>
      <c r="B44" s="1246"/>
      <c r="C44" s="1246"/>
      <c r="D44" s="38"/>
      <c r="E44" s="448" t="s">
        <v>73</v>
      </c>
      <c r="F44" s="38"/>
      <c r="G44" s="449">
        <f t="shared" ref="G44:G52" si="2">D44*F44</f>
        <v>0</v>
      </c>
      <c r="H44" s="431"/>
      <c r="I44" s="1245"/>
      <c r="J44" s="1246"/>
      <c r="K44" s="1246"/>
      <c r="L44" s="38"/>
      <c r="M44" s="448" t="s">
        <v>73</v>
      </c>
      <c r="N44" s="38"/>
      <c r="O44" s="449">
        <f t="shared" ref="O44:O52" si="3">L44*N44</f>
        <v>0</v>
      </c>
    </row>
    <row r="45" spans="1:16" ht="20.149999999999999" customHeight="1">
      <c r="A45" s="1245"/>
      <c r="B45" s="1246"/>
      <c r="C45" s="1246"/>
      <c r="D45" s="38"/>
      <c r="E45" s="448" t="s">
        <v>73</v>
      </c>
      <c r="F45" s="38"/>
      <c r="G45" s="449">
        <f t="shared" si="2"/>
        <v>0</v>
      </c>
      <c r="H45" s="431"/>
      <c r="I45" s="1245"/>
      <c r="J45" s="1246"/>
      <c r="K45" s="1246"/>
      <c r="L45" s="38"/>
      <c r="M45" s="448" t="s">
        <v>73</v>
      </c>
      <c r="N45" s="38"/>
      <c r="O45" s="449">
        <f t="shared" si="3"/>
        <v>0</v>
      </c>
    </row>
    <row r="46" spans="1:16" ht="20.149999999999999" customHeight="1">
      <c r="A46" s="1245"/>
      <c r="B46" s="1246"/>
      <c r="C46" s="1246"/>
      <c r="D46" s="38"/>
      <c r="E46" s="448" t="s">
        <v>73</v>
      </c>
      <c r="F46" s="38"/>
      <c r="G46" s="449">
        <f t="shared" si="2"/>
        <v>0</v>
      </c>
      <c r="H46" s="431"/>
      <c r="I46" s="1245"/>
      <c r="J46" s="1246"/>
      <c r="K46" s="1246"/>
      <c r="L46" s="38"/>
      <c r="M46" s="448" t="s">
        <v>73</v>
      </c>
      <c r="N46" s="38"/>
      <c r="O46" s="449">
        <f t="shared" si="3"/>
        <v>0</v>
      </c>
    </row>
    <row r="47" spans="1:16" ht="20.149999999999999" customHeight="1">
      <c r="A47" s="1245"/>
      <c r="B47" s="1246"/>
      <c r="C47" s="1246"/>
      <c r="D47" s="38"/>
      <c r="E47" s="448" t="s">
        <v>73</v>
      </c>
      <c r="F47" s="38"/>
      <c r="G47" s="449">
        <f t="shared" si="2"/>
        <v>0</v>
      </c>
      <c r="H47" s="431"/>
      <c r="I47" s="1245"/>
      <c r="J47" s="1246"/>
      <c r="K47" s="1246"/>
      <c r="L47" s="38"/>
      <c r="M47" s="448" t="s">
        <v>73</v>
      </c>
      <c r="N47" s="38"/>
      <c r="O47" s="449">
        <f t="shared" si="3"/>
        <v>0</v>
      </c>
    </row>
    <row r="48" spans="1:16" ht="20.149999999999999" customHeight="1">
      <c r="A48" s="1245"/>
      <c r="B48" s="1246"/>
      <c r="C48" s="1246"/>
      <c r="D48" s="38"/>
      <c r="E48" s="448" t="s">
        <v>73</v>
      </c>
      <c r="F48" s="38"/>
      <c r="G48" s="449">
        <f t="shared" si="2"/>
        <v>0</v>
      </c>
      <c r="H48" s="431"/>
      <c r="I48" s="1245"/>
      <c r="J48" s="1246"/>
      <c r="K48" s="1246"/>
      <c r="L48" s="38"/>
      <c r="M48" s="448" t="s">
        <v>73</v>
      </c>
      <c r="N48" s="38"/>
      <c r="O48" s="449">
        <f t="shared" si="3"/>
        <v>0</v>
      </c>
    </row>
    <row r="49" spans="1:16" ht="20.149999999999999" customHeight="1">
      <c r="A49" s="1245"/>
      <c r="B49" s="1246"/>
      <c r="C49" s="1246"/>
      <c r="D49" s="38"/>
      <c r="E49" s="448" t="s">
        <v>73</v>
      </c>
      <c r="F49" s="38"/>
      <c r="G49" s="449">
        <f t="shared" si="2"/>
        <v>0</v>
      </c>
      <c r="H49" s="431"/>
      <c r="I49" s="1245"/>
      <c r="J49" s="1246"/>
      <c r="K49" s="1246"/>
      <c r="L49" s="38"/>
      <c r="M49" s="448" t="s">
        <v>73</v>
      </c>
      <c r="N49" s="38"/>
      <c r="O49" s="449">
        <f t="shared" si="3"/>
        <v>0</v>
      </c>
    </row>
    <row r="50" spans="1:16" ht="20.149999999999999" customHeight="1">
      <c r="A50" s="1245"/>
      <c r="B50" s="1246"/>
      <c r="C50" s="1246"/>
      <c r="D50" s="38"/>
      <c r="E50" s="448" t="s">
        <v>73</v>
      </c>
      <c r="F50" s="38"/>
      <c r="G50" s="449">
        <f t="shared" si="2"/>
        <v>0</v>
      </c>
      <c r="H50" s="431"/>
      <c r="I50" s="1245"/>
      <c r="J50" s="1246"/>
      <c r="K50" s="1246"/>
      <c r="L50" s="38"/>
      <c r="M50" s="448" t="s">
        <v>73</v>
      </c>
      <c r="N50" s="38"/>
      <c r="O50" s="449">
        <f t="shared" si="3"/>
        <v>0</v>
      </c>
    </row>
    <row r="51" spans="1:16" ht="20.149999999999999" customHeight="1">
      <c r="A51" s="1245"/>
      <c r="B51" s="1246"/>
      <c r="C51" s="1246"/>
      <c r="D51" s="38"/>
      <c r="E51" s="448" t="s">
        <v>73</v>
      </c>
      <c r="F51" s="38"/>
      <c r="G51" s="449">
        <f t="shared" si="2"/>
        <v>0</v>
      </c>
      <c r="H51" s="431"/>
      <c r="I51" s="1245"/>
      <c r="J51" s="1246"/>
      <c r="K51" s="1246"/>
      <c r="L51" s="38"/>
      <c r="M51" s="448" t="s">
        <v>73</v>
      </c>
      <c r="N51" s="38"/>
      <c r="O51" s="449">
        <f t="shared" si="3"/>
        <v>0</v>
      </c>
    </row>
    <row r="52" spans="1:16" ht="20.149999999999999" customHeight="1">
      <c r="A52" s="1245"/>
      <c r="B52" s="1246"/>
      <c r="C52" s="1246"/>
      <c r="D52" s="38"/>
      <c r="E52" s="448" t="s">
        <v>73</v>
      </c>
      <c r="F52" s="38"/>
      <c r="G52" s="449">
        <f t="shared" si="2"/>
        <v>0</v>
      </c>
      <c r="H52" s="431"/>
      <c r="I52" s="1245"/>
      <c r="J52" s="1246"/>
      <c r="K52" s="1246"/>
      <c r="L52" s="38"/>
      <c r="M52" s="448" t="s">
        <v>73</v>
      </c>
      <c r="N52" s="38"/>
      <c r="O52" s="449">
        <f t="shared" si="3"/>
        <v>0</v>
      </c>
    </row>
    <row r="53" spans="1:16" ht="20.149999999999999" customHeight="1">
      <c r="A53" s="1247" t="s">
        <v>97</v>
      </c>
      <c r="B53" s="1248"/>
      <c r="C53" s="1249"/>
      <c r="D53" s="450"/>
      <c r="E53" s="451" t="s">
        <v>73</v>
      </c>
      <c r="F53" s="39"/>
      <c r="G53" s="452">
        <f>D53*F53</f>
        <v>0</v>
      </c>
      <c r="H53" s="431"/>
      <c r="I53" s="1247" t="s">
        <v>97</v>
      </c>
      <c r="J53" s="1248"/>
      <c r="K53" s="1249"/>
      <c r="L53" s="450"/>
      <c r="M53" s="451" t="s">
        <v>73</v>
      </c>
      <c r="N53" s="39"/>
      <c r="O53" s="452">
        <f>L53*N53</f>
        <v>0</v>
      </c>
    </row>
    <row r="54" spans="1:16" ht="20.149999999999999" customHeight="1">
      <c r="A54" s="1250" t="s">
        <v>98</v>
      </c>
      <c r="B54" s="1251"/>
      <c r="C54" s="1251"/>
      <c r="D54" s="1251"/>
      <c r="E54" s="1251"/>
      <c r="F54" s="1252"/>
      <c r="G54" s="453">
        <f>SUM(G43:G53)</f>
        <v>0</v>
      </c>
      <c r="H54" s="431"/>
      <c r="I54" s="1250" t="s">
        <v>98</v>
      </c>
      <c r="J54" s="1251"/>
      <c r="K54" s="1251"/>
      <c r="L54" s="1251"/>
      <c r="M54" s="1251"/>
      <c r="N54" s="1252"/>
      <c r="O54" s="453">
        <f>SUM(O43:O53)</f>
        <v>0</v>
      </c>
    </row>
    <row r="55" spans="1:16" ht="20.149999999999999" customHeight="1">
      <c r="A55" s="1253" t="s">
        <v>352</v>
      </c>
      <c r="B55" s="1254"/>
      <c r="C55" s="1254"/>
      <c r="D55" s="1254"/>
      <c r="E55" s="1254"/>
      <c r="F55" s="1254"/>
      <c r="G55" s="40"/>
      <c r="H55" s="431"/>
      <c r="I55" s="1253" t="s">
        <v>352</v>
      </c>
      <c r="J55" s="1254"/>
      <c r="K55" s="1254"/>
      <c r="L55" s="1254"/>
      <c r="M55" s="1254"/>
      <c r="N55" s="1254"/>
      <c r="O55" s="40"/>
    </row>
    <row r="56" spans="1:16" ht="20.149999999999999" customHeight="1">
      <c r="A56" s="1243" t="s">
        <v>66</v>
      </c>
      <c r="B56" s="1244"/>
      <c r="C56" s="1244"/>
      <c r="D56" s="1244"/>
      <c r="E56" s="1244"/>
      <c r="F56" s="1244"/>
      <c r="G56" s="453">
        <f>G54+G55</f>
        <v>0</v>
      </c>
      <c r="H56" s="431"/>
      <c r="I56" s="1243" t="s">
        <v>66</v>
      </c>
      <c r="J56" s="1244"/>
      <c r="K56" s="1244"/>
      <c r="L56" s="1244"/>
      <c r="M56" s="1244"/>
      <c r="N56" s="1244"/>
      <c r="O56" s="453">
        <f>O54+O55</f>
        <v>0</v>
      </c>
    </row>
    <row r="57" spans="1:16" ht="20.149999999999999" customHeight="1">
      <c r="A57" s="418">
        <v>5</v>
      </c>
      <c r="I57" s="418">
        <v>6</v>
      </c>
    </row>
    <row r="58" spans="1:16" s="434" customFormat="1" ht="30" customHeight="1">
      <c r="A58" s="1286" t="s">
        <v>340</v>
      </c>
      <c r="B58" s="1287"/>
      <c r="C58" s="1289">
        <f>個表B!B26</f>
        <v>0</v>
      </c>
      <c r="D58" s="1290"/>
      <c r="E58" s="1291" t="s">
        <v>333</v>
      </c>
      <c r="F58" s="1292"/>
      <c r="G58" s="432">
        <f>個表B!B27</f>
        <v>0</v>
      </c>
      <c r="H58" s="433"/>
      <c r="I58" s="1286" t="s">
        <v>340</v>
      </c>
      <c r="J58" s="1287"/>
      <c r="K58" s="1289">
        <f>個表B!B36</f>
        <v>0</v>
      </c>
      <c r="L58" s="1290"/>
      <c r="M58" s="1291" t="s">
        <v>333</v>
      </c>
      <c r="N58" s="1292"/>
      <c r="O58" s="432">
        <f>個表B!B37</f>
        <v>0</v>
      </c>
      <c r="P58" s="454"/>
    </row>
    <row r="59" spans="1:16" s="434" customFormat="1" ht="30" customHeight="1">
      <c r="A59" s="1239" t="s">
        <v>346</v>
      </c>
      <c r="B59" s="1288"/>
      <c r="C59" s="1241">
        <f>個表B!B29</f>
        <v>0</v>
      </c>
      <c r="D59" s="1242"/>
      <c r="E59" s="1239" t="s">
        <v>83</v>
      </c>
      <c r="F59" s="1240"/>
      <c r="G59" s="34">
        <f>個表B!B28</f>
        <v>0</v>
      </c>
      <c r="H59" s="433"/>
      <c r="I59" s="1239" t="s">
        <v>346</v>
      </c>
      <c r="J59" s="1288"/>
      <c r="K59" s="1241">
        <f>個表B!B39</f>
        <v>0</v>
      </c>
      <c r="L59" s="1242"/>
      <c r="M59" s="1239" t="s">
        <v>83</v>
      </c>
      <c r="N59" s="1240"/>
      <c r="O59" s="34">
        <f>個表B!B38</f>
        <v>0</v>
      </c>
      <c r="P59" s="454"/>
    </row>
    <row r="60" spans="1:16" ht="20.149999999999999" customHeight="1">
      <c r="A60" s="1279" t="s">
        <v>84</v>
      </c>
      <c r="B60" s="1280"/>
      <c r="C60" s="1283"/>
      <c r="D60" s="1283"/>
      <c r="E60" s="1284"/>
      <c r="F60" s="1284"/>
      <c r="G60" s="1285"/>
      <c r="H60" s="431"/>
      <c r="I60" s="1279" t="s">
        <v>84</v>
      </c>
      <c r="J60" s="1280"/>
      <c r="K60" s="1283"/>
      <c r="L60" s="1283"/>
      <c r="M60" s="1284"/>
      <c r="N60" s="1284"/>
      <c r="O60" s="1285"/>
    </row>
    <row r="61" spans="1:16" ht="20.149999999999999" customHeight="1">
      <c r="A61" s="435" t="s">
        <v>85</v>
      </c>
      <c r="B61" s="1244" t="s">
        <v>86</v>
      </c>
      <c r="C61" s="1244"/>
      <c r="D61" s="1270"/>
      <c r="E61" s="1270"/>
      <c r="F61" s="436" t="s">
        <v>3</v>
      </c>
      <c r="G61" s="35"/>
      <c r="H61" s="437"/>
      <c r="I61" s="435" t="s">
        <v>85</v>
      </c>
      <c r="J61" s="1244" t="s">
        <v>86</v>
      </c>
      <c r="K61" s="1244"/>
      <c r="L61" s="1270"/>
      <c r="M61" s="1270"/>
      <c r="N61" s="436" t="s">
        <v>3</v>
      </c>
      <c r="O61" s="35"/>
    </row>
    <row r="62" spans="1:16" ht="20.149999999999999" customHeight="1">
      <c r="A62" s="1271" t="s">
        <v>87</v>
      </c>
      <c r="B62" s="1272"/>
      <c r="C62" s="1273">
        <f>C60-D61-G61</f>
        <v>0</v>
      </c>
      <c r="D62" s="1274"/>
      <c r="E62" s="1275" t="s">
        <v>88</v>
      </c>
      <c r="F62" s="1276"/>
      <c r="G62" s="438" t="str">
        <f>IF(C62*C63=0,"",C62*C63)</f>
        <v/>
      </c>
      <c r="H62" s="431"/>
      <c r="I62" s="1271" t="s">
        <v>87</v>
      </c>
      <c r="J62" s="1272"/>
      <c r="K62" s="1273">
        <f>K60-L61-O61</f>
        <v>0</v>
      </c>
      <c r="L62" s="1274"/>
      <c r="M62" s="1275" t="s">
        <v>88</v>
      </c>
      <c r="N62" s="1276"/>
      <c r="O62" s="438" t="str">
        <f>IF(K62*K63=0,"",K62*K63)</f>
        <v/>
      </c>
    </row>
    <row r="63" spans="1:16" ht="20.149999999999999" customHeight="1">
      <c r="A63" s="1279" t="s">
        <v>89</v>
      </c>
      <c r="B63" s="1280"/>
      <c r="C63" s="1281">
        <f>個表B!C29</f>
        <v>0</v>
      </c>
      <c r="D63" s="1282"/>
      <c r="E63" s="439"/>
      <c r="F63" s="440"/>
      <c r="G63" s="441"/>
      <c r="H63" s="431"/>
      <c r="I63" s="1279" t="s">
        <v>89</v>
      </c>
      <c r="J63" s="1280"/>
      <c r="K63" s="1281">
        <f>個表B!C39</f>
        <v>0</v>
      </c>
      <c r="L63" s="1282"/>
      <c r="M63" s="439"/>
      <c r="N63" s="440"/>
      <c r="O63" s="441"/>
    </row>
    <row r="64" spans="1:16" ht="20.149999999999999" customHeight="1">
      <c r="A64" s="1243" t="s">
        <v>90</v>
      </c>
      <c r="B64" s="1244"/>
      <c r="C64" s="1265" t="str">
        <f>IF(G62="","",SUM(F68:F77))</f>
        <v/>
      </c>
      <c r="D64" s="1266"/>
      <c r="E64" s="1257" t="s">
        <v>91</v>
      </c>
      <c r="F64" s="1258"/>
      <c r="G64" s="442" t="str">
        <f>IF(G62="","",C64/G62)</f>
        <v/>
      </c>
      <c r="H64" s="431"/>
      <c r="I64" s="1243" t="s">
        <v>90</v>
      </c>
      <c r="J64" s="1244"/>
      <c r="K64" s="1265" t="str">
        <f>IF(O62="","",SUM(N68:N77))</f>
        <v/>
      </c>
      <c r="L64" s="1266"/>
      <c r="M64" s="1257" t="s">
        <v>91</v>
      </c>
      <c r="N64" s="1258"/>
      <c r="O64" s="442" t="str">
        <f>IF(O62="","",K64/O62)</f>
        <v/>
      </c>
    </row>
    <row r="65" spans="1:15" ht="20.149999999999999" customHeight="1">
      <c r="A65" s="1259" t="s">
        <v>92</v>
      </c>
      <c r="B65" s="1260"/>
      <c r="C65" s="1261" t="str">
        <f>IF(G62="","",SUM(F68:F78))</f>
        <v/>
      </c>
      <c r="D65" s="1262"/>
      <c r="E65" s="1263" t="s">
        <v>93</v>
      </c>
      <c r="F65" s="1264"/>
      <c r="G65" s="443" t="str">
        <f>IF(G62="","",C65/G62)</f>
        <v/>
      </c>
      <c r="H65" s="431"/>
      <c r="I65" s="1259" t="s">
        <v>92</v>
      </c>
      <c r="J65" s="1260"/>
      <c r="K65" s="1261" t="str">
        <f>IF(O62="","",SUM(N68:N78))</f>
        <v/>
      </c>
      <c r="L65" s="1262"/>
      <c r="M65" s="1263" t="s">
        <v>93</v>
      </c>
      <c r="N65" s="1264"/>
      <c r="O65" s="443" t="str">
        <f>IF(O62="","",K65/O62)</f>
        <v/>
      </c>
    </row>
    <row r="66" spans="1:15" ht="20.149999999999999" customHeight="1">
      <c r="A66" s="1267" t="s">
        <v>372</v>
      </c>
      <c r="B66" s="1268"/>
      <c r="C66" s="1268"/>
      <c r="D66" s="1268"/>
      <c r="E66" s="1268"/>
      <c r="F66" s="1268"/>
      <c r="G66" s="1269"/>
      <c r="H66" s="431"/>
      <c r="I66" s="1267" t="s">
        <v>372</v>
      </c>
      <c r="J66" s="1268"/>
      <c r="K66" s="1268"/>
      <c r="L66" s="1268"/>
      <c r="M66" s="1268"/>
      <c r="N66" s="1268"/>
      <c r="O66" s="1269"/>
    </row>
    <row r="67" spans="1:15" ht="20.149999999999999" customHeight="1">
      <c r="A67" s="1243" t="s">
        <v>94</v>
      </c>
      <c r="B67" s="1244"/>
      <c r="C67" s="1244"/>
      <c r="D67" s="444" t="s">
        <v>47</v>
      </c>
      <c r="E67" s="444" t="s">
        <v>73</v>
      </c>
      <c r="F67" s="444" t="s">
        <v>95</v>
      </c>
      <c r="G67" s="445" t="s">
        <v>96</v>
      </c>
      <c r="H67" s="431"/>
      <c r="I67" s="1243" t="s">
        <v>94</v>
      </c>
      <c r="J67" s="1244"/>
      <c r="K67" s="1244"/>
      <c r="L67" s="444" t="s">
        <v>47</v>
      </c>
      <c r="M67" s="444" t="s">
        <v>73</v>
      </c>
      <c r="N67" s="444" t="s">
        <v>95</v>
      </c>
      <c r="O67" s="445" t="s">
        <v>96</v>
      </c>
    </row>
    <row r="68" spans="1:15" ht="20.149999999999999" customHeight="1">
      <c r="A68" s="1255"/>
      <c r="B68" s="1256"/>
      <c r="C68" s="1256"/>
      <c r="D68" s="36"/>
      <c r="E68" s="446" t="s">
        <v>73</v>
      </c>
      <c r="F68" s="37"/>
      <c r="G68" s="447">
        <f>D68*F68</f>
        <v>0</v>
      </c>
      <c r="H68" s="431"/>
      <c r="I68" s="1255"/>
      <c r="J68" s="1256"/>
      <c r="K68" s="1256"/>
      <c r="L68" s="36"/>
      <c r="M68" s="446" t="s">
        <v>73</v>
      </c>
      <c r="N68" s="37"/>
      <c r="O68" s="447">
        <f>L68*N68</f>
        <v>0</v>
      </c>
    </row>
    <row r="69" spans="1:15" ht="20.149999999999999" customHeight="1">
      <c r="A69" s="1245"/>
      <c r="B69" s="1246"/>
      <c r="C69" s="1246"/>
      <c r="D69" s="38"/>
      <c r="E69" s="448" t="s">
        <v>73</v>
      </c>
      <c r="F69" s="38"/>
      <c r="G69" s="449">
        <f t="shared" ref="G69:G77" si="4">D69*F69</f>
        <v>0</v>
      </c>
      <c r="H69" s="431"/>
      <c r="I69" s="1245"/>
      <c r="J69" s="1246"/>
      <c r="K69" s="1246"/>
      <c r="L69" s="38"/>
      <c r="M69" s="448" t="s">
        <v>73</v>
      </c>
      <c r="N69" s="38"/>
      <c r="O69" s="449">
        <f t="shared" ref="O69:O77" si="5">L69*N69</f>
        <v>0</v>
      </c>
    </row>
    <row r="70" spans="1:15" ht="20.149999999999999" customHeight="1">
      <c r="A70" s="1245"/>
      <c r="B70" s="1246"/>
      <c r="C70" s="1246"/>
      <c r="D70" s="38"/>
      <c r="E70" s="448" t="s">
        <v>73</v>
      </c>
      <c r="F70" s="38"/>
      <c r="G70" s="449">
        <f t="shared" si="4"/>
        <v>0</v>
      </c>
      <c r="H70" s="431"/>
      <c r="I70" s="1245"/>
      <c r="J70" s="1246"/>
      <c r="K70" s="1246"/>
      <c r="L70" s="38"/>
      <c r="M70" s="448" t="s">
        <v>73</v>
      </c>
      <c r="N70" s="38"/>
      <c r="O70" s="449">
        <f t="shared" si="5"/>
        <v>0</v>
      </c>
    </row>
    <row r="71" spans="1:15" ht="20.149999999999999" customHeight="1">
      <c r="A71" s="1245"/>
      <c r="B71" s="1246"/>
      <c r="C71" s="1246"/>
      <c r="D71" s="38"/>
      <c r="E71" s="448" t="s">
        <v>73</v>
      </c>
      <c r="F71" s="38"/>
      <c r="G71" s="449">
        <f t="shared" si="4"/>
        <v>0</v>
      </c>
      <c r="H71" s="431"/>
      <c r="I71" s="1245"/>
      <c r="J71" s="1246"/>
      <c r="K71" s="1246"/>
      <c r="L71" s="38"/>
      <c r="M71" s="448" t="s">
        <v>73</v>
      </c>
      <c r="N71" s="38"/>
      <c r="O71" s="449">
        <f t="shared" si="5"/>
        <v>0</v>
      </c>
    </row>
    <row r="72" spans="1:15" ht="20.149999999999999" customHeight="1">
      <c r="A72" s="1245"/>
      <c r="B72" s="1246"/>
      <c r="C72" s="1246"/>
      <c r="D72" s="38"/>
      <c r="E72" s="448" t="s">
        <v>73</v>
      </c>
      <c r="F72" s="38"/>
      <c r="G72" s="449">
        <f t="shared" si="4"/>
        <v>0</v>
      </c>
      <c r="H72" s="431"/>
      <c r="I72" s="1245"/>
      <c r="J72" s="1246"/>
      <c r="K72" s="1246"/>
      <c r="L72" s="38"/>
      <c r="M72" s="448" t="s">
        <v>73</v>
      </c>
      <c r="N72" s="38"/>
      <c r="O72" s="449">
        <f t="shared" si="5"/>
        <v>0</v>
      </c>
    </row>
    <row r="73" spans="1:15" ht="20.149999999999999" customHeight="1">
      <c r="A73" s="1245"/>
      <c r="B73" s="1246"/>
      <c r="C73" s="1246"/>
      <c r="D73" s="38"/>
      <c r="E73" s="448" t="s">
        <v>73</v>
      </c>
      <c r="F73" s="38"/>
      <c r="G73" s="449">
        <f t="shared" si="4"/>
        <v>0</v>
      </c>
      <c r="H73" s="431"/>
      <c r="I73" s="1245"/>
      <c r="J73" s="1246"/>
      <c r="K73" s="1246"/>
      <c r="L73" s="38"/>
      <c r="M73" s="448" t="s">
        <v>73</v>
      </c>
      <c r="N73" s="38"/>
      <c r="O73" s="449">
        <f t="shared" si="5"/>
        <v>0</v>
      </c>
    </row>
    <row r="74" spans="1:15" ht="20.149999999999999" customHeight="1">
      <c r="A74" s="1245"/>
      <c r="B74" s="1246"/>
      <c r="C74" s="1246"/>
      <c r="D74" s="38"/>
      <c r="E74" s="448" t="s">
        <v>73</v>
      </c>
      <c r="F74" s="38"/>
      <c r="G74" s="449">
        <f t="shared" si="4"/>
        <v>0</v>
      </c>
      <c r="H74" s="431"/>
      <c r="I74" s="1245"/>
      <c r="J74" s="1246"/>
      <c r="K74" s="1246"/>
      <c r="L74" s="38"/>
      <c r="M74" s="448" t="s">
        <v>73</v>
      </c>
      <c r="N74" s="38"/>
      <c r="O74" s="449">
        <f t="shared" si="5"/>
        <v>0</v>
      </c>
    </row>
    <row r="75" spans="1:15" ht="20.149999999999999" customHeight="1">
      <c r="A75" s="1245"/>
      <c r="B75" s="1246"/>
      <c r="C75" s="1246"/>
      <c r="D75" s="38"/>
      <c r="E75" s="448" t="s">
        <v>73</v>
      </c>
      <c r="F75" s="38"/>
      <c r="G75" s="449">
        <f t="shared" si="4"/>
        <v>0</v>
      </c>
      <c r="H75" s="431"/>
      <c r="I75" s="1245"/>
      <c r="J75" s="1246"/>
      <c r="K75" s="1246"/>
      <c r="L75" s="38"/>
      <c r="M75" s="448" t="s">
        <v>73</v>
      </c>
      <c r="N75" s="38"/>
      <c r="O75" s="449">
        <f t="shared" si="5"/>
        <v>0</v>
      </c>
    </row>
    <row r="76" spans="1:15" ht="20.149999999999999" customHeight="1">
      <c r="A76" s="1245"/>
      <c r="B76" s="1246"/>
      <c r="C76" s="1246"/>
      <c r="D76" s="38"/>
      <c r="E76" s="448" t="s">
        <v>73</v>
      </c>
      <c r="F76" s="38"/>
      <c r="G76" s="449">
        <f t="shared" si="4"/>
        <v>0</v>
      </c>
      <c r="H76" s="431"/>
      <c r="I76" s="1245"/>
      <c r="J76" s="1246"/>
      <c r="K76" s="1246"/>
      <c r="L76" s="38"/>
      <c r="M76" s="448" t="s">
        <v>73</v>
      </c>
      <c r="N76" s="38"/>
      <c r="O76" s="449">
        <f t="shared" si="5"/>
        <v>0</v>
      </c>
    </row>
    <row r="77" spans="1:15" ht="20.149999999999999" customHeight="1">
      <c r="A77" s="1245"/>
      <c r="B77" s="1246"/>
      <c r="C77" s="1246"/>
      <c r="D77" s="38"/>
      <c r="E77" s="448" t="s">
        <v>73</v>
      </c>
      <c r="F77" s="38"/>
      <c r="G77" s="449">
        <f t="shared" si="4"/>
        <v>0</v>
      </c>
      <c r="H77" s="431"/>
      <c r="I77" s="1245"/>
      <c r="J77" s="1246"/>
      <c r="K77" s="1246"/>
      <c r="L77" s="38"/>
      <c r="M77" s="448" t="s">
        <v>73</v>
      </c>
      <c r="N77" s="38"/>
      <c r="O77" s="449">
        <f t="shared" si="5"/>
        <v>0</v>
      </c>
    </row>
    <row r="78" spans="1:15" ht="20.149999999999999" customHeight="1">
      <c r="A78" s="1247" t="s">
        <v>97</v>
      </c>
      <c r="B78" s="1248"/>
      <c r="C78" s="1249"/>
      <c r="D78" s="450"/>
      <c r="E78" s="451" t="s">
        <v>73</v>
      </c>
      <c r="F78" s="39"/>
      <c r="G78" s="452">
        <f>D78*F78</f>
        <v>0</v>
      </c>
      <c r="H78" s="431"/>
      <c r="I78" s="1247" t="s">
        <v>97</v>
      </c>
      <c r="J78" s="1248"/>
      <c r="K78" s="1249"/>
      <c r="L78" s="450"/>
      <c r="M78" s="451" t="s">
        <v>73</v>
      </c>
      <c r="N78" s="39"/>
      <c r="O78" s="452">
        <f>L78*N78</f>
        <v>0</v>
      </c>
    </row>
    <row r="79" spans="1:15" ht="20.149999999999999" customHeight="1">
      <c r="A79" s="1250" t="s">
        <v>98</v>
      </c>
      <c r="B79" s="1251"/>
      <c r="C79" s="1251"/>
      <c r="D79" s="1251"/>
      <c r="E79" s="1251"/>
      <c r="F79" s="1252"/>
      <c r="G79" s="453">
        <f>SUM(G68:G78)</f>
        <v>0</v>
      </c>
      <c r="H79" s="431"/>
      <c r="I79" s="1250" t="s">
        <v>98</v>
      </c>
      <c r="J79" s="1251"/>
      <c r="K79" s="1251"/>
      <c r="L79" s="1251"/>
      <c r="M79" s="1251"/>
      <c r="N79" s="1252"/>
      <c r="O79" s="453">
        <f>SUM(O68:O78)</f>
        <v>0</v>
      </c>
    </row>
    <row r="80" spans="1:15" ht="20.149999999999999" customHeight="1">
      <c r="A80" s="1253" t="s">
        <v>352</v>
      </c>
      <c r="B80" s="1254"/>
      <c r="C80" s="1254"/>
      <c r="D80" s="1254"/>
      <c r="E80" s="1254"/>
      <c r="F80" s="1254"/>
      <c r="G80" s="40"/>
      <c r="H80" s="431"/>
      <c r="I80" s="1253" t="s">
        <v>352</v>
      </c>
      <c r="J80" s="1254"/>
      <c r="K80" s="1254"/>
      <c r="L80" s="1254"/>
      <c r="M80" s="1254"/>
      <c r="N80" s="1254"/>
      <c r="O80" s="40"/>
    </row>
    <row r="81" spans="1:16" ht="20.149999999999999" customHeight="1">
      <c r="A81" s="1243" t="s">
        <v>66</v>
      </c>
      <c r="B81" s="1244"/>
      <c r="C81" s="1244"/>
      <c r="D81" s="1244"/>
      <c r="E81" s="1244"/>
      <c r="F81" s="1244"/>
      <c r="G81" s="453">
        <f>G79+G80</f>
        <v>0</v>
      </c>
      <c r="H81" s="431"/>
      <c r="I81" s="1243" t="s">
        <v>66</v>
      </c>
      <c r="J81" s="1244"/>
      <c r="K81" s="1244"/>
      <c r="L81" s="1244"/>
      <c r="M81" s="1244"/>
      <c r="N81" s="1244"/>
      <c r="O81" s="453">
        <f>O79+O80</f>
        <v>0</v>
      </c>
    </row>
    <row r="82" spans="1:16" ht="20.149999999999999" customHeight="1">
      <c r="A82" s="418">
        <v>7</v>
      </c>
      <c r="I82" s="418">
        <v>8</v>
      </c>
    </row>
    <row r="83" spans="1:16" s="434" customFormat="1" ht="30" customHeight="1">
      <c r="A83" s="1286" t="s">
        <v>340</v>
      </c>
      <c r="B83" s="1287"/>
      <c r="C83" s="1289">
        <f>個表B!B41</f>
        <v>0</v>
      </c>
      <c r="D83" s="1290"/>
      <c r="E83" s="1291" t="s">
        <v>333</v>
      </c>
      <c r="F83" s="1292"/>
      <c r="G83" s="432">
        <f>個表B!B42</f>
        <v>0</v>
      </c>
      <c r="H83" s="433"/>
      <c r="I83" s="1286" t="s">
        <v>340</v>
      </c>
      <c r="J83" s="1287"/>
      <c r="K83" s="1289">
        <f>個表B!B46</f>
        <v>0</v>
      </c>
      <c r="L83" s="1290"/>
      <c r="M83" s="1291" t="s">
        <v>333</v>
      </c>
      <c r="N83" s="1292"/>
      <c r="O83" s="432">
        <f>個表B!B47</f>
        <v>0</v>
      </c>
      <c r="P83" s="454"/>
    </row>
    <row r="84" spans="1:16" s="434" customFormat="1" ht="30" customHeight="1">
      <c r="A84" s="1239" t="s">
        <v>346</v>
      </c>
      <c r="B84" s="1288"/>
      <c r="C84" s="1241">
        <f>個表B!B44</f>
        <v>0</v>
      </c>
      <c r="D84" s="1242"/>
      <c r="E84" s="1239" t="s">
        <v>83</v>
      </c>
      <c r="F84" s="1240"/>
      <c r="G84" s="34">
        <f>個表B!B43</f>
        <v>0</v>
      </c>
      <c r="H84" s="433"/>
      <c r="I84" s="1239" t="s">
        <v>346</v>
      </c>
      <c r="J84" s="1288"/>
      <c r="K84" s="1241">
        <f>個表B!B49</f>
        <v>0</v>
      </c>
      <c r="L84" s="1242"/>
      <c r="M84" s="1239" t="s">
        <v>83</v>
      </c>
      <c r="N84" s="1240"/>
      <c r="O84" s="34">
        <f>個表B!B48</f>
        <v>0</v>
      </c>
      <c r="P84" s="454"/>
    </row>
    <row r="85" spans="1:16" ht="20.149999999999999" customHeight="1">
      <c r="A85" s="1279" t="s">
        <v>84</v>
      </c>
      <c r="B85" s="1280"/>
      <c r="C85" s="1283"/>
      <c r="D85" s="1283"/>
      <c r="E85" s="1284"/>
      <c r="F85" s="1284"/>
      <c r="G85" s="1285"/>
      <c r="H85" s="431"/>
      <c r="I85" s="1279" t="s">
        <v>84</v>
      </c>
      <c r="J85" s="1280"/>
      <c r="K85" s="1283"/>
      <c r="L85" s="1283"/>
      <c r="M85" s="1284"/>
      <c r="N85" s="1284"/>
      <c r="O85" s="1285"/>
    </row>
    <row r="86" spans="1:16" ht="20.149999999999999" customHeight="1">
      <c r="A86" s="435" t="s">
        <v>85</v>
      </c>
      <c r="B86" s="1244" t="s">
        <v>86</v>
      </c>
      <c r="C86" s="1244"/>
      <c r="D86" s="1270"/>
      <c r="E86" s="1270"/>
      <c r="F86" s="436" t="s">
        <v>3</v>
      </c>
      <c r="G86" s="35"/>
      <c r="H86" s="437"/>
      <c r="I86" s="435" t="s">
        <v>85</v>
      </c>
      <c r="J86" s="1244" t="s">
        <v>86</v>
      </c>
      <c r="K86" s="1244"/>
      <c r="L86" s="1270"/>
      <c r="M86" s="1270"/>
      <c r="N86" s="436" t="s">
        <v>3</v>
      </c>
      <c r="O86" s="35"/>
    </row>
    <row r="87" spans="1:16" ht="20.149999999999999" customHeight="1">
      <c r="A87" s="1271" t="s">
        <v>87</v>
      </c>
      <c r="B87" s="1272"/>
      <c r="C87" s="1273">
        <f>C85-D86-G86</f>
        <v>0</v>
      </c>
      <c r="D87" s="1274"/>
      <c r="E87" s="1275" t="s">
        <v>88</v>
      </c>
      <c r="F87" s="1276"/>
      <c r="G87" s="438" t="str">
        <f>IF(C87*C88=0,"",C87*C88)</f>
        <v/>
      </c>
      <c r="H87" s="431"/>
      <c r="I87" s="1271" t="s">
        <v>87</v>
      </c>
      <c r="J87" s="1272"/>
      <c r="K87" s="1273">
        <f>K85-L86-O86</f>
        <v>0</v>
      </c>
      <c r="L87" s="1274"/>
      <c r="M87" s="1275" t="s">
        <v>88</v>
      </c>
      <c r="N87" s="1276"/>
      <c r="O87" s="438" t="str">
        <f>IF(K87*K88=0,"",K87*K88)</f>
        <v/>
      </c>
    </row>
    <row r="88" spans="1:16" ht="20.149999999999999" customHeight="1">
      <c r="A88" s="1279" t="s">
        <v>89</v>
      </c>
      <c r="B88" s="1280"/>
      <c r="C88" s="1281">
        <f>個表B!C44</f>
        <v>0</v>
      </c>
      <c r="D88" s="1282"/>
      <c r="E88" s="439"/>
      <c r="F88" s="440"/>
      <c r="G88" s="441"/>
      <c r="H88" s="431"/>
      <c r="I88" s="1279" t="s">
        <v>89</v>
      </c>
      <c r="J88" s="1280"/>
      <c r="K88" s="1281">
        <f>個表B!C49</f>
        <v>0</v>
      </c>
      <c r="L88" s="1282"/>
      <c r="M88" s="439"/>
      <c r="N88" s="440"/>
      <c r="O88" s="441"/>
    </row>
    <row r="89" spans="1:16" ht="20.149999999999999" customHeight="1">
      <c r="A89" s="1243" t="s">
        <v>90</v>
      </c>
      <c r="B89" s="1244"/>
      <c r="C89" s="1265" t="str">
        <f>IF(G87="","",SUM(F93:F102))</f>
        <v/>
      </c>
      <c r="D89" s="1266"/>
      <c r="E89" s="1257" t="s">
        <v>91</v>
      </c>
      <c r="F89" s="1258"/>
      <c r="G89" s="442" t="str">
        <f>IF(G87="","",C89/G87)</f>
        <v/>
      </c>
      <c r="H89" s="431"/>
      <c r="I89" s="1243" t="s">
        <v>90</v>
      </c>
      <c r="J89" s="1244"/>
      <c r="K89" s="1265" t="str">
        <f>IF(O87="","",SUM(N93:N102))</f>
        <v/>
      </c>
      <c r="L89" s="1266"/>
      <c r="M89" s="1257" t="s">
        <v>91</v>
      </c>
      <c r="N89" s="1258"/>
      <c r="O89" s="442" t="str">
        <f>IF(O87="","",K89/O87)</f>
        <v/>
      </c>
    </row>
    <row r="90" spans="1:16" ht="20.149999999999999" customHeight="1">
      <c r="A90" s="1259" t="s">
        <v>92</v>
      </c>
      <c r="B90" s="1260"/>
      <c r="C90" s="1261" t="str">
        <f>IF(G87="","",SUM(F93:F103))</f>
        <v/>
      </c>
      <c r="D90" s="1262"/>
      <c r="E90" s="1263" t="s">
        <v>93</v>
      </c>
      <c r="F90" s="1264"/>
      <c r="G90" s="443" t="str">
        <f>IF(G87="","",C90/G87)</f>
        <v/>
      </c>
      <c r="H90" s="431"/>
      <c r="I90" s="1259" t="s">
        <v>92</v>
      </c>
      <c r="J90" s="1260"/>
      <c r="K90" s="1261" t="str">
        <f>IF(O87="","",SUM(N93:N103))</f>
        <v/>
      </c>
      <c r="L90" s="1262"/>
      <c r="M90" s="1263" t="s">
        <v>93</v>
      </c>
      <c r="N90" s="1264"/>
      <c r="O90" s="443" t="str">
        <f>IF(O87="","",K90/O87)</f>
        <v/>
      </c>
    </row>
    <row r="91" spans="1:16" ht="20.149999999999999" customHeight="1">
      <c r="A91" s="1267" t="s">
        <v>372</v>
      </c>
      <c r="B91" s="1268"/>
      <c r="C91" s="1268"/>
      <c r="D91" s="1268"/>
      <c r="E91" s="1268"/>
      <c r="F91" s="1268"/>
      <c r="G91" s="1269"/>
      <c r="H91" s="431"/>
      <c r="I91" s="1267" t="s">
        <v>372</v>
      </c>
      <c r="J91" s="1268"/>
      <c r="K91" s="1268"/>
      <c r="L91" s="1268"/>
      <c r="M91" s="1268"/>
      <c r="N91" s="1268"/>
      <c r="O91" s="1269"/>
    </row>
    <row r="92" spans="1:16" ht="20.149999999999999" customHeight="1">
      <c r="A92" s="1243" t="s">
        <v>94</v>
      </c>
      <c r="B92" s="1244"/>
      <c r="C92" s="1244"/>
      <c r="D92" s="444" t="s">
        <v>47</v>
      </c>
      <c r="E92" s="444" t="s">
        <v>73</v>
      </c>
      <c r="F92" s="444" t="s">
        <v>95</v>
      </c>
      <c r="G92" s="445" t="s">
        <v>96</v>
      </c>
      <c r="H92" s="431"/>
      <c r="I92" s="1243" t="s">
        <v>94</v>
      </c>
      <c r="J92" s="1244"/>
      <c r="K92" s="1244"/>
      <c r="L92" s="444" t="s">
        <v>47</v>
      </c>
      <c r="M92" s="444" t="s">
        <v>73</v>
      </c>
      <c r="N92" s="444" t="s">
        <v>95</v>
      </c>
      <c r="O92" s="445" t="s">
        <v>96</v>
      </c>
    </row>
    <row r="93" spans="1:16" ht="20.149999999999999" customHeight="1">
      <c r="A93" s="1255"/>
      <c r="B93" s="1256"/>
      <c r="C93" s="1256"/>
      <c r="D93" s="36"/>
      <c r="E93" s="446" t="s">
        <v>73</v>
      </c>
      <c r="F93" s="37"/>
      <c r="G93" s="447">
        <f>D93*F93</f>
        <v>0</v>
      </c>
      <c r="H93" s="431"/>
      <c r="I93" s="1255"/>
      <c r="J93" s="1256"/>
      <c r="K93" s="1256"/>
      <c r="L93" s="36"/>
      <c r="M93" s="446" t="s">
        <v>73</v>
      </c>
      <c r="N93" s="37"/>
      <c r="O93" s="447">
        <f>L93*N93</f>
        <v>0</v>
      </c>
    </row>
    <row r="94" spans="1:16" ht="20.149999999999999" customHeight="1">
      <c r="A94" s="1245"/>
      <c r="B94" s="1246"/>
      <c r="C94" s="1246"/>
      <c r="D94" s="38"/>
      <c r="E94" s="448" t="s">
        <v>73</v>
      </c>
      <c r="F94" s="38"/>
      <c r="G94" s="449">
        <f t="shared" ref="G94:G102" si="6">D94*F94</f>
        <v>0</v>
      </c>
      <c r="H94" s="431"/>
      <c r="I94" s="1245"/>
      <c r="J94" s="1246"/>
      <c r="K94" s="1246"/>
      <c r="L94" s="38"/>
      <c r="M94" s="448" t="s">
        <v>73</v>
      </c>
      <c r="N94" s="38"/>
      <c r="O94" s="449">
        <f t="shared" ref="O94:O102" si="7">L94*N94</f>
        <v>0</v>
      </c>
    </row>
    <row r="95" spans="1:16" ht="20.149999999999999" customHeight="1">
      <c r="A95" s="1245"/>
      <c r="B95" s="1246"/>
      <c r="C95" s="1246"/>
      <c r="D95" s="38"/>
      <c r="E95" s="448" t="s">
        <v>73</v>
      </c>
      <c r="F95" s="38"/>
      <c r="G95" s="449">
        <f t="shared" si="6"/>
        <v>0</v>
      </c>
      <c r="H95" s="431"/>
      <c r="I95" s="1245"/>
      <c r="J95" s="1246"/>
      <c r="K95" s="1246"/>
      <c r="L95" s="38"/>
      <c r="M95" s="448" t="s">
        <v>73</v>
      </c>
      <c r="N95" s="38"/>
      <c r="O95" s="449">
        <f t="shared" si="7"/>
        <v>0</v>
      </c>
    </row>
    <row r="96" spans="1:16" ht="20.149999999999999" customHeight="1">
      <c r="A96" s="1245"/>
      <c r="B96" s="1246"/>
      <c r="C96" s="1246"/>
      <c r="D96" s="38"/>
      <c r="E96" s="448" t="s">
        <v>73</v>
      </c>
      <c r="F96" s="38"/>
      <c r="G96" s="449">
        <f t="shared" si="6"/>
        <v>0</v>
      </c>
      <c r="H96" s="431"/>
      <c r="I96" s="1245"/>
      <c r="J96" s="1246"/>
      <c r="K96" s="1246"/>
      <c r="L96" s="38"/>
      <c r="M96" s="448" t="s">
        <v>73</v>
      </c>
      <c r="N96" s="38"/>
      <c r="O96" s="449">
        <f t="shared" si="7"/>
        <v>0</v>
      </c>
    </row>
    <row r="97" spans="1:16" ht="20.149999999999999" customHeight="1">
      <c r="A97" s="1245"/>
      <c r="B97" s="1246"/>
      <c r="C97" s="1246"/>
      <c r="D97" s="38"/>
      <c r="E97" s="448" t="s">
        <v>73</v>
      </c>
      <c r="F97" s="38"/>
      <c r="G97" s="449">
        <f t="shared" si="6"/>
        <v>0</v>
      </c>
      <c r="H97" s="431"/>
      <c r="I97" s="1245"/>
      <c r="J97" s="1246"/>
      <c r="K97" s="1246"/>
      <c r="L97" s="38"/>
      <c r="M97" s="448" t="s">
        <v>73</v>
      </c>
      <c r="N97" s="38"/>
      <c r="O97" s="449">
        <f t="shared" si="7"/>
        <v>0</v>
      </c>
    </row>
    <row r="98" spans="1:16" ht="20.149999999999999" customHeight="1">
      <c r="A98" s="1245"/>
      <c r="B98" s="1246"/>
      <c r="C98" s="1246"/>
      <c r="D98" s="38"/>
      <c r="E98" s="448" t="s">
        <v>73</v>
      </c>
      <c r="F98" s="38"/>
      <c r="G98" s="449">
        <f t="shared" si="6"/>
        <v>0</v>
      </c>
      <c r="H98" s="431"/>
      <c r="I98" s="1245"/>
      <c r="J98" s="1246"/>
      <c r="K98" s="1246"/>
      <c r="L98" s="38"/>
      <c r="M98" s="448" t="s">
        <v>73</v>
      </c>
      <c r="N98" s="38"/>
      <c r="O98" s="449">
        <f t="shared" si="7"/>
        <v>0</v>
      </c>
    </row>
    <row r="99" spans="1:16" ht="20.149999999999999" customHeight="1">
      <c r="A99" s="1245"/>
      <c r="B99" s="1246"/>
      <c r="C99" s="1246"/>
      <c r="D99" s="38"/>
      <c r="E99" s="448" t="s">
        <v>73</v>
      </c>
      <c r="F99" s="38"/>
      <c r="G99" s="449">
        <f t="shared" si="6"/>
        <v>0</v>
      </c>
      <c r="H99" s="431"/>
      <c r="I99" s="1245"/>
      <c r="J99" s="1246"/>
      <c r="K99" s="1246"/>
      <c r="L99" s="38"/>
      <c r="M99" s="448" t="s">
        <v>73</v>
      </c>
      <c r="N99" s="38"/>
      <c r="O99" s="449">
        <f t="shared" si="7"/>
        <v>0</v>
      </c>
    </row>
    <row r="100" spans="1:16" ht="20.149999999999999" customHeight="1">
      <c r="A100" s="1245"/>
      <c r="B100" s="1246"/>
      <c r="C100" s="1246"/>
      <c r="D100" s="38"/>
      <c r="E100" s="448" t="s">
        <v>73</v>
      </c>
      <c r="F100" s="38"/>
      <c r="G100" s="449">
        <f t="shared" si="6"/>
        <v>0</v>
      </c>
      <c r="H100" s="431"/>
      <c r="I100" s="1245"/>
      <c r="J100" s="1246"/>
      <c r="K100" s="1246"/>
      <c r="L100" s="38"/>
      <c r="M100" s="448" t="s">
        <v>73</v>
      </c>
      <c r="N100" s="38"/>
      <c r="O100" s="449">
        <f t="shared" si="7"/>
        <v>0</v>
      </c>
    </row>
    <row r="101" spans="1:16" ht="20.149999999999999" customHeight="1">
      <c r="A101" s="1245"/>
      <c r="B101" s="1246"/>
      <c r="C101" s="1246"/>
      <c r="D101" s="38"/>
      <c r="E101" s="448" t="s">
        <v>73</v>
      </c>
      <c r="F101" s="38"/>
      <c r="G101" s="449">
        <f t="shared" si="6"/>
        <v>0</v>
      </c>
      <c r="H101" s="431"/>
      <c r="I101" s="1245"/>
      <c r="J101" s="1246"/>
      <c r="K101" s="1246"/>
      <c r="L101" s="38"/>
      <c r="M101" s="448" t="s">
        <v>73</v>
      </c>
      <c r="N101" s="38"/>
      <c r="O101" s="449">
        <f t="shared" si="7"/>
        <v>0</v>
      </c>
    </row>
    <row r="102" spans="1:16" ht="20.149999999999999" customHeight="1">
      <c r="A102" s="1245"/>
      <c r="B102" s="1246"/>
      <c r="C102" s="1246"/>
      <c r="D102" s="38"/>
      <c r="E102" s="448" t="s">
        <v>73</v>
      </c>
      <c r="F102" s="38"/>
      <c r="G102" s="449">
        <f t="shared" si="6"/>
        <v>0</v>
      </c>
      <c r="H102" s="431"/>
      <c r="I102" s="1245"/>
      <c r="J102" s="1246"/>
      <c r="K102" s="1246"/>
      <c r="L102" s="38"/>
      <c r="M102" s="448" t="s">
        <v>73</v>
      </c>
      <c r="N102" s="38"/>
      <c r="O102" s="449">
        <f t="shared" si="7"/>
        <v>0</v>
      </c>
    </row>
    <row r="103" spans="1:16" ht="20.149999999999999" customHeight="1">
      <c r="A103" s="1247" t="s">
        <v>97</v>
      </c>
      <c r="B103" s="1248"/>
      <c r="C103" s="1249"/>
      <c r="D103" s="450"/>
      <c r="E103" s="451" t="s">
        <v>73</v>
      </c>
      <c r="F103" s="39"/>
      <c r="G103" s="452">
        <f>D103*F103</f>
        <v>0</v>
      </c>
      <c r="H103" s="431"/>
      <c r="I103" s="1247" t="s">
        <v>97</v>
      </c>
      <c r="J103" s="1248"/>
      <c r="K103" s="1249"/>
      <c r="L103" s="450"/>
      <c r="M103" s="451" t="s">
        <v>73</v>
      </c>
      <c r="N103" s="39"/>
      <c r="O103" s="452">
        <f>L103*N103</f>
        <v>0</v>
      </c>
    </row>
    <row r="104" spans="1:16" ht="20.149999999999999" customHeight="1">
      <c r="A104" s="1250" t="s">
        <v>98</v>
      </c>
      <c r="B104" s="1251"/>
      <c r="C104" s="1251"/>
      <c r="D104" s="1251"/>
      <c r="E104" s="1251"/>
      <c r="F104" s="1252"/>
      <c r="G104" s="453">
        <f>SUM(G93:G103)</f>
        <v>0</v>
      </c>
      <c r="H104" s="431"/>
      <c r="I104" s="1250" t="s">
        <v>98</v>
      </c>
      <c r="J104" s="1251"/>
      <c r="K104" s="1251"/>
      <c r="L104" s="1251"/>
      <c r="M104" s="1251"/>
      <c r="N104" s="1252"/>
      <c r="O104" s="453">
        <f>SUM(O93:O103)</f>
        <v>0</v>
      </c>
    </row>
    <row r="105" spans="1:16" ht="20.149999999999999" customHeight="1">
      <c r="A105" s="1253" t="s">
        <v>352</v>
      </c>
      <c r="B105" s="1254"/>
      <c r="C105" s="1254"/>
      <c r="D105" s="1254"/>
      <c r="E105" s="1254"/>
      <c r="F105" s="1254"/>
      <c r="G105" s="40"/>
      <c r="H105" s="431"/>
      <c r="I105" s="1253" t="s">
        <v>352</v>
      </c>
      <c r="J105" s="1254"/>
      <c r="K105" s="1254"/>
      <c r="L105" s="1254"/>
      <c r="M105" s="1254"/>
      <c r="N105" s="1254"/>
      <c r="O105" s="40"/>
    </row>
    <row r="106" spans="1:16" ht="20.149999999999999" customHeight="1">
      <c r="A106" s="1243" t="s">
        <v>66</v>
      </c>
      <c r="B106" s="1244"/>
      <c r="C106" s="1244"/>
      <c r="D106" s="1244"/>
      <c r="E106" s="1244"/>
      <c r="F106" s="1244"/>
      <c r="G106" s="453">
        <f>G104+G105</f>
        <v>0</v>
      </c>
      <c r="H106" s="431"/>
      <c r="I106" s="1243" t="s">
        <v>66</v>
      </c>
      <c r="J106" s="1244"/>
      <c r="K106" s="1244"/>
      <c r="L106" s="1244"/>
      <c r="M106" s="1244"/>
      <c r="N106" s="1244"/>
      <c r="O106" s="453">
        <f>O104+O105</f>
        <v>0</v>
      </c>
    </row>
    <row r="107" spans="1:16" ht="20.149999999999999" customHeight="1">
      <c r="A107" s="418">
        <v>9</v>
      </c>
      <c r="I107" s="418">
        <v>10</v>
      </c>
    </row>
    <row r="108" spans="1:16" s="434" customFormat="1" ht="30" customHeight="1">
      <c r="A108" s="1286" t="s">
        <v>340</v>
      </c>
      <c r="B108" s="1287"/>
      <c r="C108" s="1289">
        <f>個表B!B51</f>
        <v>0</v>
      </c>
      <c r="D108" s="1290"/>
      <c r="E108" s="1291" t="s">
        <v>333</v>
      </c>
      <c r="F108" s="1292"/>
      <c r="G108" s="432">
        <f>個表B!B52</f>
        <v>0</v>
      </c>
      <c r="H108" s="433"/>
      <c r="I108" s="1286" t="s">
        <v>340</v>
      </c>
      <c r="J108" s="1287"/>
      <c r="K108" s="1289">
        <f>個表B!B56</f>
        <v>0</v>
      </c>
      <c r="L108" s="1290"/>
      <c r="M108" s="1291" t="s">
        <v>333</v>
      </c>
      <c r="N108" s="1292"/>
      <c r="O108" s="432">
        <f>個表B!B57</f>
        <v>0</v>
      </c>
      <c r="P108" s="454"/>
    </row>
    <row r="109" spans="1:16" s="434" customFormat="1" ht="30" customHeight="1">
      <c r="A109" s="1239" t="s">
        <v>346</v>
      </c>
      <c r="B109" s="1288"/>
      <c r="C109" s="1241">
        <f>個表B!B54</f>
        <v>0</v>
      </c>
      <c r="D109" s="1242"/>
      <c r="E109" s="1239" t="s">
        <v>83</v>
      </c>
      <c r="F109" s="1240"/>
      <c r="G109" s="34">
        <f>個表B!B53</f>
        <v>0</v>
      </c>
      <c r="H109" s="433"/>
      <c r="I109" s="1239" t="s">
        <v>346</v>
      </c>
      <c r="J109" s="1288"/>
      <c r="K109" s="1241">
        <f>個表B!B59</f>
        <v>0</v>
      </c>
      <c r="L109" s="1242"/>
      <c r="M109" s="1239" t="s">
        <v>83</v>
      </c>
      <c r="N109" s="1240"/>
      <c r="O109" s="34">
        <f>個表B!B58</f>
        <v>0</v>
      </c>
      <c r="P109" s="454"/>
    </row>
    <row r="110" spans="1:16" ht="20.149999999999999" customHeight="1">
      <c r="A110" s="1279" t="s">
        <v>84</v>
      </c>
      <c r="B110" s="1280"/>
      <c r="C110" s="1283"/>
      <c r="D110" s="1283"/>
      <c r="E110" s="1284"/>
      <c r="F110" s="1284"/>
      <c r="G110" s="1285"/>
      <c r="H110" s="431"/>
      <c r="I110" s="1279" t="s">
        <v>84</v>
      </c>
      <c r="J110" s="1280"/>
      <c r="K110" s="1283"/>
      <c r="L110" s="1283"/>
      <c r="M110" s="1284"/>
      <c r="N110" s="1284"/>
      <c r="O110" s="1285"/>
    </row>
    <row r="111" spans="1:16" ht="20.149999999999999" customHeight="1">
      <c r="A111" s="435" t="s">
        <v>85</v>
      </c>
      <c r="B111" s="1244" t="s">
        <v>86</v>
      </c>
      <c r="C111" s="1244"/>
      <c r="D111" s="1270"/>
      <c r="E111" s="1270"/>
      <c r="F111" s="436" t="s">
        <v>3</v>
      </c>
      <c r="G111" s="35"/>
      <c r="H111" s="437"/>
      <c r="I111" s="435" t="s">
        <v>85</v>
      </c>
      <c r="J111" s="1244" t="s">
        <v>86</v>
      </c>
      <c r="K111" s="1244"/>
      <c r="L111" s="1270"/>
      <c r="M111" s="1270"/>
      <c r="N111" s="436" t="s">
        <v>3</v>
      </c>
      <c r="O111" s="35"/>
    </row>
    <row r="112" spans="1:16" ht="20.149999999999999" customHeight="1">
      <c r="A112" s="1271" t="s">
        <v>87</v>
      </c>
      <c r="B112" s="1272"/>
      <c r="C112" s="1273">
        <f>C110-D111-G111</f>
        <v>0</v>
      </c>
      <c r="D112" s="1274"/>
      <c r="E112" s="1275" t="s">
        <v>88</v>
      </c>
      <c r="F112" s="1276"/>
      <c r="G112" s="438" t="str">
        <f>IF(C112*C113=0,"",C112*C113)</f>
        <v/>
      </c>
      <c r="H112" s="431"/>
      <c r="I112" s="1271" t="s">
        <v>87</v>
      </c>
      <c r="J112" s="1272"/>
      <c r="K112" s="1273">
        <f>K110-L111-O111</f>
        <v>0</v>
      </c>
      <c r="L112" s="1274"/>
      <c r="M112" s="1275" t="s">
        <v>88</v>
      </c>
      <c r="N112" s="1276"/>
      <c r="O112" s="438" t="str">
        <f>IF(K112*K113=0,"",K112*K113)</f>
        <v/>
      </c>
    </row>
    <row r="113" spans="1:15" ht="20.149999999999999" customHeight="1">
      <c r="A113" s="1279" t="s">
        <v>89</v>
      </c>
      <c r="B113" s="1280"/>
      <c r="C113" s="1281">
        <f>個表B!C54</f>
        <v>0</v>
      </c>
      <c r="D113" s="1282"/>
      <c r="E113" s="439"/>
      <c r="F113" s="440"/>
      <c r="G113" s="441"/>
      <c r="H113" s="431"/>
      <c r="I113" s="1279" t="s">
        <v>89</v>
      </c>
      <c r="J113" s="1280"/>
      <c r="K113" s="1281">
        <f>個表B!C59</f>
        <v>0</v>
      </c>
      <c r="L113" s="1282"/>
      <c r="M113" s="439"/>
      <c r="N113" s="440"/>
      <c r="O113" s="441"/>
    </row>
    <row r="114" spans="1:15" ht="20.149999999999999" customHeight="1">
      <c r="A114" s="1243" t="s">
        <v>90</v>
      </c>
      <c r="B114" s="1244"/>
      <c r="C114" s="1265" t="str">
        <f>IF(G112="","",SUM(F118:F127))</f>
        <v/>
      </c>
      <c r="D114" s="1266"/>
      <c r="E114" s="1257" t="s">
        <v>91</v>
      </c>
      <c r="F114" s="1258"/>
      <c r="G114" s="442" t="str">
        <f>IF(G112="","",C114/G112)</f>
        <v/>
      </c>
      <c r="H114" s="431"/>
      <c r="I114" s="1243" t="s">
        <v>90</v>
      </c>
      <c r="J114" s="1244"/>
      <c r="K114" s="1265" t="str">
        <f>IF(O112="","",SUM(N118:N127))</f>
        <v/>
      </c>
      <c r="L114" s="1266"/>
      <c r="M114" s="1257" t="s">
        <v>91</v>
      </c>
      <c r="N114" s="1258"/>
      <c r="O114" s="442" t="str">
        <f>IF(O112="","",K114/O112)</f>
        <v/>
      </c>
    </row>
    <row r="115" spans="1:15" ht="20.149999999999999" customHeight="1">
      <c r="A115" s="1259" t="s">
        <v>92</v>
      </c>
      <c r="B115" s="1260"/>
      <c r="C115" s="1261" t="str">
        <f>IF(G112="","",SUM(F118:F128))</f>
        <v/>
      </c>
      <c r="D115" s="1262"/>
      <c r="E115" s="1263" t="s">
        <v>93</v>
      </c>
      <c r="F115" s="1264"/>
      <c r="G115" s="443" t="str">
        <f>IF(G112="","",C115/G112)</f>
        <v/>
      </c>
      <c r="H115" s="431"/>
      <c r="I115" s="1259" t="s">
        <v>92</v>
      </c>
      <c r="J115" s="1260"/>
      <c r="K115" s="1261" t="str">
        <f>IF(O112="","",SUM(N118:N128))</f>
        <v/>
      </c>
      <c r="L115" s="1262"/>
      <c r="M115" s="1263" t="s">
        <v>93</v>
      </c>
      <c r="N115" s="1264"/>
      <c r="O115" s="443" t="str">
        <f>IF(O112="","",K115/O112)</f>
        <v/>
      </c>
    </row>
    <row r="116" spans="1:15" ht="20.149999999999999" customHeight="1">
      <c r="A116" s="1267" t="s">
        <v>372</v>
      </c>
      <c r="B116" s="1268"/>
      <c r="C116" s="1268"/>
      <c r="D116" s="1268"/>
      <c r="E116" s="1268"/>
      <c r="F116" s="1268"/>
      <c r="G116" s="1269"/>
      <c r="H116" s="431"/>
      <c r="I116" s="1267" t="s">
        <v>372</v>
      </c>
      <c r="J116" s="1268"/>
      <c r="K116" s="1268"/>
      <c r="L116" s="1268"/>
      <c r="M116" s="1268"/>
      <c r="N116" s="1268"/>
      <c r="O116" s="1269"/>
    </row>
    <row r="117" spans="1:15" ht="20.149999999999999" customHeight="1">
      <c r="A117" s="1243" t="s">
        <v>94</v>
      </c>
      <c r="B117" s="1244"/>
      <c r="C117" s="1244"/>
      <c r="D117" s="444" t="s">
        <v>47</v>
      </c>
      <c r="E117" s="444" t="s">
        <v>73</v>
      </c>
      <c r="F117" s="444" t="s">
        <v>95</v>
      </c>
      <c r="G117" s="445" t="s">
        <v>96</v>
      </c>
      <c r="H117" s="431"/>
      <c r="I117" s="1243" t="s">
        <v>94</v>
      </c>
      <c r="J117" s="1244"/>
      <c r="K117" s="1244"/>
      <c r="L117" s="444" t="s">
        <v>47</v>
      </c>
      <c r="M117" s="444" t="s">
        <v>73</v>
      </c>
      <c r="N117" s="444" t="s">
        <v>95</v>
      </c>
      <c r="O117" s="445" t="s">
        <v>96</v>
      </c>
    </row>
    <row r="118" spans="1:15" ht="20.149999999999999" customHeight="1">
      <c r="A118" s="1255"/>
      <c r="B118" s="1256"/>
      <c r="C118" s="1256"/>
      <c r="D118" s="36"/>
      <c r="E118" s="446" t="s">
        <v>73</v>
      </c>
      <c r="F118" s="37"/>
      <c r="G118" s="447">
        <f>D118*F118</f>
        <v>0</v>
      </c>
      <c r="H118" s="431"/>
      <c r="I118" s="1255"/>
      <c r="J118" s="1256"/>
      <c r="K118" s="1256"/>
      <c r="L118" s="36"/>
      <c r="M118" s="446" t="s">
        <v>73</v>
      </c>
      <c r="N118" s="37"/>
      <c r="O118" s="447">
        <f>L118*N118</f>
        <v>0</v>
      </c>
    </row>
    <row r="119" spans="1:15" ht="20.149999999999999" customHeight="1">
      <c r="A119" s="1245"/>
      <c r="B119" s="1246"/>
      <c r="C119" s="1246"/>
      <c r="D119" s="38"/>
      <c r="E119" s="448" t="s">
        <v>73</v>
      </c>
      <c r="F119" s="38"/>
      <c r="G119" s="449">
        <f t="shared" ref="G119:G127" si="8">D119*F119</f>
        <v>0</v>
      </c>
      <c r="H119" s="431"/>
      <c r="I119" s="1245"/>
      <c r="J119" s="1246"/>
      <c r="K119" s="1246"/>
      <c r="L119" s="38"/>
      <c r="M119" s="448" t="s">
        <v>73</v>
      </c>
      <c r="N119" s="38"/>
      <c r="O119" s="449">
        <f t="shared" ref="O119:O127" si="9">L119*N119</f>
        <v>0</v>
      </c>
    </row>
    <row r="120" spans="1:15" ht="20.149999999999999" customHeight="1">
      <c r="A120" s="1245"/>
      <c r="B120" s="1246"/>
      <c r="C120" s="1246"/>
      <c r="D120" s="38"/>
      <c r="E120" s="448" t="s">
        <v>73</v>
      </c>
      <c r="F120" s="38"/>
      <c r="G120" s="449">
        <f t="shared" si="8"/>
        <v>0</v>
      </c>
      <c r="H120" s="431"/>
      <c r="I120" s="1245"/>
      <c r="J120" s="1246"/>
      <c r="K120" s="1246"/>
      <c r="L120" s="38"/>
      <c r="M120" s="448" t="s">
        <v>73</v>
      </c>
      <c r="N120" s="38"/>
      <c r="O120" s="449">
        <f t="shared" si="9"/>
        <v>0</v>
      </c>
    </row>
    <row r="121" spans="1:15" ht="20.149999999999999" customHeight="1">
      <c r="A121" s="1245"/>
      <c r="B121" s="1246"/>
      <c r="C121" s="1246"/>
      <c r="D121" s="38"/>
      <c r="E121" s="448" t="s">
        <v>73</v>
      </c>
      <c r="F121" s="38"/>
      <c r="G121" s="449">
        <f t="shared" si="8"/>
        <v>0</v>
      </c>
      <c r="H121" s="431"/>
      <c r="I121" s="1245"/>
      <c r="J121" s="1246"/>
      <c r="K121" s="1246"/>
      <c r="L121" s="38"/>
      <c r="M121" s="448" t="s">
        <v>73</v>
      </c>
      <c r="N121" s="38"/>
      <c r="O121" s="449">
        <f t="shared" si="9"/>
        <v>0</v>
      </c>
    </row>
    <row r="122" spans="1:15" ht="20.149999999999999" customHeight="1">
      <c r="A122" s="1245"/>
      <c r="B122" s="1246"/>
      <c r="C122" s="1246"/>
      <c r="D122" s="38"/>
      <c r="E122" s="448" t="s">
        <v>73</v>
      </c>
      <c r="F122" s="38"/>
      <c r="G122" s="449">
        <f t="shared" si="8"/>
        <v>0</v>
      </c>
      <c r="H122" s="431"/>
      <c r="I122" s="1245"/>
      <c r="J122" s="1246"/>
      <c r="K122" s="1246"/>
      <c r="L122" s="38"/>
      <c r="M122" s="448" t="s">
        <v>73</v>
      </c>
      <c r="N122" s="38"/>
      <c r="O122" s="449">
        <f t="shared" si="9"/>
        <v>0</v>
      </c>
    </row>
    <row r="123" spans="1:15" ht="20.149999999999999" customHeight="1">
      <c r="A123" s="1245"/>
      <c r="B123" s="1246"/>
      <c r="C123" s="1246"/>
      <c r="D123" s="38"/>
      <c r="E123" s="448" t="s">
        <v>73</v>
      </c>
      <c r="F123" s="38"/>
      <c r="G123" s="449">
        <f t="shared" si="8"/>
        <v>0</v>
      </c>
      <c r="H123" s="431"/>
      <c r="I123" s="1245"/>
      <c r="J123" s="1246"/>
      <c r="K123" s="1246"/>
      <c r="L123" s="38"/>
      <c r="M123" s="448" t="s">
        <v>73</v>
      </c>
      <c r="N123" s="38"/>
      <c r="O123" s="449">
        <f t="shared" si="9"/>
        <v>0</v>
      </c>
    </row>
    <row r="124" spans="1:15" ht="20.149999999999999" customHeight="1">
      <c r="A124" s="1245"/>
      <c r="B124" s="1246"/>
      <c r="C124" s="1246"/>
      <c r="D124" s="38"/>
      <c r="E124" s="448" t="s">
        <v>73</v>
      </c>
      <c r="F124" s="38"/>
      <c r="G124" s="449">
        <f t="shared" si="8"/>
        <v>0</v>
      </c>
      <c r="H124" s="431"/>
      <c r="I124" s="1245"/>
      <c r="J124" s="1246"/>
      <c r="K124" s="1246"/>
      <c r="L124" s="38"/>
      <c r="M124" s="448" t="s">
        <v>73</v>
      </c>
      <c r="N124" s="38"/>
      <c r="O124" s="449">
        <f t="shared" si="9"/>
        <v>0</v>
      </c>
    </row>
    <row r="125" spans="1:15" ht="20.149999999999999" customHeight="1">
      <c r="A125" s="1245"/>
      <c r="B125" s="1246"/>
      <c r="C125" s="1246"/>
      <c r="D125" s="38"/>
      <c r="E125" s="448" t="s">
        <v>73</v>
      </c>
      <c r="F125" s="38"/>
      <c r="G125" s="449">
        <f t="shared" si="8"/>
        <v>0</v>
      </c>
      <c r="H125" s="431"/>
      <c r="I125" s="1245"/>
      <c r="J125" s="1246"/>
      <c r="K125" s="1246"/>
      <c r="L125" s="38"/>
      <c r="M125" s="448" t="s">
        <v>73</v>
      </c>
      <c r="N125" s="38"/>
      <c r="O125" s="449">
        <f t="shared" si="9"/>
        <v>0</v>
      </c>
    </row>
    <row r="126" spans="1:15" ht="20.149999999999999" customHeight="1">
      <c r="A126" s="1245"/>
      <c r="B126" s="1246"/>
      <c r="C126" s="1246"/>
      <c r="D126" s="38"/>
      <c r="E126" s="448" t="s">
        <v>73</v>
      </c>
      <c r="F126" s="38"/>
      <c r="G126" s="449">
        <f t="shared" si="8"/>
        <v>0</v>
      </c>
      <c r="H126" s="431"/>
      <c r="I126" s="1245"/>
      <c r="J126" s="1246"/>
      <c r="K126" s="1246"/>
      <c r="L126" s="38"/>
      <c r="M126" s="448" t="s">
        <v>73</v>
      </c>
      <c r="N126" s="38"/>
      <c r="O126" s="449">
        <f t="shared" si="9"/>
        <v>0</v>
      </c>
    </row>
    <row r="127" spans="1:15" ht="20.149999999999999" customHeight="1">
      <c r="A127" s="1245"/>
      <c r="B127" s="1246"/>
      <c r="C127" s="1246"/>
      <c r="D127" s="38"/>
      <c r="E127" s="448" t="s">
        <v>73</v>
      </c>
      <c r="F127" s="38"/>
      <c r="G127" s="449">
        <f t="shared" si="8"/>
        <v>0</v>
      </c>
      <c r="H127" s="431"/>
      <c r="I127" s="1245"/>
      <c r="J127" s="1246"/>
      <c r="K127" s="1246"/>
      <c r="L127" s="38"/>
      <c r="M127" s="448" t="s">
        <v>73</v>
      </c>
      <c r="N127" s="38"/>
      <c r="O127" s="449">
        <f t="shared" si="9"/>
        <v>0</v>
      </c>
    </row>
    <row r="128" spans="1:15" ht="20.149999999999999" customHeight="1">
      <c r="A128" s="1247" t="s">
        <v>97</v>
      </c>
      <c r="B128" s="1248"/>
      <c r="C128" s="1249"/>
      <c r="D128" s="450"/>
      <c r="E128" s="451" t="s">
        <v>73</v>
      </c>
      <c r="F128" s="39"/>
      <c r="G128" s="452">
        <f>D128*F128</f>
        <v>0</v>
      </c>
      <c r="H128" s="431"/>
      <c r="I128" s="1247" t="s">
        <v>97</v>
      </c>
      <c r="J128" s="1248"/>
      <c r="K128" s="1249"/>
      <c r="L128" s="450"/>
      <c r="M128" s="451" t="s">
        <v>73</v>
      </c>
      <c r="N128" s="39"/>
      <c r="O128" s="452">
        <f>L128*N128</f>
        <v>0</v>
      </c>
    </row>
    <row r="129" spans="1:16" ht="20.149999999999999" customHeight="1">
      <c r="A129" s="1250" t="s">
        <v>98</v>
      </c>
      <c r="B129" s="1251"/>
      <c r="C129" s="1251"/>
      <c r="D129" s="1251"/>
      <c r="E129" s="1251"/>
      <c r="F129" s="1252"/>
      <c r="G129" s="453">
        <f>SUM(G118:G128)</f>
        <v>0</v>
      </c>
      <c r="H129" s="431"/>
      <c r="I129" s="1250" t="s">
        <v>98</v>
      </c>
      <c r="J129" s="1251"/>
      <c r="K129" s="1251"/>
      <c r="L129" s="1251"/>
      <c r="M129" s="1251"/>
      <c r="N129" s="1252"/>
      <c r="O129" s="453">
        <f>SUM(O118:O128)</f>
        <v>0</v>
      </c>
    </row>
    <row r="130" spans="1:16" ht="20.149999999999999" customHeight="1">
      <c r="A130" s="1253" t="s">
        <v>352</v>
      </c>
      <c r="B130" s="1254"/>
      <c r="C130" s="1254"/>
      <c r="D130" s="1254"/>
      <c r="E130" s="1254"/>
      <c r="F130" s="1254"/>
      <c r="G130" s="40"/>
      <c r="H130" s="431"/>
      <c r="I130" s="1253" t="s">
        <v>352</v>
      </c>
      <c r="J130" s="1254"/>
      <c r="K130" s="1254"/>
      <c r="L130" s="1254"/>
      <c r="M130" s="1254"/>
      <c r="N130" s="1254"/>
      <c r="O130" s="40"/>
    </row>
    <row r="131" spans="1:16" ht="20.149999999999999" customHeight="1">
      <c r="A131" s="1243" t="s">
        <v>66</v>
      </c>
      <c r="B131" s="1244"/>
      <c r="C131" s="1244"/>
      <c r="D131" s="1244"/>
      <c r="E131" s="1244"/>
      <c r="F131" s="1244"/>
      <c r="G131" s="453">
        <f>G129+G130</f>
        <v>0</v>
      </c>
      <c r="H131" s="431"/>
      <c r="I131" s="1243" t="s">
        <v>66</v>
      </c>
      <c r="J131" s="1244"/>
      <c r="K131" s="1244"/>
      <c r="L131" s="1244"/>
      <c r="M131" s="1244"/>
      <c r="N131" s="1244"/>
      <c r="O131" s="453">
        <f>O129+O130</f>
        <v>0</v>
      </c>
    </row>
    <row r="132" spans="1:16" ht="20.149999999999999" customHeight="1">
      <c r="A132" s="418">
        <v>11</v>
      </c>
      <c r="I132" s="418">
        <v>12</v>
      </c>
    </row>
    <row r="133" spans="1:16" s="434" customFormat="1" ht="30" customHeight="1">
      <c r="A133" s="1286" t="s">
        <v>340</v>
      </c>
      <c r="B133" s="1287"/>
      <c r="C133" s="1289">
        <f>個表B!B66</f>
        <v>0</v>
      </c>
      <c r="D133" s="1290"/>
      <c r="E133" s="1291" t="s">
        <v>333</v>
      </c>
      <c r="F133" s="1292"/>
      <c r="G133" s="432">
        <f>個表B!B67</f>
        <v>0</v>
      </c>
      <c r="H133" s="433"/>
      <c r="I133" s="1286" t="s">
        <v>340</v>
      </c>
      <c r="J133" s="1287"/>
      <c r="K133" s="1289">
        <f>個表B!B71</f>
        <v>0</v>
      </c>
      <c r="L133" s="1290"/>
      <c r="M133" s="1291" t="s">
        <v>333</v>
      </c>
      <c r="N133" s="1292"/>
      <c r="O133" s="432">
        <f>個表B!B72</f>
        <v>0</v>
      </c>
      <c r="P133" s="454"/>
    </row>
    <row r="134" spans="1:16" s="434" customFormat="1" ht="30" customHeight="1">
      <c r="A134" s="1239" t="s">
        <v>346</v>
      </c>
      <c r="B134" s="1288"/>
      <c r="C134" s="1241">
        <f>個表B!B69</f>
        <v>0</v>
      </c>
      <c r="D134" s="1242"/>
      <c r="E134" s="1239" t="s">
        <v>83</v>
      </c>
      <c r="F134" s="1240"/>
      <c r="G134" s="34">
        <f>個表B!B68</f>
        <v>0</v>
      </c>
      <c r="H134" s="433"/>
      <c r="I134" s="1239" t="s">
        <v>346</v>
      </c>
      <c r="J134" s="1288"/>
      <c r="K134" s="1241">
        <f>個表B!B74</f>
        <v>0</v>
      </c>
      <c r="L134" s="1242"/>
      <c r="M134" s="1239" t="s">
        <v>83</v>
      </c>
      <c r="N134" s="1240"/>
      <c r="O134" s="34">
        <f>個表B!B73</f>
        <v>0</v>
      </c>
      <c r="P134" s="454"/>
    </row>
    <row r="135" spans="1:16" ht="20.149999999999999" customHeight="1">
      <c r="A135" s="1279" t="s">
        <v>84</v>
      </c>
      <c r="B135" s="1280"/>
      <c r="C135" s="1283"/>
      <c r="D135" s="1283"/>
      <c r="E135" s="1284"/>
      <c r="F135" s="1284"/>
      <c r="G135" s="1285"/>
      <c r="H135" s="431"/>
      <c r="I135" s="1279" t="s">
        <v>84</v>
      </c>
      <c r="J135" s="1280"/>
      <c r="K135" s="1283"/>
      <c r="L135" s="1283"/>
      <c r="M135" s="1284"/>
      <c r="N135" s="1284"/>
      <c r="O135" s="1285"/>
    </row>
    <row r="136" spans="1:16" ht="20.149999999999999" customHeight="1">
      <c r="A136" s="435" t="s">
        <v>85</v>
      </c>
      <c r="B136" s="1244" t="s">
        <v>86</v>
      </c>
      <c r="C136" s="1244"/>
      <c r="D136" s="1270"/>
      <c r="E136" s="1270"/>
      <c r="F136" s="436" t="s">
        <v>3</v>
      </c>
      <c r="G136" s="35"/>
      <c r="H136" s="437"/>
      <c r="I136" s="435" t="s">
        <v>85</v>
      </c>
      <c r="J136" s="1244" t="s">
        <v>86</v>
      </c>
      <c r="K136" s="1244"/>
      <c r="L136" s="1270"/>
      <c r="M136" s="1270"/>
      <c r="N136" s="436" t="s">
        <v>3</v>
      </c>
      <c r="O136" s="35"/>
    </row>
    <row r="137" spans="1:16" ht="20.149999999999999" customHeight="1">
      <c r="A137" s="1271" t="s">
        <v>87</v>
      </c>
      <c r="B137" s="1272"/>
      <c r="C137" s="1273">
        <f>C135-D136-G136</f>
        <v>0</v>
      </c>
      <c r="D137" s="1274"/>
      <c r="E137" s="1275" t="s">
        <v>88</v>
      </c>
      <c r="F137" s="1276"/>
      <c r="G137" s="438" t="str">
        <f>IF(C137*C138=0,"",C137*C138)</f>
        <v/>
      </c>
      <c r="H137" s="431"/>
      <c r="I137" s="1271" t="s">
        <v>87</v>
      </c>
      <c r="J137" s="1272"/>
      <c r="K137" s="1273">
        <f>K135-L136-O136</f>
        <v>0</v>
      </c>
      <c r="L137" s="1274"/>
      <c r="M137" s="1275" t="s">
        <v>88</v>
      </c>
      <c r="N137" s="1276"/>
      <c r="O137" s="438" t="str">
        <f>IF(K137*K138=0,"",K137*K138)</f>
        <v/>
      </c>
    </row>
    <row r="138" spans="1:16" ht="20.149999999999999" customHeight="1">
      <c r="A138" s="1279" t="s">
        <v>89</v>
      </c>
      <c r="B138" s="1280"/>
      <c r="C138" s="1281">
        <f>個表B!C69</f>
        <v>0</v>
      </c>
      <c r="D138" s="1282"/>
      <c r="E138" s="439"/>
      <c r="F138" s="440"/>
      <c r="G138" s="441"/>
      <c r="H138" s="431"/>
      <c r="I138" s="1279" t="s">
        <v>89</v>
      </c>
      <c r="J138" s="1280"/>
      <c r="K138" s="1281">
        <f>個表B!C74</f>
        <v>0</v>
      </c>
      <c r="L138" s="1282"/>
      <c r="M138" s="439"/>
      <c r="N138" s="440"/>
      <c r="O138" s="441"/>
    </row>
    <row r="139" spans="1:16" ht="20.149999999999999" customHeight="1">
      <c r="A139" s="1243" t="s">
        <v>90</v>
      </c>
      <c r="B139" s="1244"/>
      <c r="C139" s="1265" t="str">
        <f>IF(G137="","",SUM(F143:F152))</f>
        <v/>
      </c>
      <c r="D139" s="1266"/>
      <c r="E139" s="1257" t="s">
        <v>91</v>
      </c>
      <c r="F139" s="1258"/>
      <c r="G139" s="442" t="str">
        <f>IF(G137="","",C139/G137)</f>
        <v/>
      </c>
      <c r="H139" s="431"/>
      <c r="I139" s="1243" t="s">
        <v>90</v>
      </c>
      <c r="J139" s="1244"/>
      <c r="K139" s="1265" t="str">
        <f>IF(O137="","",SUM(N143:N152))</f>
        <v/>
      </c>
      <c r="L139" s="1266"/>
      <c r="M139" s="1257" t="s">
        <v>91</v>
      </c>
      <c r="N139" s="1258"/>
      <c r="O139" s="442" t="str">
        <f>IF(O137="","",K139/O137)</f>
        <v/>
      </c>
    </row>
    <row r="140" spans="1:16" ht="20.149999999999999" customHeight="1">
      <c r="A140" s="1259" t="s">
        <v>92</v>
      </c>
      <c r="B140" s="1260"/>
      <c r="C140" s="1261" t="str">
        <f>IF(G137="","",SUM(F143:F153))</f>
        <v/>
      </c>
      <c r="D140" s="1262"/>
      <c r="E140" s="1263" t="s">
        <v>93</v>
      </c>
      <c r="F140" s="1264"/>
      <c r="G140" s="443" t="str">
        <f>IF(G137="","",C140/G137)</f>
        <v/>
      </c>
      <c r="H140" s="431"/>
      <c r="I140" s="1259" t="s">
        <v>92</v>
      </c>
      <c r="J140" s="1260"/>
      <c r="K140" s="1261" t="str">
        <f>IF(O137="","",SUM(N143:N153))</f>
        <v/>
      </c>
      <c r="L140" s="1262"/>
      <c r="M140" s="1263" t="s">
        <v>93</v>
      </c>
      <c r="N140" s="1264"/>
      <c r="O140" s="443" t="str">
        <f>IF(O137="","",K140/O137)</f>
        <v/>
      </c>
    </row>
    <row r="141" spans="1:16" ht="20.149999999999999" customHeight="1">
      <c r="A141" s="1267" t="s">
        <v>372</v>
      </c>
      <c r="B141" s="1268"/>
      <c r="C141" s="1268"/>
      <c r="D141" s="1268"/>
      <c r="E141" s="1268"/>
      <c r="F141" s="1268"/>
      <c r="G141" s="1269"/>
      <c r="H141" s="431"/>
      <c r="I141" s="1267" t="s">
        <v>372</v>
      </c>
      <c r="J141" s="1268"/>
      <c r="K141" s="1268"/>
      <c r="L141" s="1268"/>
      <c r="M141" s="1268"/>
      <c r="N141" s="1268"/>
      <c r="O141" s="1269"/>
    </row>
    <row r="142" spans="1:16" ht="20.149999999999999" customHeight="1">
      <c r="A142" s="1243" t="s">
        <v>94</v>
      </c>
      <c r="B142" s="1244"/>
      <c r="C142" s="1244"/>
      <c r="D142" s="444" t="s">
        <v>47</v>
      </c>
      <c r="E142" s="444" t="s">
        <v>73</v>
      </c>
      <c r="F142" s="444" t="s">
        <v>95</v>
      </c>
      <c r="G142" s="445" t="s">
        <v>96</v>
      </c>
      <c r="H142" s="431"/>
      <c r="I142" s="1243" t="s">
        <v>94</v>
      </c>
      <c r="J142" s="1244"/>
      <c r="K142" s="1244"/>
      <c r="L142" s="444" t="s">
        <v>47</v>
      </c>
      <c r="M142" s="444" t="s">
        <v>73</v>
      </c>
      <c r="N142" s="444" t="s">
        <v>95</v>
      </c>
      <c r="O142" s="445" t="s">
        <v>96</v>
      </c>
    </row>
    <row r="143" spans="1:16" ht="20.149999999999999" customHeight="1">
      <c r="A143" s="1255"/>
      <c r="B143" s="1256"/>
      <c r="C143" s="1256"/>
      <c r="D143" s="36"/>
      <c r="E143" s="446" t="s">
        <v>73</v>
      </c>
      <c r="F143" s="37"/>
      <c r="G143" s="447">
        <f>D143*F143</f>
        <v>0</v>
      </c>
      <c r="H143" s="431"/>
      <c r="I143" s="1255"/>
      <c r="J143" s="1256"/>
      <c r="K143" s="1256"/>
      <c r="L143" s="36"/>
      <c r="M143" s="446" t="s">
        <v>73</v>
      </c>
      <c r="N143" s="37"/>
      <c r="O143" s="447">
        <f>L143*N143</f>
        <v>0</v>
      </c>
    </row>
    <row r="144" spans="1:16" ht="20.149999999999999" customHeight="1">
      <c r="A144" s="1245"/>
      <c r="B144" s="1246"/>
      <c r="C144" s="1246"/>
      <c r="D144" s="38"/>
      <c r="E144" s="448" t="s">
        <v>73</v>
      </c>
      <c r="F144" s="38"/>
      <c r="G144" s="449">
        <f t="shared" ref="G144:G152" si="10">D144*F144</f>
        <v>0</v>
      </c>
      <c r="H144" s="431"/>
      <c r="I144" s="1245"/>
      <c r="J144" s="1246"/>
      <c r="K144" s="1246"/>
      <c r="L144" s="38"/>
      <c r="M144" s="448" t="s">
        <v>73</v>
      </c>
      <c r="N144" s="38"/>
      <c r="O144" s="449">
        <f t="shared" ref="O144:O152" si="11">L144*N144</f>
        <v>0</v>
      </c>
    </row>
    <row r="145" spans="1:16" ht="20.149999999999999" customHeight="1">
      <c r="A145" s="1245"/>
      <c r="B145" s="1246"/>
      <c r="C145" s="1246"/>
      <c r="D145" s="38"/>
      <c r="E145" s="448" t="s">
        <v>73</v>
      </c>
      <c r="F145" s="38"/>
      <c r="G145" s="449">
        <f t="shared" si="10"/>
        <v>0</v>
      </c>
      <c r="H145" s="431"/>
      <c r="I145" s="1245"/>
      <c r="J145" s="1246"/>
      <c r="K145" s="1246"/>
      <c r="L145" s="38"/>
      <c r="M145" s="448" t="s">
        <v>73</v>
      </c>
      <c r="N145" s="38"/>
      <c r="O145" s="449">
        <f t="shared" si="11"/>
        <v>0</v>
      </c>
    </row>
    <row r="146" spans="1:16" ht="20.149999999999999" customHeight="1">
      <c r="A146" s="1245"/>
      <c r="B146" s="1246"/>
      <c r="C146" s="1246"/>
      <c r="D146" s="38"/>
      <c r="E146" s="448" t="s">
        <v>73</v>
      </c>
      <c r="F146" s="38"/>
      <c r="G146" s="449">
        <f t="shared" si="10"/>
        <v>0</v>
      </c>
      <c r="H146" s="431"/>
      <c r="I146" s="1245"/>
      <c r="J146" s="1246"/>
      <c r="K146" s="1246"/>
      <c r="L146" s="38"/>
      <c r="M146" s="448" t="s">
        <v>73</v>
      </c>
      <c r="N146" s="38"/>
      <c r="O146" s="449">
        <f t="shared" si="11"/>
        <v>0</v>
      </c>
    </row>
    <row r="147" spans="1:16" ht="20.149999999999999" customHeight="1">
      <c r="A147" s="1245"/>
      <c r="B147" s="1246"/>
      <c r="C147" s="1246"/>
      <c r="D147" s="38"/>
      <c r="E147" s="448" t="s">
        <v>73</v>
      </c>
      <c r="F147" s="38"/>
      <c r="G147" s="449">
        <f t="shared" si="10"/>
        <v>0</v>
      </c>
      <c r="H147" s="431"/>
      <c r="I147" s="1245"/>
      <c r="J147" s="1246"/>
      <c r="K147" s="1246"/>
      <c r="L147" s="38"/>
      <c r="M147" s="448" t="s">
        <v>73</v>
      </c>
      <c r="N147" s="38"/>
      <c r="O147" s="449">
        <f t="shared" si="11"/>
        <v>0</v>
      </c>
    </row>
    <row r="148" spans="1:16" ht="20.149999999999999" customHeight="1">
      <c r="A148" s="1245"/>
      <c r="B148" s="1246"/>
      <c r="C148" s="1246"/>
      <c r="D148" s="38"/>
      <c r="E148" s="448" t="s">
        <v>73</v>
      </c>
      <c r="F148" s="38"/>
      <c r="G148" s="449">
        <f t="shared" si="10"/>
        <v>0</v>
      </c>
      <c r="H148" s="431"/>
      <c r="I148" s="1245"/>
      <c r="J148" s="1246"/>
      <c r="K148" s="1246"/>
      <c r="L148" s="38"/>
      <c r="M148" s="448" t="s">
        <v>73</v>
      </c>
      <c r="N148" s="38"/>
      <c r="O148" s="449">
        <f t="shared" si="11"/>
        <v>0</v>
      </c>
    </row>
    <row r="149" spans="1:16" ht="20.149999999999999" customHeight="1">
      <c r="A149" s="1245"/>
      <c r="B149" s="1246"/>
      <c r="C149" s="1246"/>
      <c r="D149" s="38"/>
      <c r="E149" s="448" t="s">
        <v>73</v>
      </c>
      <c r="F149" s="38"/>
      <c r="G149" s="449">
        <f t="shared" si="10"/>
        <v>0</v>
      </c>
      <c r="H149" s="431"/>
      <c r="I149" s="1245"/>
      <c r="J149" s="1246"/>
      <c r="K149" s="1246"/>
      <c r="L149" s="38"/>
      <c r="M149" s="448" t="s">
        <v>73</v>
      </c>
      <c r="N149" s="38"/>
      <c r="O149" s="449">
        <f t="shared" si="11"/>
        <v>0</v>
      </c>
    </row>
    <row r="150" spans="1:16" ht="20.149999999999999" customHeight="1">
      <c r="A150" s="1245"/>
      <c r="B150" s="1246"/>
      <c r="C150" s="1246"/>
      <c r="D150" s="38"/>
      <c r="E150" s="448" t="s">
        <v>73</v>
      </c>
      <c r="F150" s="38"/>
      <c r="G150" s="449">
        <f t="shared" si="10"/>
        <v>0</v>
      </c>
      <c r="H150" s="431"/>
      <c r="I150" s="1245"/>
      <c r="J150" s="1246"/>
      <c r="K150" s="1246"/>
      <c r="L150" s="38"/>
      <c r="M150" s="448" t="s">
        <v>73</v>
      </c>
      <c r="N150" s="38"/>
      <c r="O150" s="449">
        <f t="shared" si="11"/>
        <v>0</v>
      </c>
    </row>
    <row r="151" spans="1:16" ht="20.149999999999999" customHeight="1">
      <c r="A151" s="1245"/>
      <c r="B151" s="1246"/>
      <c r="C151" s="1246"/>
      <c r="D151" s="38"/>
      <c r="E151" s="448" t="s">
        <v>73</v>
      </c>
      <c r="F151" s="38"/>
      <c r="G151" s="449">
        <f t="shared" si="10"/>
        <v>0</v>
      </c>
      <c r="H151" s="431"/>
      <c r="I151" s="1245"/>
      <c r="J151" s="1246"/>
      <c r="K151" s="1246"/>
      <c r="L151" s="38"/>
      <c r="M151" s="448" t="s">
        <v>73</v>
      </c>
      <c r="N151" s="38"/>
      <c r="O151" s="449">
        <f t="shared" si="11"/>
        <v>0</v>
      </c>
    </row>
    <row r="152" spans="1:16" ht="20.149999999999999" customHeight="1">
      <c r="A152" s="1245"/>
      <c r="B152" s="1246"/>
      <c r="C152" s="1246"/>
      <c r="D152" s="38"/>
      <c r="E152" s="448" t="s">
        <v>73</v>
      </c>
      <c r="F152" s="38"/>
      <c r="G152" s="449">
        <f t="shared" si="10"/>
        <v>0</v>
      </c>
      <c r="H152" s="431"/>
      <c r="I152" s="1245"/>
      <c r="J152" s="1246"/>
      <c r="K152" s="1246"/>
      <c r="L152" s="38"/>
      <c r="M152" s="448" t="s">
        <v>73</v>
      </c>
      <c r="N152" s="38"/>
      <c r="O152" s="449">
        <f t="shared" si="11"/>
        <v>0</v>
      </c>
    </row>
    <row r="153" spans="1:16" ht="20.149999999999999" customHeight="1">
      <c r="A153" s="1247" t="s">
        <v>97</v>
      </c>
      <c r="B153" s="1248"/>
      <c r="C153" s="1249"/>
      <c r="D153" s="450"/>
      <c r="E153" s="451" t="s">
        <v>73</v>
      </c>
      <c r="F153" s="39"/>
      <c r="G153" s="452">
        <f>D153*F153</f>
        <v>0</v>
      </c>
      <c r="H153" s="431"/>
      <c r="I153" s="1247" t="s">
        <v>97</v>
      </c>
      <c r="J153" s="1248"/>
      <c r="K153" s="1249"/>
      <c r="L153" s="450"/>
      <c r="M153" s="451" t="s">
        <v>73</v>
      </c>
      <c r="N153" s="39"/>
      <c r="O153" s="452">
        <f>L153*N153</f>
        <v>0</v>
      </c>
    </row>
    <row r="154" spans="1:16" ht="20.149999999999999" customHeight="1">
      <c r="A154" s="1250" t="s">
        <v>98</v>
      </c>
      <c r="B154" s="1251"/>
      <c r="C154" s="1251"/>
      <c r="D154" s="1251"/>
      <c r="E154" s="1251"/>
      <c r="F154" s="1252"/>
      <c r="G154" s="453">
        <f>SUM(G143:G153)</f>
        <v>0</v>
      </c>
      <c r="H154" s="431"/>
      <c r="I154" s="1250" t="s">
        <v>98</v>
      </c>
      <c r="J154" s="1251"/>
      <c r="K154" s="1251"/>
      <c r="L154" s="1251"/>
      <c r="M154" s="1251"/>
      <c r="N154" s="1252"/>
      <c r="O154" s="453">
        <f>SUM(O143:O153)</f>
        <v>0</v>
      </c>
    </row>
    <row r="155" spans="1:16" ht="20.149999999999999" customHeight="1">
      <c r="A155" s="1253" t="s">
        <v>352</v>
      </c>
      <c r="B155" s="1254"/>
      <c r="C155" s="1254"/>
      <c r="D155" s="1254"/>
      <c r="E155" s="1254"/>
      <c r="F155" s="1254"/>
      <c r="G155" s="40"/>
      <c r="H155" s="431"/>
      <c r="I155" s="1253" t="s">
        <v>352</v>
      </c>
      <c r="J155" s="1254"/>
      <c r="K155" s="1254"/>
      <c r="L155" s="1254"/>
      <c r="M155" s="1254"/>
      <c r="N155" s="1254"/>
      <c r="O155" s="40"/>
    </row>
    <row r="156" spans="1:16" ht="20.149999999999999" customHeight="1">
      <c r="A156" s="1243" t="s">
        <v>66</v>
      </c>
      <c r="B156" s="1244"/>
      <c r="C156" s="1244"/>
      <c r="D156" s="1244"/>
      <c r="E156" s="1244"/>
      <c r="F156" s="1244"/>
      <c r="G156" s="453">
        <f>G154+G155</f>
        <v>0</v>
      </c>
      <c r="H156" s="431"/>
      <c r="I156" s="1243" t="s">
        <v>66</v>
      </c>
      <c r="J156" s="1244"/>
      <c r="K156" s="1244"/>
      <c r="L156" s="1244"/>
      <c r="M156" s="1244"/>
      <c r="N156" s="1244"/>
      <c r="O156" s="453">
        <f>O154+O155</f>
        <v>0</v>
      </c>
    </row>
    <row r="157" spans="1:16" ht="20.149999999999999" customHeight="1">
      <c r="A157" s="418">
        <v>13</v>
      </c>
      <c r="I157" s="418">
        <v>14</v>
      </c>
    </row>
    <row r="158" spans="1:16" s="434" customFormat="1" ht="30" customHeight="1">
      <c r="A158" s="1286" t="s">
        <v>340</v>
      </c>
      <c r="B158" s="1287"/>
      <c r="C158" s="1289">
        <f>個表B!B76</f>
        <v>0</v>
      </c>
      <c r="D158" s="1290"/>
      <c r="E158" s="1291" t="s">
        <v>333</v>
      </c>
      <c r="F158" s="1292"/>
      <c r="G158" s="432">
        <f>個表B!B77</f>
        <v>0</v>
      </c>
      <c r="H158" s="433"/>
      <c r="I158" s="1286" t="s">
        <v>340</v>
      </c>
      <c r="J158" s="1287"/>
      <c r="K158" s="1289">
        <f>個表B!B81</f>
        <v>0</v>
      </c>
      <c r="L158" s="1290"/>
      <c r="M158" s="1291" t="s">
        <v>333</v>
      </c>
      <c r="N158" s="1292"/>
      <c r="O158" s="432">
        <f>個表B!B82</f>
        <v>0</v>
      </c>
      <c r="P158" s="454"/>
    </row>
    <row r="159" spans="1:16" s="434" customFormat="1" ht="30" customHeight="1">
      <c r="A159" s="1239" t="s">
        <v>346</v>
      </c>
      <c r="B159" s="1288"/>
      <c r="C159" s="1241">
        <f>個表B!B79</f>
        <v>0</v>
      </c>
      <c r="D159" s="1242"/>
      <c r="E159" s="1239" t="s">
        <v>83</v>
      </c>
      <c r="F159" s="1240"/>
      <c r="G159" s="34">
        <f>個表B!B78</f>
        <v>0</v>
      </c>
      <c r="H159" s="433"/>
      <c r="I159" s="1239" t="s">
        <v>346</v>
      </c>
      <c r="J159" s="1288"/>
      <c r="K159" s="1241">
        <f>個表B!B84</f>
        <v>0</v>
      </c>
      <c r="L159" s="1242"/>
      <c r="M159" s="1239" t="s">
        <v>83</v>
      </c>
      <c r="N159" s="1240"/>
      <c r="O159" s="34">
        <f>個表B!B83</f>
        <v>0</v>
      </c>
      <c r="P159" s="454"/>
    </row>
    <row r="160" spans="1:16" ht="20.149999999999999" customHeight="1">
      <c r="A160" s="1279" t="s">
        <v>84</v>
      </c>
      <c r="B160" s="1280"/>
      <c r="C160" s="1283"/>
      <c r="D160" s="1283"/>
      <c r="E160" s="1284"/>
      <c r="F160" s="1284"/>
      <c r="G160" s="1285"/>
      <c r="H160" s="431"/>
      <c r="I160" s="1279" t="s">
        <v>84</v>
      </c>
      <c r="J160" s="1280"/>
      <c r="K160" s="1283"/>
      <c r="L160" s="1283"/>
      <c r="M160" s="1284"/>
      <c r="N160" s="1284"/>
      <c r="O160" s="1285"/>
    </row>
    <row r="161" spans="1:15" ht="20.149999999999999" customHeight="1">
      <c r="A161" s="435" t="s">
        <v>85</v>
      </c>
      <c r="B161" s="1244" t="s">
        <v>86</v>
      </c>
      <c r="C161" s="1244"/>
      <c r="D161" s="1270"/>
      <c r="E161" s="1270"/>
      <c r="F161" s="436" t="s">
        <v>3</v>
      </c>
      <c r="G161" s="35"/>
      <c r="H161" s="437"/>
      <c r="I161" s="435" t="s">
        <v>85</v>
      </c>
      <c r="J161" s="1244" t="s">
        <v>86</v>
      </c>
      <c r="K161" s="1244"/>
      <c r="L161" s="1270"/>
      <c r="M161" s="1270"/>
      <c r="N161" s="436" t="s">
        <v>3</v>
      </c>
      <c r="O161" s="35"/>
    </row>
    <row r="162" spans="1:15" ht="20.149999999999999" customHeight="1">
      <c r="A162" s="1271" t="s">
        <v>87</v>
      </c>
      <c r="B162" s="1272"/>
      <c r="C162" s="1273">
        <f>C160-D161-G161</f>
        <v>0</v>
      </c>
      <c r="D162" s="1274"/>
      <c r="E162" s="1275" t="s">
        <v>88</v>
      </c>
      <c r="F162" s="1276"/>
      <c r="G162" s="438" t="str">
        <f>IF(C162*C163=0,"",C162*C163)</f>
        <v/>
      </c>
      <c r="H162" s="431"/>
      <c r="I162" s="1271" t="s">
        <v>87</v>
      </c>
      <c r="J162" s="1272"/>
      <c r="K162" s="1273">
        <f>K160-L161-O161</f>
        <v>0</v>
      </c>
      <c r="L162" s="1274"/>
      <c r="M162" s="1275" t="s">
        <v>88</v>
      </c>
      <c r="N162" s="1276"/>
      <c r="O162" s="438" t="str">
        <f>IF(K162*K163=0,"",K162*K163)</f>
        <v/>
      </c>
    </row>
    <row r="163" spans="1:15" ht="20.149999999999999" customHeight="1">
      <c r="A163" s="1279" t="s">
        <v>89</v>
      </c>
      <c r="B163" s="1280"/>
      <c r="C163" s="1281">
        <f>個表B!C79</f>
        <v>0</v>
      </c>
      <c r="D163" s="1282"/>
      <c r="E163" s="439"/>
      <c r="F163" s="440"/>
      <c r="G163" s="441"/>
      <c r="H163" s="431"/>
      <c r="I163" s="1279" t="s">
        <v>89</v>
      </c>
      <c r="J163" s="1280"/>
      <c r="K163" s="1281">
        <f>個表B!C84</f>
        <v>0</v>
      </c>
      <c r="L163" s="1282"/>
      <c r="M163" s="439"/>
      <c r="N163" s="440"/>
      <c r="O163" s="441"/>
    </row>
    <row r="164" spans="1:15" ht="20.149999999999999" customHeight="1">
      <c r="A164" s="1243" t="s">
        <v>90</v>
      </c>
      <c r="B164" s="1244"/>
      <c r="C164" s="1265" t="str">
        <f>IF(G162="","",SUM(F168:F177))</f>
        <v/>
      </c>
      <c r="D164" s="1266"/>
      <c r="E164" s="1257" t="s">
        <v>91</v>
      </c>
      <c r="F164" s="1258"/>
      <c r="G164" s="442" t="str">
        <f>IF(G162="","",C164/G162)</f>
        <v/>
      </c>
      <c r="H164" s="431"/>
      <c r="I164" s="1243" t="s">
        <v>90</v>
      </c>
      <c r="J164" s="1244"/>
      <c r="K164" s="1265" t="str">
        <f>IF(O162="","",SUM(N168:N177))</f>
        <v/>
      </c>
      <c r="L164" s="1266"/>
      <c r="M164" s="1257" t="s">
        <v>91</v>
      </c>
      <c r="N164" s="1258"/>
      <c r="O164" s="442" t="str">
        <f>IF(O162="","",K164/O162)</f>
        <v/>
      </c>
    </row>
    <row r="165" spans="1:15" ht="20.149999999999999" customHeight="1">
      <c r="A165" s="1259" t="s">
        <v>92</v>
      </c>
      <c r="B165" s="1260"/>
      <c r="C165" s="1261" t="str">
        <f>IF(G162="","",SUM(F168:F178))</f>
        <v/>
      </c>
      <c r="D165" s="1262"/>
      <c r="E165" s="1263" t="s">
        <v>93</v>
      </c>
      <c r="F165" s="1264"/>
      <c r="G165" s="443" t="str">
        <f>IF(G162="","",C165/G162)</f>
        <v/>
      </c>
      <c r="H165" s="431"/>
      <c r="I165" s="1259" t="s">
        <v>92</v>
      </c>
      <c r="J165" s="1260"/>
      <c r="K165" s="1261" t="str">
        <f>IF(O162="","",SUM(N168:N178))</f>
        <v/>
      </c>
      <c r="L165" s="1262"/>
      <c r="M165" s="1263" t="s">
        <v>93</v>
      </c>
      <c r="N165" s="1264"/>
      <c r="O165" s="443" t="str">
        <f>IF(O162="","",K165/O162)</f>
        <v/>
      </c>
    </row>
    <row r="166" spans="1:15" ht="20.149999999999999" customHeight="1">
      <c r="A166" s="1267" t="s">
        <v>372</v>
      </c>
      <c r="B166" s="1268"/>
      <c r="C166" s="1268"/>
      <c r="D166" s="1268"/>
      <c r="E166" s="1268"/>
      <c r="F166" s="1268"/>
      <c r="G166" s="1269"/>
      <c r="H166" s="431"/>
      <c r="I166" s="1267" t="s">
        <v>372</v>
      </c>
      <c r="J166" s="1268"/>
      <c r="K166" s="1268"/>
      <c r="L166" s="1268"/>
      <c r="M166" s="1268"/>
      <c r="N166" s="1268"/>
      <c r="O166" s="1269"/>
    </row>
    <row r="167" spans="1:15" ht="20.149999999999999" customHeight="1">
      <c r="A167" s="1243" t="s">
        <v>94</v>
      </c>
      <c r="B167" s="1244"/>
      <c r="C167" s="1244"/>
      <c r="D167" s="444" t="s">
        <v>47</v>
      </c>
      <c r="E167" s="444" t="s">
        <v>73</v>
      </c>
      <c r="F167" s="444" t="s">
        <v>95</v>
      </c>
      <c r="G167" s="445" t="s">
        <v>96</v>
      </c>
      <c r="H167" s="431"/>
      <c r="I167" s="1243" t="s">
        <v>94</v>
      </c>
      <c r="J167" s="1244"/>
      <c r="K167" s="1244"/>
      <c r="L167" s="444" t="s">
        <v>47</v>
      </c>
      <c r="M167" s="444" t="s">
        <v>73</v>
      </c>
      <c r="N167" s="444" t="s">
        <v>95</v>
      </c>
      <c r="O167" s="445" t="s">
        <v>96</v>
      </c>
    </row>
    <row r="168" spans="1:15" ht="20.149999999999999" customHeight="1">
      <c r="A168" s="1255"/>
      <c r="B168" s="1256"/>
      <c r="C168" s="1256"/>
      <c r="D168" s="36"/>
      <c r="E168" s="446" t="s">
        <v>73</v>
      </c>
      <c r="F168" s="37"/>
      <c r="G168" s="447">
        <f>D168*F168</f>
        <v>0</v>
      </c>
      <c r="H168" s="431"/>
      <c r="I168" s="1255"/>
      <c r="J168" s="1256"/>
      <c r="K168" s="1256"/>
      <c r="L168" s="36"/>
      <c r="M168" s="446" t="s">
        <v>73</v>
      </c>
      <c r="N168" s="37"/>
      <c r="O168" s="447">
        <f>L168*N168</f>
        <v>0</v>
      </c>
    </row>
    <row r="169" spans="1:15" ht="20.149999999999999" customHeight="1">
      <c r="A169" s="1245"/>
      <c r="B169" s="1246"/>
      <c r="C169" s="1246"/>
      <c r="D169" s="38"/>
      <c r="E169" s="448" t="s">
        <v>73</v>
      </c>
      <c r="F169" s="38"/>
      <c r="G169" s="449">
        <f t="shared" ref="G169:G177" si="12">D169*F169</f>
        <v>0</v>
      </c>
      <c r="H169" s="431"/>
      <c r="I169" s="1245"/>
      <c r="J169" s="1246"/>
      <c r="K169" s="1246"/>
      <c r="L169" s="38"/>
      <c r="M169" s="448" t="s">
        <v>73</v>
      </c>
      <c r="N169" s="38"/>
      <c r="O169" s="449">
        <f t="shared" ref="O169:O177" si="13">L169*N169</f>
        <v>0</v>
      </c>
    </row>
    <row r="170" spans="1:15" ht="20.149999999999999" customHeight="1">
      <c r="A170" s="1245"/>
      <c r="B170" s="1246"/>
      <c r="C170" s="1246"/>
      <c r="D170" s="38"/>
      <c r="E170" s="448" t="s">
        <v>73</v>
      </c>
      <c r="F170" s="38"/>
      <c r="G170" s="449">
        <f t="shared" si="12"/>
        <v>0</v>
      </c>
      <c r="H170" s="431"/>
      <c r="I170" s="1245"/>
      <c r="J170" s="1246"/>
      <c r="K170" s="1246"/>
      <c r="L170" s="38"/>
      <c r="M170" s="448" t="s">
        <v>73</v>
      </c>
      <c r="N170" s="38"/>
      <c r="O170" s="449">
        <f t="shared" si="13"/>
        <v>0</v>
      </c>
    </row>
    <row r="171" spans="1:15" ht="20.149999999999999" customHeight="1">
      <c r="A171" s="1245"/>
      <c r="B171" s="1246"/>
      <c r="C171" s="1246"/>
      <c r="D171" s="38"/>
      <c r="E171" s="448" t="s">
        <v>73</v>
      </c>
      <c r="F171" s="38"/>
      <c r="G171" s="449">
        <f t="shared" si="12"/>
        <v>0</v>
      </c>
      <c r="H171" s="431"/>
      <c r="I171" s="1245"/>
      <c r="J171" s="1246"/>
      <c r="K171" s="1246"/>
      <c r="L171" s="38"/>
      <c r="M171" s="448" t="s">
        <v>73</v>
      </c>
      <c r="N171" s="38"/>
      <c r="O171" s="449">
        <f t="shared" si="13"/>
        <v>0</v>
      </c>
    </row>
    <row r="172" spans="1:15" ht="20.149999999999999" customHeight="1">
      <c r="A172" s="1245"/>
      <c r="B172" s="1246"/>
      <c r="C172" s="1246"/>
      <c r="D172" s="38"/>
      <c r="E172" s="448" t="s">
        <v>73</v>
      </c>
      <c r="F172" s="38"/>
      <c r="G172" s="449">
        <f t="shared" si="12"/>
        <v>0</v>
      </c>
      <c r="H172" s="431"/>
      <c r="I172" s="1245"/>
      <c r="J172" s="1246"/>
      <c r="K172" s="1246"/>
      <c r="L172" s="38"/>
      <c r="M172" s="448" t="s">
        <v>73</v>
      </c>
      <c r="N172" s="38"/>
      <c r="O172" s="449">
        <f t="shared" si="13"/>
        <v>0</v>
      </c>
    </row>
    <row r="173" spans="1:15" ht="20.149999999999999" customHeight="1">
      <c r="A173" s="1245"/>
      <c r="B173" s="1246"/>
      <c r="C173" s="1246"/>
      <c r="D173" s="38"/>
      <c r="E173" s="448" t="s">
        <v>73</v>
      </c>
      <c r="F173" s="38"/>
      <c r="G173" s="449">
        <f t="shared" si="12"/>
        <v>0</v>
      </c>
      <c r="H173" s="431"/>
      <c r="I173" s="1245"/>
      <c r="J173" s="1246"/>
      <c r="K173" s="1246"/>
      <c r="L173" s="38"/>
      <c r="M173" s="448" t="s">
        <v>73</v>
      </c>
      <c r="N173" s="38"/>
      <c r="O173" s="449">
        <f t="shared" si="13"/>
        <v>0</v>
      </c>
    </row>
    <row r="174" spans="1:15" ht="20.149999999999999" customHeight="1">
      <c r="A174" s="1245"/>
      <c r="B174" s="1246"/>
      <c r="C174" s="1246"/>
      <c r="D174" s="38"/>
      <c r="E174" s="448" t="s">
        <v>73</v>
      </c>
      <c r="F174" s="38"/>
      <c r="G174" s="449">
        <f t="shared" si="12"/>
        <v>0</v>
      </c>
      <c r="H174" s="431"/>
      <c r="I174" s="1245"/>
      <c r="J174" s="1246"/>
      <c r="K174" s="1246"/>
      <c r="L174" s="38"/>
      <c r="M174" s="448" t="s">
        <v>73</v>
      </c>
      <c r="N174" s="38"/>
      <c r="O174" s="449">
        <f t="shared" si="13"/>
        <v>0</v>
      </c>
    </row>
    <row r="175" spans="1:15" ht="20.149999999999999" customHeight="1">
      <c r="A175" s="1245"/>
      <c r="B175" s="1246"/>
      <c r="C175" s="1246"/>
      <c r="D175" s="38"/>
      <c r="E175" s="448" t="s">
        <v>73</v>
      </c>
      <c r="F175" s="38"/>
      <c r="G175" s="449">
        <f t="shared" si="12"/>
        <v>0</v>
      </c>
      <c r="H175" s="431"/>
      <c r="I175" s="1245"/>
      <c r="J175" s="1246"/>
      <c r="K175" s="1246"/>
      <c r="L175" s="38"/>
      <c r="M175" s="448" t="s">
        <v>73</v>
      </c>
      <c r="N175" s="38"/>
      <c r="O175" s="449">
        <f t="shared" si="13"/>
        <v>0</v>
      </c>
    </row>
    <row r="176" spans="1:15" ht="20.149999999999999" customHeight="1">
      <c r="A176" s="1245"/>
      <c r="B176" s="1246"/>
      <c r="C176" s="1246"/>
      <c r="D176" s="38"/>
      <c r="E176" s="448" t="s">
        <v>73</v>
      </c>
      <c r="F176" s="38"/>
      <c r="G176" s="449">
        <f t="shared" si="12"/>
        <v>0</v>
      </c>
      <c r="H176" s="431"/>
      <c r="I176" s="1245"/>
      <c r="J176" s="1246"/>
      <c r="K176" s="1246"/>
      <c r="L176" s="38"/>
      <c r="M176" s="448" t="s">
        <v>73</v>
      </c>
      <c r="N176" s="38"/>
      <c r="O176" s="449">
        <f t="shared" si="13"/>
        <v>0</v>
      </c>
    </row>
    <row r="177" spans="1:16" ht="20.149999999999999" customHeight="1">
      <c r="A177" s="1245"/>
      <c r="B177" s="1246"/>
      <c r="C177" s="1246"/>
      <c r="D177" s="38"/>
      <c r="E177" s="448" t="s">
        <v>73</v>
      </c>
      <c r="F177" s="38"/>
      <c r="G177" s="449">
        <f t="shared" si="12"/>
        <v>0</v>
      </c>
      <c r="H177" s="431"/>
      <c r="I177" s="1245"/>
      <c r="J177" s="1246"/>
      <c r="K177" s="1246"/>
      <c r="L177" s="38"/>
      <c r="M177" s="448" t="s">
        <v>73</v>
      </c>
      <c r="N177" s="38"/>
      <c r="O177" s="449">
        <f t="shared" si="13"/>
        <v>0</v>
      </c>
    </row>
    <row r="178" spans="1:16" ht="20.149999999999999" customHeight="1">
      <c r="A178" s="1247" t="s">
        <v>97</v>
      </c>
      <c r="B178" s="1248"/>
      <c r="C178" s="1249"/>
      <c r="D178" s="450"/>
      <c r="E178" s="451" t="s">
        <v>73</v>
      </c>
      <c r="F178" s="39"/>
      <c r="G178" s="452">
        <f>D178*F178</f>
        <v>0</v>
      </c>
      <c r="H178" s="431"/>
      <c r="I178" s="1247" t="s">
        <v>97</v>
      </c>
      <c r="J178" s="1248"/>
      <c r="K178" s="1249"/>
      <c r="L178" s="450"/>
      <c r="M178" s="451" t="s">
        <v>73</v>
      </c>
      <c r="N178" s="39"/>
      <c r="O178" s="452">
        <f>L178*N178</f>
        <v>0</v>
      </c>
    </row>
    <row r="179" spans="1:16" ht="20.149999999999999" customHeight="1">
      <c r="A179" s="1250" t="s">
        <v>98</v>
      </c>
      <c r="B179" s="1251"/>
      <c r="C179" s="1251"/>
      <c r="D179" s="1251"/>
      <c r="E179" s="1251"/>
      <c r="F179" s="1252"/>
      <c r="G179" s="453">
        <f>SUM(G168:G178)</f>
        <v>0</v>
      </c>
      <c r="H179" s="431"/>
      <c r="I179" s="1250" t="s">
        <v>98</v>
      </c>
      <c r="J179" s="1251"/>
      <c r="K179" s="1251"/>
      <c r="L179" s="1251"/>
      <c r="M179" s="1251"/>
      <c r="N179" s="1252"/>
      <c r="O179" s="453">
        <f>SUM(O168:O178)</f>
        <v>0</v>
      </c>
    </row>
    <row r="180" spans="1:16" ht="20.149999999999999" customHeight="1">
      <c r="A180" s="1253" t="s">
        <v>352</v>
      </c>
      <c r="B180" s="1254"/>
      <c r="C180" s="1254"/>
      <c r="D180" s="1254"/>
      <c r="E180" s="1254"/>
      <c r="F180" s="1254"/>
      <c r="G180" s="40"/>
      <c r="H180" s="431"/>
      <c r="I180" s="1253" t="s">
        <v>352</v>
      </c>
      <c r="J180" s="1254"/>
      <c r="K180" s="1254"/>
      <c r="L180" s="1254"/>
      <c r="M180" s="1254"/>
      <c r="N180" s="1254"/>
      <c r="O180" s="40"/>
    </row>
    <row r="181" spans="1:16" ht="20.149999999999999" customHeight="1">
      <c r="A181" s="1243" t="s">
        <v>66</v>
      </c>
      <c r="B181" s="1244"/>
      <c r="C181" s="1244"/>
      <c r="D181" s="1244"/>
      <c r="E181" s="1244"/>
      <c r="F181" s="1244"/>
      <c r="G181" s="453">
        <f>G179+G180</f>
        <v>0</v>
      </c>
      <c r="H181" s="431"/>
      <c r="I181" s="1243" t="s">
        <v>66</v>
      </c>
      <c r="J181" s="1244"/>
      <c r="K181" s="1244"/>
      <c r="L181" s="1244"/>
      <c r="M181" s="1244"/>
      <c r="N181" s="1244"/>
      <c r="O181" s="453">
        <f>O179+O180</f>
        <v>0</v>
      </c>
    </row>
    <row r="182" spans="1:16" ht="20.149999999999999" customHeight="1">
      <c r="A182" s="418">
        <v>15</v>
      </c>
      <c r="I182" s="418">
        <v>16</v>
      </c>
    </row>
    <row r="183" spans="1:16" s="434" customFormat="1" ht="30" customHeight="1">
      <c r="A183" s="1286" t="s">
        <v>340</v>
      </c>
      <c r="B183" s="1287"/>
      <c r="C183" s="1289">
        <f>個表B!B86</f>
        <v>0</v>
      </c>
      <c r="D183" s="1290"/>
      <c r="E183" s="1291" t="s">
        <v>333</v>
      </c>
      <c r="F183" s="1292"/>
      <c r="G183" s="432">
        <f>個表B!B87</f>
        <v>0</v>
      </c>
      <c r="H183" s="433"/>
      <c r="I183" s="1286" t="s">
        <v>340</v>
      </c>
      <c r="J183" s="1287"/>
      <c r="K183" s="1289">
        <f>個表B!B96</f>
        <v>0</v>
      </c>
      <c r="L183" s="1290"/>
      <c r="M183" s="1291" t="s">
        <v>333</v>
      </c>
      <c r="N183" s="1292"/>
      <c r="O183" s="432">
        <f>個表B!B97</f>
        <v>0</v>
      </c>
      <c r="P183" s="454"/>
    </row>
    <row r="184" spans="1:16" s="434" customFormat="1" ht="30" customHeight="1">
      <c r="A184" s="1239" t="s">
        <v>346</v>
      </c>
      <c r="B184" s="1288"/>
      <c r="C184" s="1241">
        <f>個表B!B89</f>
        <v>0</v>
      </c>
      <c r="D184" s="1242"/>
      <c r="E184" s="1239" t="s">
        <v>83</v>
      </c>
      <c r="F184" s="1240"/>
      <c r="G184" s="34">
        <f>個表B!B88</f>
        <v>0</v>
      </c>
      <c r="H184" s="433"/>
      <c r="I184" s="1239" t="s">
        <v>346</v>
      </c>
      <c r="J184" s="1288"/>
      <c r="K184" s="1241">
        <f>個表B!B99</f>
        <v>0</v>
      </c>
      <c r="L184" s="1242"/>
      <c r="M184" s="1239" t="s">
        <v>83</v>
      </c>
      <c r="N184" s="1240"/>
      <c r="O184" s="34">
        <f>個表B!B98</f>
        <v>0</v>
      </c>
      <c r="P184" s="454"/>
    </row>
    <row r="185" spans="1:16" ht="20.149999999999999" customHeight="1">
      <c r="A185" s="1279" t="s">
        <v>84</v>
      </c>
      <c r="B185" s="1280"/>
      <c r="C185" s="1283"/>
      <c r="D185" s="1283"/>
      <c r="E185" s="1284"/>
      <c r="F185" s="1284"/>
      <c r="G185" s="1285"/>
      <c r="H185" s="431"/>
      <c r="I185" s="1279" t="s">
        <v>84</v>
      </c>
      <c r="J185" s="1280"/>
      <c r="K185" s="1283"/>
      <c r="L185" s="1283"/>
      <c r="M185" s="1284"/>
      <c r="N185" s="1284"/>
      <c r="O185" s="1285"/>
    </row>
    <row r="186" spans="1:16" ht="20.149999999999999" customHeight="1">
      <c r="A186" s="435" t="s">
        <v>85</v>
      </c>
      <c r="B186" s="1244" t="s">
        <v>86</v>
      </c>
      <c r="C186" s="1244"/>
      <c r="D186" s="1270"/>
      <c r="E186" s="1270"/>
      <c r="F186" s="436" t="s">
        <v>3</v>
      </c>
      <c r="G186" s="35"/>
      <c r="H186" s="437"/>
      <c r="I186" s="435" t="s">
        <v>85</v>
      </c>
      <c r="J186" s="1244" t="s">
        <v>86</v>
      </c>
      <c r="K186" s="1244"/>
      <c r="L186" s="1270"/>
      <c r="M186" s="1270"/>
      <c r="N186" s="436" t="s">
        <v>3</v>
      </c>
      <c r="O186" s="35"/>
    </row>
    <row r="187" spans="1:16" ht="20.149999999999999" customHeight="1">
      <c r="A187" s="1271" t="s">
        <v>87</v>
      </c>
      <c r="B187" s="1272"/>
      <c r="C187" s="1273">
        <f>C185-D186-G186</f>
        <v>0</v>
      </c>
      <c r="D187" s="1274"/>
      <c r="E187" s="1275" t="s">
        <v>88</v>
      </c>
      <c r="F187" s="1276"/>
      <c r="G187" s="438" t="str">
        <f>IF(C187*C188=0,"",C187*C188)</f>
        <v/>
      </c>
      <c r="H187" s="431"/>
      <c r="I187" s="1271" t="s">
        <v>87</v>
      </c>
      <c r="J187" s="1272"/>
      <c r="K187" s="1273">
        <f>K185-L186-O186</f>
        <v>0</v>
      </c>
      <c r="L187" s="1274"/>
      <c r="M187" s="1275" t="s">
        <v>88</v>
      </c>
      <c r="N187" s="1276"/>
      <c r="O187" s="438" t="str">
        <f>IF(K187*K188=0,"",K187*K188)</f>
        <v/>
      </c>
    </row>
    <row r="188" spans="1:16" ht="20.149999999999999" customHeight="1">
      <c r="A188" s="1279" t="s">
        <v>89</v>
      </c>
      <c r="B188" s="1280"/>
      <c r="C188" s="1281">
        <f>個表B!C89</f>
        <v>0</v>
      </c>
      <c r="D188" s="1282"/>
      <c r="E188" s="439"/>
      <c r="F188" s="440"/>
      <c r="G188" s="441"/>
      <c r="H188" s="431"/>
      <c r="I188" s="1279" t="s">
        <v>89</v>
      </c>
      <c r="J188" s="1280"/>
      <c r="K188" s="1281">
        <f>個表B!C99</f>
        <v>0</v>
      </c>
      <c r="L188" s="1282"/>
      <c r="M188" s="439"/>
      <c r="N188" s="440"/>
      <c r="O188" s="441"/>
    </row>
    <row r="189" spans="1:16" ht="20.149999999999999" customHeight="1">
      <c r="A189" s="1243" t="s">
        <v>90</v>
      </c>
      <c r="B189" s="1244"/>
      <c r="C189" s="1265" t="str">
        <f>IF(G187="","",SUM(F193:F202))</f>
        <v/>
      </c>
      <c r="D189" s="1266"/>
      <c r="E189" s="1257" t="s">
        <v>91</v>
      </c>
      <c r="F189" s="1258"/>
      <c r="G189" s="442" t="str">
        <f>IF(G187="","",C189/G187)</f>
        <v/>
      </c>
      <c r="H189" s="431"/>
      <c r="I189" s="1243" t="s">
        <v>90</v>
      </c>
      <c r="J189" s="1244"/>
      <c r="K189" s="1265" t="str">
        <f>IF(O187="","",SUM(N193:N202))</f>
        <v/>
      </c>
      <c r="L189" s="1266"/>
      <c r="M189" s="1257" t="s">
        <v>91</v>
      </c>
      <c r="N189" s="1258"/>
      <c r="O189" s="442" t="str">
        <f>IF(O187="","",K189/O187)</f>
        <v/>
      </c>
    </row>
    <row r="190" spans="1:16" ht="20.149999999999999" customHeight="1">
      <c r="A190" s="1259" t="s">
        <v>92</v>
      </c>
      <c r="B190" s="1260"/>
      <c r="C190" s="1261" t="str">
        <f>IF(G187="","",SUM(F193:F203))</f>
        <v/>
      </c>
      <c r="D190" s="1262"/>
      <c r="E190" s="1263" t="s">
        <v>93</v>
      </c>
      <c r="F190" s="1264"/>
      <c r="G190" s="443" t="str">
        <f>IF(G187="","",C190/G187)</f>
        <v/>
      </c>
      <c r="H190" s="431"/>
      <c r="I190" s="1259" t="s">
        <v>92</v>
      </c>
      <c r="J190" s="1260"/>
      <c r="K190" s="1261" t="str">
        <f>IF(O187="","",SUM(N193:N203))</f>
        <v/>
      </c>
      <c r="L190" s="1262"/>
      <c r="M190" s="1263" t="s">
        <v>93</v>
      </c>
      <c r="N190" s="1264"/>
      <c r="O190" s="443" t="str">
        <f>IF(O187="","",K190/O187)</f>
        <v/>
      </c>
    </row>
    <row r="191" spans="1:16" ht="20.149999999999999" customHeight="1">
      <c r="A191" s="1267" t="s">
        <v>372</v>
      </c>
      <c r="B191" s="1268"/>
      <c r="C191" s="1268"/>
      <c r="D191" s="1268"/>
      <c r="E191" s="1268"/>
      <c r="F191" s="1268"/>
      <c r="G191" s="1269"/>
      <c r="H191" s="431"/>
      <c r="I191" s="1267" t="s">
        <v>372</v>
      </c>
      <c r="J191" s="1268"/>
      <c r="K191" s="1268"/>
      <c r="L191" s="1268"/>
      <c r="M191" s="1268"/>
      <c r="N191" s="1268"/>
      <c r="O191" s="1269"/>
    </row>
    <row r="192" spans="1:16" ht="20.149999999999999" customHeight="1">
      <c r="A192" s="1243" t="s">
        <v>94</v>
      </c>
      <c r="B192" s="1244"/>
      <c r="C192" s="1244"/>
      <c r="D192" s="444" t="s">
        <v>47</v>
      </c>
      <c r="E192" s="444" t="s">
        <v>73</v>
      </c>
      <c r="F192" s="444" t="s">
        <v>95</v>
      </c>
      <c r="G192" s="445" t="s">
        <v>96</v>
      </c>
      <c r="H192" s="431"/>
      <c r="I192" s="1243" t="s">
        <v>94</v>
      </c>
      <c r="J192" s="1244"/>
      <c r="K192" s="1244"/>
      <c r="L192" s="444" t="s">
        <v>47</v>
      </c>
      <c r="M192" s="444" t="s">
        <v>73</v>
      </c>
      <c r="N192" s="444" t="s">
        <v>95</v>
      </c>
      <c r="O192" s="445" t="s">
        <v>96</v>
      </c>
    </row>
    <row r="193" spans="1:16" ht="20.149999999999999" customHeight="1">
      <c r="A193" s="1255"/>
      <c r="B193" s="1256"/>
      <c r="C193" s="1256"/>
      <c r="D193" s="36"/>
      <c r="E193" s="446" t="s">
        <v>73</v>
      </c>
      <c r="F193" s="37"/>
      <c r="G193" s="447">
        <f>D193*F193</f>
        <v>0</v>
      </c>
      <c r="H193" s="431"/>
      <c r="I193" s="1255"/>
      <c r="J193" s="1256"/>
      <c r="K193" s="1256"/>
      <c r="L193" s="36"/>
      <c r="M193" s="446" t="s">
        <v>73</v>
      </c>
      <c r="N193" s="37"/>
      <c r="O193" s="447">
        <f>L193*N193</f>
        <v>0</v>
      </c>
    </row>
    <row r="194" spans="1:16" ht="20.149999999999999" customHeight="1">
      <c r="A194" s="1245"/>
      <c r="B194" s="1246"/>
      <c r="C194" s="1246"/>
      <c r="D194" s="38"/>
      <c r="E194" s="448" t="s">
        <v>73</v>
      </c>
      <c r="F194" s="38"/>
      <c r="G194" s="449">
        <f t="shared" ref="G194:G202" si="14">D194*F194</f>
        <v>0</v>
      </c>
      <c r="H194" s="431"/>
      <c r="I194" s="1245"/>
      <c r="J194" s="1246"/>
      <c r="K194" s="1246"/>
      <c r="L194" s="38"/>
      <c r="M194" s="448" t="s">
        <v>73</v>
      </c>
      <c r="N194" s="38"/>
      <c r="O194" s="449">
        <f t="shared" ref="O194:O202" si="15">L194*N194</f>
        <v>0</v>
      </c>
    </row>
    <row r="195" spans="1:16" ht="20.149999999999999" customHeight="1">
      <c r="A195" s="1245"/>
      <c r="B195" s="1246"/>
      <c r="C195" s="1246"/>
      <c r="D195" s="38"/>
      <c r="E195" s="448" t="s">
        <v>73</v>
      </c>
      <c r="F195" s="38"/>
      <c r="G195" s="449">
        <f t="shared" si="14"/>
        <v>0</v>
      </c>
      <c r="H195" s="431"/>
      <c r="I195" s="1245"/>
      <c r="J195" s="1246"/>
      <c r="K195" s="1246"/>
      <c r="L195" s="38"/>
      <c r="M195" s="448" t="s">
        <v>73</v>
      </c>
      <c r="N195" s="38"/>
      <c r="O195" s="449">
        <f t="shared" si="15"/>
        <v>0</v>
      </c>
    </row>
    <row r="196" spans="1:16" ht="20.149999999999999" customHeight="1">
      <c r="A196" s="1245"/>
      <c r="B196" s="1246"/>
      <c r="C196" s="1246"/>
      <c r="D196" s="38"/>
      <c r="E196" s="448" t="s">
        <v>73</v>
      </c>
      <c r="F196" s="38"/>
      <c r="G196" s="449">
        <f t="shared" si="14"/>
        <v>0</v>
      </c>
      <c r="H196" s="431"/>
      <c r="I196" s="1245"/>
      <c r="J196" s="1246"/>
      <c r="K196" s="1246"/>
      <c r="L196" s="38"/>
      <c r="M196" s="448" t="s">
        <v>73</v>
      </c>
      <c r="N196" s="38"/>
      <c r="O196" s="449">
        <f t="shared" si="15"/>
        <v>0</v>
      </c>
    </row>
    <row r="197" spans="1:16" ht="20.149999999999999" customHeight="1">
      <c r="A197" s="1245"/>
      <c r="B197" s="1246"/>
      <c r="C197" s="1246"/>
      <c r="D197" s="38"/>
      <c r="E197" s="448" t="s">
        <v>73</v>
      </c>
      <c r="F197" s="38"/>
      <c r="G197" s="449">
        <f t="shared" si="14"/>
        <v>0</v>
      </c>
      <c r="H197" s="431"/>
      <c r="I197" s="1245"/>
      <c r="J197" s="1246"/>
      <c r="K197" s="1246"/>
      <c r="L197" s="38"/>
      <c r="M197" s="448" t="s">
        <v>73</v>
      </c>
      <c r="N197" s="38"/>
      <c r="O197" s="449">
        <f t="shared" si="15"/>
        <v>0</v>
      </c>
    </row>
    <row r="198" spans="1:16" ht="20.149999999999999" customHeight="1">
      <c r="A198" s="1245"/>
      <c r="B198" s="1246"/>
      <c r="C198" s="1246"/>
      <c r="D198" s="38"/>
      <c r="E198" s="448" t="s">
        <v>73</v>
      </c>
      <c r="F198" s="38"/>
      <c r="G198" s="449">
        <f t="shared" si="14"/>
        <v>0</v>
      </c>
      <c r="H198" s="431"/>
      <c r="I198" s="1245"/>
      <c r="J198" s="1246"/>
      <c r="K198" s="1246"/>
      <c r="L198" s="38"/>
      <c r="M198" s="448" t="s">
        <v>73</v>
      </c>
      <c r="N198" s="38"/>
      <c r="O198" s="449">
        <f t="shared" si="15"/>
        <v>0</v>
      </c>
    </row>
    <row r="199" spans="1:16" ht="20.149999999999999" customHeight="1">
      <c r="A199" s="1245"/>
      <c r="B199" s="1246"/>
      <c r="C199" s="1246"/>
      <c r="D199" s="38"/>
      <c r="E199" s="448" t="s">
        <v>73</v>
      </c>
      <c r="F199" s="38"/>
      <c r="G199" s="449">
        <f t="shared" si="14"/>
        <v>0</v>
      </c>
      <c r="H199" s="431"/>
      <c r="I199" s="1245"/>
      <c r="J199" s="1246"/>
      <c r="K199" s="1246"/>
      <c r="L199" s="38"/>
      <c r="M199" s="448" t="s">
        <v>73</v>
      </c>
      <c r="N199" s="38"/>
      <c r="O199" s="449">
        <f t="shared" si="15"/>
        <v>0</v>
      </c>
    </row>
    <row r="200" spans="1:16" ht="20.149999999999999" customHeight="1">
      <c r="A200" s="1245"/>
      <c r="B200" s="1246"/>
      <c r="C200" s="1246"/>
      <c r="D200" s="38"/>
      <c r="E200" s="448" t="s">
        <v>73</v>
      </c>
      <c r="F200" s="38"/>
      <c r="G200" s="449">
        <f t="shared" si="14"/>
        <v>0</v>
      </c>
      <c r="H200" s="431"/>
      <c r="I200" s="1245"/>
      <c r="J200" s="1246"/>
      <c r="K200" s="1246"/>
      <c r="L200" s="38"/>
      <c r="M200" s="448" t="s">
        <v>73</v>
      </c>
      <c r="N200" s="38"/>
      <c r="O200" s="449">
        <f t="shared" si="15"/>
        <v>0</v>
      </c>
    </row>
    <row r="201" spans="1:16" ht="20.149999999999999" customHeight="1">
      <c r="A201" s="1245"/>
      <c r="B201" s="1246"/>
      <c r="C201" s="1246"/>
      <c r="D201" s="38"/>
      <c r="E201" s="448" t="s">
        <v>73</v>
      </c>
      <c r="F201" s="38"/>
      <c r="G201" s="449">
        <f t="shared" si="14"/>
        <v>0</v>
      </c>
      <c r="H201" s="431"/>
      <c r="I201" s="1245"/>
      <c r="J201" s="1246"/>
      <c r="K201" s="1246"/>
      <c r="L201" s="38"/>
      <c r="M201" s="448" t="s">
        <v>73</v>
      </c>
      <c r="N201" s="38"/>
      <c r="O201" s="449">
        <f t="shared" si="15"/>
        <v>0</v>
      </c>
    </row>
    <row r="202" spans="1:16" ht="20.149999999999999" customHeight="1">
      <c r="A202" s="1245"/>
      <c r="B202" s="1246"/>
      <c r="C202" s="1246"/>
      <c r="D202" s="38"/>
      <c r="E202" s="448" t="s">
        <v>73</v>
      </c>
      <c r="F202" s="38"/>
      <c r="G202" s="449">
        <f t="shared" si="14"/>
        <v>0</v>
      </c>
      <c r="H202" s="431"/>
      <c r="I202" s="1245"/>
      <c r="J202" s="1246"/>
      <c r="K202" s="1246"/>
      <c r="L202" s="38"/>
      <c r="M202" s="448" t="s">
        <v>73</v>
      </c>
      <c r="N202" s="38"/>
      <c r="O202" s="449">
        <f t="shared" si="15"/>
        <v>0</v>
      </c>
    </row>
    <row r="203" spans="1:16" ht="20.149999999999999" customHeight="1">
      <c r="A203" s="1247" t="s">
        <v>97</v>
      </c>
      <c r="B203" s="1248"/>
      <c r="C203" s="1249"/>
      <c r="D203" s="450"/>
      <c r="E203" s="451" t="s">
        <v>73</v>
      </c>
      <c r="F203" s="39"/>
      <c r="G203" s="452">
        <f>D203*F203</f>
        <v>0</v>
      </c>
      <c r="H203" s="431"/>
      <c r="I203" s="1247" t="s">
        <v>97</v>
      </c>
      <c r="J203" s="1248"/>
      <c r="K203" s="1249"/>
      <c r="L203" s="450"/>
      <c r="M203" s="451" t="s">
        <v>73</v>
      </c>
      <c r="N203" s="39"/>
      <c r="O203" s="452">
        <f>L203*N203</f>
        <v>0</v>
      </c>
    </row>
    <row r="204" spans="1:16" ht="20.149999999999999" customHeight="1">
      <c r="A204" s="1250" t="s">
        <v>98</v>
      </c>
      <c r="B204" s="1251"/>
      <c r="C204" s="1251"/>
      <c r="D204" s="1251"/>
      <c r="E204" s="1251"/>
      <c r="F204" s="1252"/>
      <c r="G204" s="453">
        <f>SUM(G193:G203)</f>
        <v>0</v>
      </c>
      <c r="H204" s="431"/>
      <c r="I204" s="1250" t="s">
        <v>98</v>
      </c>
      <c r="J204" s="1251"/>
      <c r="K204" s="1251"/>
      <c r="L204" s="1251"/>
      <c r="M204" s="1251"/>
      <c r="N204" s="1252"/>
      <c r="O204" s="453">
        <f>SUM(O193:O203)</f>
        <v>0</v>
      </c>
    </row>
    <row r="205" spans="1:16" ht="20.149999999999999" customHeight="1">
      <c r="A205" s="1253" t="s">
        <v>352</v>
      </c>
      <c r="B205" s="1254"/>
      <c r="C205" s="1254"/>
      <c r="D205" s="1254"/>
      <c r="E205" s="1254"/>
      <c r="F205" s="1254"/>
      <c r="G205" s="40"/>
      <c r="H205" s="431"/>
      <c r="I205" s="1253" t="s">
        <v>352</v>
      </c>
      <c r="J205" s="1254"/>
      <c r="K205" s="1254"/>
      <c r="L205" s="1254"/>
      <c r="M205" s="1254"/>
      <c r="N205" s="1254"/>
      <c r="O205" s="40"/>
    </row>
    <row r="206" spans="1:16" ht="20.149999999999999" customHeight="1">
      <c r="A206" s="1243" t="s">
        <v>66</v>
      </c>
      <c r="B206" s="1244"/>
      <c r="C206" s="1244"/>
      <c r="D206" s="1244"/>
      <c r="E206" s="1244"/>
      <c r="F206" s="1244"/>
      <c r="G206" s="453">
        <f>G204+G205</f>
        <v>0</v>
      </c>
      <c r="H206" s="431"/>
      <c r="I206" s="1243" t="s">
        <v>66</v>
      </c>
      <c r="J206" s="1244"/>
      <c r="K206" s="1244"/>
      <c r="L206" s="1244"/>
      <c r="M206" s="1244"/>
      <c r="N206" s="1244"/>
      <c r="O206" s="453">
        <f>O204+O205</f>
        <v>0</v>
      </c>
    </row>
    <row r="207" spans="1:16" ht="20.149999999999999" customHeight="1">
      <c r="A207" s="418">
        <v>17</v>
      </c>
      <c r="I207" s="418">
        <v>18</v>
      </c>
    </row>
    <row r="208" spans="1:16" s="434" customFormat="1" ht="30" customHeight="1">
      <c r="A208" s="1286" t="s">
        <v>340</v>
      </c>
      <c r="B208" s="1287"/>
      <c r="C208" s="1289">
        <f>個表B!B101</f>
        <v>0</v>
      </c>
      <c r="D208" s="1290"/>
      <c r="E208" s="1291" t="s">
        <v>333</v>
      </c>
      <c r="F208" s="1292"/>
      <c r="G208" s="432">
        <f>個表B!B102</f>
        <v>0</v>
      </c>
      <c r="H208" s="433"/>
      <c r="I208" s="1286" t="s">
        <v>340</v>
      </c>
      <c r="J208" s="1287"/>
      <c r="K208" s="1289">
        <f>個表B!B106</f>
        <v>0</v>
      </c>
      <c r="L208" s="1290"/>
      <c r="M208" s="1291" t="s">
        <v>333</v>
      </c>
      <c r="N208" s="1292"/>
      <c r="O208" s="432">
        <f>個表B!B107</f>
        <v>0</v>
      </c>
      <c r="P208" s="454"/>
    </row>
    <row r="209" spans="1:16" s="434" customFormat="1" ht="30" customHeight="1">
      <c r="A209" s="1239" t="s">
        <v>346</v>
      </c>
      <c r="B209" s="1288"/>
      <c r="C209" s="1241">
        <f>個表B!B104</f>
        <v>0</v>
      </c>
      <c r="D209" s="1242"/>
      <c r="E209" s="1239" t="s">
        <v>83</v>
      </c>
      <c r="F209" s="1240"/>
      <c r="G209" s="34">
        <f>個表B!B103</f>
        <v>0</v>
      </c>
      <c r="H209" s="433"/>
      <c r="I209" s="1239" t="s">
        <v>346</v>
      </c>
      <c r="J209" s="1288"/>
      <c r="K209" s="1241">
        <f>個表B!B109</f>
        <v>0</v>
      </c>
      <c r="L209" s="1242"/>
      <c r="M209" s="1239" t="s">
        <v>83</v>
      </c>
      <c r="N209" s="1240"/>
      <c r="O209" s="34">
        <f>個表B!B108</f>
        <v>0</v>
      </c>
      <c r="P209" s="454"/>
    </row>
    <row r="210" spans="1:16" ht="20.149999999999999" customHeight="1">
      <c r="A210" s="1279" t="s">
        <v>84</v>
      </c>
      <c r="B210" s="1280"/>
      <c r="C210" s="1283"/>
      <c r="D210" s="1283"/>
      <c r="E210" s="1284"/>
      <c r="F210" s="1284"/>
      <c r="G210" s="1285"/>
      <c r="H210" s="431"/>
      <c r="I210" s="1279" t="s">
        <v>84</v>
      </c>
      <c r="J210" s="1280"/>
      <c r="K210" s="1283"/>
      <c r="L210" s="1283"/>
      <c r="M210" s="1284"/>
      <c r="N210" s="1284"/>
      <c r="O210" s="1285"/>
    </row>
    <row r="211" spans="1:16" ht="20.149999999999999" customHeight="1">
      <c r="A211" s="435" t="s">
        <v>85</v>
      </c>
      <c r="B211" s="1244" t="s">
        <v>86</v>
      </c>
      <c r="C211" s="1244"/>
      <c r="D211" s="1270"/>
      <c r="E211" s="1270"/>
      <c r="F211" s="436" t="s">
        <v>3</v>
      </c>
      <c r="G211" s="35"/>
      <c r="H211" s="437"/>
      <c r="I211" s="435" t="s">
        <v>85</v>
      </c>
      <c r="J211" s="1244" t="s">
        <v>86</v>
      </c>
      <c r="K211" s="1244"/>
      <c r="L211" s="1270"/>
      <c r="M211" s="1270"/>
      <c r="N211" s="436" t="s">
        <v>3</v>
      </c>
      <c r="O211" s="35"/>
    </row>
    <row r="212" spans="1:16" ht="20.149999999999999" customHeight="1">
      <c r="A212" s="1271" t="s">
        <v>87</v>
      </c>
      <c r="B212" s="1272"/>
      <c r="C212" s="1273">
        <f>C210-D211-G211</f>
        <v>0</v>
      </c>
      <c r="D212" s="1274"/>
      <c r="E212" s="1275" t="s">
        <v>88</v>
      </c>
      <c r="F212" s="1276"/>
      <c r="G212" s="438" t="str">
        <f>IF(C212*C213=0,"",C212*C213)</f>
        <v/>
      </c>
      <c r="H212" s="431"/>
      <c r="I212" s="1271" t="s">
        <v>87</v>
      </c>
      <c r="J212" s="1272"/>
      <c r="K212" s="1273">
        <f>K210-L211-O211</f>
        <v>0</v>
      </c>
      <c r="L212" s="1274"/>
      <c r="M212" s="1275" t="s">
        <v>88</v>
      </c>
      <c r="N212" s="1276"/>
      <c r="O212" s="438" t="str">
        <f>IF(K212*K213=0,"",K212*K213)</f>
        <v/>
      </c>
    </row>
    <row r="213" spans="1:16" ht="20.149999999999999" customHeight="1">
      <c r="A213" s="1279" t="s">
        <v>89</v>
      </c>
      <c r="B213" s="1280"/>
      <c r="C213" s="1281">
        <f>個表B!C104</f>
        <v>0</v>
      </c>
      <c r="D213" s="1282"/>
      <c r="E213" s="439"/>
      <c r="F213" s="440"/>
      <c r="G213" s="441"/>
      <c r="H213" s="431"/>
      <c r="I213" s="1279" t="s">
        <v>89</v>
      </c>
      <c r="J213" s="1280"/>
      <c r="K213" s="1281">
        <f>個表B!C109</f>
        <v>0</v>
      </c>
      <c r="L213" s="1282"/>
      <c r="M213" s="439"/>
      <c r="N213" s="440"/>
      <c r="O213" s="441"/>
    </row>
    <row r="214" spans="1:16" ht="20.149999999999999" customHeight="1">
      <c r="A214" s="1243" t="s">
        <v>90</v>
      </c>
      <c r="B214" s="1244"/>
      <c r="C214" s="1265" t="str">
        <f>IF(G212="","",SUM(F218:F227))</f>
        <v/>
      </c>
      <c r="D214" s="1266"/>
      <c r="E214" s="1257" t="s">
        <v>91</v>
      </c>
      <c r="F214" s="1258"/>
      <c r="G214" s="442" t="str">
        <f>IF(G212="","",C214/G212)</f>
        <v/>
      </c>
      <c r="H214" s="431"/>
      <c r="I214" s="1243" t="s">
        <v>90</v>
      </c>
      <c r="J214" s="1244"/>
      <c r="K214" s="1265" t="str">
        <f>IF(O212="","",SUM(N218:N227))</f>
        <v/>
      </c>
      <c r="L214" s="1266"/>
      <c r="M214" s="1257" t="s">
        <v>91</v>
      </c>
      <c r="N214" s="1258"/>
      <c r="O214" s="442" t="str">
        <f>IF(O212="","",K214/O212)</f>
        <v/>
      </c>
    </row>
    <row r="215" spans="1:16" ht="20.149999999999999" customHeight="1">
      <c r="A215" s="1259" t="s">
        <v>92</v>
      </c>
      <c r="B215" s="1260"/>
      <c r="C215" s="1261" t="str">
        <f>IF(G212="","",SUM(F218:F228))</f>
        <v/>
      </c>
      <c r="D215" s="1262"/>
      <c r="E215" s="1263" t="s">
        <v>93</v>
      </c>
      <c r="F215" s="1264"/>
      <c r="G215" s="443" t="str">
        <f>IF(G212="","",C215/G212)</f>
        <v/>
      </c>
      <c r="H215" s="431"/>
      <c r="I215" s="1259" t="s">
        <v>92</v>
      </c>
      <c r="J215" s="1260"/>
      <c r="K215" s="1261" t="str">
        <f>IF(O212="","",SUM(N218:N228))</f>
        <v/>
      </c>
      <c r="L215" s="1262"/>
      <c r="M215" s="1263" t="s">
        <v>93</v>
      </c>
      <c r="N215" s="1264"/>
      <c r="O215" s="443" t="str">
        <f>IF(O212="","",K215/O212)</f>
        <v/>
      </c>
    </row>
    <row r="216" spans="1:16" ht="20.149999999999999" customHeight="1">
      <c r="A216" s="1267" t="s">
        <v>372</v>
      </c>
      <c r="B216" s="1268"/>
      <c r="C216" s="1268"/>
      <c r="D216" s="1268"/>
      <c r="E216" s="1268"/>
      <c r="F216" s="1268"/>
      <c r="G216" s="1269"/>
      <c r="H216" s="431"/>
      <c r="I216" s="1267" t="s">
        <v>372</v>
      </c>
      <c r="J216" s="1268"/>
      <c r="K216" s="1268"/>
      <c r="L216" s="1268"/>
      <c r="M216" s="1268"/>
      <c r="N216" s="1268"/>
      <c r="O216" s="1269"/>
    </row>
    <row r="217" spans="1:16" ht="20.149999999999999" customHeight="1">
      <c r="A217" s="1243" t="s">
        <v>94</v>
      </c>
      <c r="B217" s="1244"/>
      <c r="C217" s="1244"/>
      <c r="D217" s="444" t="s">
        <v>47</v>
      </c>
      <c r="E217" s="444" t="s">
        <v>73</v>
      </c>
      <c r="F217" s="444" t="s">
        <v>95</v>
      </c>
      <c r="G217" s="445" t="s">
        <v>96</v>
      </c>
      <c r="H217" s="431"/>
      <c r="I217" s="1243" t="s">
        <v>94</v>
      </c>
      <c r="J217" s="1244"/>
      <c r="K217" s="1244"/>
      <c r="L217" s="444" t="s">
        <v>47</v>
      </c>
      <c r="M217" s="444" t="s">
        <v>73</v>
      </c>
      <c r="N217" s="444" t="s">
        <v>95</v>
      </c>
      <c r="O217" s="445" t="s">
        <v>96</v>
      </c>
    </row>
    <row r="218" spans="1:16" ht="20.149999999999999" customHeight="1">
      <c r="A218" s="1255"/>
      <c r="B218" s="1256"/>
      <c r="C218" s="1256"/>
      <c r="D218" s="36"/>
      <c r="E218" s="446" t="s">
        <v>73</v>
      </c>
      <c r="F218" s="37"/>
      <c r="G218" s="447">
        <f>D218*F218</f>
        <v>0</v>
      </c>
      <c r="H218" s="431"/>
      <c r="I218" s="1255"/>
      <c r="J218" s="1256"/>
      <c r="K218" s="1256"/>
      <c r="L218" s="36"/>
      <c r="M218" s="446" t="s">
        <v>73</v>
      </c>
      <c r="N218" s="37"/>
      <c r="O218" s="447">
        <f>L218*N218</f>
        <v>0</v>
      </c>
    </row>
    <row r="219" spans="1:16" ht="20.149999999999999" customHeight="1">
      <c r="A219" s="1245"/>
      <c r="B219" s="1246"/>
      <c r="C219" s="1246"/>
      <c r="D219" s="38"/>
      <c r="E219" s="448" t="s">
        <v>73</v>
      </c>
      <c r="F219" s="38"/>
      <c r="G219" s="449">
        <f t="shared" ref="G219:G227" si="16">D219*F219</f>
        <v>0</v>
      </c>
      <c r="H219" s="431"/>
      <c r="I219" s="1245"/>
      <c r="J219" s="1246"/>
      <c r="K219" s="1246"/>
      <c r="L219" s="38"/>
      <c r="M219" s="448" t="s">
        <v>73</v>
      </c>
      <c r="N219" s="38"/>
      <c r="O219" s="449">
        <f t="shared" ref="O219:O227" si="17">L219*N219</f>
        <v>0</v>
      </c>
    </row>
    <row r="220" spans="1:16" ht="20.149999999999999" customHeight="1">
      <c r="A220" s="1245"/>
      <c r="B220" s="1246"/>
      <c r="C220" s="1246"/>
      <c r="D220" s="38"/>
      <c r="E220" s="448" t="s">
        <v>73</v>
      </c>
      <c r="F220" s="38"/>
      <c r="G220" s="449">
        <f t="shared" si="16"/>
        <v>0</v>
      </c>
      <c r="H220" s="431"/>
      <c r="I220" s="1245"/>
      <c r="J220" s="1246"/>
      <c r="K220" s="1246"/>
      <c r="L220" s="38"/>
      <c r="M220" s="448" t="s">
        <v>73</v>
      </c>
      <c r="N220" s="38"/>
      <c r="O220" s="449">
        <f t="shared" si="17"/>
        <v>0</v>
      </c>
    </row>
    <row r="221" spans="1:16" ht="20.149999999999999" customHeight="1">
      <c r="A221" s="1245"/>
      <c r="B221" s="1246"/>
      <c r="C221" s="1246"/>
      <c r="D221" s="38"/>
      <c r="E221" s="448" t="s">
        <v>73</v>
      </c>
      <c r="F221" s="38"/>
      <c r="G221" s="449">
        <f t="shared" si="16"/>
        <v>0</v>
      </c>
      <c r="H221" s="431"/>
      <c r="I221" s="1245"/>
      <c r="J221" s="1246"/>
      <c r="K221" s="1246"/>
      <c r="L221" s="38"/>
      <c r="M221" s="448" t="s">
        <v>73</v>
      </c>
      <c r="N221" s="38"/>
      <c r="O221" s="449">
        <f t="shared" si="17"/>
        <v>0</v>
      </c>
    </row>
    <row r="222" spans="1:16" ht="20.149999999999999" customHeight="1">
      <c r="A222" s="1245"/>
      <c r="B222" s="1246"/>
      <c r="C222" s="1246"/>
      <c r="D222" s="38"/>
      <c r="E222" s="448" t="s">
        <v>73</v>
      </c>
      <c r="F222" s="38"/>
      <c r="G222" s="449">
        <f t="shared" si="16"/>
        <v>0</v>
      </c>
      <c r="H222" s="431"/>
      <c r="I222" s="1245"/>
      <c r="J222" s="1246"/>
      <c r="K222" s="1246"/>
      <c r="L222" s="38"/>
      <c r="M222" s="448" t="s">
        <v>73</v>
      </c>
      <c r="N222" s="38"/>
      <c r="O222" s="449">
        <f t="shared" si="17"/>
        <v>0</v>
      </c>
    </row>
    <row r="223" spans="1:16" ht="20.149999999999999" customHeight="1">
      <c r="A223" s="1245"/>
      <c r="B223" s="1246"/>
      <c r="C223" s="1246"/>
      <c r="D223" s="38"/>
      <c r="E223" s="448" t="s">
        <v>73</v>
      </c>
      <c r="F223" s="38"/>
      <c r="G223" s="449">
        <f t="shared" si="16"/>
        <v>0</v>
      </c>
      <c r="H223" s="431"/>
      <c r="I223" s="1245"/>
      <c r="J223" s="1246"/>
      <c r="K223" s="1246"/>
      <c r="L223" s="38"/>
      <c r="M223" s="448" t="s">
        <v>73</v>
      </c>
      <c r="N223" s="38"/>
      <c r="O223" s="449">
        <f t="shared" si="17"/>
        <v>0</v>
      </c>
    </row>
    <row r="224" spans="1:16" ht="20.149999999999999" customHeight="1">
      <c r="A224" s="1245"/>
      <c r="B224" s="1246"/>
      <c r="C224" s="1246"/>
      <c r="D224" s="38"/>
      <c r="E224" s="448" t="s">
        <v>73</v>
      </c>
      <c r="F224" s="38"/>
      <c r="G224" s="449">
        <f t="shared" si="16"/>
        <v>0</v>
      </c>
      <c r="H224" s="431"/>
      <c r="I224" s="1245"/>
      <c r="J224" s="1246"/>
      <c r="K224" s="1246"/>
      <c r="L224" s="38"/>
      <c r="M224" s="448" t="s">
        <v>73</v>
      </c>
      <c r="N224" s="38"/>
      <c r="O224" s="449">
        <f t="shared" si="17"/>
        <v>0</v>
      </c>
    </row>
    <row r="225" spans="1:16" ht="20.149999999999999" customHeight="1">
      <c r="A225" s="1245"/>
      <c r="B225" s="1246"/>
      <c r="C225" s="1246"/>
      <c r="D225" s="38"/>
      <c r="E225" s="448" t="s">
        <v>73</v>
      </c>
      <c r="F225" s="38"/>
      <c r="G225" s="449">
        <f t="shared" si="16"/>
        <v>0</v>
      </c>
      <c r="H225" s="431"/>
      <c r="I225" s="1245"/>
      <c r="J225" s="1246"/>
      <c r="K225" s="1246"/>
      <c r="L225" s="38"/>
      <c r="M225" s="448" t="s">
        <v>73</v>
      </c>
      <c r="N225" s="38"/>
      <c r="O225" s="449">
        <f t="shared" si="17"/>
        <v>0</v>
      </c>
    </row>
    <row r="226" spans="1:16" ht="20.149999999999999" customHeight="1">
      <c r="A226" s="1245"/>
      <c r="B226" s="1246"/>
      <c r="C226" s="1246"/>
      <c r="D226" s="38"/>
      <c r="E226" s="448" t="s">
        <v>73</v>
      </c>
      <c r="F226" s="38"/>
      <c r="G226" s="449">
        <f t="shared" si="16"/>
        <v>0</v>
      </c>
      <c r="H226" s="431"/>
      <c r="I226" s="1245"/>
      <c r="J226" s="1246"/>
      <c r="K226" s="1246"/>
      <c r="L226" s="38"/>
      <c r="M226" s="448" t="s">
        <v>73</v>
      </c>
      <c r="N226" s="38"/>
      <c r="O226" s="449">
        <f t="shared" si="17"/>
        <v>0</v>
      </c>
    </row>
    <row r="227" spans="1:16" ht="20.149999999999999" customHeight="1">
      <c r="A227" s="1245"/>
      <c r="B227" s="1246"/>
      <c r="C227" s="1246"/>
      <c r="D227" s="38"/>
      <c r="E227" s="448" t="s">
        <v>73</v>
      </c>
      <c r="F227" s="38"/>
      <c r="G227" s="449">
        <f t="shared" si="16"/>
        <v>0</v>
      </c>
      <c r="H227" s="431"/>
      <c r="I227" s="1245"/>
      <c r="J227" s="1246"/>
      <c r="K227" s="1246"/>
      <c r="L227" s="38"/>
      <c r="M227" s="448" t="s">
        <v>73</v>
      </c>
      <c r="N227" s="38"/>
      <c r="O227" s="449">
        <f t="shared" si="17"/>
        <v>0</v>
      </c>
    </row>
    <row r="228" spans="1:16" ht="20.149999999999999" customHeight="1">
      <c r="A228" s="1247" t="s">
        <v>97</v>
      </c>
      <c r="B228" s="1248"/>
      <c r="C228" s="1249"/>
      <c r="D228" s="450"/>
      <c r="E228" s="451" t="s">
        <v>73</v>
      </c>
      <c r="F228" s="39"/>
      <c r="G228" s="452">
        <f>D228*F228</f>
        <v>0</v>
      </c>
      <c r="H228" s="431"/>
      <c r="I228" s="1247" t="s">
        <v>97</v>
      </c>
      <c r="J228" s="1248"/>
      <c r="K228" s="1249"/>
      <c r="L228" s="450"/>
      <c r="M228" s="451" t="s">
        <v>73</v>
      </c>
      <c r="N228" s="39"/>
      <c r="O228" s="452">
        <f>L228*N228</f>
        <v>0</v>
      </c>
    </row>
    <row r="229" spans="1:16" ht="20.149999999999999" customHeight="1">
      <c r="A229" s="1250" t="s">
        <v>98</v>
      </c>
      <c r="B229" s="1251"/>
      <c r="C229" s="1251"/>
      <c r="D229" s="1251"/>
      <c r="E229" s="1251"/>
      <c r="F229" s="1252"/>
      <c r="G229" s="453">
        <f>SUM(G218:G228)</f>
        <v>0</v>
      </c>
      <c r="H229" s="431"/>
      <c r="I229" s="1250" t="s">
        <v>98</v>
      </c>
      <c r="J229" s="1251"/>
      <c r="K229" s="1251"/>
      <c r="L229" s="1251"/>
      <c r="M229" s="1251"/>
      <c r="N229" s="1252"/>
      <c r="O229" s="453">
        <f>SUM(O218:O228)</f>
        <v>0</v>
      </c>
    </row>
    <row r="230" spans="1:16" ht="20.149999999999999" customHeight="1">
      <c r="A230" s="1253" t="s">
        <v>352</v>
      </c>
      <c r="B230" s="1254"/>
      <c r="C230" s="1254"/>
      <c r="D230" s="1254"/>
      <c r="E230" s="1254"/>
      <c r="F230" s="1254"/>
      <c r="G230" s="40"/>
      <c r="H230" s="431"/>
      <c r="I230" s="1253" t="s">
        <v>352</v>
      </c>
      <c r="J230" s="1254"/>
      <c r="K230" s="1254"/>
      <c r="L230" s="1254"/>
      <c r="M230" s="1254"/>
      <c r="N230" s="1254"/>
      <c r="O230" s="40"/>
    </row>
    <row r="231" spans="1:16" ht="20.149999999999999" customHeight="1">
      <c r="A231" s="1243" t="s">
        <v>66</v>
      </c>
      <c r="B231" s="1244"/>
      <c r="C231" s="1244"/>
      <c r="D231" s="1244"/>
      <c r="E231" s="1244"/>
      <c r="F231" s="1244"/>
      <c r="G231" s="453">
        <f>G229+G230</f>
        <v>0</v>
      </c>
      <c r="H231" s="431"/>
      <c r="I231" s="1243" t="s">
        <v>66</v>
      </c>
      <c r="J231" s="1244"/>
      <c r="K231" s="1244"/>
      <c r="L231" s="1244"/>
      <c r="M231" s="1244"/>
      <c r="N231" s="1244"/>
      <c r="O231" s="453">
        <f>O229+O230</f>
        <v>0</v>
      </c>
    </row>
    <row r="232" spans="1:16" ht="20.149999999999999" customHeight="1">
      <c r="A232" s="418">
        <v>19</v>
      </c>
      <c r="I232" s="418">
        <v>20</v>
      </c>
    </row>
    <row r="233" spans="1:16" s="434" customFormat="1" ht="30" customHeight="1">
      <c r="A233" s="1286" t="s">
        <v>340</v>
      </c>
      <c r="B233" s="1287"/>
      <c r="C233" s="1289">
        <f>個表B!B111</f>
        <v>0</v>
      </c>
      <c r="D233" s="1290"/>
      <c r="E233" s="1291" t="s">
        <v>333</v>
      </c>
      <c r="F233" s="1292"/>
      <c r="G233" s="432">
        <f>個表B!B112</f>
        <v>0</v>
      </c>
      <c r="H233" s="433"/>
      <c r="I233" s="1286" t="s">
        <v>340</v>
      </c>
      <c r="J233" s="1287"/>
      <c r="K233" s="1289">
        <f>個表B!B116</f>
        <v>0</v>
      </c>
      <c r="L233" s="1290"/>
      <c r="M233" s="1291" t="s">
        <v>333</v>
      </c>
      <c r="N233" s="1292"/>
      <c r="O233" s="432">
        <f>個表B!B117</f>
        <v>0</v>
      </c>
      <c r="P233" s="454"/>
    </row>
    <row r="234" spans="1:16" s="434" customFormat="1" ht="30" customHeight="1">
      <c r="A234" s="1239" t="s">
        <v>346</v>
      </c>
      <c r="B234" s="1288"/>
      <c r="C234" s="1241">
        <f>個表B!B114</f>
        <v>0</v>
      </c>
      <c r="D234" s="1242"/>
      <c r="E234" s="1239" t="s">
        <v>83</v>
      </c>
      <c r="F234" s="1240"/>
      <c r="G234" s="34">
        <f>個表B!B113</f>
        <v>0</v>
      </c>
      <c r="H234" s="433"/>
      <c r="I234" s="1239" t="s">
        <v>346</v>
      </c>
      <c r="J234" s="1288"/>
      <c r="K234" s="1241">
        <f>個表B!B119</f>
        <v>0</v>
      </c>
      <c r="L234" s="1242"/>
      <c r="M234" s="1239" t="s">
        <v>83</v>
      </c>
      <c r="N234" s="1240"/>
      <c r="O234" s="34">
        <f>個表B!B118</f>
        <v>0</v>
      </c>
      <c r="P234" s="454"/>
    </row>
    <row r="235" spans="1:16" s="434" customFormat="1" ht="20.149999999999999" customHeight="1">
      <c r="A235" s="1312" t="s">
        <v>84</v>
      </c>
      <c r="B235" s="1313"/>
      <c r="C235" s="1314"/>
      <c r="D235" s="1314"/>
      <c r="E235" s="1315"/>
      <c r="F235" s="1315"/>
      <c r="G235" s="1316"/>
      <c r="H235" s="433"/>
      <c r="I235" s="1312" t="s">
        <v>84</v>
      </c>
      <c r="J235" s="1313"/>
      <c r="K235" s="1314"/>
      <c r="L235" s="1314"/>
      <c r="M235" s="1315"/>
      <c r="N235" s="1315"/>
      <c r="O235" s="1316"/>
      <c r="P235" s="454"/>
    </row>
    <row r="236" spans="1:16" ht="20.149999999999999" customHeight="1">
      <c r="A236" s="435" t="s">
        <v>85</v>
      </c>
      <c r="B236" s="1244" t="s">
        <v>86</v>
      </c>
      <c r="C236" s="1244"/>
      <c r="D236" s="1270"/>
      <c r="E236" s="1270"/>
      <c r="F236" s="436" t="s">
        <v>3</v>
      </c>
      <c r="G236" s="35"/>
      <c r="H236" s="437"/>
      <c r="I236" s="435" t="s">
        <v>85</v>
      </c>
      <c r="J236" s="1244" t="s">
        <v>86</v>
      </c>
      <c r="K236" s="1244"/>
      <c r="L236" s="1270"/>
      <c r="M236" s="1270"/>
      <c r="N236" s="436" t="s">
        <v>3</v>
      </c>
      <c r="O236" s="35"/>
    </row>
    <row r="237" spans="1:16" ht="20.149999999999999" customHeight="1">
      <c r="A237" s="1271" t="s">
        <v>87</v>
      </c>
      <c r="B237" s="1272"/>
      <c r="C237" s="1273">
        <f>C235-D236-G236</f>
        <v>0</v>
      </c>
      <c r="D237" s="1274"/>
      <c r="E237" s="1275" t="s">
        <v>88</v>
      </c>
      <c r="F237" s="1276"/>
      <c r="G237" s="438" t="str">
        <f>IF(C237*C238=0,"",C237*C238)</f>
        <v/>
      </c>
      <c r="H237" s="431"/>
      <c r="I237" s="1271" t="s">
        <v>87</v>
      </c>
      <c r="J237" s="1272"/>
      <c r="K237" s="1273">
        <f>K235-L236-O236</f>
        <v>0</v>
      </c>
      <c r="L237" s="1274"/>
      <c r="M237" s="1275" t="s">
        <v>88</v>
      </c>
      <c r="N237" s="1276"/>
      <c r="O237" s="438" t="str">
        <f>IF(K237*K238=0,"",K237*K238)</f>
        <v/>
      </c>
    </row>
    <row r="238" spans="1:16" ht="20.149999999999999" customHeight="1">
      <c r="A238" s="1279" t="s">
        <v>89</v>
      </c>
      <c r="B238" s="1280"/>
      <c r="C238" s="1281">
        <f>個表B!C114</f>
        <v>0</v>
      </c>
      <c r="D238" s="1282"/>
      <c r="E238" s="439"/>
      <c r="F238" s="440"/>
      <c r="G238" s="441"/>
      <c r="H238" s="431"/>
      <c r="I238" s="1279" t="s">
        <v>89</v>
      </c>
      <c r="J238" s="1280"/>
      <c r="K238" s="1281">
        <f>個表B!C119</f>
        <v>0</v>
      </c>
      <c r="L238" s="1282"/>
      <c r="M238" s="439"/>
      <c r="N238" s="440"/>
      <c r="O238" s="441"/>
    </row>
    <row r="239" spans="1:16" ht="20.149999999999999" customHeight="1">
      <c r="A239" s="1243" t="s">
        <v>90</v>
      </c>
      <c r="B239" s="1244"/>
      <c r="C239" s="1265" t="str">
        <f>IF(G237="","",SUM(F243:F252))</f>
        <v/>
      </c>
      <c r="D239" s="1266"/>
      <c r="E239" s="1257" t="s">
        <v>91</v>
      </c>
      <c r="F239" s="1258"/>
      <c r="G239" s="442" t="str">
        <f>IF(G237="","",C239/G237)</f>
        <v/>
      </c>
      <c r="H239" s="431"/>
      <c r="I239" s="1243" t="s">
        <v>90</v>
      </c>
      <c r="J239" s="1244"/>
      <c r="K239" s="1265" t="str">
        <f>IF(O237="","",SUM(N243:N252))</f>
        <v/>
      </c>
      <c r="L239" s="1266"/>
      <c r="M239" s="1257" t="s">
        <v>91</v>
      </c>
      <c r="N239" s="1258"/>
      <c r="O239" s="442" t="str">
        <f>IF(O237="","",K239/O237)</f>
        <v/>
      </c>
    </row>
    <row r="240" spans="1:16" ht="20.149999999999999" customHeight="1">
      <c r="A240" s="1259" t="s">
        <v>92</v>
      </c>
      <c r="B240" s="1260"/>
      <c r="C240" s="1261" t="str">
        <f>IF(G237="","",SUM(F243:F253))</f>
        <v/>
      </c>
      <c r="D240" s="1262"/>
      <c r="E240" s="1263" t="s">
        <v>93</v>
      </c>
      <c r="F240" s="1264"/>
      <c r="G240" s="443" t="str">
        <f>IF(G237="","",C240/G237)</f>
        <v/>
      </c>
      <c r="H240" s="431"/>
      <c r="I240" s="1259" t="s">
        <v>92</v>
      </c>
      <c r="J240" s="1260"/>
      <c r="K240" s="1261" t="str">
        <f>IF(O237="","",SUM(N243:N253))</f>
        <v/>
      </c>
      <c r="L240" s="1262"/>
      <c r="M240" s="1263" t="s">
        <v>93</v>
      </c>
      <c r="N240" s="1264"/>
      <c r="O240" s="443" t="str">
        <f>IF(O237="","",K240/O237)</f>
        <v/>
      </c>
    </row>
    <row r="241" spans="1:15" ht="20.149999999999999" customHeight="1">
      <c r="A241" s="1267" t="s">
        <v>372</v>
      </c>
      <c r="B241" s="1268"/>
      <c r="C241" s="1268"/>
      <c r="D241" s="1268"/>
      <c r="E241" s="1268"/>
      <c r="F241" s="1268"/>
      <c r="G241" s="1269"/>
      <c r="H241" s="431"/>
      <c r="I241" s="1267" t="s">
        <v>372</v>
      </c>
      <c r="J241" s="1268"/>
      <c r="K241" s="1268"/>
      <c r="L241" s="1268"/>
      <c r="M241" s="1268"/>
      <c r="N241" s="1268"/>
      <c r="O241" s="1269"/>
    </row>
    <row r="242" spans="1:15" ht="20.149999999999999" customHeight="1">
      <c r="A242" s="1243" t="s">
        <v>94</v>
      </c>
      <c r="B242" s="1244"/>
      <c r="C242" s="1244"/>
      <c r="D242" s="444" t="s">
        <v>47</v>
      </c>
      <c r="E242" s="444" t="s">
        <v>73</v>
      </c>
      <c r="F242" s="444" t="s">
        <v>95</v>
      </c>
      <c r="G242" s="445" t="s">
        <v>96</v>
      </c>
      <c r="H242" s="431"/>
      <c r="I242" s="1243" t="s">
        <v>94</v>
      </c>
      <c r="J242" s="1244"/>
      <c r="K242" s="1244"/>
      <c r="L242" s="444" t="s">
        <v>47</v>
      </c>
      <c r="M242" s="444" t="s">
        <v>73</v>
      </c>
      <c r="N242" s="444" t="s">
        <v>95</v>
      </c>
      <c r="O242" s="445" t="s">
        <v>96</v>
      </c>
    </row>
    <row r="243" spans="1:15" ht="20.149999999999999" customHeight="1">
      <c r="A243" s="1255"/>
      <c r="B243" s="1256"/>
      <c r="C243" s="1256"/>
      <c r="D243" s="36"/>
      <c r="E243" s="446" t="s">
        <v>73</v>
      </c>
      <c r="F243" s="37"/>
      <c r="G243" s="447">
        <f>D243*F243</f>
        <v>0</v>
      </c>
      <c r="H243" s="431"/>
      <c r="I243" s="1255"/>
      <c r="J243" s="1256"/>
      <c r="K243" s="1256"/>
      <c r="L243" s="36"/>
      <c r="M243" s="446" t="s">
        <v>73</v>
      </c>
      <c r="N243" s="37"/>
      <c r="O243" s="447">
        <f>L243*N243</f>
        <v>0</v>
      </c>
    </row>
    <row r="244" spans="1:15" ht="20.149999999999999" customHeight="1">
      <c r="A244" s="1245"/>
      <c r="B244" s="1246"/>
      <c r="C244" s="1246"/>
      <c r="D244" s="38"/>
      <c r="E244" s="448" t="s">
        <v>73</v>
      </c>
      <c r="F244" s="38"/>
      <c r="G244" s="449">
        <f t="shared" ref="G244:G252" si="18">D244*F244</f>
        <v>0</v>
      </c>
      <c r="H244" s="431"/>
      <c r="I244" s="1245"/>
      <c r="J244" s="1246"/>
      <c r="K244" s="1246"/>
      <c r="L244" s="38"/>
      <c r="M244" s="448" t="s">
        <v>73</v>
      </c>
      <c r="N244" s="38"/>
      <c r="O244" s="449">
        <f t="shared" ref="O244:O252" si="19">L244*N244</f>
        <v>0</v>
      </c>
    </row>
    <row r="245" spans="1:15" ht="20.149999999999999" customHeight="1">
      <c r="A245" s="1245"/>
      <c r="B245" s="1246"/>
      <c r="C245" s="1246"/>
      <c r="D245" s="38"/>
      <c r="E245" s="448" t="s">
        <v>73</v>
      </c>
      <c r="F245" s="38"/>
      <c r="G245" s="449">
        <f t="shared" si="18"/>
        <v>0</v>
      </c>
      <c r="H245" s="431"/>
      <c r="I245" s="1245"/>
      <c r="J245" s="1246"/>
      <c r="K245" s="1246"/>
      <c r="L245" s="38"/>
      <c r="M245" s="448" t="s">
        <v>73</v>
      </c>
      <c r="N245" s="38"/>
      <c r="O245" s="449">
        <f t="shared" si="19"/>
        <v>0</v>
      </c>
    </row>
    <row r="246" spans="1:15" ht="20.149999999999999" customHeight="1">
      <c r="A246" s="1245"/>
      <c r="B246" s="1246"/>
      <c r="C246" s="1246"/>
      <c r="D246" s="38"/>
      <c r="E246" s="448" t="s">
        <v>73</v>
      </c>
      <c r="F246" s="38"/>
      <c r="G246" s="449">
        <f t="shared" si="18"/>
        <v>0</v>
      </c>
      <c r="H246" s="431"/>
      <c r="I246" s="1245"/>
      <c r="J246" s="1246"/>
      <c r="K246" s="1246"/>
      <c r="L246" s="38"/>
      <c r="M246" s="448" t="s">
        <v>73</v>
      </c>
      <c r="N246" s="38"/>
      <c r="O246" s="449">
        <f t="shared" si="19"/>
        <v>0</v>
      </c>
    </row>
    <row r="247" spans="1:15" ht="20.149999999999999" customHeight="1">
      <c r="A247" s="1245"/>
      <c r="B247" s="1246"/>
      <c r="C247" s="1246"/>
      <c r="D247" s="38"/>
      <c r="E247" s="448" t="s">
        <v>73</v>
      </c>
      <c r="F247" s="38"/>
      <c r="G247" s="449">
        <f t="shared" si="18"/>
        <v>0</v>
      </c>
      <c r="H247" s="431"/>
      <c r="I247" s="1245"/>
      <c r="J247" s="1246"/>
      <c r="K247" s="1246"/>
      <c r="L247" s="38"/>
      <c r="M247" s="448" t="s">
        <v>73</v>
      </c>
      <c r="N247" s="38"/>
      <c r="O247" s="449">
        <f t="shared" si="19"/>
        <v>0</v>
      </c>
    </row>
    <row r="248" spans="1:15" ht="20.149999999999999" customHeight="1">
      <c r="A248" s="1245"/>
      <c r="B248" s="1246"/>
      <c r="C248" s="1246"/>
      <c r="D248" s="38"/>
      <c r="E248" s="448" t="s">
        <v>73</v>
      </c>
      <c r="F248" s="38"/>
      <c r="G248" s="449">
        <f t="shared" si="18"/>
        <v>0</v>
      </c>
      <c r="H248" s="431"/>
      <c r="I248" s="1245"/>
      <c r="J248" s="1246"/>
      <c r="K248" s="1246"/>
      <c r="L248" s="38"/>
      <c r="M248" s="448" t="s">
        <v>73</v>
      </c>
      <c r="N248" s="38"/>
      <c r="O248" s="449">
        <f t="shared" si="19"/>
        <v>0</v>
      </c>
    </row>
    <row r="249" spans="1:15" ht="20.149999999999999" customHeight="1">
      <c r="A249" s="1245"/>
      <c r="B249" s="1246"/>
      <c r="C249" s="1246"/>
      <c r="D249" s="38"/>
      <c r="E249" s="448" t="s">
        <v>73</v>
      </c>
      <c r="F249" s="38"/>
      <c r="G249" s="449">
        <f t="shared" si="18"/>
        <v>0</v>
      </c>
      <c r="H249" s="431"/>
      <c r="I249" s="1245"/>
      <c r="J249" s="1246"/>
      <c r="K249" s="1246"/>
      <c r="L249" s="38"/>
      <c r="M249" s="448" t="s">
        <v>73</v>
      </c>
      <c r="N249" s="38"/>
      <c r="O249" s="449">
        <f t="shared" si="19"/>
        <v>0</v>
      </c>
    </row>
    <row r="250" spans="1:15" ht="20.149999999999999" customHeight="1">
      <c r="A250" s="1245"/>
      <c r="B250" s="1246"/>
      <c r="C250" s="1246"/>
      <c r="D250" s="38"/>
      <c r="E250" s="448" t="s">
        <v>73</v>
      </c>
      <c r="F250" s="38"/>
      <c r="G250" s="449">
        <f t="shared" si="18"/>
        <v>0</v>
      </c>
      <c r="H250" s="431"/>
      <c r="I250" s="1245"/>
      <c r="J250" s="1246"/>
      <c r="K250" s="1246"/>
      <c r="L250" s="38"/>
      <c r="M250" s="448" t="s">
        <v>73</v>
      </c>
      <c r="N250" s="38"/>
      <c r="O250" s="449">
        <f t="shared" si="19"/>
        <v>0</v>
      </c>
    </row>
    <row r="251" spans="1:15" ht="20.149999999999999" customHeight="1">
      <c r="A251" s="1245"/>
      <c r="B251" s="1246"/>
      <c r="C251" s="1246"/>
      <c r="D251" s="38"/>
      <c r="E251" s="448" t="s">
        <v>73</v>
      </c>
      <c r="F251" s="38"/>
      <c r="G251" s="449">
        <f t="shared" si="18"/>
        <v>0</v>
      </c>
      <c r="H251" s="431"/>
      <c r="I251" s="1245"/>
      <c r="J251" s="1246"/>
      <c r="K251" s="1246"/>
      <c r="L251" s="38"/>
      <c r="M251" s="448" t="s">
        <v>73</v>
      </c>
      <c r="N251" s="38"/>
      <c r="O251" s="449">
        <f t="shared" si="19"/>
        <v>0</v>
      </c>
    </row>
    <row r="252" spans="1:15" ht="20.149999999999999" customHeight="1">
      <c r="A252" s="1245"/>
      <c r="B252" s="1246"/>
      <c r="C252" s="1246"/>
      <c r="D252" s="38"/>
      <c r="E252" s="448" t="s">
        <v>73</v>
      </c>
      <c r="F252" s="38"/>
      <c r="G252" s="449">
        <f t="shared" si="18"/>
        <v>0</v>
      </c>
      <c r="H252" s="431"/>
      <c r="I252" s="1245"/>
      <c r="J252" s="1246"/>
      <c r="K252" s="1246"/>
      <c r="L252" s="38"/>
      <c r="M252" s="448" t="s">
        <v>73</v>
      </c>
      <c r="N252" s="38"/>
      <c r="O252" s="449">
        <f t="shared" si="19"/>
        <v>0</v>
      </c>
    </row>
    <row r="253" spans="1:15" ht="20.149999999999999" customHeight="1">
      <c r="A253" s="1247" t="s">
        <v>97</v>
      </c>
      <c r="B253" s="1248"/>
      <c r="C253" s="1249"/>
      <c r="D253" s="450"/>
      <c r="E253" s="451" t="s">
        <v>73</v>
      </c>
      <c r="F253" s="39"/>
      <c r="G253" s="452">
        <f>D253*F253</f>
        <v>0</v>
      </c>
      <c r="H253" s="431"/>
      <c r="I253" s="1247" t="s">
        <v>97</v>
      </c>
      <c r="J253" s="1248"/>
      <c r="K253" s="1249"/>
      <c r="L253" s="450"/>
      <c r="M253" s="451" t="s">
        <v>73</v>
      </c>
      <c r="N253" s="39"/>
      <c r="O253" s="452">
        <f>L253*N253</f>
        <v>0</v>
      </c>
    </row>
    <row r="254" spans="1:15" ht="20.149999999999999" customHeight="1">
      <c r="A254" s="1250" t="s">
        <v>98</v>
      </c>
      <c r="B254" s="1251"/>
      <c r="C254" s="1251"/>
      <c r="D254" s="1251"/>
      <c r="E254" s="1251"/>
      <c r="F254" s="1252"/>
      <c r="G254" s="453">
        <f>SUM(G243:G253)</f>
        <v>0</v>
      </c>
      <c r="H254" s="431"/>
      <c r="I254" s="1250" t="s">
        <v>98</v>
      </c>
      <c r="J254" s="1251"/>
      <c r="K254" s="1251"/>
      <c r="L254" s="1251"/>
      <c r="M254" s="1251"/>
      <c r="N254" s="1252"/>
      <c r="O254" s="453">
        <f>SUM(O243:O253)</f>
        <v>0</v>
      </c>
    </row>
    <row r="255" spans="1:15" ht="20.149999999999999" customHeight="1">
      <c r="A255" s="1253" t="s">
        <v>352</v>
      </c>
      <c r="B255" s="1254"/>
      <c r="C255" s="1254"/>
      <c r="D255" s="1254"/>
      <c r="E255" s="1254"/>
      <c r="F255" s="1254"/>
      <c r="G255" s="40"/>
      <c r="H255" s="431"/>
      <c r="I255" s="1253" t="s">
        <v>352</v>
      </c>
      <c r="J255" s="1254"/>
      <c r="K255" s="1254"/>
      <c r="L255" s="1254"/>
      <c r="M255" s="1254"/>
      <c r="N255" s="1254"/>
      <c r="O255" s="40"/>
    </row>
    <row r="256" spans="1:15" ht="20.149999999999999" customHeight="1">
      <c r="A256" s="1243" t="s">
        <v>66</v>
      </c>
      <c r="B256" s="1244"/>
      <c r="C256" s="1244"/>
      <c r="D256" s="1244"/>
      <c r="E256" s="1244"/>
      <c r="F256" s="1244"/>
      <c r="G256" s="453">
        <f>G254+G255</f>
        <v>0</v>
      </c>
      <c r="H256" s="431"/>
      <c r="I256" s="1243" t="s">
        <v>66</v>
      </c>
      <c r="J256" s="1244"/>
      <c r="K256" s="1244"/>
      <c r="L256" s="1244"/>
      <c r="M256" s="1244"/>
      <c r="N256" s="1244"/>
      <c r="O256" s="453">
        <f>O254+O255</f>
        <v>0</v>
      </c>
    </row>
    <row r="257" spans="1:16" ht="20.149999999999999" customHeight="1">
      <c r="A257" s="418">
        <v>21</v>
      </c>
      <c r="I257" s="418">
        <v>22</v>
      </c>
    </row>
    <row r="258" spans="1:16" s="434" customFormat="1" ht="30" customHeight="1">
      <c r="A258" s="1277" t="s">
        <v>340</v>
      </c>
      <c r="B258" s="1278"/>
      <c r="C258" s="1289">
        <f>個表B!B126</f>
        <v>0</v>
      </c>
      <c r="D258" s="1317"/>
      <c r="E258" s="1291" t="s">
        <v>333</v>
      </c>
      <c r="F258" s="1318"/>
      <c r="G258" s="432">
        <f>個表B!B127</f>
        <v>0</v>
      </c>
      <c r="H258" s="433"/>
      <c r="I258" s="1277" t="s">
        <v>340</v>
      </c>
      <c r="J258" s="1278"/>
      <c r="K258" s="1289">
        <f>個表B!B131</f>
        <v>0</v>
      </c>
      <c r="L258" s="1317"/>
      <c r="M258" s="1291" t="s">
        <v>333</v>
      </c>
      <c r="N258" s="1318"/>
      <c r="O258" s="432">
        <f>個表B!B132</f>
        <v>0</v>
      </c>
      <c r="P258" s="454"/>
    </row>
    <row r="259" spans="1:16" s="434" customFormat="1" ht="30" customHeight="1">
      <c r="A259" s="1277" t="s">
        <v>346</v>
      </c>
      <c r="B259" s="1278"/>
      <c r="C259" s="1241">
        <f>個表B!B129</f>
        <v>0</v>
      </c>
      <c r="D259" s="1242"/>
      <c r="E259" s="1277" t="s">
        <v>83</v>
      </c>
      <c r="F259" s="1278"/>
      <c r="G259" s="34">
        <f>個表B!B128</f>
        <v>0</v>
      </c>
      <c r="H259" s="433"/>
      <c r="I259" s="1277" t="s">
        <v>346</v>
      </c>
      <c r="J259" s="1278"/>
      <c r="K259" s="1241">
        <f>個表B!B134</f>
        <v>0</v>
      </c>
      <c r="L259" s="1242"/>
      <c r="M259" s="1277" t="s">
        <v>83</v>
      </c>
      <c r="N259" s="1278"/>
      <c r="O259" s="34">
        <f>個表B!B133</f>
        <v>0</v>
      </c>
      <c r="P259" s="454"/>
    </row>
    <row r="260" spans="1:16" ht="20.149999999999999" customHeight="1">
      <c r="A260" s="1279" t="s">
        <v>84</v>
      </c>
      <c r="B260" s="1280"/>
      <c r="C260" s="1283"/>
      <c r="D260" s="1283"/>
      <c r="E260" s="1284"/>
      <c r="F260" s="1284"/>
      <c r="G260" s="1285"/>
      <c r="H260" s="431"/>
      <c r="I260" s="1279" t="s">
        <v>84</v>
      </c>
      <c r="J260" s="1280"/>
      <c r="K260" s="1283"/>
      <c r="L260" s="1283"/>
      <c r="M260" s="1284"/>
      <c r="N260" s="1284"/>
      <c r="O260" s="1285"/>
    </row>
    <row r="261" spans="1:16" ht="20.149999999999999" customHeight="1">
      <c r="A261" s="435" t="s">
        <v>85</v>
      </c>
      <c r="B261" s="1244" t="s">
        <v>86</v>
      </c>
      <c r="C261" s="1244"/>
      <c r="D261" s="1270"/>
      <c r="E261" s="1270"/>
      <c r="F261" s="436" t="s">
        <v>3</v>
      </c>
      <c r="G261" s="35"/>
      <c r="H261" s="437"/>
      <c r="I261" s="435" t="s">
        <v>85</v>
      </c>
      <c r="J261" s="1244" t="s">
        <v>86</v>
      </c>
      <c r="K261" s="1244"/>
      <c r="L261" s="1270"/>
      <c r="M261" s="1270"/>
      <c r="N261" s="436" t="s">
        <v>3</v>
      </c>
      <c r="O261" s="35"/>
    </row>
    <row r="262" spans="1:16" ht="20.149999999999999" customHeight="1">
      <c r="A262" s="1271" t="s">
        <v>87</v>
      </c>
      <c r="B262" s="1272"/>
      <c r="C262" s="1273">
        <f>C260-D261-G261</f>
        <v>0</v>
      </c>
      <c r="D262" s="1274"/>
      <c r="E262" s="1275" t="s">
        <v>88</v>
      </c>
      <c r="F262" s="1276"/>
      <c r="G262" s="438" t="str">
        <f>IF(C262*C263=0,"",C262*C263)</f>
        <v/>
      </c>
      <c r="H262" s="431"/>
      <c r="I262" s="1271" t="s">
        <v>87</v>
      </c>
      <c r="J262" s="1272"/>
      <c r="K262" s="1273">
        <f>K260-L261-O261</f>
        <v>0</v>
      </c>
      <c r="L262" s="1274"/>
      <c r="M262" s="1275" t="s">
        <v>88</v>
      </c>
      <c r="N262" s="1276"/>
      <c r="O262" s="438" t="str">
        <f>IF(K262*K263=0,"",K262*K263)</f>
        <v/>
      </c>
    </row>
    <row r="263" spans="1:16" ht="20.149999999999999" customHeight="1">
      <c r="A263" s="1279" t="s">
        <v>89</v>
      </c>
      <c r="B263" s="1280"/>
      <c r="C263" s="1281">
        <f>個表B!C129</f>
        <v>0</v>
      </c>
      <c r="D263" s="1282"/>
      <c r="E263" s="439"/>
      <c r="F263" s="440"/>
      <c r="G263" s="441"/>
      <c r="H263" s="431"/>
      <c r="I263" s="1279" t="s">
        <v>89</v>
      </c>
      <c r="J263" s="1280"/>
      <c r="K263" s="1281">
        <f>個表B!C134</f>
        <v>0</v>
      </c>
      <c r="L263" s="1282"/>
      <c r="M263" s="439"/>
      <c r="N263" s="440"/>
      <c r="O263" s="441"/>
    </row>
    <row r="264" spans="1:16" ht="20.149999999999999" customHeight="1">
      <c r="A264" s="1243" t="s">
        <v>90</v>
      </c>
      <c r="B264" s="1244"/>
      <c r="C264" s="1265" t="str">
        <f>IF(G262="","",SUM(F268:F277))</f>
        <v/>
      </c>
      <c r="D264" s="1266"/>
      <c r="E264" s="1257" t="s">
        <v>91</v>
      </c>
      <c r="F264" s="1258"/>
      <c r="G264" s="442" t="str">
        <f>IF(G262="","",C264/G262)</f>
        <v/>
      </c>
      <c r="H264" s="431"/>
      <c r="I264" s="1243" t="s">
        <v>90</v>
      </c>
      <c r="J264" s="1244"/>
      <c r="K264" s="1265" t="str">
        <f>IF(O262="","",SUM(N268:N277))</f>
        <v/>
      </c>
      <c r="L264" s="1266"/>
      <c r="M264" s="1257" t="s">
        <v>91</v>
      </c>
      <c r="N264" s="1258"/>
      <c r="O264" s="442" t="str">
        <f>IF(O262="","",K264/O262)</f>
        <v/>
      </c>
    </row>
    <row r="265" spans="1:16" ht="20.149999999999999" customHeight="1">
      <c r="A265" s="1259" t="s">
        <v>92</v>
      </c>
      <c r="B265" s="1260"/>
      <c r="C265" s="1261" t="str">
        <f>IF(G262="","",SUM(F268:F278))</f>
        <v/>
      </c>
      <c r="D265" s="1262"/>
      <c r="E265" s="1263" t="s">
        <v>93</v>
      </c>
      <c r="F265" s="1264"/>
      <c r="G265" s="443" t="str">
        <f>IF(G262="","",C265/G262)</f>
        <v/>
      </c>
      <c r="H265" s="431"/>
      <c r="I265" s="1259" t="s">
        <v>92</v>
      </c>
      <c r="J265" s="1260"/>
      <c r="K265" s="1261" t="str">
        <f>IF(O262="","",SUM(N268:N278))</f>
        <v/>
      </c>
      <c r="L265" s="1262"/>
      <c r="M265" s="1263" t="s">
        <v>93</v>
      </c>
      <c r="N265" s="1264"/>
      <c r="O265" s="443" t="str">
        <f>IF(O262="","",K265/O262)</f>
        <v/>
      </c>
    </row>
    <row r="266" spans="1:16" ht="20.149999999999999" customHeight="1">
      <c r="A266" s="1267" t="s">
        <v>372</v>
      </c>
      <c r="B266" s="1268"/>
      <c r="C266" s="1268"/>
      <c r="D266" s="1268"/>
      <c r="E266" s="1268"/>
      <c r="F266" s="1268"/>
      <c r="G266" s="1269"/>
      <c r="H266" s="431"/>
      <c r="I266" s="1267" t="s">
        <v>372</v>
      </c>
      <c r="J266" s="1268"/>
      <c r="K266" s="1268"/>
      <c r="L266" s="1268"/>
      <c r="M266" s="1268"/>
      <c r="N266" s="1268"/>
      <c r="O266" s="1269"/>
    </row>
    <row r="267" spans="1:16" ht="20.149999999999999" customHeight="1">
      <c r="A267" s="1243" t="s">
        <v>94</v>
      </c>
      <c r="B267" s="1244"/>
      <c r="C267" s="1244"/>
      <c r="D267" s="444" t="s">
        <v>47</v>
      </c>
      <c r="E267" s="444" t="s">
        <v>73</v>
      </c>
      <c r="F267" s="444" t="s">
        <v>95</v>
      </c>
      <c r="G267" s="445" t="s">
        <v>96</v>
      </c>
      <c r="H267" s="431"/>
      <c r="I267" s="1243" t="s">
        <v>94</v>
      </c>
      <c r="J267" s="1244"/>
      <c r="K267" s="1244"/>
      <c r="L267" s="444" t="s">
        <v>47</v>
      </c>
      <c r="M267" s="444" t="s">
        <v>73</v>
      </c>
      <c r="N267" s="444" t="s">
        <v>95</v>
      </c>
      <c r="O267" s="445" t="s">
        <v>96</v>
      </c>
    </row>
    <row r="268" spans="1:16" ht="20.149999999999999" customHeight="1">
      <c r="A268" s="1255"/>
      <c r="B268" s="1256"/>
      <c r="C268" s="1256"/>
      <c r="D268" s="36"/>
      <c r="E268" s="446" t="s">
        <v>73</v>
      </c>
      <c r="F268" s="37"/>
      <c r="G268" s="447">
        <f>D268*F268</f>
        <v>0</v>
      </c>
      <c r="H268" s="431"/>
      <c r="I268" s="1255"/>
      <c r="J268" s="1256"/>
      <c r="K268" s="1256"/>
      <c r="L268" s="36"/>
      <c r="M268" s="446" t="s">
        <v>73</v>
      </c>
      <c r="N268" s="37"/>
      <c r="O268" s="447">
        <f>L268*N268</f>
        <v>0</v>
      </c>
    </row>
    <row r="269" spans="1:16" ht="20.149999999999999" customHeight="1">
      <c r="A269" s="1245"/>
      <c r="B269" s="1246"/>
      <c r="C269" s="1246"/>
      <c r="D269" s="38"/>
      <c r="E269" s="448" t="s">
        <v>73</v>
      </c>
      <c r="F269" s="38"/>
      <c r="G269" s="449">
        <f t="shared" ref="G269:G277" si="20">D269*F269</f>
        <v>0</v>
      </c>
      <c r="H269" s="431"/>
      <c r="I269" s="1245"/>
      <c r="J269" s="1246"/>
      <c r="K269" s="1246"/>
      <c r="L269" s="38"/>
      <c r="M269" s="448" t="s">
        <v>73</v>
      </c>
      <c r="N269" s="38"/>
      <c r="O269" s="449">
        <f t="shared" ref="O269:O277" si="21">L269*N269</f>
        <v>0</v>
      </c>
    </row>
    <row r="270" spans="1:16" ht="20.149999999999999" customHeight="1">
      <c r="A270" s="1245"/>
      <c r="B270" s="1246"/>
      <c r="C270" s="1246"/>
      <c r="D270" s="38"/>
      <c r="E270" s="448" t="s">
        <v>73</v>
      </c>
      <c r="F270" s="38"/>
      <c r="G270" s="449">
        <f t="shared" si="20"/>
        <v>0</v>
      </c>
      <c r="H270" s="431"/>
      <c r="I270" s="1245"/>
      <c r="J270" s="1246"/>
      <c r="K270" s="1246"/>
      <c r="L270" s="38"/>
      <c r="M270" s="448" t="s">
        <v>73</v>
      </c>
      <c r="N270" s="38"/>
      <c r="O270" s="449">
        <f t="shared" si="21"/>
        <v>0</v>
      </c>
    </row>
    <row r="271" spans="1:16" ht="20.149999999999999" customHeight="1">
      <c r="A271" s="1245"/>
      <c r="B271" s="1246"/>
      <c r="C271" s="1246"/>
      <c r="D271" s="38"/>
      <c r="E271" s="448" t="s">
        <v>73</v>
      </c>
      <c r="F271" s="38"/>
      <c r="G271" s="449">
        <f t="shared" si="20"/>
        <v>0</v>
      </c>
      <c r="H271" s="431"/>
      <c r="I271" s="1245"/>
      <c r="J271" s="1246"/>
      <c r="K271" s="1246"/>
      <c r="L271" s="38"/>
      <c r="M271" s="448" t="s">
        <v>73</v>
      </c>
      <c r="N271" s="38"/>
      <c r="O271" s="449">
        <f t="shared" si="21"/>
        <v>0</v>
      </c>
    </row>
    <row r="272" spans="1:16" ht="20.149999999999999" customHeight="1">
      <c r="A272" s="1245"/>
      <c r="B272" s="1246"/>
      <c r="C272" s="1246"/>
      <c r="D272" s="38"/>
      <c r="E272" s="448" t="s">
        <v>73</v>
      </c>
      <c r="F272" s="38"/>
      <c r="G272" s="449">
        <f t="shared" si="20"/>
        <v>0</v>
      </c>
      <c r="H272" s="431"/>
      <c r="I272" s="1245"/>
      <c r="J272" s="1246"/>
      <c r="K272" s="1246"/>
      <c r="L272" s="38"/>
      <c r="M272" s="448" t="s">
        <v>73</v>
      </c>
      <c r="N272" s="38"/>
      <c r="O272" s="449">
        <f t="shared" si="21"/>
        <v>0</v>
      </c>
    </row>
    <row r="273" spans="1:16" ht="20.149999999999999" customHeight="1">
      <c r="A273" s="1245"/>
      <c r="B273" s="1246"/>
      <c r="C273" s="1246"/>
      <c r="D273" s="38"/>
      <c r="E273" s="448" t="s">
        <v>73</v>
      </c>
      <c r="F273" s="38"/>
      <c r="G273" s="449">
        <f t="shared" si="20"/>
        <v>0</v>
      </c>
      <c r="H273" s="431"/>
      <c r="I273" s="1245"/>
      <c r="J273" s="1246"/>
      <c r="K273" s="1246"/>
      <c r="L273" s="38"/>
      <c r="M273" s="448" t="s">
        <v>73</v>
      </c>
      <c r="N273" s="38"/>
      <c r="O273" s="449">
        <f t="shared" si="21"/>
        <v>0</v>
      </c>
    </row>
    <row r="274" spans="1:16" ht="20.149999999999999" customHeight="1">
      <c r="A274" s="1245"/>
      <c r="B274" s="1246"/>
      <c r="C274" s="1246"/>
      <c r="D274" s="38"/>
      <c r="E274" s="448" t="s">
        <v>73</v>
      </c>
      <c r="F274" s="38"/>
      <c r="G274" s="449">
        <f t="shared" si="20"/>
        <v>0</v>
      </c>
      <c r="H274" s="431"/>
      <c r="I274" s="1245"/>
      <c r="J274" s="1246"/>
      <c r="K274" s="1246"/>
      <c r="L274" s="38"/>
      <c r="M274" s="448" t="s">
        <v>73</v>
      </c>
      <c r="N274" s="38"/>
      <c r="O274" s="449">
        <f t="shared" si="21"/>
        <v>0</v>
      </c>
    </row>
    <row r="275" spans="1:16" ht="20.149999999999999" customHeight="1">
      <c r="A275" s="1245"/>
      <c r="B275" s="1246"/>
      <c r="C275" s="1246"/>
      <c r="D275" s="38"/>
      <c r="E275" s="448" t="s">
        <v>73</v>
      </c>
      <c r="F275" s="38"/>
      <c r="G275" s="449">
        <f t="shared" si="20"/>
        <v>0</v>
      </c>
      <c r="H275" s="431"/>
      <c r="I275" s="1245"/>
      <c r="J275" s="1246"/>
      <c r="K275" s="1246"/>
      <c r="L275" s="38"/>
      <c r="M275" s="448" t="s">
        <v>73</v>
      </c>
      <c r="N275" s="38"/>
      <c r="O275" s="449">
        <f t="shared" si="21"/>
        <v>0</v>
      </c>
    </row>
    <row r="276" spans="1:16" ht="20.149999999999999" customHeight="1">
      <c r="A276" s="1245"/>
      <c r="B276" s="1246"/>
      <c r="C276" s="1246"/>
      <c r="D276" s="38"/>
      <c r="E276" s="448" t="s">
        <v>73</v>
      </c>
      <c r="F276" s="38"/>
      <c r="G276" s="449">
        <f t="shared" si="20"/>
        <v>0</v>
      </c>
      <c r="H276" s="431"/>
      <c r="I276" s="1245"/>
      <c r="J276" s="1246"/>
      <c r="K276" s="1246"/>
      <c r="L276" s="38"/>
      <c r="M276" s="448" t="s">
        <v>73</v>
      </c>
      <c r="N276" s="38"/>
      <c r="O276" s="449">
        <f t="shared" si="21"/>
        <v>0</v>
      </c>
    </row>
    <row r="277" spans="1:16" ht="20.149999999999999" customHeight="1">
      <c r="A277" s="1245"/>
      <c r="B277" s="1246"/>
      <c r="C277" s="1246"/>
      <c r="D277" s="38"/>
      <c r="E277" s="448" t="s">
        <v>73</v>
      </c>
      <c r="F277" s="38"/>
      <c r="G277" s="449">
        <f t="shared" si="20"/>
        <v>0</v>
      </c>
      <c r="H277" s="431"/>
      <c r="I277" s="1245"/>
      <c r="J277" s="1246"/>
      <c r="K277" s="1246"/>
      <c r="L277" s="38"/>
      <c r="M277" s="448" t="s">
        <v>73</v>
      </c>
      <c r="N277" s="38"/>
      <c r="O277" s="449">
        <f t="shared" si="21"/>
        <v>0</v>
      </c>
    </row>
    <row r="278" spans="1:16" ht="20.149999999999999" customHeight="1">
      <c r="A278" s="1247" t="s">
        <v>97</v>
      </c>
      <c r="B278" s="1248"/>
      <c r="C278" s="1249"/>
      <c r="D278" s="450"/>
      <c r="E278" s="451" t="s">
        <v>73</v>
      </c>
      <c r="F278" s="39"/>
      <c r="G278" s="452">
        <f>D278*F278</f>
        <v>0</v>
      </c>
      <c r="H278" s="431"/>
      <c r="I278" s="1247" t="s">
        <v>97</v>
      </c>
      <c r="J278" s="1248"/>
      <c r="K278" s="1249"/>
      <c r="L278" s="450"/>
      <c r="M278" s="451" t="s">
        <v>73</v>
      </c>
      <c r="N278" s="39"/>
      <c r="O278" s="452">
        <f>L278*N278</f>
        <v>0</v>
      </c>
    </row>
    <row r="279" spans="1:16" ht="20.149999999999999" customHeight="1">
      <c r="A279" s="1250" t="s">
        <v>98</v>
      </c>
      <c r="B279" s="1251"/>
      <c r="C279" s="1251"/>
      <c r="D279" s="1251"/>
      <c r="E279" s="1251"/>
      <c r="F279" s="1252"/>
      <c r="G279" s="453">
        <f>SUM(G268:G278)</f>
        <v>0</v>
      </c>
      <c r="H279" s="431"/>
      <c r="I279" s="1250" t="s">
        <v>98</v>
      </c>
      <c r="J279" s="1251"/>
      <c r="K279" s="1251"/>
      <c r="L279" s="1251"/>
      <c r="M279" s="1251"/>
      <c r="N279" s="1252"/>
      <c r="O279" s="453">
        <f>SUM(O268:O278)</f>
        <v>0</v>
      </c>
    </row>
    <row r="280" spans="1:16" ht="20.149999999999999" customHeight="1">
      <c r="A280" s="1253" t="s">
        <v>352</v>
      </c>
      <c r="B280" s="1254"/>
      <c r="C280" s="1254"/>
      <c r="D280" s="1254"/>
      <c r="E280" s="1254"/>
      <c r="F280" s="1254"/>
      <c r="G280" s="40"/>
      <c r="H280" s="431"/>
      <c r="I280" s="1253" t="s">
        <v>352</v>
      </c>
      <c r="J280" s="1254"/>
      <c r="K280" s="1254"/>
      <c r="L280" s="1254"/>
      <c r="M280" s="1254"/>
      <c r="N280" s="1254"/>
      <c r="O280" s="40"/>
    </row>
    <row r="281" spans="1:16" ht="20.149999999999999" customHeight="1">
      <c r="A281" s="1243" t="s">
        <v>66</v>
      </c>
      <c r="B281" s="1244"/>
      <c r="C281" s="1244"/>
      <c r="D281" s="1244"/>
      <c r="E281" s="1244"/>
      <c r="F281" s="1244"/>
      <c r="G281" s="453">
        <f>G279+G280</f>
        <v>0</v>
      </c>
      <c r="H281" s="431"/>
      <c r="I281" s="1243" t="s">
        <v>66</v>
      </c>
      <c r="J281" s="1244"/>
      <c r="K281" s="1244"/>
      <c r="L281" s="1244"/>
      <c r="M281" s="1244"/>
      <c r="N281" s="1244"/>
      <c r="O281" s="453">
        <f>O279+O280</f>
        <v>0</v>
      </c>
    </row>
    <row r="282" spans="1:16" ht="19.5" customHeight="1">
      <c r="A282" s="418">
        <v>23</v>
      </c>
      <c r="I282" s="418">
        <v>24</v>
      </c>
    </row>
    <row r="283" spans="1:16" s="434" customFormat="1" ht="30" customHeight="1">
      <c r="A283" s="1277" t="s">
        <v>340</v>
      </c>
      <c r="B283" s="1278"/>
      <c r="C283" s="1289">
        <f>個表B!B136</f>
        <v>0</v>
      </c>
      <c r="D283" s="1317"/>
      <c r="E283" s="1291" t="s">
        <v>333</v>
      </c>
      <c r="F283" s="1318"/>
      <c r="G283" s="432">
        <f>個表B!B137</f>
        <v>0</v>
      </c>
      <c r="H283" s="433"/>
      <c r="I283" s="1277" t="s">
        <v>340</v>
      </c>
      <c r="J283" s="1278"/>
      <c r="K283" s="1289">
        <f>個表B!B141</f>
        <v>0</v>
      </c>
      <c r="L283" s="1317"/>
      <c r="M283" s="1291" t="s">
        <v>333</v>
      </c>
      <c r="N283" s="1318"/>
      <c r="O283" s="432">
        <f>個表B!B142</f>
        <v>0</v>
      </c>
      <c r="P283" s="454"/>
    </row>
    <row r="284" spans="1:16" s="434" customFormat="1" ht="30" customHeight="1">
      <c r="A284" s="1277" t="s">
        <v>346</v>
      </c>
      <c r="B284" s="1278"/>
      <c r="C284" s="1241">
        <f>個表B!B139</f>
        <v>0</v>
      </c>
      <c r="D284" s="1242"/>
      <c r="E284" s="1277" t="s">
        <v>83</v>
      </c>
      <c r="F284" s="1278"/>
      <c r="G284" s="34">
        <f>個表B!B138</f>
        <v>0</v>
      </c>
      <c r="H284" s="433"/>
      <c r="I284" s="1277" t="s">
        <v>346</v>
      </c>
      <c r="J284" s="1278"/>
      <c r="K284" s="1241">
        <f>個表B!B144</f>
        <v>0</v>
      </c>
      <c r="L284" s="1242"/>
      <c r="M284" s="1277" t="s">
        <v>83</v>
      </c>
      <c r="N284" s="1278"/>
      <c r="O284" s="34">
        <f>個表B!B143</f>
        <v>0</v>
      </c>
      <c r="P284" s="454"/>
    </row>
    <row r="285" spans="1:16" ht="20.149999999999999" customHeight="1">
      <c r="A285" s="1279" t="s">
        <v>84</v>
      </c>
      <c r="B285" s="1280"/>
      <c r="C285" s="1283"/>
      <c r="D285" s="1283"/>
      <c r="E285" s="1284"/>
      <c r="F285" s="1284"/>
      <c r="G285" s="1285"/>
      <c r="H285" s="431"/>
      <c r="I285" s="1279" t="s">
        <v>84</v>
      </c>
      <c r="J285" s="1280"/>
      <c r="K285" s="1283"/>
      <c r="L285" s="1283"/>
      <c r="M285" s="1284"/>
      <c r="N285" s="1284"/>
      <c r="O285" s="1285"/>
    </row>
    <row r="286" spans="1:16" ht="20.149999999999999" customHeight="1">
      <c r="A286" s="435" t="s">
        <v>85</v>
      </c>
      <c r="B286" s="1244" t="s">
        <v>86</v>
      </c>
      <c r="C286" s="1244"/>
      <c r="D286" s="1270"/>
      <c r="E286" s="1270"/>
      <c r="F286" s="436" t="s">
        <v>3</v>
      </c>
      <c r="G286" s="35"/>
      <c r="H286" s="437"/>
      <c r="I286" s="435" t="s">
        <v>85</v>
      </c>
      <c r="J286" s="1244" t="s">
        <v>86</v>
      </c>
      <c r="K286" s="1244"/>
      <c r="L286" s="1270"/>
      <c r="M286" s="1270"/>
      <c r="N286" s="436" t="s">
        <v>3</v>
      </c>
      <c r="O286" s="35"/>
    </row>
    <row r="287" spans="1:16" ht="20.149999999999999" customHeight="1">
      <c r="A287" s="1271" t="s">
        <v>87</v>
      </c>
      <c r="B287" s="1272"/>
      <c r="C287" s="1273">
        <f>C285-D286-G286</f>
        <v>0</v>
      </c>
      <c r="D287" s="1274"/>
      <c r="E287" s="1275" t="s">
        <v>88</v>
      </c>
      <c r="F287" s="1276"/>
      <c r="G287" s="438" t="str">
        <f>IF(C287*C288=0,"",C287*C288)</f>
        <v/>
      </c>
      <c r="H287" s="431"/>
      <c r="I287" s="1271" t="s">
        <v>87</v>
      </c>
      <c r="J287" s="1272"/>
      <c r="K287" s="1273">
        <f>K285-L286-O286</f>
        <v>0</v>
      </c>
      <c r="L287" s="1274"/>
      <c r="M287" s="1275" t="s">
        <v>88</v>
      </c>
      <c r="N287" s="1276"/>
      <c r="O287" s="438" t="str">
        <f>IF(K287*K288=0,"",K287*K288)</f>
        <v/>
      </c>
    </row>
    <row r="288" spans="1:16" ht="20.149999999999999" customHeight="1">
      <c r="A288" s="1279" t="s">
        <v>89</v>
      </c>
      <c r="B288" s="1280"/>
      <c r="C288" s="1281">
        <f>個表B!C139</f>
        <v>0</v>
      </c>
      <c r="D288" s="1282"/>
      <c r="E288" s="439"/>
      <c r="F288" s="440"/>
      <c r="G288" s="441"/>
      <c r="H288" s="431"/>
      <c r="I288" s="1279" t="s">
        <v>89</v>
      </c>
      <c r="J288" s="1280"/>
      <c r="K288" s="1281">
        <f>個表B!C144</f>
        <v>0</v>
      </c>
      <c r="L288" s="1282"/>
      <c r="M288" s="439"/>
      <c r="N288" s="440"/>
      <c r="O288" s="441"/>
    </row>
    <row r="289" spans="1:15" ht="20.149999999999999" customHeight="1">
      <c r="A289" s="1243" t="s">
        <v>90</v>
      </c>
      <c r="B289" s="1244"/>
      <c r="C289" s="1265" t="str">
        <f>IF(G287="","",SUM(F293:F302))</f>
        <v/>
      </c>
      <c r="D289" s="1266"/>
      <c r="E289" s="1257" t="s">
        <v>91</v>
      </c>
      <c r="F289" s="1258"/>
      <c r="G289" s="442" t="str">
        <f>IF(G287="","",C289/G287)</f>
        <v/>
      </c>
      <c r="H289" s="431"/>
      <c r="I289" s="1243" t="s">
        <v>90</v>
      </c>
      <c r="J289" s="1244"/>
      <c r="K289" s="1265" t="str">
        <f>IF(O287="","",SUM(N293:N302))</f>
        <v/>
      </c>
      <c r="L289" s="1266"/>
      <c r="M289" s="1257" t="s">
        <v>91</v>
      </c>
      <c r="N289" s="1258"/>
      <c r="O289" s="442" t="str">
        <f>IF(O287="","",K289/O287)</f>
        <v/>
      </c>
    </row>
    <row r="290" spans="1:15" ht="20.149999999999999" customHeight="1">
      <c r="A290" s="1259" t="s">
        <v>92</v>
      </c>
      <c r="B290" s="1260"/>
      <c r="C290" s="1261" t="str">
        <f>IF(G287="","",SUM(F293:F303))</f>
        <v/>
      </c>
      <c r="D290" s="1262"/>
      <c r="E290" s="1263" t="s">
        <v>93</v>
      </c>
      <c r="F290" s="1264"/>
      <c r="G290" s="443" t="str">
        <f>IF(G287="","",C290/G287)</f>
        <v/>
      </c>
      <c r="H290" s="431"/>
      <c r="I290" s="1259" t="s">
        <v>92</v>
      </c>
      <c r="J290" s="1260"/>
      <c r="K290" s="1261" t="str">
        <f>IF(O287="","",SUM(N293:N303))</f>
        <v/>
      </c>
      <c r="L290" s="1262"/>
      <c r="M290" s="1263" t="s">
        <v>93</v>
      </c>
      <c r="N290" s="1264"/>
      <c r="O290" s="443" t="str">
        <f>IF(O287="","",K290/O287)</f>
        <v/>
      </c>
    </row>
    <row r="291" spans="1:15" ht="20.149999999999999" customHeight="1">
      <c r="A291" s="1267" t="s">
        <v>372</v>
      </c>
      <c r="B291" s="1268"/>
      <c r="C291" s="1268"/>
      <c r="D291" s="1268"/>
      <c r="E291" s="1268"/>
      <c r="F291" s="1268"/>
      <c r="G291" s="1269"/>
      <c r="H291" s="431"/>
      <c r="I291" s="1267" t="s">
        <v>372</v>
      </c>
      <c r="J291" s="1268"/>
      <c r="K291" s="1268"/>
      <c r="L291" s="1268"/>
      <c r="M291" s="1268"/>
      <c r="N291" s="1268"/>
      <c r="O291" s="1269"/>
    </row>
    <row r="292" spans="1:15" ht="20.149999999999999" customHeight="1">
      <c r="A292" s="1243" t="s">
        <v>94</v>
      </c>
      <c r="B292" s="1244"/>
      <c r="C292" s="1244"/>
      <c r="D292" s="444" t="s">
        <v>47</v>
      </c>
      <c r="E292" s="444" t="s">
        <v>73</v>
      </c>
      <c r="F292" s="444" t="s">
        <v>95</v>
      </c>
      <c r="G292" s="445" t="s">
        <v>96</v>
      </c>
      <c r="H292" s="431"/>
      <c r="I292" s="1243" t="s">
        <v>94</v>
      </c>
      <c r="J292" s="1244"/>
      <c r="K292" s="1244"/>
      <c r="L292" s="444" t="s">
        <v>47</v>
      </c>
      <c r="M292" s="444" t="s">
        <v>73</v>
      </c>
      <c r="N292" s="444" t="s">
        <v>95</v>
      </c>
      <c r="O292" s="445" t="s">
        <v>96</v>
      </c>
    </row>
    <row r="293" spans="1:15" ht="20.149999999999999" customHeight="1">
      <c r="A293" s="1255"/>
      <c r="B293" s="1256"/>
      <c r="C293" s="1256"/>
      <c r="D293" s="36"/>
      <c r="E293" s="446" t="s">
        <v>73</v>
      </c>
      <c r="F293" s="37"/>
      <c r="G293" s="447">
        <f>D293*F293</f>
        <v>0</v>
      </c>
      <c r="H293" s="431"/>
      <c r="I293" s="1255"/>
      <c r="J293" s="1256"/>
      <c r="K293" s="1256"/>
      <c r="L293" s="36"/>
      <c r="M293" s="446" t="s">
        <v>73</v>
      </c>
      <c r="N293" s="37"/>
      <c r="O293" s="447">
        <f>L293*N293</f>
        <v>0</v>
      </c>
    </row>
    <row r="294" spans="1:15" ht="20.149999999999999" customHeight="1">
      <c r="A294" s="1245"/>
      <c r="B294" s="1246"/>
      <c r="C294" s="1246"/>
      <c r="D294" s="38"/>
      <c r="E294" s="448" t="s">
        <v>73</v>
      </c>
      <c r="F294" s="38"/>
      <c r="G294" s="449">
        <f t="shared" ref="G294:G302" si="22">D294*F294</f>
        <v>0</v>
      </c>
      <c r="H294" s="431"/>
      <c r="I294" s="1245"/>
      <c r="J294" s="1246"/>
      <c r="K294" s="1246"/>
      <c r="L294" s="38"/>
      <c r="M294" s="448" t="s">
        <v>73</v>
      </c>
      <c r="N294" s="38"/>
      <c r="O294" s="449">
        <f t="shared" ref="O294:O302" si="23">L294*N294</f>
        <v>0</v>
      </c>
    </row>
    <row r="295" spans="1:15" ht="20.149999999999999" customHeight="1">
      <c r="A295" s="1245"/>
      <c r="B295" s="1246"/>
      <c r="C295" s="1246"/>
      <c r="D295" s="38"/>
      <c r="E295" s="448" t="s">
        <v>73</v>
      </c>
      <c r="F295" s="38"/>
      <c r="G295" s="449">
        <f t="shared" si="22"/>
        <v>0</v>
      </c>
      <c r="H295" s="431"/>
      <c r="I295" s="1245"/>
      <c r="J295" s="1246"/>
      <c r="K295" s="1246"/>
      <c r="L295" s="38"/>
      <c r="M295" s="448" t="s">
        <v>73</v>
      </c>
      <c r="N295" s="38"/>
      <c r="O295" s="449">
        <f t="shared" si="23"/>
        <v>0</v>
      </c>
    </row>
    <row r="296" spans="1:15" ht="20.149999999999999" customHeight="1">
      <c r="A296" s="1245"/>
      <c r="B296" s="1246"/>
      <c r="C296" s="1246"/>
      <c r="D296" s="38"/>
      <c r="E296" s="448" t="s">
        <v>73</v>
      </c>
      <c r="F296" s="38"/>
      <c r="G296" s="449">
        <f t="shared" si="22"/>
        <v>0</v>
      </c>
      <c r="H296" s="431"/>
      <c r="I296" s="1245"/>
      <c r="J296" s="1246"/>
      <c r="K296" s="1246"/>
      <c r="L296" s="38"/>
      <c r="M296" s="448" t="s">
        <v>73</v>
      </c>
      <c r="N296" s="38"/>
      <c r="O296" s="449">
        <f t="shared" si="23"/>
        <v>0</v>
      </c>
    </row>
    <row r="297" spans="1:15" ht="20.149999999999999" customHeight="1">
      <c r="A297" s="1245"/>
      <c r="B297" s="1246"/>
      <c r="C297" s="1246"/>
      <c r="D297" s="38"/>
      <c r="E297" s="448" t="s">
        <v>73</v>
      </c>
      <c r="F297" s="38"/>
      <c r="G297" s="449">
        <f t="shared" si="22"/>
        <v>0</v>
      </c>
      <c r="H297" s="431"/>
      <c r="I297" s="1245"/>
      <c r="J297" s="1246"/>
      <c r="K297" s="1246"/>
      <c r="L297" s="38"/>
      <c r="M297" s="448" t="s">
        <v>73</v>
      </c>
      <c r="N297" s="38"/>
      <c r="O297" s="449">
        <f t="shared" si="23"/>
        <v>0</v>
      </c>
    </row>
    <row r="298" spans="1:15" ht="20.149999999999999" customHeight="1">
      <c r="A298" s="1245"/>
      <c r="B298" s="1246"/>
      <c r="C298" s="1246"/>
      <c r="D298" s="38"/>
      <c r="E298" s="448" t="s">
        <v>73</v>
      </c>
      <c r="F298" s="38"/>
      <c r="G298" s="449">
        <f t="shared" si="22"/>
        <v>0</v>
      </c>
      <c r="H298" s="431"/>
      <c r="I298" s="1245"/>
      <c r="J298" s="1246"/>
      <c r="K298" s="1246"/>
      <c r="L298" s="38"/>
      <c r="M298" s="448" t="s">
        <v>73</v>
      </c>
      <c r="N298" s="38"/>
      <c r="O298" s="449">
        <f t="shared" si="23"/>
        <v>0</v>
      </c>
    </row>
    <row r="299" spans="1:15" ht="20.149999999999999" customHeight="1">
      <c r="A299" s="1245"/>
      <c r="B299" s="1246"/>
      <c r="C299" s="1246"/>
      <c r="D299" s="38"/>
      <c r="E299" s="448" t="s">
        <v>73</v>
      </c>
      <c r="F299" s="38"/>
      <c r="G299" s="449">
        <f t="shared" si="22"/>
        <v>0</v>
      </c>
      <c r="H299" s="431"/>
      <c r="I299" s="1245"/>
      <c r="J299" s="1246"/>
      <c r="K299" s="1246"/>
      <c r="L299" s="38"/>
      <c r="M299" s="448" t="s">
        <v>73</v>
      </c>
      <c r="N299" s="38"/>
      <c r="O299" s="449">
        <f t="shared" si="23"/>
        <v>0</v>
      </c>
    </row>
    <row r="300" spans="1:15" ht="20.149999999999999" customHeight="1">
      <c r="A300" s="1245"/>
      <c r="B300" s="1246"/>
      <c r="C300" s="1246"/>
      <c r="D300" s="38"/>
      <c r="E300" s="448" t="s">
        <v>73</v>
      </c>
      <c r="F300" s="38"/>
      <c r="G300" s="449">
        <f t="shared" si="22"/>
        <v>0</v>
      </c>
      <c r="H300" s="431"/>
      <c r="I300" s="1245"/>
      <c r="J300" s="1246"/>
      <c r="K300" s="1246"/>
      <c r="L300" s="38"/>
      <c r="M300" s="448" t="s">
        <v>73</v>
      </c>
      <c r="N300" s="38"/>
      <c r="O300" s="449">
        <f t="shared" si="23"/>
        <v>0</v>
      </c>
    </row>
    <row r="301" spans="1:15" ht="20.149999999999999" customHeight="1">
      <c r="A301" s="1245"/>
      <c r="B301" s="1246"/>
      <c r="C301" s="1246"/>
      <c r="D301" s="38"/>
      <c r="E301" s="448" t="s">
        <v>73</v>
      </c>
      <c r="F301" s="38"/>
      <c r="G301" s="449">
        <f t="shared" si="22"/>
        <v>0</v>
      </c>
      <c r="H301" s="431"/>
      <c r="I301" s="1245"/>
      <c r="J301" s="1246"/>
      <c r="K301" s="1246"/>
      <c r="L301" s="38"/>
      <c r="M301" s="448" t="s">
        <v>73</v>
      </c>
      <c r="N301" s="38"/>
      <c r="O301" s="449">
        <f t="shared" si="23"/>
        <v>0</v>
      </c>
    </row>
    <row r="302" spans="1:15" ht="20.149999999999999" customHeight="1">
      <c r="A302" s="1245"/>
      <c r="B302" s="1246"/>
      <c r="C302" s="1246"/>
      <c r="D302" s="38"/>
      <c r="E302" s="448" t="s">
        <v>73</v>
      </c>
      <c r="F302" s="38"/>
      <c r="G302" s="449">
        <f t="shared" si="22"/>
        <v>0</v>
      </c>
      <c r="H302" s="431"/>
      <c r="I302" s="1245"/>
      <c r="J302" s="1246"/>
      <c r="K302" s="1246"/>
      <c r="L302" s="38"/>
      <c r="M302" s="448" t="s">
        <v>73</v>
      </c>
      <c r="N302" s="38"/>
      <c r="O302" s="449">
        <f t="shared" si="23"/>
        <v>0</v>
      </c>
    </row>
    <row r="303" spans="1:15" ht="20.149999999999999" customHeight="1">
      <c r="A303" s="1247" t="s">
        <v>97</v>
      </c>
      <c r="B303" s="1248"/>
      <c r="C303" s="1249"/>
      <c r="D303" s="450"/>
      <c r="E303" s="451" t="s">
        <v>73</v>
      </c>
      <c r="F303" s="39"/>
      <c r="G303" s="452">
        <f>D303*F303</f>
        <v>0</v>
      </c>
      <c r="H303" s="431"/>
      <c r="I303" s="1247" t="s">
        <v>97</v>
      </c>
      <c r="J303" s="1248"/>
      <c r="K303" s="1249"/>
      <c r="L303" s="450"/>
      <c r="M303" s="451" t="s">
        <v>73</v>
      </c>
      <c r="N303" s="39"/>
      <c r="O303" s="452">
        <f>L303*N303</f>
        <v>0</v>
      </c>
    </row>
    <row r="304" spans="1:15" ht="20.149999999999999" customHeight="1">
      <c r="A304" s="1250" t="s">
        <v>98</v>
      </c>
      <c r="B304" s="1251"/>
      <c r="C304" s="1251"/>
      <c r="D304" s="1251"/>
      <c r="E304" s="1251"/>
      <c r="F304" s="1252"/>
      <c r="G304" s="453">
        <f>SUM(G293:G303)</f>
        <v>0</v>
      </c>
      <c r="H304" s="431"/>
      <c r="I304" s="1250" t="s">
        <v>98</v>
      </c>
      <c r="J304" s="1251"/>
      <c r="K304" s="1251"/>
      <c r="L304" s="1251"/>
      <c r="M304" s="1251"/>
      <c r="N304" s="1252"/>
      <c r="O304" s="453">
        <f>SUM(O293:O303)</f>
        <v>0</v>
      </c>
    </row>
    <row r="305" spans="1:16" ht="20.149999999999999" customHeight="1">
      <c r="A305" s="1253" t="s">
        <v>352</v>
      </c>
      <c r="B305" s="1254"/>
      <c r="C305" s="1254"/>
      <c r="D305" s="1254"/>
      <c r="E305" s="1254"/>
      <c r="F305" s="1254"/>
      <c r="G305" s="40"/>
      <c r="H305" s="431"/>
      <c r="I305" s="1253" t="s">
        <v>352</v>
      </c>
      <c r="J305" s="1254"/>
      <c r="K305" s="1254"/>
      <c r="L305" s="1254"/>
      <c r="M305" s="1254"/>
      <c r="N305" s="1254"/>
      <c r="O305" s="40"/>
    </row>
    <row r="306" spans="1:16" ht="20.149999999999999" customHeight="1">
      <c r="A306" s="1243" t="s">
        <v>66</v>
      </c>
      <c r="B306" s="1244"/>
      <c r="C306" s="1244"/>
      <c r="D306" s="1244"/>
      <c r="E306" s="1244"/>
      <c r="F306" s="1244"/>
      <c r="G306" s="453">
        <f>G304+G305</f>
        <v>0</v>
      </c>
      <c r="H306" s="431"/>
      <c r="I306" s="1243" t="s">
        <v>66</v>
      </c>
      <c r="J306" s="1244"/>
      <c r="K306" s="1244"/>
      <c r="L306" s="1244"/>
      <c r="M306" s="1244"/>
      <c r="N306" s="1244"/>
      <c r="O306" s="453">
        <f>O304+O305</f>
        <v>0</v>
      </c>
    </row>
    <row r="307" spans="1:16" ht="20.149999999999999" customHeight="1">
      <c r="A307" s="418">
        <v>25</v>
      </c>
      <c r="I307" s="418">
        <v>26</v>
      </c>
    </row>
    <row r="308" spans="1:16" s="434" customFormat="1" ht="30" customHeight="1">
      <c r="A308" s="1277" t="s">
        <v>340</v>
      </c>
      <c r="B308" s="1278"/>
      <c r="C308" s="1289">
        <f>個表B!B146</f>
        <v>0</v>
      </c>
      <c r="D308" s="1317"/>
      <c r="E308" s="1291" t="s">
        <v>333</v>
      </c>
      <c r="F308" s="1318"/>
      <c r="G308" s="432">
        <f>個表B!B147</f>
        <v>0</v>
      </c>
      <c r="H308" s="433"/>
      <c r="I308" s="1277" t="s">
        <v>340</v>
      </c>
      <c r="J308" s="1278"/>
      <c r="K308" s="1289">
        <f>個表B!B156</f>
        <v>0</v>
      </c>
      <c r="L308" s="1317"/>
      <c r="M308" s="1291" t="s">
        <v>333</v>
      </c>
      <c r="N308" s="1318"/>
      <c r="O308" s="432">
        <f>個表B!B157</f>
        <v>0</v>
      </c>
      <c r="P308" s="454"/>
    </row>
    <row r="309" spans="1:16" s="434" customFormat="1" ht="30" customHeight="1">
      <c r="A309" s="1277" t="s">
        <v>346</v>
      </c>
      <c r="B309" s="1278"/>
      <c r="C309" s="1241">
        <f>個表B!B149</f>
        <v>0</v>
      </c>
      <c r="D309" s="1242"/>
      <c r="E309" s="1277" t="s">
        <v>83</v>
      </c>
      <c r="F309" s="1278"/>
      <c r="G309" s="34">
        <f>個表B!B148</f>
        <v>0</v>
      </c>
      <c r="H309" s="433"/>
      <c r="I309" s="1277" t="s">
        <v>346</v>
      </c>
      <c r="J309" s="1278"/>
      <c r="K309" s="1241">
        <f>個表B!B159</f>
        <v>0</v>
      </c>
      <c r="L309" s="1242"/>
      <c r="M309" s="1277" t="s">
        <v>83</v>
      </c>
      <c r="N309" s="1278"/>
      <c r="O309" s="34">
        <f>個表B!B158</f>
        <v>0</v>
      </c>
      <c r="P309" s="454"/>
    </row>
    <row r="310" spans="1:16" ht="20.149999999999999" customHeight="1">
      <c r="A310" s="1279" t="s">
        <v>84</v>
      </c>
      <c r="B310" s="1280"/>
      <c r="C310" s="1283"/>
      <c r="D310" s="1283"/>
      <c r="E310" s="1284"/>
      <c r="F310" s="1284"/>
      <c r="G310" s="1285"/>
      <c r="H310" s="431"/>
      <c r="I310" s="1279" t="s">
        <v>84</v>
      </c>
      <c r="J310" s="1280"/>
      <c r="K310" s="1283"/>
      <c r="L310" s="1283"/>
      <c r="M310" s="1284"/>
      <c r="N310" s="1284"/>
      <c r="O310" s="1285"/>
    </row>
    <row r="311" spans="1:16" ht="20.149999999999999" customHeight="1">
      <c r="A311" s="435" t="s">
        <v>85</v>
      </c>
      <c r="B311" s="1244" t="s">
        <v>86</v>
      </c>
      <c r="C311" s="1244"/>
      <c r="D311" s="1270"/>
      <c r="E311" s="1270"/>
      <c r="F311" s="436" t="s">
        <v>3</v>
      </c>
      <c r="G311" s="35"/>
      <c r="H311" s="437"/>
      <c r="I311" s="435" t="s">
        <v>85</v>
      </c>
      <c r="J311" s="1244" t="s">
        <v>86</v>
      </c>
      <c r="K311" s="1244"/>
      <c r="L311" s="1270"/>
      <c r="M311" s="1270"/>
      <c r="N311" s="436" t="s">
        <v>3</v>
      </c>
      <c r="O311" s="35"/>
    </row>
    <row r="312" spans="1:16" ht="20.149999999999999" customHeight="1">
      <c r="A312" s="1271" t="s">
        <v>87</v>
      </c>
      <c r="B312" s="1272"/>
      <c r="C312" s="1273">
        <f>C310-D311-G311</f>
        <v>0</v>
      </c>
      <c r="D312" s="1274"/>
      <c r="E312" s="1275" t="s">
        <v>88</v>
      </c>
      <c r="F312" s="1276"/>
      <c r="G312" s="438" t="str">
        <f>IF(C312*C313=0,"",C312*C313)</f>
        <v/>
      </c>
      <c r="H312" s="431"/>
      <c r="I312" s="1271" t="s">
        <v>87</v>
      </c>
      <c r="J312" s="1272"/>
      <c r="K312" s="1273">
        <f>K310-L311-O311</f>
        <v>0</v>
      </c>
      <c r="L312" s="1274"/>
      <c r="M312" s="1275" t="s">
        <v>88</v>
      </c>
      <c r="N312" s="1276"/>
      <c r="O312" s="438" t="str">
        <f>IF(K312*K313=0,"",K312*K313)</f>
        <v/>
      </c>
    </row>
    <row r="313" spans="1:16" ht="20.149999999999999" customHeight="1">
      <c r="A313" s="1279" t="s">
        <v>89</v>
      </c>
      <c r="B313" s="1280"/>
      <c r="C313" s="1281">
        <f>個表B!C149</f>
        <v>0</v>
      </c>
      <c r="D313" s="1282"/>
      <c r="E313" s="439"/>
      <c r="F313" s="440"/>
      <c r="G313" s="441"/>
      <c r="H313" s="431"/>
      <c r="I313" s="1279" t="s">
        <v>89</v>
      </c>
      <c r="J313" s="1280"/>
      <c r="K313" s="1281">
        <f>個表B!C159</f>
        <v>0</v>
      </c>
      <c r="L313" s="1282"/>
      <c r="M313" s="439"/>
      <c r="N313" s="440"/>
      <c r="O313" s="441"/>
    </row>
    <row r="314" spans="1:16" ht="20.149999999999999" customHeight="1">
      <c r="A314" s="1243" t="s">
        <v>90</v>
      </c>
      <c r="B314" s="1244"/>
      <c r="C314" s="1265" t="str">
        <f>IF(G312="","",SUM(F318:F327))</f>
        <v/>
      </c>
      <c r="D314" s="1266"/>
      <c r="E314" s="1257" t="s">
        <v>91</v>
      </c>
      <c r="F314" s="1258"/>
      <c r="G314" s="442" t="str">
        <f>IF(G312="","",C314/G312)</f>
        <v/>
      </c>
      <c r="H314" s="431"/>
      <c r="I314" s="1243" t="s">
        <v>90</v>
      </c>
      <c r="J314" s="1244"/>
      <c r="K314" s="1265" t="str">
        <f>IF(O312="","",SUM(N318:N327))</f>
        <v/>
      </c>
      <c r="L314" s="1266"/>
      <c r="M314" s="1257" t="s">
        <v>91</v>
      </c>
      <c r="N314" s="1258"/>
      <c r="O314" s="442" t="str">
        <f>IF(O312="","",K314/O312)</f>
        <v/>
      </c>
    </row>
    <row r="315" spans="1:16" ht="20.149999999999999" customHeight="1">
      <c r="A315" s="1259" t="s">
        <v>92</v>
      </c>
      <c r="B315" s="1260"/>
      <c r="C315" s="1261" t="str">
        <f>IF(G312="","",SUM(F318:F328))</f>
        <v/>
      </c>
      <c r="D315" s="1262"/>
      <c r="E315" s="1263" t="s">
        <v>93</v>
      </c>
      <c r="F315" s="1264"/>
      <c r="G315" s="443" t="str">
        <f>IF(G312="","",C315/G312)</f>
        <v/>
      </c>
      <c r="H315" s="431"/>
      <c r="I315" s="1259" t="s">
        <v>92</v>
      </c>
      <c r="J315" s="1260"/>
      <c r="K315" s="1261" t="str">
        <f>IF(O312="","",SUM(N318:N328))</f>
        <v/>
      </c>
      <c r="L315" s="1262"/>
      <c r="M315" s="1263" t="s">
        <v>93</v>
      </c>
      <c r="N315" s="1264"/>
      <c r="O315" s="443" t="str">
        <f>IF(O312="","",K315/O312)</f>
        <v/>
      </c>
    </row>
    <row r="316" spans="1:16" ht="20.149999999999999" customHeight="1">
      <c r="A316" s="1267" t="s">
        <v>372</v>
      </c>
      <c r="B316" s="1268"/>
      <c r="C316" s="1268"/>
      <c r="D316" s="1268"/>
      <c r="E316" s="1268"/>
      <c r="F316" s="1268"/>
      <c r="G316" s="1269"/>
      <c r="H316" s="431"/>
      <c r="I316" s="1267" t="s">
        <v>372</v>
      </c>
      <c r="J316" s="1268"/>
      <c r="K316" s="1268"/>
      <c r="L316" s="1268"/>
      <c r="M316" s="1268"/>
      <c r="N316" s="1268"/>
      <c r="O316" s="1269"/>
    </row>
    <row r="317" spans="1:16" ht="20.149999999999999" customHeight="1">
      <c r="A317" s="1243" t="s">
        <v>94</v>
      </c>
      <c r="B317" s="1244"/>
      <c r="C317" s="1244"/>
      <c r="D317" s="444" t="s">
        <v>47</v>
      </c>
      <c r="E317" s="444" t="s">
        <v>73</v>
      </c>
      <c r="F317" s="444" t="s">
        <v>95</v>
      </c>
      <c r="G317" s="445" t="s">
        <v>96</v>
      </c>
      <c r="H317" s="431"/>
      <c r="I317" s="1243" t="s">
        <v>94</v>
      </c>
      <c r="J317" s="1244"/>
      <c r="K317" s="1244"/>
      <c r="L317" s="444" t="s">
        <v>47</v>
      </c>
      <c r="M317" s="444" t="s">
        <v>73</v>
      </c>
      <c r="N317" s="444" t="s">
        <v>95</v>
      </c>
      <c r="O317" s="445" t="s">
        <v>96</v>
      </c>
    </row>
    <row r="318" spans="1:16" ht="20.149999999999999" customHeight="1">
      <c r="A318" s="1255"/>
      <c r="B318" s="1256"/>
      <c r="C318" s="1256"/>
      <c r="D318" s="36"/>
      <c r="E318" s="446" t="s">
        <v>73</v>
      </c>
      <c r="F318" s="37"/>
      <c r="G318" s="447">
        <f>D318*F318</f>
        <v>0</v>
      </c>
      <c r="H318" s="431"/>
      <c r="I318" s="1255"/>
      <c r="J318" s="1256"/>
      <c r="K318" s="1256"/>
      <c r="L318" s="36"/>
      <c r="M318" s="446" t="s">
        <v>73</v>
      </c>
      <c r="N318" s="37"/>
      <c r="O318" s="447">
        <f>L318*N318</f>
        <v>0</v>
      </c>
    </row>
    <row r="319" spans="1:16" ht="20.149999999999999" customHeight="1">
      <c r="A319" s="1245"/>
      <c r="B319" s="1246"/>
      <c r="C319" s="1246"/>
      <c r="D319" s="38"/>
      <c r="E319" s="448" t="s">
        <v>73</v>
      </c>
      <c r="F319" s="38"/>
      <c r="G319" s="449">
        <f t="shared" ref="G319:G327" si="24">D319*F319</f>
        <v>0</v>
      </c>
      <c r="H319" s="431"/>
      <c r="I319" s="1245"/>
      <c r="J319" s="1246"/>
      <c r="K319" s="1246"/>
      <c r="L319" s="38"/>
      <c r="M319" s="448" t="s">
        <v>73</v>
      </c>
      <c r="N319" s="38"/>
      <c r="O319" s="449">
        <f t="shared" ref="O319:O327" si="25">L319*N319</f>
        <v>0</v>
      </c>
    </row>
    <row r="320" spans="1:16" ht="20.149999999999999" customHeight="1">
      <c r="A320" s="1245"/>
      <c r="B320" s="1246"/>
      <c r="C320" s="1246"/>
      <c r="D320" s="38"/>
      <c r="E320" s="448" t="s">
        <v>73</v>
      </c>
      <c r="F320" s="38"/>
      <c r="G320" s="449">
        <f t="shared" si="24"/>
        <v>0</v>
      </c>
      <c r="H320" s="431"/>
      <c r="I320" s="1245"/>
      <c r="J320" s="1246"/>
      <c r="K320" s="1246"/>
      <c r="L320" s="38"/>
      <c r="M320" s="448" t="s">
        <v>73</v>
      </c>
      <c r="N320" s="38"/>
      <c r="O320" s="449">
        <f t="shared" si="25"/>
        <v>0</v>
      </c>
    </row>
    <row r="321" spans="1:16" ht="20.149999999999999" customHeight="1">
      <c r="A321" s="1245"/>
      <c r="B321" s="1246"/>
      <c r="C321" s="1246"/>
      <c r="D321" s="38"/>
      <c r="E321" s="448" t="s">
        <v>73</v>
      </c>
      <c r="F321" s="38"/>
      <c r="G321" s="449">
        <f t="shared" si="24"/>
        <v>0</v>
      </c>
      <c r="H321" s="431"/>
      <c r="I321" s="1245"/>
      <c r="J321" s="1246"/>
      <c r="K321" s="1246"/>
      <c r="L321" s="38"/>
      <c r="M321" s="448" t="s">
        <v>73</v>
      </c>
      <c r="N321" s="38"/>
      <c r="O321" s="449">
        <f t="shared" si="25"/>
        <v>0</v>
      </c>
    </row>
    <row r="322" spans="1:16" ht="20.149999999999999" customHeight="1">
      <c r="A322" s="1245"/>
      <c r="B322" s="1246"/>
      <c r="C322" s="1246"/>
      <c r="D322" s="38"/>
      <c r="E322" s="448" t="s">
        <v>73</v>
      </c>
      <c r="F322" s="38"/>
      <c r="G322" s="449">
        <f t="shared" si="24"/>
        <v>0</v>
      </c>
      <c r="H322" s="431"/>
      <c r="I322" s="1245"/>
      <c r="J322" s="1246"/>
      <c r="K322" s="1246"/>
      <c r="L322" s="38"/>
      <c r="M322" s="448" t="s">
        <v>73</v>
      </c>
      <c r="N322" s="38"/>
      <c r="O322" s="449">
        <f t="shared" si="25"/>
        <v>0</v>
      </c>
    </row>
    <row r="323" spans="1:16" ht="20.149999999999999" customHeight="1">
      <c r="A323" s="1245"/>
      <c r="B323" s="1246"/>
      <c r="C323" s="1246"/>
      <c r="D323" s="38"/>
      <c r="E323" s="448" t="s">
        <v>73</v>
      </c>
      <c r="F323" s="38"/>
      <c r="G323" s="449">
        <f t="shared" si="24"/>
        <v>0</v>
      </c>
      <c r="H323" s="431"/>
      <c r="I323" s="1245"/>
      <c r="J323" s="1246"/>
      <c r="K323" s="1246"/>
      <c r="L323" s="38"/>
      <c r="M323" s="448" t="s">
        <v>73</v>
      </c>
      <c r="N323" s="38"/>
      <c r="O323" s="449">
        <f t="shared" si="25"/>
        <v>0</v>
      </c>
    </row>
    <row r="324" spans="1:16" ht="20.149999999999999" customHeight="1">
      <c r="A324" s="1245"/>
      <c r="B324" s="1246"/>
      <c r="C324" s="1246"/>
      <c r="D324" s="38"/>
      <c r="E324" s="448" t="s">
        <v>73</v>
      </c>
      <c r="F324" s="38"/>
      <c r="G324" s="449">
        <f t="shared" si="24"/>
        <v>0</v>
      </c>
      <c r="H324" s="431"/>
      <c r="I324" s="1245"/>
      <c r="J324" s="1246"/>
      <c r="K324" s="1246"/>
      <c r="L324" s="38"/>
      <c r="M324" s="448" t="s">
        <v>73</v>
      </c>
      <c r="N324" s="38"/>
      <c r="O324" s="449">
        <f t="shared" si="25"/>
        <v>0</v>
      </c>
    </row>
    <row r="325" spans="1:16" ht="20.149999999999999" customHeight="1">
      <c r="A325" s="1245"/>
      <c r="B325" s="1246"/>
      <c r="C325" s="1246"/>
      <c r="D325" s="38"/>
      <c r="E325" s="448" t="s">
        <v>73</v>
      </c>
      <c r="F325" s="38"/>
      <c r="G325" s="449">
        <f t="shared" si="24"/>
        <v>0</v>
      </c>
      <c r="H325" s="431"/>
      <c r="I325" s="1245"/>
      <c r="J325" s="1246"/>
      <c r="K325" s="1246"/>
      <c r="L325" s="38"/>
      <c r="M325" s="448" t="s">
        <v>73</v>
      </c>
      <c r="N325" s="38"/>
      <c r="O325" s="449">
        <f t="shared" si="25"/>
        <v>0</v>
      </c>
    </row>
    <row r="326" spans="1:16" ht="20.149999999999999" customHeight="1">
      <c r="A326" s="1245"/>
      <c r="B326" s="1246"/>
      <c r="C326" s="1246"/>
      <c r="D326" s="38"/>
      <c r="E326" s="448" t="s">
        <v>73</v>
      </c>
      <c r="F326" s="38"/>
      <c r="G326" s="449">
        <f t="shared" si="24"/>
        <v>0</v>
      </c>
      <c r="H326" s="431"/>
      <c r="I326" s="1245"/>
      <c r="J326" s="1246"/>
      <c r="K326" s="1246"/>
      <c r="L326" s="38"/>
      <c r="M326" s="448" t="s">
        <v>73</v>
      </c>
      <c r="N326" s="38"/>
      <c r="O326" s="449">
        <f t="shared" si="25"/>
        <v>0</v>
      </c>
    </row>
    <row r="327" spans="1:16" ht="20.149999999999999" customHeight="1">
      <c r="A327" s="1245"/>
      <c r="B327" s="1246"/>
      <c r="C327" s="1246"/>
      <c r="D327" s="38"/>
      <c r="E327" s="448" t="s">
        <v>73</v>
      </c>
      <c r="F327" s="38"/>
      <c r="G327" s="449">
        <f t="shared" si="24"/>
        <v>0</v>
      </c>
      <c r="H327" s="431"/>
      <c r="I327" s="1245"/>
      <c r="J327" s="1246"/>
      <c r="K327" s="1246"/>
      <c r="L327" s="38"/>
      <c r="M327" s="448" t="s">
        <v>73</v>
      </c>
      <c r="N327" s="38"/>
      <c r="O327" s="449">
        <f t="shared" si="25"/>
        <v>0</v>
      </c>
    </row>
    <row r="328" spans="1:16" ht="20.149999999999999" customHeight="1">
      <c r="A328" s="1247" t="s">
        <v>97</v>
      </c>
      <c r="B328" s="1248"/>
      <c r="C328" s="1249"/>
      <c r="D328" s="450"/>
      <c r="E328" s="451" t="s">
        <v>73</v>
      </c>
      <c r="F328" s="39"/>
      <c r="G328" s="452">
        <f>D328*F328</f>
        <v>0</v>
      </c>
      <c r="H328" s="431"/>
      <c r="I328" s="1247" t="s">
        <v>97</v>
      </c>
      <c r="J328" s="1248"/>
      <c r="K328" s="1249"/>
      <c r="L328" s="450"/>
      <c r="M328" s="451" t="s">
        <v>73</v>
      </c>
      <c r="N328" s="39"/>
      <c r="O328" s="452">
        <f>L328*N328</f>
        <v>0</v>
      </c>
    </row>
    <row r="329" spans="1:16" ht="20.149999999999999" customHeight="1">
      <c r="A329" s="1250" t="s">
        <v>98</v>
      </c>
      <c r="B329" s="1251"/>
      <c r="C329" s="1251"/>
      <c r="D329" s="1251"/>
      <c r="E329" s="1251"/>
      <c r="F329" s="1252"/>
      <c r="G329" s="453">
        <f>SUM(G318:G328)</f>
        <v>0</v>
      </c>
      <c r="H329" s="431"/>
      <c r="I329" s="1250" t="s">
        <v>98</v>
      </c>
      <c r="J329" s="1251"/>
      <c r="K329" s="1251"/>
      <c r="L329" s="1251"/>
      <c r="M329" s="1251"/>
      <c r="N329" s="1252"/>
      <c r="O329" s="453">
        <f>SUM(O318:O328)</f>
        <v>0</v>
      </c>
    </row>
    <row r="330" spans="1:16" ht="20.149999999999999" customHeight="1">
      <c r="A330" s="1253" t="s">
        <v>352</v>
      </c>
      <c r="B330" s="1254"/>
      <c r="C330" s="1254"/>
      <c r="D330" s="1254"/>
      <c r="E330" s="1254"/>
      <c r="F330" s="1254"/>
      <c r="G330" s="40"/>
      <c r="H330" s="431"/>
      <c r="I330" s="1253" t="s">
        <v>352</v>
      </c>
      <c r="J330" s="1254"/>
      <c r="K330" s="1254"/>
      <c r="L330" s="1254"/>
      <c r="M330" s="1254"/>
      <c r="N330" s="1254"/>
      <c r="O330" s="40"/>
    </row>
    <row r="331" spans="1:16" ht="20.149999999999999" customHeight="1">
      <c r="A331" s="1243" t="s">
        <v>66</v>
      </c>
      <c r="B331" s="1244"/>
      <c r="C331" s="1244"/>
      <c r="D331" s="1244"/>
      <c r="E331" s="1244"/>
      <c r="F331" s="1244"/>
      <c r="G331" s="453">
        <f>G329+G330</f>
        <v>0</v>
      </c>
      <c r="H331" s="431"/>
      <c r="I331" s="1243" t="s">
        <v>66</v>
      </c>
      <c r="J331" s="1244"/>
      <c r="K331" s="1244"/>
      <c r="L331" s="1244"/>
      <c r="M331" s="1244"/>
      <c r="N331" s="1244"/>
      <c r="O331" s="453">
        <f>O329+O330</f>
        <v>0</v>
      </c>
    </row>
    <row r="332" spans="1:16" ht="20.149999999999999" customHeight="1">
      <c r="A332" s="418">
        <v>27</v>
      </c>
      <c r="I332" s="418">
        <v>28</v>
      </c>
    </row>
    <row r="333" spans="1:16" s="434" customFormat="1" ht="30" customHeight="1">
      <c r="A333" s="1277" t="s">
        <v>340</v>
      </c>
      <c r="B333" s="1278"/>
      <c r="C333" s="1289">
        <f>個表B!B161</f>
        <v>0</v>
      </c>
      <c r="D333" s="1317"/>
      <c r="E333" s="1291" t="s">
        <v>333</v>
      </c>
      <c r="F333" s="1318"/>
      <c r="G333" s="432">
        <f>個表B!B162</f>
        <v>0</v>
      </c>
      <c r="H333" s="433"/>
      <c r="I333" s="1277" t="s">
        <v>340</v>
      </c>
      <c r="J333" s="1278"/>
      <c r="K333" s="1289">
        <f>個表B!B166</f>
        <v>0</v>
      </c>
      <c r="L333" s="1317"/>
      <c r="M333" s="1291" t="s">
        <v>333</v>
      </c>
      <c r="N333" s="1318"/>
      <c r="O333" s="432">
        <f>個表B!B167</f>
        <v>0</v>
      </c>
      <c r="P333" s="454"/>
    </row>
    <row r="334" spans="1:16" s="434" customFormat="1" ht="30" customHeight="1">
      <c r="A334" s="1277" t="s">
        <v>346</v>
      </c>
      <c r="B334" s="1278"/>
      <c r="C334" s="1241">
        <f>個表B!B164</f>
        <v>0</v>
      </c>
      <c r="D334" s="1242"/>
      <c r="E334" s="1277" t="s">
        <v>83</v>
      </c>
      <c r="F334" s="1278"/>
      <c r="G334" s="34">
        <f>個表B!B163</f>
        <v>0</v>
      </c>
      <c r="H334" s="433"/>
      <c r="I334" s="1277" t="s">
        <v>346</v>
      </c>
      <c r="J334" s="1278"/>
      <c r="K334" s="1241">
        <f>個表B!B169</f>
        <v>0</v>
      </c>
      <c r="L334" s="1242"/>
      <c r="M334" s="1277" t="s">
        <v>83</v>
      </c>
      <c r="N334" s="1278"/>
      <c r="O334" s="34">
        <f>個表B!B168</f>
        <v>0</v>
      </c>
      <c r="P334" s="454"/>
    </row>
    <row r="335" spans="1:16" ht="20.149999999999999" customHeight="1">
      <c r="A335" s="1279" t="s">
        <v>84</v>
      </c>
      <c r="B335" s="1280"/>
      <c r="C335" s="1283"/>
      <c r="D335" s="1283"/>
      <c r="E335" s="1284"/>
      <c r="F335" s="1284"/>
      <c r="G335" s="1285"/>
      <c r="H335" s="431"/>
      <c r="I335" s="1279" t="s">
        <v>84</v>
      </c>
      <c r="J335" s="1280"/>
      <c r="K335" s="1283"/>
      <c r="L335" s="1283"/>
      <c r="M335" s="1284"/>
      <c r="N335" s="1284"/>
      <c r="O335" s="1285"/>
    </row>
    <row r="336" spans="1:16" ht="20.149999999999999" customHeight="1">
      <c r="A336" s="435" t="s">
        <v>85</v>
      </c>
      <c r="B336" s="1244" t="s">
        <v>86</v>
      </c>
      <c r="C336" s="1244"/>
      <c r="D336" s="1270"/>
      <c r="E336" s="1270"/>
      <c r="F336" s="436" t="s">
        <v>3</v>
      </c>
      <c r="G336" s="35"/>
      <c r="H336" s="437"/>
      <c r="I336" s="435" t="s">
        <v>85</v>
      </c>
      <c r="J336" s="1244" t="s">
        <v>86</v>
      </c>
      <c r="K336" s="1244"/>
      <c r="L336" s="1270"/>
      <c r="M336" s="1270"/>
      <c r="N336" s="436" t="s">
        <v>3</v>
      </c>
      <c r="O336" s="35"/>
    </row>
    <row r="337" spans="1:15" ht="20.149999999999999" customHeight="1">
      <c r="A337" s="1271" t="s">
        <v>87</v>
      </c>
      <c r="B337" s="1272"/>
      <c r="C337" s="1273">
        <f>C335-D336-G336</f>
        <v>0</v>
      </c>
      <c r="D337" s="1274"/>
      <c r="E337" s="1275" t="s">
        <v>88</v>
      </c>
      <c r="F337" s="1276"/>
      <c r="G337" s="438" t="str">
        <f>IF(C337*C338=0,"",C337*C338)</f>
        <v/>
      </c>
      <c r="H337" s="431"/>
      <c r="I337" s="1271" t="s">
        <v>87</v>
      </c>
      <c r="J337" s="1272"/>
      <c r="K337" s="1273">
        <f>K335-L336-O336</f>
        <v>0</v>
      </c>
      <c r="L337" s="1274"/>
      <c r="M337" s="1275" t="s">
        <v>88</v>
      </c>
      <c r="N337" s="1276"/>
      <c r="O337" s="438" t="str">
        <f>IF(K337*K338=0,"",K337*K338)</f>
        <v/>
      </c>
    </row>
    <row r="338" spans="1:15" ht="20.149999999999999" customHeight="1">
      <c r="A338" s="1279" t="s">
        <v>89</v>
      </c>
      <c r="B338" s="1280"/>
      <c r="C338" s="1281">
        <f>個表B!C164</f>
        <v>0</v>
      </c>
      <c r="D338" s="1282"/>
      <c r="E338" s="439"/>
      <c r="F338" s="440"/>
      <c r="G338" s="441"/>
      <c r="H338" s="431"/>
      <c r="I338" s="1279" t="s">
        <v>89</v>
      </c>
      <c r="J338" s="1280"/>
      <c r="K338" s="1281">
        <f>個表B!C169</f>
        <v>0</v>
      </c>
      <c r="L338" s="1282"/>
      <c r="M338" s="439"/>
      <c r="N338" s="440"/>
      <c r="O338" s="441"/>
    </row>
    <row r="339" spans="1:15" ht="20.149999999999999" customHeight="1">
      <c r="A339" s="1243" t="s">
        <v>90</v>
      </c>
      <c r="B339" s="1244"/>
      <c r="C339" s="1265" t="str">
        <f>IF(G337="","",SUM(F343:F352))</f>
        <v/>
      </c>
      <c r="D339" s="1266"/>
      <c r="E339" s="1257" t="s">
        <v>91</v>
      </c>
      <c r="F339" s="1258"/>
      <c r="G339" s="442" t="str">
        <f>IF(G337="","",C339/G337)</f>
        <v/>
      </c>
      <c r="H339" s="431"/>
      <c r="I339" s="1243" t="s">
        <v>90</v>
      </c>
      <c r="J339" s="1244"/>
      <c r="K339" s="1265" t="str">
        <f>IF(O337="","",SUM(N343:N352))</f>
        <v/>
      </c>
      <c r="L339" s="1266"/>
      <c r="M339" s="1257" t="s">
        <v>91</v>
      </c>
      <c r="N339" s="1258"/>
      <c r="O339" s="442" t="str">
        <f>IF(O337="","",K339/O337)</f>
        <v/>
      </c>
    </row>
    <row r="340" spans="1:15" ht="20.149999999999999" customHeight="1">
      <c r="A340" s="1259" t="s">
        <v>92</v>
      </c>
      <c r="B340" s="1260"/>
      <c r="C340" s="1261" t="str">
        <f>IF(G337="","",SUM(F343:F353))</f>
        <v/>
      </c>
      <c r="D340" s="1262"/>
      <c r="E340" s="1263" t="s">
        <v>93</v>
      </c>
      <c r="F340" s="1264"/>
      <c r="G340" s="443" t="str">
        <f>IF(G337="","",C340/G337)</f>
        <v/>
      </c>
      <c r="H340" s="431"/>
      <c r="I340" s="1259" t="s">
        <v>92</v>
      </c>
      <c r="J340" s="1260"/>
      <c r="K340" s="1261" t="str">
        <f>IF(O337="","",SUM(N343:N353))</f>
        <v/>
      </c>
      <c r="L340" s="1262"/>
      <c r="M340" s="1263" t="s">
        <v>93</v>
      </c>
      <c r="N340" s="1264"/>
      <c r="O340" s="443" t="str">
        <f>IF(O337="","",K340/O337)</f>
        <v/>
      </c>
    </row>
    <row r="341" spans="1:15" ht="20.149999999999999" customHeight="1">
      <c r="A341" s="1267" t="s">
        <v>372</v>
      </c>
      <c r="B341" s="1268"/>
      <c r="C341" s="1268"/>
      <c r="D341" s="1268"/>
      <c r="E341" s="1268"/>
      <c r="F341" s="1268"/>
      <c r="G341" s="1269"/>
      <c r="H341" s="431"/>
      <c r="I341" s="1267" t="s">
        <v>372</v>
      </c>
      <c r="J341" s="1268"/>
      <c r="K341" s="1268"/>
      <c r="L341" s="1268"/>
      <c r="M341" s="1268"/>
      <c r="N341" s="1268"/>
      <c r="O341" s="1269"/>
    </row>
    <row r="342" spans="1:15" ht="20.149999999999999" customHeight="1">
      <c r="A342" s="1243" t="s">
        <v>94</v>
      </c>
      <c r="B342" s="1244"/>
      <c r="C342" s="1244"/>
      <c r="D342" s="444" t="s">
        <v>47</v>
      </c>
      <c r="E342" s="444" t="s">
        <v>73</v>
      </c>
      <c r="F342" s="444" t="s">
        <v>95</v>
      </c>
      <c r="G342" s="445" t="s">
        <v>96</v>
      </c>
      <c r="H342" s="431"/>
      <c r="I342" s="1243" t="s">
        <v>94</v>
      </c>
      <c r="J342" s="1244"/>
      <c r="K342" s="1244"/>
      <c r="L342" s="444" t="s">
        <v>47</v>
      </c>
      <c r="M342" s="444" t="s">
        <v>73</v>
      </c>
      <c r="N342" s="444" t="s">
        <v>95</v>
      </c>
      <c r="O342" s="445" t="s">
        <v>96</v>
      </c>
    </row>
    <row r="343" spans="1:15" ht="20.149999999999999" customHeight="1">
      <c r="A343" s="1255"/>
      <c r="B343" s="1256"/>
      <c r="C343" s="1256"/>
      <c r="D343" s="36"/>
      <c r="E343" s="446" t="s">
        <v>73</v>
      </c>
      <c r="F343" s="37"/>
      <c r="G343" s="447">
        <f>D343*F343</f>
        <v>0</v>
      </c>
      <c r="H343" s="431"/>
      <c r="I343" s="1255"/>
      <c r="J343" s="1256"/>
      <c r="K343" s="1256"/>
      <c r="L343" s="36"/>
      <c r="M343" s="446" t="s">
        <v>73</v>
      </c>
      <c r="N343" s="37"/>
      <c r="O343" s="447">
        <f>L343*N343</f>
        <v>0</v>
      </c>
    </row>
    <row r="344" spans="1:15" ht="20.149999999999999" customHeight="1">
      <c r="A344" s="1245"/>
      <c r="B344" s="1246"/>
      <c r="C344" s="1246"/>
      <c r="D344" s="38"/>
      <c r="E344" s="448" t="s">
        <v>73</v>
      </c>
      <c r="F344" s="38"/>
      <c r="G344" s="449">
        <f t="shared" ref="G344:G352" si="26">D344*F344</f>
        <v>0</v>
      </c>
      <c r="H344" s="431"/>
      <c r="I344" s="1245"/>
      <c r="J344" s="1246"/>
      <c r="K344" s="1246"/>
      <c r="L344" s="38"/>
      <c r="M344" s="448" t="s">
        <v>73</v>
      </c>
      <c r="N344" s="38"/>
      <c r="O344" s="449">
        <f t="shared" ref="O344:O352" si="27">L344*N344</f>
        <v>0</v>
      </c>
    </row>
    <row r="345" spans="1:15" ht="20.149999999999999" customHeight="1">
      <c r="A345" s="1245"/>
      <c r="B345" s="1246"/>
      <c r="C345" s="1246"/>
      <c r="D345" s="38"/>
      <c r="E345" s="448" t="s">
        <v>73</v>
      </c>
      <c r="F345" s="38"/>
      <c r="G345" s="449">
        <f t="shared" si="26"/>
        <v>0</v>
      </c>
      <c r="H345" s="431"/>
      <c r="I345" s="1245"/>
      <c r="J345" s="1246"/>
      <c r="K345" s="1246"/>
      <c r="L345" s="38"/>
      <c r="M345" s="448" t="s">
        <v>73</v>
      </c>
      <c r="N345" s="38"/>
      <c r="O345" s="449">
        <f t="shared" si="27"/>
        <v>0</v>
      </c>
    </row>
    <row r="346" spans="1:15" ht="20.149999999999999" customHeight="1">
      <c r="A346" s="1245"/>
      <c r="B346" s="1246"/>
      <c r="C346" s="1246"/>
      <c r="D346" s="38"/>
      <c r="E346" s="448" t="s">
        <v>73</v>
      </c>
      <c r="F346" s="38"/>
      <c r="G346" s="449">
        <f t="shared" si="26"/>
        <v>0</v>
      </c>
      <c r="H346" s="431"/>
      <c r="I346" s="1245"/>
      <c r="J346" s="1246"/>
      <c r="K346" s="1246"/>
      <c r="L346" s="38"/>
      <c r="M346" s="448" t="s">
        <v>73</v>
      </c>
      <c r="N346" s="38"/>
      <c r="O346" s="449">
        <f t="shared" si="27"/>
        <v>0</v>
      </c>
    </row>
    <row r="347" spans="1:15" ht="20.149999999999999" customHeight="1">
      <c r="A347" s="1245"/>
      <c r="B347" s="1246"/>
      <c r="C347" s="1246"/>
      <c r="D347" s="38"/>
      <c r="E347" s="448" t="s">
        <v>73</v>
      </c>
      <c r="F347" s="38"/>
      <c r="G347" s="449">
        <f t="shared" si="26"/>
        <v>0</v>
      </c>
      <c r="H347" s="431"/>
      <c r="I347" s="1245"/>
      <c r="J347" s="1246"/>
      <c r="K347" s="1246"/>
      <c r="L347" s="38"/>
      <c r="M347" s="448" t="s">
        <v>73</v>
      </c>
      <c r="N347" s="38"/>
      <c r="O347" s="449">
        <f t="shared" si="27"/>
        <v>0</v>
      </c>
    </row>
    <row r="348" spans="1:15" ht="20.149999999999999" customHeight="1">
      <c r="A348" s="1245"/>
      <c r="B348" s="1246"/>
      <c r="C348" s="1246"/>
      <c r="D348" s="38"/>
      <c r="E348" s="448" t="s">
        <v>73</v>
      </c>
      <c r="F348" s="38"/>
      <c r="G348" s="449">
        <f t="shared" si="26"/>
        <v>0</v>
      </c>
      <c r="H348" s="431"/>
      <c r="I348" s="1245"/>
      <c r="J348" s="1246"/>
      <c r="K348" s="1246"/>
      <c r="L348" s="38"/>
      <c r="M348" s="448" t="s">
        <v>73</v>
      </c>
      <c r="N348" s="38"/>
      <c r="O348" s="449">
        <f t="shared" si="27"/>
        <v>0</v>
      </c>
    </row>
    <row r="349" spans="1:15" ht="20.149999999999999" customHeight="1">
      <c r="A349" s="1245"/>
      <c r="B349" s="1246"/>
      <c r="C349" s="1246"/>
      <c r="D349" s="38"/>
      <c r="E349" s="448" t="s">
        <v>73</v>
      </c>
      <c r="F349" s="38"/>
      <c r="G349" s="449">
        <f t="shared" si="26"/>
        <v>0</v>
      </c>
      <c r="H349" s="431"/>
      <c r="I349" s="1245"/>
      <c r="J349" s="1246"/>
      <c r="K349" s="1246"/>
      <c r="L349" s="38"/>
      <c r="M349" s="448" t="s">
        <v>73</v>
      </c>
      <c r="N349" s="38"/>
      <c r="O349" s="449">
        <f t="shared" si="27"/>
        <v>0</v>
      </c>
    </row>
    <row r="350" spans="1:15" ht="20.149999999999999" customHeight="1">
      <c r="A350" s="1245"/>
      <c r="B350" s="1246"/>
      <c r="C350" s="1246"/>
      <c r="D350" s="38"/>
      <c r="E350" s="448" t="s">
        <v>73</v>
      </c>
      <c r="F350" s="38"/>
      <c r="G350" s="449">
        <f t="shared" si="26"/>
        <v>0</v>
      </c>
      <c r="H350" s="431"/>
      <c r="I350" s="1245"/>
      <c r="J350" s="1246"/>
      <c r="K350" s="1246"/>
      <c r="L350" s="38"/>
      <c r="M350" s="448" t="s">
        <v>73</v>
      </c>
      <c r="N350" s="38"/>
      <c r="O350" s="449">
        <f t="shared" si="27"/>
        <v>0</v>
      </c>
    </row>
    <row r="351" spans="1:15" ht="20.149999999999999" customHeight="1">
      <c r="A351" s="1245"/>
      <c r="B351" s="1246"/>
      <c r="C351" s="1246"/>
      <c r="D351" s="38"/>
      <c r="E351" s="448" t="s">
        <v>73</v>
      </c>
      <c r="F351" s="38"/>
      <c r="G351" s="449">
        <f t="shared" si="26"/>
        <v>0</v>
      </c>
      <c r="H351" s="431"/>
      <c r="I351" s="1245"/>
      <c r="J351" s="1246"/>
      <c r="K351" s="1246"/>
      <c r="L351" s="38"/>
      <c r="M351" s="448" t="s">
        <v>73</v>
      </c>
      <c r="N351" s="38"/>
      <c r="O351" s="449">
        <f t="shared" si="27"/>
        <v>0</v>
      </c>
    </row>
    <row r="352" spans="1:15" ht="20.149999999999999" customHeight="1">
      <c r="A352" s="1245"/>
      <c r="B352" s="1246"/>
      <c r="C352" s="1246"/>
      <c r="D352" s="38"/>
      <c r="E352" s="448" t="s">
        <v>73</v>
      </c>
      <c r="F352" s="38"/>
      <c r="G352" s="449">
        <f t="shared" si="26"/>
        <v>0</v>
      </c>
      <c r="H352" s="431"/>
      <c r="I352" s="1245"/>
      <c r="J352" s="1246"/>
      <c r="K352" s="1246"/>
      <c r="L352" s="38"/>
      <c r="M352" s="448" t="s">
        <v>73</v>
      </c>
      <c r="N352" s="38"/>
      <c r="O352" s="449">
        <f t="shared" si="27"/>
        <v>0</v>
      </c>
    </row>
    <row r="353" spans="1:16" ht="20.149999999999999" customHeight="1">
      <c r="A353" s="1247" t="s">
        <v>97</v>
      </c>
      <c r="B353" s="1248"/>
      <c r="C353" s="1249"/>
      <c r="D353" s="450"/>
      <c r="E353" s="451" t="s">
        <v>73</v>
      </c>
      <c r="F353" s="39"/>
      <c r="G353" s="452">
        <f>D353*F353</f>
        <v>0</v>
      </c>
      <c r="H353" s="431"/>
      <c r="I353" s="1247" t="s">
        <v>97</v>
      </c>
      <c r="J353" s="1248"/>
      <c r="K353" s="1249"/>
      <c r="L353" s="450"/>
      <c r="M353" s="451" t="s">
        <v>73</v>
      </c>
      <c r="N353" s="39"/>
      <c r="O353" s="452">
        <f>L353*N353</f>
        <v>0</v>
      </c>
    </row>
    <row r="354" spans="1:16" ht="20.149999999999999" customHeight="1">
      <c r="A354" s="1250" t="s">
        <v>98</v>
      </c>
      <c r="B354" s="1251"/>
      <c r="C354" s="1251"/>
      <c r="D354" s="1251"/>
      <c r="E354" s="1251"/>
      <c r="F354" s="1252"/>
      <c r="G354" s="453">
        <f>SUM(G343:G353)</f>
        <v>0</v>
      </c>
      <c r="H354" s="431"/>
      <c r="I354" s="1250" t="s">
        <v>98</v>
      </c>
      <c r="J354" s="1251"/>
      <c r="K354" s="1251"/>
      <c r="L354" s="1251"/>
      <c r="M354" s="1251"/>
      <c r="N354" s="1252"/>
      <c r="O354" s="453">
        <f>SUM(O343:O353)</f>
        <v>0</v>
      </c>
    </row>
    <row r="355" spans="1:16" ht="20.149999999999999" customHeight="1">
      <c r="A355" s="1253" t="s">
        <v>352</v>
      </c>
      <c r="B355" s="1254"/>
      <c r="C355" s="1254"/>
      <c r="D355" s="1254"/>
      <c r="E355" s="1254"/>
      <c r="F355" s="1254"/>
      <c r="G355" s="40"/>
      <c r="H355" s="431"/>
      <c r="I355" s="1253" t="s">
        <v>352</v>
      </c>
      <c r="J355" s="1254"/>
      <c r="K355" s="1254"/>
      <c r="L355" s="1254"/>
      <c r="M355" s="1254"/>
      <c r="N355" s="1254"/>
      <c r="O355" s="40"/>
    </row>
    <row r="356" spans="1:16" ht="20.149999999999999" customHeight="1">
      <c r="A356" s="1243" t="s">
        <v>66</v>
      </c>
      <c r="B356" s="1244"/>
      <c r="C356" s="1244"/>
      <c r="D356" s="1244"/>
      <c r="E356" s="1244"/>
      <c r="F356" s="1244"/>
      <c r="G356" s="453">
        <f>G354+G355</f>
        <v>0</v>
      </c>
      <c r="H356" s="431"/>
      <c r="I356" s="1243" t="s">
        <v>66</v>
      </c>
      <c r="J356" s="1244"/>
      <c r="K356" s="1244"/>
      <c r="L356" s="1244"/>
      <c r="M356" s="1244"/>
      <c r="N356" s="1244"/>
      <c r="O356" s="453">
        <f>O354+O355</f>
        <v>0</v>
      </c>
    </row>
    <row r="357" spans="1:16" ht="20.149999999999999" customHeight="1">
      <c r="A357" s="418">
        <v>29</v>
      </c>
      <c r="I357" s="418">
        <v>30</v>
      </c>
    </row>
    <row r="358" spans="1:16" s="434" customFormat="1" ht="30" customHeight="1">
      <c r="A358" s="1277" t="s">
        <v>340</v>
      </c>
      <c r="B358" s="1278"/>
      <c r="C358" s="1289">
        <f>個表B!B171</f>
        <v>0</v>
      </c>
      <c r="D358" s="1317"/>
      <c r="E358" s="1291" t="s">
        <v>333</v>
      </c>
      <c r="F358" s="1318"/>
      <c r="G358" s="432">
        <f>個表B!B172</f>
        <v>0</v>
      </c>
      <c r="H358" s="433"/>
      <c r="I358" s="1277" t="s">
        <v>340</v>
      </c>
      <c r="J358" s="1278"/>
      <c r="K358" s="1289">
        <f>個表B!B176</f>
        <v>0</v>
      </c>
      <c r="L358" s="1317"/>
      <c r="M358" s="1291" t="s">
        <v>333</v>
      </c>
      <c r="N358" s="1318"/>
      <c r="O358" s="432">
        <f>個表B!B177</f>
        <v>0</v>
      </c>
      <c r="P358" s="454"/>
    </row>
    <row r="359" spans="1:16" s="434" customFormat="1" ht="30" customHeight="1">
      <c r="A359" s="1277" t="s">
        <v>346</v>
      </c>
      <c r="B359" s="1278"/>
      <c r="C359" s="1241">
        <f>個表B!B174</f>
        <v>0</v>
      </c>
      <c r="D359" s="1242"/>
      <c r="E359" s="1277" t="s">
        <v>83</v>
      </c>
      <c r="F359" s="1278"/>
      <c r="G359" s="34">
        <f>個表B!B173</f>
        <v>0</v>
      </c>
      <c r="H359" s="433"/>
      <c r="I359" s="1277" t="s">
        <v>346</v>
      </c>
      <c r="J359" s="1278"/>
      <c r="K359" s="1241">
        <f>個表B!B179</f>
        <v>0</v>
      </c>
      <c r="L359" s="1242"/>
      <c r="M359" s="1277" t="s">
        <v>83</v>
      </c>
      <c r="N359" s="1278"/>
      <c r="O359" s="34">
        <f>個表B!B178</f>
        <v>0</v>
      </c>
      <c r="P359" s="454"/>
    </row>
    <row r="360" spans="1:16" ht="20.149999999999999" customHeight="1">
      <c r="A360" s="1279" t="s">
        <v>84</v>
      </c>
      <c r="B360" s="1280"/>
      <c r="C360" s="1283"/>
      <c r="D360" s="1283"/>
      <c r="E360" s="1284"/>
      <c r="F360" s="1284"/>
      <c r="G360" s="1285"/>
      <c r="H360" s="431"/>
      <c r="I360" s="1279" t="s">
        <v>84</v>
      </c>
      <c r="J360" s="1280"/>
      <c r="K360" s="1283"/>
      <c r="L360" s="1283"/>
      <c r="M360" s="1284"/>
      <c r="N360" s="1284"/>
      <c r="O360" s="1285"/>
    </row>
    <row r="361" spans="1:16" ht="20.149999999999999" customHeight="1">
      <c r="A361" s="435" t="s">
        <v>85</v>
      </c>
      <c r="B361" s="1244" t="s">
        <v>86</v>
      </c>
      <c r="C361" s="1244"/>
      <c r="D361" s="1270"/>
      <c r="E361" s="1270"/>
      <c r="F361" s="436" t="s">
        <v>3</v>
      </c>
      <c r="G361" s="35"/>
      <c r="H361" s="437"/>
      <c r="I361" s="435" t="s">
        <v>85</v>
      </c>
      <c r="J361" s="1244" t="s">
        <v>86</v>
      </c>
      <c r="K361" s="1244"/>
      <c r="L361" s="1270"/>
      <c r="M361" s="1270"/>
      <c r="N361" s="436" t="s">
        <v>3</v>
      </c>
      <c r="O361" s="35"/>
    </row>
    <row r="362" spans="1:16" ht="20.149999999999999" customHeight="1">
      <c r="A362" s="1271" t="s">
        <v>87</v>
      </c>
      <c r="B362" s="1272"/>
      <c r="C362" s="1273">
        <f>C360-D361-G361</f>
        <v>0</v>
      </c>
      <c r="D362" s="1274"/>
      <c r="E362" s="1275" t="s">
        <v>88</v>
      </c>
      <c r="F362" s="1276"/>
      <c r="G362" s="438" t="str">
        <f>IF(C362*C363=0,"",C362*C363)</f>
        <v/>
      </c>
      <c r="H362" s="431"/>
      <c r="I362" s="1271" t="s">
        <v>87</v>
      </c>
      <c r="J362" s="1272"/>
      <c r="K362" s="1273">
        <f>K360-L361-O361</f>
        <v>0</v>
      </c>
      <c r="L362" s="1274"/>
      <c r="M362" s="1275" t="s">
        <v>88</v>
      </c>
      <c r="N362" s="1276"/>
      <c r="O362" s="438" t="str">
        <f>IF(K362*K363=0,"",K362*K363)</f>
        <v/>
      </c>
    </row>
    <row r="363" spans="1:16" ht="20.149999999999999" customHeight="1">
      <c r="A363" s="1279" t="s">
        <v>89</v>
      </c>
      <c r="B363" s="1280"/>
      <c r="C363" s="1281">
        <f>個表B!C174</f>
        <v>0</v>
      </c>
      <c r="D363" s="1282"/>
      <c r="E363" s="439"/>
      <c r="F363" s="440"/>
      <c r="G363" s="441"/>
      <c r="H363" s="431"/>
      <c r="I363" s="1279" t="s">
        <v>89</v>
      </c>
      <c r="J363" s="1280"/>
      <c r="K363" s="1281">
        <f>個表B!C179</f>
        <v>0</v>
      </c>
      <c r="L363" s="1282"/>
      <c r="M363" s="439"/>
      <c r="N363" s="440"/>
      <c r="O363" s="441"/>
    </row>
    <row r="364" spans="1:16" ht="20.149999999999999" customHeight="1">
      <c r="A364" s="1243" t="s">
        <v>90</v>
      </c>
      <c r="B364" s="1244"/>
      <c r="C364" s="1265" t="str">
        <f>IF(G362="","",SUM(F368:F377))</f>
        <v/>
      </c>
      <c r="D364" s="1266"/>
      <c r="E364" s="1257" t="s">
        <v>91</v>
      </c>
      <c r="F364" s="1258"/>
      <c r="G364" s="442" t="str">
        <f>IF(G362="","",C364/G362)</f>
        <v/>
      </c>
      <c r="H364" s="431"/>
      <c r="I364" s="1243" t="s">
        <v>90</v>
      </c>
      <c r="J364" s="1244"/>
      <c r="K364" s="1265" t="str">
        <f>IF(O362="","",SUM(N368:N377))</f>
        <v/>
      </c>
      <c r="L364" s="1266"/>
      <c r="M364" s="1257" t="s">
        <v>91</v>
      </c>
      <c r="N364" s="1258"/>
      <c r="O364" s="442" t="str">
        <f>IF(O362="","",K364/O362)</f>
        <v/>
      </c>
    </row>
    <row r="365" spans="1:16" ht="20.149999999999999" customHeight="1">
      <c r="A365" s="1259" t="s">
        <v>92</v>
      </c>
      <c r="B365" s="1260"/>
      <c r="C365" s="1261" t="str">
        <f>IF(G362="","",SUM(F368:F378))</f>
        <v/>
      </c>
      <c r="D365" s="1262"/>
      <c r="E365" s="1263" t="s">
        <v>93</v>
      </c>
      <c r="F365" s="1264"/>
      <c r="G365" s="443" t="str">
        <f>IF(G362="","",C365/G362)</f>
        <v/>
      </c>
      <c r="H365" s="431"/>
      <c r="I365" s="1259" t="s">
        <v>92</v>
      </c>
      <c r="J365" s="1260"/>
      <c r="K365" s="1261" t="str">
        <f>IF(O362="","",SUM(N368:N378))</f>
        <v/>
      </c>
      <c r="L365" s="1262"/>
      <c r="M365" s="1263" t="s">
        <v>93</v>
      </c>
      <c r="N365" s="1264"/>
      <c r="O365" s="443" t="str">
        <f>IF(O362="","",K365/O362)</f>
        <v/>
      </c>
    </row>
    <row r="366" spans="1:16" ht="20.149999999999999" customHeight="1">
      <c r="A366" s="1267" t="s">
        <v>372</v>
      </c>
      <c r="B366" s="1268"/>
      <c r="C366" s="1268"/>
      <c r="D366" s="1268"/>
      <c r="E366" s="1268"/>
      <c r="F366" s="1268"/>
      <c r="G366" s="1269"/>
      <c r="H366" s="431"/>
      <c r="I366" s="1267" t="s">
        <v>372</v>
      </c>
      <c r="J366" s="1268"/>
      <c r="K366" s="1268"/>
      <c r="L366" s="1268"/>
      <c r="M366" s="1268"/>
      <c r="N366" s="1268"/>
      <c r="O366" s="1269"/>
    </row>
    <row r="367" spans="1:16" ht="20.149999999999999" customHeight="1">
      <c r="A367" s="1243" t="s">
        <v>94</v>
      </c>
      <c r="B367" s="1244"/>
      <c r="C367" s="1244"/>
      <c r="D367" s="444" t="s">
        <v>47</v>
      </c>
      <c r="E367" s="444" t="s">
        <v>73</v>
      </c>
      <c r="F367" s="444" t="s">
        <v>95</v>
      </c>
      <c r="G367" s="445" t="s">
        <v>96</v>
      </c>
      <c r="H367" s="431"/>
      <c r="I367" s="1243" t="s">
        <v>94</v>
      </c>
      <c r="J367" s="1244"/>
      <c r="K367" s="1244"/>
      <c r="L367" s="444" t="s">
        <v>47</v>
      </c>
      <c r="M367" s="444" t="s">
        <v>73</v>
      </c>
      <c r="N367" s="444" t="s">
        <v>95</v>
      </c>
      <c r="O367" s="445" t="s">
        <v>96</v>
      </c>
    </row>
    <row r="368" spans="1:16" ht="20.149999999999999" customHeight="1">
      <c r="A368" s="1255"/>
      <c r="B368" s="1256"/>
      <c r="C368" s="1256"/>
      <c r="D368" s="36"/>
      <c r="E368" s="446" t="s">
        <v>73</v>
      </c>
      <c r="F368" s="37"/>
      <c r="G368" s="447">
        <f>D368*F368</f>
        <v>0</v>
      </c>
      <c r="H368" s="431"/>
      <c r="I368" s="1255"/>
      <c r="J368" s="1256"/>
      <c r="K368" s="1256"/>
      <c r="L368" s="36"/>
      <c r="M368" s="446" t="s">
        <v>73</v>
      </c>
      <c r="N368" s="37"/>
      <c r="O368" s="447">
        <f>L368*N368</f>
        <v>0</v>
      </c>
    </row>
    <row r="369" spans="1:16" ht="20.149999999999999" customHeight="1">
      <c r="A369" s="1245"/>
      <c r="B369" s="1246"/>
      <c r="C369" s="1246"/>
      <c r="D369" s="38"/>
      <c r="E369" s="448" t="s">
        <v>73</v>
      </c>
      <c r="F369" s="38"/>
      <c r="G369" s="449">
        <f t="shared" ref="G369:G377" si="28">D369*F369</f>
        <v>0</v>
      </c>
      <c r="H369" s="431"/>
      <c r="I369" s="1245"/>
      <c r="J369" s="1246"/>
      <c r="K369" s="1246"/>
      <c r="L369" s="38"/>
      <c r="M369" s="448" t="s">
        <v>73</v>
      </c>
      <c r="N369" s="38"/>
      <c r="O369" s="449">
        <f t="shared" ref="O369:O377" si="29">L369*N369</f>
        <v>0</v>
      </c>
    </row>
    <row r="370" spans="1:16" ht="20.149999999999999" customHeight="1">
      <c r="A370" s="1245"/>
      <c r="B370" s="1246"/>
      <c r="C370" s="1246"/>
      <c r="D370" s="38"/>
      <c r="E370" s="448" t="s">
        <v>73</v>
      </c>
      <c r="F370" s="38"/>
      <c r="G370" s="449">
        <f t="shared" si="28"/>
        <v>0</v>
      </c>
      <c r="H370" s="431"/>
      <c r="I370" s="1245"/>
      <c r="J370" s="1246"/>
      <c r="K370" s="1246"/>
      <c r="L370" s="38"/>
      <c r="M370" s="448" t="s">
        <v>73</v>
      </c>
      <c r="N370" s="38"/>
      <c r="O370" s="449">
        <f t="shared" si="29"/>
        <v>0</v>
      </c>
    </row>
    <row r="371" spans="1:16" ht="20.149999999999999" customHeight="1">
      <c r="A371" s="1245"/>
      <c r="B371" s="1246"/>
      <c r="C371" s="1246"/>
      <c r="D371" s="38"/>
      <c r="E371" s="448" t="s">
        <v>73</v>
      </c>
      <c r="F371" s="38"/>
      <c r="G371" s="449">
        <f t="shared" si="28"/>
        <v>0</v>
      </c>
      <c r="H371" s="431"/>
      <c r="I371" s="1245"/>
      <c r="J371" s="1246"/>
      <c r="K371" s="1246"/>
      <c r="L371" s="38"/>
      <c r="M371" s="448" t="s">
        <v>73</v>
      </c>
      <c r="N371" s="38"/>
      <c r="O371" s="449">
        <f t="shared" si="29"/>
        <v>0</v>
      </c>
    </row>
    <row r="372" spans="1:16" ht="20.149999999999999" customHeight="1">
      <c r="A372" s="1245"/>
      <c r="B372" s="1246"/>
      <c r="C372" s="1246"/>
      <c r="D372" s="38"/>
      <c r="E372" s="448" t="s">
        <v>73</v>
      </c>
      <c r="F372" s="38"/>
      <c r="G372" s="449">
        <f t="shared" si="28"/>
        <v>0</v>
      </c>
      <c r="H372" s="431"/>
      <c r="I372" s="1245"/>
      <c r="J372" s="1246"/>
      <c r="K372" s="1246"/>
      <c r="L372" s="38"/>
      <c r="M372" s="448" t="s">
        <v>73</v>
      </c>
      <c r="N372" s="38"/>
      <c r="O372" s="449">
        <f t="shared" si="29"/>
        <v>0</v>
      </c>
    </row>
    <row r="373" spans="1:16" ht="20.149999999999999" customHeight="1">
      <c r="A373" s="1245"/>
      <c r="B373" s="1246"/>
      <c r="C373" s="1246"/>
      <c r="D373" s="38"/>
      <c r="E373" s="448" t="s">
        <v>73</v>
      </c>
      <c r="F373" s="38"/>
      <c r="G373" s="449">
        <f t="shared" si="28"/>
        <v>0</v>
      </c>
      <c r="H373" s="431"/>
      <c r="I373" s="1245"/>
      <c r="J373" s="1246"/>
      <c r="K373" s="1246"/>
      <c r="L373" s="38"/>
      <c r="M373" s="448" t="s">
        <v>73</v>
      </c>
      <c r="N373" s="38"/>
      <c r="O373" s="449">
        <f t="shared" si="29"/>
        <v>0</v>
      </c>
    </row>
    <row r="374" spans="1:16" ht="20.149999999999999" customHeight="1">
      <c r="A374" s="1245"/>
      <c r="B374" s="1246"/>
      <c r="C374" s="1246"/>
      <c r="D374" s="38"/>
      <c r="E374" s="448" t="s">
        <v>73</v>
      </c>
      <c r="F374" s="38"/>
      <c r="G374" s="449">
        <f t="shared" si="28"/>
        <v>0</v>
      </c>
      <c r="H374" s="431"/>
      <c r="I374" s="1245"/>
      <c r="J374" s="1246"/>
      <c r="K374" s="1246"/>
      <c r="L374" s="38"/>
      <c r="M374" s="448" t="s">
        <v>73</v>
      </c>
      <c r="N374" s="38"/>
      <c r="O374" s="449">
        <f t="shared" si="29"/>
        <v>0</v>
      </c>
    </row>
    <row r="375" spans="1:16" ht="20.149999999999999" customHeight="1">
      <c r="A375" s="1245"/>
      <c r="B375" s="1246"/>
      <c r="C375" s="1246"/>
      <c r="D375" s="38"/>
      <c r="E375" s="448" t="s">
        <v>73</v>
      </c>
      <c r="F375" s="38"/>
      <c r="G375" s="449">
        <f t="shared" si="28"/>
        <v>0</v>
      </c>
      <c r="H375" s="431"/>
      <c r="I375" s="1245"/>
      <c r="J375" s="1246"/>
      <c r="K375" s="1246"/>
      <c r="L375" s="38"/>
      <c r="M375" s="448" t="s">
        <v>73</v>
      </c>
      <c r="N375" s="38"/>
      <c r="O375" s="449">
        <f t="shared" si="29"/>
        <v>0</v>
      </c>
    </row>
    <row r="376" spans="1:16" ht="20.149999999999999" customHeight="1">
      <c r="A376" s="1245"/>
      <c r="B376" s="1246"/>
      <c r="C376" s="1246"/>
      <c r="D376" s="38"/>
      <c r="E376" s="448" t="s">
        <v>73</v>
      </c>
      <c r="F376" s="38"/>
      <c r="G376" s="449">
        <f t="shared" si="28"/>
        <v>0</v>
      </c>
      <c r="H376" s="431"/>
      <c r="I376" s="1245"/>
      <c r="J376" s="1246"/>
      <c r="K376" s="1246"/>
      <c r="L376" s="38"/>
      <c r="M376" s="448" t="s">
        <v>73</v>
      </c>
      <c r="N376" s="38"/>
      <c r="O376" s="449">
        <f t="shared" si="29"/>
        <v>0</v>
      </c>
    </row>
    <row r="377" spans="1:16" ht="20.149999999999999" customHeight="1">
      <c r="A377" s="1245"/>
      <c r="B377" s="1246"/>
      <c r="C377" s="1246"/>
      <c r="D377" s="38"/>
      <c r="E377" s="448" t="s">
        <v>73</v>
      </c>
      <c r="F377" s="38"/>
      <c r="G377" s="449">
        <f t="shared" si="28"/>
        <v>0</v>
      </c>
      <c r="H377" s="431"/>
      <c r="I377" s="1245"/>
      <c r="J377" s="1246"/>
      <c r="K377" s="1246"/>
      <c r="L377" s="38"/>
      <c r="M377" s="448" t="s">
        <v>73</v>
      </c>
      <c r="N377" s="38"/>
      <c r="O377" s="449">
        <f t="shared" si="29"/>
        <v>0</v>
      </c>
    </row>
    <row r="378" spans="1:16" ht="20.149999999999999" customHeight="1">
      <c r="A378" s="1247" t="s">
        <v>97</v>
      </c>
      <c r="B378" s="1248"/>
      <c r="C378" s="1249"/>
      <c r="D378" s="450"/>
      <c r="E378" s="451" t="s">
        <v>73</v>
      </c>
      <c r="F378" s="39"/>
      <c r="G378" s="452">
        <f>D378*F378</f>
        <v>0</v>
      </c>
      <c r="H378" s="431"/>
      <c r="I378" s="1247" t="s">
        <v>97</v>
      </c>
      <c r="J378" s="1248"/>
      <c r="K378" s="1249"/>
      <c r="L378" s="450"/>
      <c r="M378" s="451" t="s">
        <v>73</v>
      </c>
      <c r="N378" s="39"/>
      <c r="O378" s="452">
        <f>L378*N378</f>
        <v>0</v>
      </c>
    </row>
    <row r="379" spans="1:16" ht="20.149999999999999" customHeight="1">
      <c r="A379" s="1250" t="s">
        <v>98</v>
      </c>
      <c r="B379" s="1251"/>
      <c r="C379" s="1251"/>
      <c r="D379" s="1251"/>
      <c r="E379" s="1251"/>
      <c r="F379" s="1252"/>
      <c r="G379" s="453">
        <f>SUM(G368:G378)</f>
        <v>0</v>
      </c>
      <c r="H379" s="431"/>
      <c r="I379" s="1250" t="s">
        <v>98</v>
      </c>
      <c r="J379" s="1251"/>
      <c r="K379" s="1251"/>
      <c r="L379" s="1251"/>
      <c r="M379" s="1251"/>
      <c r="N379" s="1252"/>
      <c r="O379" s="453">
        <f>SUM(O368:O378)</f>
        <v>0</v>
      </c>
    </row>
    <row r="380" spans="1:16" ht="20.149999999999999" customHeight="1">
      <c r="A380" s="1253" t="s">
        <v>352</v>
      </c>
      <c r="B380" s="1254"/>
      <c r="C380" s="1254"/>
      <c r="D380" s="1254"/>
      <c r="E380" s="1254"/>
      <c r="F380" s="1254"/>
      <c r="G380" s="40"/>
      <c r="H380" s="431"/>
      <c r="I380" s="1253" t="s">
        <v>352</v>
      </c>
      <c r="J380" s="1254"/>
      <c r="K380" s="1254"/>
      <c r="L380" s="1254"/>
      <c r="M380" s="1254"/>
      <c r="N380" s="1254"/>
      <c r="O380" s="40"/>
    </row>
    <row r="381" spans="1:16" ht="20.149999999999999" customHeight="1">
      <c r="A381" s="1243" t="s">
        <v>66</v>
      </c>
      <c r="B381" s="1244"/>
      <c r="C381" s="1244"/>
      <c r="D381" s="1244"/>
      <c r="E381" s="1244"/>
      <c r="F381" s="1244"/>
      <c r="G381" s="453">
        <f>G379+G380</f>
        <v>0</v>
      </c>
      <c r="H381" s="431"/>
      <c r="I381" s="1243" t="s">
        <v>66</v>
      </c>
      <c r="J381" s="1244"/>
      <c r="K381" s="1244"/>
      <c r="L381" s="1244"/>
      <c r="M381" s="1244"/>
      <c r="N381" s="1244"/>
      <c r="O381" s="453">
        <f>O379+O380</f>
        <v>0</v>
      </c>
    </row>
    <row r="382" spans="1:16" ht="20.149999999999999" customHeight="1">
      <c r="A382" s="418">
        <v>31</v>
      </c>
      <c r="I382" s="418">
        <v>32</v>
      </c>
    </row>
    <row r="383" spans="1:16" s="434" customFormat="1" ht="30" customHeight="1">
      <c r="A383" s="1277" t="s">
        <v>340</v>
      </c>
      <c r="B383" s="1278"/>
      <c r="C383" s="1289">
        <f>個表B!B186</f>
        <v>0</v>
      </c>
      <c r="D383" s="1317"/>
      <c r="E383" s="1291" t="s">
        <v>333</v>
      </c>
      <c r="F383" s="1318"/>
      <c r="G383" s="432">
        <f>個表B!B187</f>
        <v>0</v>
      </c>
      <c r="H383" s="433"/>
      <c r="I383" s="1277" t="s">
        <v>340</v>
      </c>
      <c r="J383" s="1278"/>
      <c r="K383" s="1289">
        <f>個表B!B191</f>
        <v>0</v>
      </c>
      <c r="L383" s="1317"/>
      <c r="M383" s="1291" t="s">
        <v>333</v>
      </c>
      <c r="N383" s="1318"/>
      <c r="O383" s="455">
        <f>個表B!B192</f>
        <v>0</v>
      </c>
      <c r="P383" s="454"/>
    </row>
    <row r="384" spans="1:16" s="434" customFormat="1" ht="30" customHeight="1">
      <c r="A384" s="1277" t="s">
        <v>346</v>
      </c>
      <c r="B384" s="1278"/>
      <c r="C384" s="1241">
        <f>個表B!B189</f>
        <v>0</v>
      </c>
      <c r="D384" s="1242"/>
      <c r="E384" s="1277" t="s">
        <v>83</v>
      </c>
      <c r="F384" s="1278"/>
      <c r="G384" s="34">
        <f>個表B!B188</f>
        <v>0</v>
      </c>
      <c r="H384" s="433"/>
      <c r="I384" s="1277" t="s">
        <v>346</v>
      </c>
      <c r="J384" s="1278"/>
      <c r="K384" s="1241">
        <f>個表B!B194</f>
        <v>0</v>
      </c>
      <c r="L384" s="1242"/>
      <c r="M384" s="1277" t="s">
        <v>83</v>
      </c>
      <c r="N384" s="1278"/>
      <c r="O384" s="41">
        <f>個表B!B193</f>
        <v>0</v>
      </c>
      <c r="P384" s="454"/>
    </row>
    <row r="385" spans="1:16" s="434" customFormat="1" ht="20.149999999999999" customHeight="1">
      <c r="A385" s="1277" t="s">
        <v>84</v>
      </c>
      <c r="B385" s="1278"/>
      <c r="C385" s="1319"/>
      <c r="D385" s="1320"/>
      <c r="E385" s="1321"/>
      <c r="F385" s="1322"/>
      <c r="G385" s="1323"/>
      <c r="H385" s="433"/>
      <c r="I385" s="1277" t="s">
        <v>84</v>
      </c>
      <c r="J385" s="1278"/>
      <c r="K385" s="1319"/>
      <c r="L385" s="1320"/>
      <c r="M385" s="1321"/>
      <c r="N385" s="1322"/>
      <c r="O385" s="1323"/>
      <c r="P385" s="454"/>
    </row>
    <row r="386" spans="1:16" ht="20.149999999999999" customHeight="1">
      <c r="A386" s="435" t="s">
        <v>85</v>
      </c>
      <c r="B386" s="1244" t="s">
        <v>86</v>
      </c>
      <c r="C386" s="1244"/>
      <c r="D386" s="1270"/>
      <c r="E386" s="1270"/>
      <c r="F386" s="436" t="s">
        <v>3</v>
      </c>
      <c r="G386" s="35"/>
      <c r="H386" s="437"/>
      <c r="I386" s="435" t="s">
        <v>85</v>
      </c>
      <c r="J386" s="1244" t="s">
        <v>86</v>
      </c>
      <c r="K386" s="1244"/>
      <c r="L386" s="1270"/>
      <c r="M386" s="1270"/>
      <c r="N386" s="436" t="s">
        <v>3</v>
      </c>
      <c r="O386" s="35"/>
    </row>
    <row r="387" spans="1:16" ht="20.149999999999999" customHeight="1">
      <c r="A387" s="1271" t="s">
        <v>87</v>
      </c>
      <c r="B387" s="1272"/>
      <c r="C387" s="1273">
        <f>C385-D386-G386</f>
        <v>0</v>
      </c>
      <c r="D387" s="1274"/>
      <c r="E387" s="1275" t="s">
        <v>88</v>
      </c>
      <c r="F387" s="1276"/>
      <c r="G387" s="438" t="str">
        <f>IF(C387*C388=0,"",C387*C388)</f>
        <v/>
      </c>
      <c r="H387" s="431"/>
      <c r="I387" s="1271" t="s">
        <v>87</v>
      </c>
      <c r="J387" s="1272"/>
      <c r="K387" s="1273">
        <f>K385-L386-O386</f>
        <v>0</v>
      </c>
      <c r="L387" s="1274"/>
      <c r="M387" s="1275" t="s">
        <v>88</v>
      </c>
      <c r="N387" s="1276"/>
      <c r="O387" s="438" t="str">
        <f>IF(K387*K388=0,"",K387*K388)</f>
        <v/>
      </c>
    </row>
    <row r="388" spans="1:16" ht="20.149999999999999" customHeight="1">
      <c r="A388" s="1279" t="s">
        <v>89</v>
      </c>
      <c r="B388" s="1280"/>
      <c r="C388" s="1281">
        <f>個表B!C189</f>
        <v>0</v>
      </c>
      <c r="D388" s="1282"/>
      <c r="E388" s="439"/>
      <c r="F388" s="440"/>
      <c r="G388" s="441"/>
      <c r="H388" s="431"/>
      <c r="I388" s="1279" t="s">
        <v>89</v>
      </c>
      <c r="J388" s="1280"/>
      <c r="K388" s="1281">
        <f>個表B!C194</f>
        <v>0</v>
      </c>
      <c r="L388" s="1282"/>
      <c r="M388" s="439"/>
      <c r="N388" s="440"/>
      <c r="O388" s="441"/>
    </row>
    <row r="389" spans="1:16" ht="20.149999999999999" customHeight="1">
      <c r="A389" s="1243" t="s">
        <v>90</v>
      </c>
      <c r="B389" s="1244"/>
      <c r="C389" s="1265" t="str">
        <f>IF(G387="","",SUM(F393:F402))</f>
        <v/>
      </c>
      <c r="D389" s="1266"/>
      <c r="E389" s="1257" t="s">
        <v>91</v>
      </c>
      <c r="F389" s="1258"/>
      <c r="G389" s="442" t="str">
        <f>IF(G387="","",C389/G387)</f>
        <v/>
      </c>
      <c r="H389" s="431"/>
      <c r="I389" s="1243" t="s">
        <v>90</v>
      </c>
      <c r="J389" s="1244"/>
      <c r="K389" s="1265" t="str">
        <f>IF(O387="","",SUM(N393:N402))</f>
        <v/>
      </c>
      <c r="L389" s="1266"/>
      <c r="M389" s="1257" t="s">
        <v>91</v>
      </c>
      <c r="N389" s="1258"/>
      <c r="O389" s="442" t="str">
        <f>IF(O387="","",K389/O387)</f>
        <v/>
      </c>
    </row>
    <row r="390" spans="1:16" ht="20.149999999999999" customHeight="1">
      <c r="A390" s="1259" t="s">
        <v>92</v>
      </c>
      <c r="B390" s="1260"/>
      <c r="C390" s="1261" t="str">
        <f>IF(G387="","",SUM(F393:F403))</f>
        <v/>
      </c>
      <c r="D390" s="1262"/>
      <c r="E390" s="1263" t="s">
        <v>93</v>
      </c>
      <c r="F390" s="1264"/>
      <c r="G390" s="443" t="str">
        <f>IF(G387="","",C390/G387)</f>
        <v/>
      </c>
      <c r="H390" s="431"/>
      <c r="I390" s="1259" t="s">
        <v>92</v>
      </c>
      <c r="J390" s="1260"/>
      <c r="K390" s="1261" t="str">
        <f>IF(O387="","",SUM(N393:N403))</f>
        <v/>
      </c>
      <c r="L390" s="1262"/>
      <c r="M390" s="1263" t="s">
        <v>93</v>
      </c>
      <c r="N390" s="1264"/>
      <c r="O390" s="443" t="str">
        <f>IF(O387="","",K390/O387)</f>
        <v/>
      </c>
    </row>
    <row r="391" spans="1:16" ht="20.149999999999999" customHeight="1">
      <c r="A391" s="1267" t="s">
        <v>372</v>
      </c>
      <c r="B391" s="1268"/>
      <c r="C391" s="1268"/>
      <c r="D391" s="1268"/>
      <c r="E391" s="1268"/>
      <c r="F391" s="1268"/>
      <c r="G391" s="1269"/>
      <c r="H391" s="431"/>
      <c r="I391" s="1267" t="s">
        <v>372</v>
      </c>
      <c r="J391" s="1268"/>
      <c r="K391" s="1268"/>
      <c r="L391" s="1268"/>
      <c r="M391" s="1268"/>
      <c r="N391" s="1268"/>
      <c r="O391" s="1269"/>
    </row>
    <row r="392" spans="1:16" ht="20.149999999999999" customHeight="1">
      <c r="A392" s="1243" t="s">
        <v>94</v>
      </c>
      <c r="B392" s="1244"/>
      <c r="C392" s="1244"/>
      <c r="D392" s="444" t="s">
        <v>47</v>
      </c>
      <c r="E392" s="444" t="s">
        <v>73</v>
      </c>
      <c r="F392" s="444" t="s">
        <v>95</v>
      </c>
      <c r="G392" s="445" t="s">
        <v>96</v>
      </c>
      <c r="H392" s="431"/>
      <c r="I392" s="1243" t="s">
        <v>94</v>
      </c>
      <c r="J392" s="1244"/>
      <c r="K392" s="1244"/>
      <c r="L392" s="444" t="s">
        <v>47</v>
      </c>
      <c r="M392" s="444" t="s">
        <v>73</v>
      </c>
      <c r="N392" s="444" t="s">
        <v>95</v>
      </c>
      <c r="O392" s="445" t="s">
        <v>96</v>
      </c>
    </row>
    <row r="393" spans="1:16" ht="20.149999999999999" customHeight="1">
      <c r="A393" s="1255"/>
      <c r="B393" s="1256"/>
      <c r="C393" s="1256"/>
      <c r="D393" s="36"/>
      <c r="E393" s="446" t="s">
        <v>73</v>
      </c>
      <c r="F393" s="37"/>
      <c r="G393" s="447">
        <f>D393*F393</f>
        <v>0</v>
      </c>
      <c r="H393" s="431"/>
      <c r="I393" s="1255"/>
      <c r="J393" s="1256"/>
      <c r="K393" s="1256"/>
      <c r="L393" s="36"/>
      <c r="M393" s="446" t="s">
        <v>73</v>
      </c>
      <c r="N393" s="37"/>
      <c r="O393" s="447">
        <f>L393*N393</f>
        <v>0</v>
      </c>
    </row>
    <row r="394" spans="1:16" ht="20.149999999999999" customHeight="1">
      <c r="A394" s="1245"/>
      <c r="B394" s="1246"/>
      <c r="C394" s="1246"/>
      <c r="D394" s="38"/>
      <c r="E394" s="448" t="s">
        <v>73</v>
      </c>
      <c r="F394" s="38"/>
      <c r="G394" s="449">
        <f t="shared" ref="G394:G402" si="30">D394*F394</f>
        <v>0</v>
      </c>
      <c r="H394" s="431"/>
      <c r="I394" s="1245"/>
      <c r="J394" s="1246"/>
      <c r="K394" s="1246"/>
      <c r="L394" s="38"/>
      <c r="M394" s="448" t="s">
        <v>73</v>
      </c>
      <c r="N394" s="38"/>
      <c r="O394" s="449">
        <f t="shared" ref="O394:O402" si="31">L394*N394</f>
        <v>0</v>
      </c>
    </row>
    <row r="395" spans="1:16" ht="20.149999999999999" customHeight="1">
      <c r="A395" s="1245"/>
      <c r="B395" s="1246"/>
      <c r="C395" s="1246"/>
      <c r="D395" s="38"/>
      <c r="E395" s="448" t="s">
        <v>73</v>
      </c>
      <c r="F395" s="38"/>
      <c r="G395" s="449">
        <f t="shared" si="30"/>
        <v>0</v>
      </c>
      <c r="H395" s="431"/>
      <c r="I395" s="1245"/>
      <c r="J395" s="1246"/>
      <c r="K395" s="1246"/>
      <c r="L395" s="38"/>
      <c r="M395" s="448" t="s">
        <v>73</v>
      </c>
      <c r="N395" s="38"/>
      <c r="O395" s="449">
        <f t="shared" si="31"/>
        <v>0</v>
      </c>
    </row>
    <row r="396" spans="1:16" ht="20.149999999999999" customHeight="1">
      <c r="A396" s="1245"/>
      <c r="B396" s="1246"/>
      <c r="C396" s="1246"/>
      <c r="D396" s="38"/>
      <c r="E396" s="448" t="s">
        <v>73</v>
      </c>
      <c r="F396" s="38"/>
      <c r="G396" s="449">
        <f t="shared" si="30"/>
        <v>0</v>
      </c>
      <c r="H396" s="431"/>
      <c r="I396" s="1245"/>
      <c r="J396" s="1246"/>
      <c r="K396" s="1246"/>
      <c r="L396" s="38"/>
      <c r="M396" s="448" t="s">
        <v>73</v>
      </c>
      <c r="N396" s="38"/>
      <c r="O396" s="449">
        <f t="shared" si="31"/>
        <v>0</v>
      </c>
    </row>
    <row r="397" spans="1:16" ht="20.149999999999999" customHeight="1">
      <c r="A397" s="1245"/>
      <c r="B397" s="1246"/>
      <c r="C397" s="1246"/>
      <c r="D397" s="38"/>
      <c r="E397" s="448" t="s">
        <v>73</v>
      </c>
      <c r="F397" s="38"/>
      <c r="G397" s="449">
        <f t="shared" si="30"/>
        <v>0</v>
      </c>
      <c r="H397" s="431"/>
      <c r="I397" s="1245"/>
      <c r="J397" s="1246"/>
      <c r="K397" s="1246"/>
      <c r="L397" s="38"/>
      <c r="M397" s="448" t="s">
        <v>73</v>
      </c>
      <c r="N397" s="38"/>
      <c r="O397" s="449">
        <f t="shared" si="31"/>
        <v>0</v>
      </c>
    </row>
    <row r="398" spans="1:16" ht="20.149999999999999" customHeight="1">
      <c r="A398" s="1245"/>
      <c r="B398" s="1246"/>
      <c r="C398" s="1246"/>
      <c r="D398" s="38"/>
      <c r="E398" s="448" t="s">
        <v>73</v>
      </c>
      <c r="F398" s="38"/>
      <c r="G398" s="449">
        <f t="shared" si="30"/>
        <v>0</v>
      </c>
      <c r="H398" s="431"/>
      <c r="I398" s="1245"/>
      <c r="J398" s="1246"/>
      <c r="K398" s="1246"/>
      <c r="L398" s="38"/>
      <c r="M398" s="448" t="s">
        <v>73</v>
      </c>
      <c r="N398" s="38"/>
      <c r="O398" s="449">
        <f t="shared" si="31"/>
        <v>0</v>
      </c>
    </row>
    <row r="399" spans="1:16" ht="20.149999999999999" customHeight="1">
      <c r="A399" s="1245"/>
      <c r="B399" s="1246"/>
      <c r="C399" s="1246"/>
      <c r="D399" s="38"/>
      <c r="E399" s="448" t="s">
        <v>73</v>
      </c>
      <c r="F399" s="38"/>
      <c r="G399" s="449">
        <f t="shared" si="30"/>
        <v>0</v>
      </c>
      <c r="H399" s="431"/>
      <c r="I399" s="1245"/>
      <c r="J399" s="1246"/>
      <c r="K399" s="1246"/>
      <c r="L399" s="38"/>
      <c r="M399" s="448" t="s">
        <v>73</v>
      </c>
      <c r="N399" s="38"/>
      <c r="O399" s="449">
        <f t="shared" si="31"/>
        <v>0</v>
      </c>
    </row>
    <row r="400" spans="1:16" ht="20.149999999999999" customHeight="1">
      <c r="A400" s="1245"/>
      <c r="B400" s="1246"/>
      <c r="C400" s="1246"/>
      <c r="D400" s="38"/>
      <c r="E400" s="448" t="s">
        <v>73</v>
      </c>
      <c r="F400" s="38"/>
      <c r="G400" s="449">
        <f t="shared" si="30"/>
        <v>0</v>
      </c>
      <c r="H400" s="431"/>
      <c r="I400" s="1245"/>
      <c r="J400" s="1246"/>
      <c r="K400" s="1246"/>
      <c r="L400" s="38"/>
      <c r="M400" s="448" t="s">
        <v>73</v>
      </c>
      <c r="N400" s="38"/>
      <c r="O400" s="449">
        <f t="shared" si="31"/>
        <v>0</v>
      </c>
    </row>
    <row r="401" spans="1:16" ht="20.149999999999999" customHeight="1">
      <c r="A401" s="1245"/>
      <c r="B401" s="1246"/>
      <c r="C401" s="1246"/>
      <c r="D401" s="38"/>
      <c r="E401" s="448" t="s">
        <v>73</v>
      </c>
      <c r="F401" s="38"/>
      <c r="G401" s="449">
        <f t="shared" si="30"/>
        <v>0</v>
      </c>
      <c r="H401" s="431"/>
      <c r="I401" s="1245"/>
      <c r="J401" s="1246"/>
      <c r="K401" s="1246"/>
      <c r="L401" s="38"/>
      <c r="M401" s="448" t="s">
        <v>73</v>
      </c>
      <c r="N401" s="38"/>
      <c r="O401" s="449">
        <f t="shared" si="31"/>
        <v>0</v>
      </c>
    </row>
    <row r="402" spans="1:16" ht="20.149999999999999" customHeight="1">
      <c r="A402" s="1245"/>
      <c r="B402" s="1246"/>
      <c r="C402" s="1246"/>
      <c r="D402" s="38"/>
      <c r="E402" s="448" t="s">
        <v>73</v>
      </c>
      <c r="F402" s="38"/>
      <c r="G402" s="449">
        <f t="shared" si="30"/>
        <v>0</v>
      </c>
      <c r="H402" s="431"/>
      <c r="I402" s="1245"/>
      <c r="J402" s="1246"/>
      <c r="K402" s="1246"/>
      <c r="L402" s="38"/>
      <c r="M402" s="448" t="s">
        <v>73</v>
      </c>
      <c r="N402" s="38"/>
      <c r="O402" s="449">
        <f t="shared" si="31"/>
        <v>0</v>
      </c>
    </row>
    <row r="403" spans="1:16" ht="20.149999999999999" customHeight="1">
      <c r="A403" s="1247" t="s">
        <v>97</v>
      </c>
      <c r="B403" s="1248"/>
      <c r="C403" s="1249"/>
      <c r="D403" s="450"/>
      <c r="E403" s="451" t="s">
        <v>73</v>
      </c>
      <c r="F403" s="39"/>
      <c r="G403" s="452">
        <f>D403*F403</f>
        <v>0</v>
      </c>
      <c r="H403" s="431"/>
      <c r="I403" s="1247" t="s">
        <v>97</v>
      </c>
      <c r="J403" s="1248"/>
      <c r="K403" s="1249"/>
      <c r="L403" s="450"/>
      <c r="M403" s="451" t="s">
        <v>73</v>
      </c>
      <c r="N403" s="39"/>
      <c r="O403" s="452">
        <f>L403*N403</f>
        <v>0</v>
      </c>
    </row>
    <row r="404" spans="1:16" ht="20.149999999999999" customHeight="1">
      <c r="A404" s="1250" t="s">
        <v>98</v>
      </c>
      <c r="B404" s="1251"/>
      <c r="C404" s="1251"/>
      <c r="D404" s="1251"/>
      <c r="E404" s="1251"/>
      <c r="F404" s="1252"/>
      <c r="G404" s="453">
        <f>SUM(G393:G403)</f>
        <v>0</v>
      </c>
      <c r="H404" s="431"/>
      <c r="I404" s="1250" t="s">
        <v>98</v>
      </c>
      <c r="J404" s="1251"/>
      <c r="K404" s="1251"/>
      <c r="L404" s="1251"/>
      <c r="M404" s="1251"/>
      <c r="N404" s="1252"/>
      <c r="O404" s="453">
        <f>SUM(O393:O403)</f>
        <v>0</v>
      </c>
    </row>
    <row r="405" spans="1:16" ht="20.149999999999999" customHeight="1">
      <c r="A405" s="1253" t="s">
        <v>352</v>
      </c>
      <c r="B405" s="1254"/>
      <c r="C405" s="1254"/>
      <c r="D405" s="1254"/>
      <c r="E405" s="1254"/>
      <c r="F405" s="1254"/>
      <c r="G405" s="40"/>
      <c r="H405" s="431"/>
      <c r="I405" s="1253" t="s">
        <v>352</v>
      </c>
      <c r="J405" s="1254"/>
      <c r="K405" s="1254"/>
      <c r="L405" s="1254"/>
      <c r="M405" s="1254"/>
      <c r="N405" s="1254"/>
      <c r="O405" s="40"/>
    </row>
    <row r="406" spans="1:16" ht="20.149999999999999" customHeight="1">
      <c r="A406" s="1243" t="s">
        <v>66</v>
      </c>
      <c r="B406" s="1244"/>
      <c r="C406" s="1244"/>
      <c r="D406" s="1244"/>
      <c r="E406" s="1244"/>
      <c r="F406" s="1244"/>
      <c r="G406" s="453">
        <f>G404+G405</f>
        <v>0</v>
      </c>
      <c r="H406" s="431"/>
      <c r="I406" s="1243" t="s">
        <v>66</v>
      </c>
      <c r="J406" s="1244"/>
      <c r="K406" s="1244"/>
      <c r="L406" s="1244"/>
      <c r="M406" s="1244"/>
      <c r="N406" s="1244"/>
      <c r="O406" s="453">
        <f>O404+O405</f>
        <v>0</v>
      </c>
    </row>
    <row r="407" spans="1:16" ht="20.149999999999999" customHeight="1">
      <c r="A407" s="418">
        <v>33</v>
      </c>
      <c r="I407" s="418">
        <v>34</v>
      </c>
    </row>
    <row r="408" spans="1:16" s="434" customFormat="1" ht="30" customHeight="1">
      <c r="A408" s="1277" t="s">
        <v>340</v>
      </c>
      <c r="B408" s="1278"/>
      <c r="C408" s="1289">
        <f>個表B!B196</f>
        <v>0</v>
      </c>
      <c r="D408" s="1317"/>
      <c r="E408" s="1291" t="s">
        <v>333</v>
      </c>
      <c r="F408" s="1318"/>
      <c r="G408" s="432">
        <f>個表B!B197</f>
        <v>0</v>
      </c>
      <c r="H408" s="433"/>
      <c r="I408" s="1277" t="s">
        <v>340</v>
      </c>
      <c r="J408" s="1278"/>
      <c r="K408" s="1289">
        <f>個表B!B201</f>
        <v>0</v>
      </c>
      <c r="L408" s="1317"/>
      <c r="M408" s="1291" t="s">
        <v>333</v>
      </c>
      <c r="N408" s="1318"/>
      <c r="O408" s="432">
        <f>個表B!B202</f>
        <v>0</v>
      </c>
      <c r="P408" s="454"/>
    </row>
    <row r="409" spans="1:16" s="434" customFormat="1" ht="30" customHeight="1">
      <c r="A409" s="1277" t="s">
        <v>346</v>
      </c>
      <c r="B409" s="1278"/>
      <c r="C409" s="1241">
        <f>個表B!B199</f>
        <v>0</v>
      </c>
      <c r="D409" s="1242"/>
      <c r="E409" s="1277" t="s">
        <v>83</v>
      </c>
      <c r="F409" s="1278"/>
      <c r="G409" s="34">
        <f>個表B!B198</f>
        <v>0</v>
      </c>
      <c r="H409" s="433"/>
      <c r="I409" s="1277" t="s">
        <v>346</v>
      </c>
      <c r="J409" s="1278"/>
      <c r="K409" s="1241">
        <f>個表B!B204</f>
        <v>0</v>
      </c>
      <c r="L409" s="1242"/>
      <c r="M409" s="1277" t="s">
        <v>83</v>
      </c>
      <c r="N409" s="1278"/>
      <c r="O409" s="34">
        <f>個表B!B203</f>
        <v>0</v>
      </c>
      <c r="P409" s="454"/>
    </row>
    <row r="410" spans="1:16" ht="20.149999999999999" customHeight="1">
      <c r="A410" s="1279" t="s">
        <v>84</v>
      </c>
      <c r="B410" s="1280"/>
      <c r="C410" s="1283"/>
      <c r="D410" s="1283"/>
      <c r="E410" s="1284"/>
      <c r="F410" s="1284"/>
      <c r="G410" s="1285"/>
      <c r="H410" s="431"/>
      <c r="I410" s="1279" t="s">
        <v>84</v>
      </c>
      <c r="J410" s="1280"/>
      <c r="K410" s="1283"/>
      <c r="L410" s="1283"/>
      <c r="M410" s="1284"/>
      <c r="N410" s="1284"/>
      <c r="O410" s="1285"/>
    </row>
    <row r="411" spans="1:16" ht="20.149999999999999" customHeight="1">
      <c r="A411" s="435" t="s">
        <v>85</v>
      </c>
      <c r="B411" s="1244" t="s">
        <v>86</v>
      </c>
      <c r="C411" s="1244"/>
      <c r="D411" s="1270"/>
      <c r="E411" s="1270"/>
      <c r="F411" s="436" t="s">
        <v>3</v>
      </c>
      <c r="G411" s="35"/>
      <c r="H411" s="437"/>
      <c r="I411" s="435" t="s">
        <v>85</v>
      </c>
      <c r="J411" s="1244" t="s">
        <v>86</v>
      </c>
      <c r="K411" s="1244"/>
      <c r="L411" s="1270"/>
      <c r="M411" s="1270"/>
      <c r="N411" s="436" t="s">
        <v>3</v>
      </c>
      <c r="O411" s="35"/>
    </row>
    <row r="412" spans="1:16" ht="20.149999999999999" customHeight="1">
      <c r="A412" s="1271" t="s">
        <v>87</v>
      </c>
      <c r="B412" s="1272"/>
      <c r="C412" s="1273">
        <f>C410-D411-G411</f>
        <v>0</v>
      </c>
      <c r="D412" s="1274"/>
      <c r="E412" s="1275" t="s">
        <v>88</v>
      </c>
      <c r="F412" s="1276"/>
      <c r="G412" s="438" t="str">
        <f>IF(C412*C413=0,"",C412*C413)</f>
        <v/>
      </c>
      <c r="H412" s="431"/>
      <c r="I412" s="1271" t="s">
        <v>87</v>
      </c>
      <c r="J412" s="1272"/>
      <c r="K412" s="1273">
        <f>K410-L411-O411</f>
        <v>0</v>
      </c>
      <c r="L412" s="1274"/>
      <c r="M412" s="1275" t="s">
        <v>88</v>
      </c>
      <c r="N412" s="1276"/>
      <c r="O412" s="438" t="str">
        <f>IF(K412*K413=0,"",K412*K413)</f>
        <v/>
      </c>
    </row>
    <row r="413" spans="1:16" ht="20.149999999999999" customHeight="1">
      <c r="A413" s="1279" t="s">
        <v>89</v>
      </c>
      <c r="B413" s="1280"/>
      <c r="C413" s="1281">
        <f>個表B!C199</f>
        <v>0</v>
      </c>
      <c r="D413" s="1282"/>
      <c r="E413" s="439"/>
      <c r="F413" s="440"/>
      <c r="G413" s="441"/>
      <c r="H413" s="431"/>
      <c r="I413" s="1279" t="s">
        <v>89</v>
      </c>
      <c r="J413" s="1280"/>
      <c r="K413" s="1281">
        <f>個表B!C204</f>
        <v>0</v>
      </c>
      <c r="L413" s="1282"/>
      <c r="M413" s="439"/>
      <c r="N413" s="440"/>
      <c r="O413" s="441"/>
    </row>
    <row r="414" spans="1:16" ht="20.149999999999999" customHeight="1">
      <c r="A414" s="1243" t="s">
        <v>90</v>
      </c>
      <c r="B414" s="1244"/>
      <c r="C414" s="1265" t="str">
        <f>IF(G412="","",SUM(F418:F427))</f>
        <v/>
      </c>
      <c r="D414" s="1266"/>
      <c r="E414" s="1257" t="s">
        <v>91</v>
      </c>
      <c r="F414" s="1258"/>
      <c r="G414" s="442" t="str">
        <f>IF(G412="","",C414/G412)</f>
        <v/>
      </c>
      <c r="H414" s="431"/>
      <c r="I414" s="1243" t="s">
        <v>90</v>
      </c>
      <c r="J414" s="1244"/>
      <c r="K414" s="1265" t="str">
        <f>IF(O412="","",SUM(N418:N427))</f>
        <v/>
      </c>
      <c r="L414" s="1266"/>
      <c r="M414" s="1257" t="s">
        <v>91</v>
      </c>
      <c r="N414" s="1258"/>
      <c r="O414" s="442" t="str">
        <f>IF(O412="","",K414/O412)</f>
        <v/>
      </c>
    </row>
    <row r="415" spans="1:16" ht="20.149999999999999" customHeight="1">
      <c r="A415" s="1259" t="s">
        <v>92</v>
      </c>
      <c r="B415" s="1260"/>
      <c r="C415" s="1261" t="str">
        <f>IF(G412="","",SUM(F418:F428))</f>
        <v/>
      </c>
      <c r="D415" s="1262"/>
      <c r="E415" s="1263" t="s">
        <v>93</v>
      </c>
      <c r="F415" s="1264"/>
      <c r="G415" s="443" t="str">
        <f>IF(G412="","",C415/G412)</f>
        <v/>
      </c>
      <c r="H415" s="431"/>
      <c r="I415" s="1259" t="s">
        <v>92</v>
      </c>
      <c r="J415" s="1260"/>
      <c r="K415" s="1261" t="str">
        <f>IF(O412="","",SUM(N418:N428))</f>
        <v/>
      </c>
      <c r="L415" s="1262"/>
      <c r="M415" s="1263" t="s">
        <v>93</v>
      </c>
      <c r="N415" s="1264"/>
      <c r="O415" s="443" t="str">
        <f>IF(O412="","",K415/O412)</f>
        <v/>
      </c>
    </row>
    <row r="416" spans="1:16" ht="20.149999999999999" customHeight="1">
      <c r="A416" s="1267" t="s">
        <v>372</v>
      </c>
      <c r="B416" s="1268"/>
      <c r="C416" s="1268"/>
      <c r="D416" s="1268"/>
      <c r="E416" s="1268"/>
      <c r="F416" s="1268"/>
      <c r="G416" s="1269"/>
      <c r="H416" s="431"/>
      <c r="I416" s="1267" t="s">
        <v>372</v>
      </c>
      <c r="J416" s="1268"/>
      <c r="K416" s="1268"/>
      <c r="L416" s="1268"/>
      <c r="M416" s="1268"/>
      <c r="N416" s="1268"/>
      <c r="O416" s="1269"/>
    </row>
    <row r="417" spans="1:15" ht="20.149999999999999" customHeight="1">
      <c r="A417" s="1243" t="s">
        <v>94</v>
      </c>
      <c r="B417" s="1244"/>
      <c r="C417" s="1244"/>
      <c r="D417" s="444" t="s">
        <v>47</v>
      </c>
      <c r="E417" s="444" t="s">
        <v>73</v>
      </c>
      <c r="F417" s="444" t="s">
        <v>95</v>
      </c>
      <c r="G417" s="445" t="s">
        <v>96</v>
      </c>
      <c r="H417" s="431"/>
      <c r="I417" s="1243" t="s">
        <v>94</v>
      </c>
      <c r="J417" s="1244"/>
      <c r="K417" s="1244"/>
      <c r="L417" s="444" t="s">
        <v>47</v>
      </c>
      <c r="M417" s="444" t="s">
        <v>73</v>
      </c>
      <c r="N417" s="444" t="s">
        <v>95</v>
      </c>
      <c r="O417" s="445" t="s">
        <v>96</v>
      </c>
    </row>
    <row r="418" spans="1:15" ht="20.149999999999999" customHeight="1">
      <c r="A418" s="1255"/>
      <c r="B418" s="1256"/>
      <c r="C418" s="1256"/>
      <c r="D418" s="36"/>
      <c r="E418" s="446" t="s">
        <v>73</v>
      </c>
      <c r="F418" s="37"/>
      <c r="G418" s="447">
        <f>D418*F418</f>
        <v>0</v>
      </c>
      <c r="H418" s="431"/>
      <c r="I418" s="1255"/>
      <c r="J418" s="1256"/>
      <c r="K418" s="1256"/>
      <c r="L418" s="36"/>
      <c r="M418" s="446" t="s">
        <v>73</v>
      </c>
      <c r="N418" s="37"/>
      <c r="O418" s="447">
        <f>L418*N418</f>
        <v>0</v>
      </c>
    </row>
    <row r="419" spans="1:15" ht="20.149999999999999" customHeight="1">
      <c r="A419" s="1245"/>
      <c r="B419" s="1246"/>
      <c r="C419" s="1246"/>
      <c r="D419" s="38"/>
      <c r="E419" s="448" t="s">
        <v>73</v>
      </c>
      <c r="F419" s="38"/>
      <c r="G419" s="449">
        <f t="shared" ref="G419:G427" si="32">D419*F419</f>
        <v>0</v>
      </c>
      <c r="H419" s="431"/>
      <c r="I419" s="1245"/>
      <c r="J419" s="1246"/>
      <c r="K419" s="1246"/>
      <c r="L419" s="38"/>
      <c r="M419" s="448" t="s">
        <v>73</v>
      </c>
      <c r="N419" s="38"/>
      <c r="O419" s="449">
        <f t="shared" ref="O419:O427" si="33">L419*N419</f>
        <v>0</v>
      </c>
    </row>
    <row r="420" spans="1:15" ht="20.149999999999999" customHeight="1">
      <c r="A420" s="1245"/>
      <c r="B420" s="1246"/>
      <c r="C420" s="1246"/>
      <c r="D420" s="38"/>
      <c r="E420" s="448" t="s">
        <v>73</v>
      </c>
      <c r="F420" s="38"/>
      <c r="G420" s="449">
        <f t="shared" si="32"/>
        <v>0</v>
      </c>
      <c r="H420" s="431"/>
      <c r="I420" s="1245"/>
      <c r="J420" s="1246"/>
      <c r="K420" s="1246"/>
      <c r="L420" s="38"/>
      <c r="M420" s="448" t="s">
        <v>73</v>
      </c>
      <c r="N420" s="38"/>
      <c r="O420" s="449">
        <f t="shared" si="33"/>
        <v>0</v>
      </c>
    </row>
    <row r="421" spans="1:15" ht="20.149999999999999" customHeight="1">
      <c r="A421" s="1245"/>
      <c r="B421" s="1246"/>
      <c r="C421" s="1246"/>
      <c r="D421" s="38"/>
      <c r="E421" s="448" t="s">
        <v>73</v>
      </c>
      <c r="F421" s="38"/>
      <c r="G421" s="449">
        <f t="shared" si="32"/>
        <v>0</v>
      </c>
      <c r="H421" s="431"/>
      <c r="I421" s="1245"/>
      <c r="J421" s="1246"/>
      <c r="K421" s="1246"/>
      <c r="L421" s="38"/>
      <c r="M421" s="448" t="s">
        <v>73</v>
      </c>
      <c r="N421" s="38"/>
      <c r="O421" s="449">
        <f t="shared" si="33"/>
        <v>0</v>
      </c>
    </row>
    <row r="422" spans="1:15" ht="20.149999999999999" customHeight="1">
      <c r="A422" s="1245"/>
      <c r="B422" s="1246"/>
      <c r="C422" s="1246"/>
      <c r="D422" s="38"/>
      <c r="E422" s="448" t="s">
        <v>73</v>
      </c>
      <c r="F422" s="38"/>
      <c r="G422" s="449">
        <f t="shared" si="32"/>
        <v>0</v>
      </c>
      <c r="H422" s="431"/>
      <c r="I422" s="1245"/>
      <c r="J422" s="1246"/>
      <c r="K422" s="1246"/>
      <c r="L422" s="38"/>
      <c r="M422" s="448" t="s">
        <v>73</v>
      </c>
      <c r="N422" s="38"/>
      <c r="O422" s="449">
        <f t="shared" si="33"/>
        <v>0</v>
      </c>
    </row>
    <row r="423" spans="1:15" ht="20.149999999999999" customHeight="1">
      <c r="A423" s="1245"/>
      <c r="B423" s="1246"/>
      <c r="C423" s="1246"/>
      <c r="D423" s="38"/>
      <c r="E423" s="448" t="s">
        <v>73</v>
      </c>
      <c r="F423" s="38"/>
      <c r="G423" s="449">
        <f t="shared" si="32"/>
        <v>0</v>
      </c>
      <c r="H423" s="431"/>
      <c r="I423" s="1245"/>
      <c r="J423" s="1246"/>
      <c r="K423" s="1246"/>
      <c r="L423" s="38"/>
      <c r="M423" s="448" t="s">
        <v>73</v>
      </c>
      <c r="N423" s="38"/>
      <c r="O423" s="449">
        <f t="shared" si="33"/>
        <v>0</v>
      </c>
    </row>
    <row r="424" spans="1:15" ht="20.149999999999999" customHeight="1">
      <c r="A424" s="1245"/>
      <c r="B424" s="1246"/>
      <c r="C424" s="1246"/>
      <c r="D424" s="38"/>
      <c r="E424" s="448" t="s">
        <v>73</v>
      </c>
      <c r="F424" s="38"/>
      <c r="G424" s="449">
        <f t="shared" si="32"/>
        <v>0</v>
      </c>
      <c r="H424" s="431"/>
      <c r="I424" s="1245"/>
      <c r="J424" s="1246"/>
      <c r="K424" s="1246"/>
      <c r="L424" s="38"/>
      <c r="M424" s="448" t="s">
        <v>73</v>
      </c>
      <c r="N424" s="38"/>
      <c r="O424" s="449">
        <f t="shared" si="33"/>
        <v>0</v>
      </c>
    </row>
    <row r="425" spans="1:15" ht="20.149999999999999" customHeight="1">
      <c r="A425" s="1245"/>
      <c r="B425" s="1246"/>
      <c r="C425" s="1246"/>
      <c r="D425" s="38"/>
      <c r="E425" s="448" t="s">
        <v>73</v>
      </c>
      <c r="F425" s="38"/>
      <c r="G425" s="449">
        <f t="shared" si="32"/>
        <v>0</v>
      </c>
      <c r="H425" s="431"/>
      <c r="I425" s="1245"/>
      <c r="J425" s="1246"/>
      <c r="K425" s="1246"/>
      <c r="L425" s="38"/>
      <c r="M425" s="448" t="s">
        <v>73</v>
      </c>
      <c r="N425" s="38"/>
      <c r="O425" s="449">
        <f t="shared" si="33"/>
        <v>0</v>
      </c>
    </row>
    <row r="426" spans="1:15" ht="20.149999999999999" customHeight="1">
      <c r="A426" s="1245"/>
      <c r="B426" s="1246"/>
      <c r="C426" s="1246"/>
      <c r="D426" s="38"/>
      <c r="E426" s="448" t="s">
        <v>73</v>
      </c>
      <c r="F426" s="38"/>
      <c r="G426" s="449">
        <f t="shared" si="32"/>
        <v>0</v>
      </c>
      <c r="H426" s="431"/>
      <c r="I426" s="1245"/>
      <c r="J426" s="1246"/>
      <c r="K426" s="1246"/>
      <c r="L426" s="38"/>
      <c r="M426" s="448" t="s">
        <v>73</v>
      </c>
      <c r="N426" s="38"/>
      <c r="O426" s="449">
        <f t="shared" si="33"/>
        <v>0</v>
      </c>
    </row>
    <row r="427" spans="1:15" ht="20.149999999999999" customHeight="1">
      <c r="A427" s="1245"/>
      <c r="B427" s="1246"/>
      <c r="C427" s="1246"/>
      <c r="D427" s="38"/>
      <c r="E427" s="448" t="s">
        <v>73</v>
      </c>
      <c r="F427" s="38"/>
      <c r="G427" s="449">
        <f t="shared" si="32"/>
        <v>0</v>
      </c>
      <c r="H427" s="431"/>
      <c r="I427" s="1245"/>
      <c r="J427" s="1246"/>
      <c r="K427" s="1246"/>
      <c r="L427" s="38"/>
      <c r="M427" s="448" t="s">
        <v>73</v>
      </c>
      <c r="N427" s="38"/>
      <c r="O427" s="449">
        <f t="shared" si="33"/>
        <v>0</v>
      </c>
    </row>
    <row r="428" spans="1:15" ht="20.149999999999999" customHeight="1">
      <c r="A428" s="1247" t="s">
        <v>97</v>
      </c>
      <c r="B428" s="1248"/>
      <c r="C428" s="1249"/>
      <c r="D428" s="450"/>
      <c r="E428" s="451" t="s">
        <v>73</v>
      </c>
      <c r="F428" s="39"/>
      <c r="G428" s="452">
        <f>D428*F428</f>
        <v>0</v>
      </c>
      <c r="H428" s="431"/>
      <c r="I428" s="1247" t="s">
        <v>97</v>
      </c>
      <c r="J428" s="1248"/>
      <c r="K428" s="1249"/>
      <c r="L428" s="450"/>
      <c r="M428" s="451" t="s">
        <v>73</v>
      </c>
      <c r="N428" s="39"/>
      <c r="O428" s="452">
        <f>L428*N428</f>
        <v>0</v>
      </c>
    </row>
    <row r="429" spans="1:15" ht="20.149999999999999" customHeight="1">
      <c r="A429" s="1250" t="s">
        <v>98</v>
      </c>
      <c r="B429" s="1251"/>
      <c r="C429" s="1251"/>
      <c r="D429" s="1251"/>
      <c r="E429" s="1251"/>
      <c r="F429" s="1252"/>
      <c r="G429" s="453">
        <f>SUM(G418:G428)</f>
        <v>0</v>
      </c>
      <c r="H429" s="431"/>
      <c r="I429" s="1250" t="s">
        <v>98</v>
      </c>
      <c r="J429" s="1251"/>
      <c r="K429" s="1251"/>
      <c r="L429" s="1251"/>
      <c r="M429" s="1251"/>
      <c r="N429" s="1252"/>
      <c r="O429" s="453">
        <f>SUM(O418:O428)</f>
        <v>0</v>
      </c>
    </row>
    <row r="430" spans="1:15" ht="20.149999999999999" customHeight="1">
      <c r="A430" s="1253" t="s">
        <v>352</v>
      </c>
      <c r="B430" s="1254"/>
      <c r="C430" s="1254"/>
      <c r="D430" s="1254"/>
      <c r="E430" s="1254"/>
      <c r="F430" s="1254"/>
      <c r="G430" s="40"/>
      <c r="H430" s="431"/>
      <c r="I430" s="1253" t="s">
        <v>352</v>
      </c>
      <c r="J430" s="1254"/>
      <c r="K430" s="1254"/>
      <c r="L430" s="1254"/>
      <c r="M430" s="1254"/>
      <c r="N430" s="1254"/>
      <c r="O430" s="40"/>
    </row>
    <row r="431" spans="1:15" ht="20.149999999999999" customHeight="1">
      <c r="A431" s="1243" t="s">
        <v>66</v>
      </c>
      <c r="B431" s="1244"/>
      <c r="C431" s="1244"/>
      <c r="D431" s="1244"/>
      <c r="E431" s="1244"/>
      <c r="F431" s="1244"/>
      <c r="G431" s="453">
        <f>G429+G430</f>
        <v>0</v>
      </c>
      <c r="H431" s="431"/>
      <c r="I431" s="1243" t="s">
        <v>66</v>
      </c>
      <c r="J431" s="1244"/>
      <c r="K431" s="1244"/>
      <c r="L431" s="1244"/>
      <c r="M431" s="1244"/>
      <c r="N431" s="1244"/>
      <c r="O431" s="453">
        <f>O429+O430</f>
        <v>0</v>
      </c>
    </row>
    <row r="432" spans="1:15" ht="20.149999999999999" customHeight="1">
      <c r="A432" s="418">
        <v>35</v>
      </c>
      <c r="I432" s="418">
        <v>36</v>
      </c>
    </row>
    <row r="433" spans="1:16" s="434" customFormat="1" ht="30" customHeight="1">
      <c r="A433" s="1277" t="s">
        <v>340</v>
      </c>
      <c r="B433" s="1278"/>
      <c r="C433" s="1289">
        <f>個表B!B206</f>
        <v>0</v>
      </c>
      <c r="D433" s="1317"/>
      <c r="E433" s="1291" t="s">
        <v>333</v>
      </c>
      <c r="F433" s="1318"/>
      <c r="G433" s="432">
        <f>個表B!B207</f>
        <v>0</v>
      </c>
      <c r="H433" s="433"/>
      <c r="I433" s="1277" t="s">
        <v>340</v>
      </c>
      <c r="J433" s="1278"/>
      <c r="K433" s="1289">
        <f>個表B!B216</f>
        <v>0</v>
      </c>
      <c r="L433" s="1317"/>
      <c r="M433" s="1291" t="s">
        <v>333</v>
      </c>
      <c r="N433" s="1318"/>
      <c r="O433" s="432">
        <f>個表B!B217</f>
        <v>0</v>
      </c>
      <c r="P433" s="454"/>
    </row>
    <row r="434" spans="1:16" s="434" customFormat="1" ht="30" customHeight="1">
      <c r="A434" s="1277" t="s">
        <v>346</v>
      </c>
      <c r="B434" s="1278"/>
      <c r="C434" s="1241">
        <f>個表B!B209</f>
        <v>0</v>
      </c>
      <c r="D434" s="1242"/>
      <c r="E434" s="1277" t="s">
        <v>83</v>
      </c>
      <c r="F434" s="1278"/>
      <c r="G434" s="34">
        <f>個表B!B208</f>
        <v>0</v>
      </c>
      <c r="H434" s="433"/>
      <c r="I434" s="1277" t="s">
        <v>346</v>
      </c>
      <c r="J434" s="1278"/>
      <c r="K434" s="1241">
        <f>個表B!B219</f>
        <v>0</v>
      </c>
      <c r="L434" s="1242"/>
      <c r="M434" s="1277" t="s">
        <v>83</v>
      </c>
      <c r="N434" s="1278"/>
      <c r="O434" s="34">
        <f>個表B!B218</f>
        <v>0</v>
      </c>
      <c r="P434" s="454"/>
    </row>
    <row r="435" spans="1:16" ht="20.149999999999999" customHeight="1">
      <c r="A435" s="1279" t="s">
        <v>84</v>
      </c>
      <c r="B435" s="1280"/>
      <c r="C435" s="1283"/>
      <c r="D435" s="1283"/>
      <c r="E435" s="1284"/>
      <c r="F435" s="1284"/>
      <c r="G435" s="1285"/>
      <c r="H435" s="431"/>
      <c r="I435" s="1279" t="s">
        <v>84</v>
      </c>
      <c r="J435" s="1280"/>
      <c r="K435" s="1283"/>
      <c r="L435" s="1283"/>
      <c r="M435" s="1284"/>
      <c r="N435" s="1284"/>
      <c r="O435" s="1285"/>
    </row>
    <row r="436" spans="1:16" ht="20.149999999999999" customHeight="1">
      <c r="A436" s="435" t="s">
        <v>85</v>
      </c>
      <c r="B436" s="1244" t="s">
        <v>86</v>
      </c>
      <c r="C436" s="1244"/>
      <c r="D436" s="1270"/>
      <c r="E436" s="1270"/>
      <c r="F436" s="436" t="s">
        <v>3</v>
      </c>
      <c r="G436" s="35"/>
      <c r="H436" s="437"/>
      <c r="I436" s="435" t="s">
        <v>85</v>
      </c>
      <c r="J436" s="1244" t="s">
        <v>86</v>
      </c>
      <c r="K436" s="1244"/>
      <c r="L436" s="1270"/>
      <c r="M436" s="1270"/>
      <c r="N436" s="436" t="s">
        <v>3</v>
      </c>
      <c r="O436" s="35"/>
    </row>
    <row r="437" spans="1:16" ht="20.149999999999999" customHeight="1">
      <c r="A437" s="1271" t="s">
        <v>87</v>
      </c>
      <c r="B437" s="1272"/>
      <c r="C437" s="1273">
        <f>C435-D436-G436</f>
        <v>0</v>
      </c>
      <c r="D437" s="1274"/>
      <c r="E437" s="1275" t="s">
        <v>88</v>
      </c>
      <c r="F437" s="1276"/>
      <c r="G437" s="438" t="str">
        <f>IF(C437*C438=0,"",C437*C438)</f>
        <v/>
      </c>
      <c r="H437" s="431"/>
      <c r="I437" s="1271" t="s">
        <v>87</v>
      </c>
      <c r="J437" s="1272"/>
      <c r="K437" s="1273">
        <f>K435-L436-O436</f>
        <v>0</v>
      </c>
      <c r="L437" s="1274"/>
      <c r="M437" s="1275" t="s">
        <v>88</v>
      </c>
      <c r="N437" s="1276"/>
      <c r="O437" s="438" t="str">
        <f>IF(K437*K438=0,"",K437*K438)</f>
        <v/>
      </c>
    </row>
    <row r="438" spans="1:16" ht="20.149999999999999" customHeight="1">
      <c r="A438" s="1279" t="s">
        <v>89</v>
      </c>
      <c r="B438" s="1280"/>
      <c r="C438" s="1281">
        <f>個表B!C209</f>
        <v>0</v>
      </c>
      <c r="D438" s="1282"/>
      <c r="E438" s="439"/>
      <c r="F438" s="440"/>
      <c r="G438" s="441"/>
      <c r="H438" s="431"/>
      <c r="I438" s="1279" t="s">
        <v>89</v>
      </c>
      <c r="J438" s="1280"/>
      <c r="K438" s="1281">
        <f>個表B!C219</f>
        <v>0</v>
      </c>
      <c r="L438" s="1282"/>
      <c r="M438" s="439"/>
      <c r="N438" s="440"/>
      <c r="O438" s="441"/>
    </row>
    <row r="439" spans="1:16" ht="20.149999999999999" customHeight="1">
      <c r="A439" s="1243" t="s">
        <v>90</v>
      </c>
      <c r="B439" s="1244"/>
      <c r="C439" s="1265" t="str">
        <f>IF(G437="","",SUM(F443:F452))</f>
        <v/>
      </c>
      <c r="D439" s="1266"/>
      <c r="E439" s="1257" t="s">
        <v>91</v>
      </c>
      <c r="F439" s="1258"/>
      <c r="G439" s="442" t="str">
        <f>IF(G437="","",C439/G437)</f>
        <v/>
      </c>
      <c r="H439" s="431"/>
      <c r="I439" s="1243" t="s">
        <v>90</v>
      </c>
      <c r="J439" s="1244"/>
      <c r="K439" s="1265" t="str">
        <f>IF(O437="","",SUM(N443:N452))</f>
        <v/>
      </c>
      <c r="L439" s="1266"/>
      <c r="M439" s="1257" t="s">
        <v>91</v>
      </c>
      <c r="N439" s="1258"/>
      <c r="O439" s="442" t="str">
        <f>IF(O437="","",K439/O437)</f>
        <v/>
      </c>
    </row>
    <row r="440" spans="1:16" ht="20.149999999999999" customHeight="1">
      <c r="A440" s="1259" t="s">
        <v>92</v>
      </c>
      <c r="B440" s="1260"/>
      <c r="C440" s="1261" t="str">
        <f>IF(G437="","",SUM(F443:F453))</f>
        <v/>
      </c>
      <c r="D440" s="1262"/>
      <c r="E440" s="1263" t="s">
        <v>93</v>
      </c>
      <c r="F440" s="1264"/>
      <c r="G440" s="443" t="str">
        <f>IF(G437="","",C440/G437)</f>
        <v/>
      </c>
      <c r="H440" s="431"/>
      <c r="I440" s="1259" t="s">
        <v>92</v>
      </c>
      <c r="J440" s="1260"/>
      <c r="K440" s="1261" t="str">
        <f>IF(O437="","",SUM(N443:N453))</f>
        <v/>
      </c>
      <c r="L440" s="1262"/>
      <c r="M440" s="1263" t="s">
        <v>93</v>
      </c>
      <c r="N440" s="1264"/>
      <c r="O440" s="443" t="str">
        <f>IF(O437="","",K440/O437)</f>
        <v/>
      </c>
    </row>
    <row r="441" spans="1:16" ht="20.149999999999999" customHeight="1">
      <c r="A441" s="1267" t="s">
        <v>372</v>
      </c>
      <c r="B441" s="1268"/>
      <c r="C441" s="1268"/>
      <c r="D441" s="1268"/>
      <c r="E441" s="1268"/>
      <c r="F441" s="1268"/>
      <c r="G441" s="1269"/>
      <c r="H441" s="431"/>
      <c r="I441" s="1267" t="s">
        <v>372</v>
      </c>
      <c r="J441" s="1268"/>
      <c r="K441" s="1268"/>
      <c r="L441" s="1268"/>
      <c r="M441" s="1268"/>
      <c r="N441" s="1268"/>
      <c r="O441" s="1269"/>
    </row>
    <row r="442" spans="1:16" ht="20.149999999999999" customHeight="1">
      <c r="A442" s="1243" t="s">
        <v>94</v>
      </c>
      <c r="B442" s="1244"/>
      <c r="C442" s="1244"/>
      <c r="D442" s="444" t="s">
        <v>47</v>
      </c>
      <c r="E442" s="444" t="s">
        <v>73</v>
      </c>
      <c r="F442" s="444" t="s">
        <v>95</v>
      </c>
      <c r="G442" s="445" t="s">
        <v>96</v>
      </c>
      <c r="H442" s="431"/>
      <c r="I442" s="1243" t="s">
        <v>94</v>
      </c>
      <c r="J442" s="1244"/>
      <c r="K442" s="1244"/>
      <c r="L442" s="444" t="s">
        <v>47</v>
      </c>
      <c r="M442" s="444" t="s">
        <v>73</v>
      </c>
      <c r="N442" s="444" t="s">
        <v>95</v>
      </c>
      <c r="O442" s="445" t="s">
        <v>96</v>
      </c>
    </row>
    <row r="443" spans="1:16" ht="20.149999999999999" customHeight="1">
      <c r="A443" s="1255"/>
      <c r="B443" s="1256"/>
      <c r="C443" s="1256"/>
      <c r="D443" s="36"/>
      <c r="E443" s="446" t="s">
        <v>73</v>
      </c>
      <c r="F443" s="37"/>
      <c r="G443" s="447">
        <f>D443*F443</f>
        <v>0</v>
      </c>
      <c r="H443" s="431"/>
      <c r="I443" s="1255"/>
      <c r="J443" s="1256"/>
      <c r="K443" s="1256"/>
      <c r="L443" s="36"/>
      <c r="M443" s="446" t="s">
        <v>73</v>
      </c>
      <c r="N443" s="37"/>
      <c r="O443" s="447">
        <f>L443*N443</f>
        <v>0</v>
      </c>
    </row>
    <row r="444" spans="1:16" ht="20.149999999999999" customHeight="1">
      <c r="A444" s="1245"/>
      <c r="B444" s="1246"/>
      <c r="C444" s="1246"/>
      <c r="D444" s="38"/>
      <c r="E444" s="448" t="s">
        <v>73</v>
      </c>
      <c r="F444" s="38"/>
      <c r="G444" s="449">
        <f t="shared" ref="G444:G452" si="34">D444*F444</f>
        <v>0</v>
      </c>
      <c r="H444" s="431"/>
      <c r="I444" s="1245"/>
      <c r="J444" s="1246"/>
      <c r="K444" s="1246"/>
      <c r="L444" s="38"/>
      <c r="M444" s="448" t="s">
        <v>73</v>
      </c>
      <c r="N444" s="38"/>
      <c r="O444" s="449">
        <f t="shared" ref="O444:O452" si="35">L444*N444</f>
        <v>0</v>
      </c>
    </row>
    <row r="445" spans="1:16" ht="20.149999999999999" customHeight="1">
      <c r="A445" s="1245"/>
      <c r="B445" s="1246"/>
      <c r="C445" s="1246"/>
      <c r="D445" s="38"/>
      <c r="E445" s="448" t="s">
        <v>73</v>
      </c>
      <c r="F445" s="38"/>
      <c r="G445" s="449">
        <f t="shared" si="34"/>
        <v>0</v>
      </c>
      <c r="H445" s="431"/>
      <c r="I445" s="1245"/>
      <c r="J445" s="1246"/>
      <c r="K445" s="1246"/>
      <c r="L445" s="38"/>
      <c r="M445" s="448" t="s">
        <v>73</v>
      </c>
      <c r="N445" s="38"/>
      <c r="O445" s="449">
        <f t="shared" si="35"/>
        <v>0</v>
      </c>
    </row>
    <row r="446" spans="1:16" ht="20.149999999999999" customHeight="1">
      <c r="A446" s="1245"/>
      <c r="B446" s="1246"/>
      <c r="C446" s="1246"/>
      <c r="D446" s="38"/>
      <c r="E446" s="448" t="s">
        <v>73</v>
      </c>
      <c r="F446" s="38"/>
      <c r="G446" s="449">
        <f t="shared" si="34"/>
        <v>0</v>
      </c>
      <c r="H446" s="431"/>
      <c r="I446" s="1245"/>
      <c r="J446" s="1246"/>
      <c r="K446" s="1246"/>
      <c r="L446" s="38"/>
      <c r="M446" s="448" t="s">
        <v>73</v>
      </c>
      <c r="N446" s="38"/>
      <c r="O446" s="449">
        <f t="shared" si="35"/>
        <v>0</v>
      </c>
    </row>
    <row r="447" spans="1:16" ht="20.149999999999999" customHeight="1">
      <c r="A447" s="1245"/>
      <c r="B447" s="1246"/>
      <c r="C447" s="1246"/>
      <c r="D447" s="38"/>
      <c r="E447" s="448" t="s">
        <v>73</v>
      </c>
      <c r="F447" s="38"/>
      <c r="G447" s="449">
        <f t="shared" si="34"/>
        <v>0</v>
      </c>
      <c r="H447" s="431"/>
      <c r="I447" s="1245"/>
      <c r="J447" s="1246"/>
      <c r="K447" s="1246"/>
      <c r="L447" s="38"/>
      <c r="M447" s="448" t="s">
        <v>73</v>
      </c>
      <c r="N447" s="38"/>
      <c r="O447" s="449">
        <f t="shared" si="35"/>
        <v>0</v>
      </c>
    </row>
    <row r="448" spans="1:16" ht="20.149999999999999" customHeight="1">
      <c r="A448" s="1245"/>
      <c r="B448" s="1246"/>
      <c r="C448" s="1246"/>
      <c r="D448" s="38"/>
      <c r="E448" s="448" t="s">
        <v>73</v>
      </c>
      <c r="F448" s="38"/>
      <c r="G448" s="449">
        <f t="shared" si="34"/>
        <v>0</v>
      </c>
      <c r="H448" s="431"/>
      <c r="I448" s="1245"/>
      <c r="J448" s="1246"/>
      <c r="K448" s="1246"/>
      <c r="L448" s="38"/>
      <c r="M448" s="448" t="s">
        <v>73</v>
      </c>
      <c r="N448" s="38"/>
      <c r="O448" s="449">
        <f t="shared" si="35"/>
        <v>0</v>
      </c>
    </row>
    <row r="449" spans="1:15" ht="20.149999999999999" customHeight="1">
      <c r="A449" s="1245"/>
      <c r="B449" s="1246"/>
      <c r="C449" s="1246"/>
      <c r="D449" s="38"/>
      <c r="E449" s="448" t="s">
        <v>73</v>
      </c>
      <c r="F449" s="38"/>
      <c r="G449" s="449">
        <f t="shared" si="34"/>
        <v>0</v>
      </c>
      <c r="H449" s="431"/>
      <c r="I449" s="1245"/>
      <c r="J449" s="1246"/>
      <c r="K449" s="1246"/>
      <c r="L449" s="38"/>
      <c r="M449" s="448" t="s">
        <v>73</v>
      </c>
      <c r="N449" s="38"/>
      <c r="O449" s="449">
        <f t="shared" si="35"/>
        <v>0</v>
      </c>
    </row>
    <row r="450" spans="1:15" ht="20.149999999999999" customHeight="1">
      <c r="A450" s="1245"/>
      <c r="B450" s="1246"/>
      <c r="C450" s="1246"/>
      <c r="D450" s="38"/>
      <c r="E450" s="448" t="s">
        <v>73</v>
      </c>
      <c r="F450" s="38"/>
      <c r="G450" s="449">
        <f t="shared" si="34"/>
        <v>0</v>
      </c>
      <c r="H450" s="431"/>
      <c r="I450" s="1245"/>
      <c r="J450" s="1246"/>
      <c r="K450" s="1246"/>
      <c r="L450" s="38"/>
      <c r="M450" s="448" t="s">
        <v>73</v>
      </c>
      <c r="N450" s="38"/>
      <c r="O450" s="449">
        <f t="shared" si="35"/>
        <v>0</v>
      </c>
    </row>
    <row r="451" spans="1:15" ht="20.149999999999999" customHeight="1">
      <c r="A451" s="1245"/>
      <c r="B451" s="1246"/>
      <c r="C451" s="1246"/>
      <c r="D451" s="38"/>
      <c r="E451" s="448" t="s">
        <v>73</v>
      </c>
      <c r="F451" s="38"/>
      <c r="G451" s="449">
        <f t="shared" si="34"/>
        <v>0</v>
      </c>
      <c r="H451" s="431"/>
      <c r="I451" s="1245"/>
      <c r="J451" s="1246"/>
      <c r="K451" s="1246"/>
      <c r="L451" s="38"/>
      <c r="M451" s="448" t="s">
        <v>73</v>
      </c>
      <c r="N451" s="38"/>
      <c r="O451" s="449">
        <f t="shared" si="35"/>
        <v>0</v>
      </c>
    </row>
    <row r="452" spans="1:15" ht="20.149999999999999" customHeight="1">
      <c r="A452" s="1245"/>
      <c r="B452" s="1246"/>
      <c r="C452" s="1246"/>
      <c r="D452" s="38"/>
      <c r="E452" s="448" t="s">
        <v>73</v>
      </c>
      <c r="F452" s="38"/>
      <c r="G452" s="449">
        <f t="shared" si="34"/>
        <v>0</v>
      </c>
      <c r="H452" s="431"/>
      <c r="I452" s="1245"/>
      <c r="J452" s="1246"/>
      <c r="K452" s="1246"/>
      <c r="L452" s="38"/>
      <c r="M452" s="448" t="s">
        <v>73</v>
      </c>
      <c r="N452" s="38"/>
      <c r="O452" s="449">
        <f t="shared" si="35"/>
        <v>0</v>
      </c>
    </row>
    <row r="453" spans="1:15" ht="20.149999999999999" customHeight="1">
      <c r="A453" s="1247" t="s">
        <v>97</v>
      </c>
      <c r="B453" s="1248"/>
      <c r="C453" s="1249"/>
      <c r="D453" s="450"/>
      <c r="E453" s="451" t="s">
        <v>73</v>
      </c>
      <c r="F453" s="39"/>
      <c r="G453" s="452">
        <f>D453*F453</f>
        <v>0</v>
      </c>
      <c r="H453" s="431"/>
      <c r="I453" s="1247" t="s">
        <v>97</v>
      </c>
      <c r="J453" s="1248"/>
      <c r="K453" s="1249"/>
      <c r="L453" s="450"/>
      <c r="M453" s="451" t="s">
        <v>73</v>
      </c>
      <c r="N453" s="39"/>
      <c r="O453" s="452">
        <f>L453*N453</f>
        <v>0</v>
      </c>
    </row>
    <row r="454" spans="1:15" ht="20.149999999999999" customHeight="1">
      <c r="A454" s="1250" t="s">
        <v>98</v>
      </c>
      <c r="B454" s="1251"/>
      <c r="C454" s="1251"/>
      <c r="D454" s="1251"/>
      <c r="E454" s="1251"/>
      <c r="F454" s="1252"/>
      <c r="G454" s="453">
        <f>SUM(G443:G453)</f>
        <v>0</v>
      </c>
      <c r="H454" s="431"/>
      <c r="I454" s="1250" t="s">
        <v>98</v>
      </c>
      <c r="J454" s="1251"/>
      <c r="K454" s="1251"/>
      <c r="L454" s="1251"/>
      <c r="M454" s="1251"/>
      <c r="N454" s="1252"/>
      <c r="O454" s="453">
        <f>SUM(O443:O453)</f>
        <v>0</v>
      </c>
    </row>
    <row r="455" spans="1:15" ht="20.149999999999999" customHeight="1">
      <c r="A455" s="1253" t="s">
        <v>352</v>
      </c>
      <c r="B455" s="1254"/>
      <c r="C455" s="1254"/>
      <c r="D455" s="1254"/>
      <c r="E455" s="1254"/>
      <c r="F455" s="1254"/>
      <c r="G455" s="40"/>
      <c r="H455" s="431"/>
      <c r="I455" s="1253" t="s">
        <v>352</v>
      </c>
      <c r="J455" s="1254"/>
      <c r="K455" s="1254"/>
      <c r="L455" s="1254"/>
      <c r="M455" s="1254"/>
      <c r="N455" s="1254"/>
      <c r="O455" s="40"/>
    </row>
    <row r="456" spans="1:15" ht="20.149999999999999" customHeight="1">
      <c r="A456" s="1243" t="s">
        <v>66</v>
      </c>
      <c r="B456" s="1244"/>
      <c r="C456" s="1244"/>
      <c r="D456" s="1244"/>
      <c r="E456" s="1244"/>
      <c r="F456" s="1244"/>
      <c r="G456" s="453">
        <f>G454+G455</f>
        <v>0</v>
      </c>
      <c r="H456" s="431"/>
      <c r="I456" s="1243" t="s">
        <v>66</v>
      </c>
      <c r="J456" s="1244"/>
      <c r="K456" s="1244"/>
      <c r="L456" s="1244"/>
      <c r="M456" s="1244"/>
      <c r="N456" s="1244"/>
      <c r="O456" s="453">
        <f>O454+O455</f>
        <v>0</v>
      </c>
    </row>
  </sheetData>
  <mergeCells count="1385">
    <mergeCell ref="K158:L158"/>
    <mergeCell ref="M158:N158"/>
    <mergeCell ref="K133:L133"/>
    <mergeCell ref="M133:N133"/>
    <mergeCell ref="K108:L108"/>
    <mergeCell ref="M108:N108"/>
    <mergeCell ref="K83:L83"/>
    <mergeCell ref="M83:N83"/>
    <mergeCell ref="K58:L58"/>
    <mergeCell ref="M58:N58"/>
    <mergeCell ref="K33:L33"/>
    <mergeCell ref="M33:N33"/>
    <mergeCell ref="K8:L8"/>
    <mergeCell ref="M8:N8"/>
    <mergeCell ref="C408:D408"/>
    <mergeCell ref="E408:F408"/>
    <mergeCell ref="C308:D308"/>
    <mergeCell ref="E308:F308"/>
    <mergeCell ref="A302:C302"/>
    <mergeCell ref="I302:K302"/>
    <mergeCell ref="A303:C303"/>
    <mergeCell ref="I303:K303"/>
    <mergeCell ref="A304:F304"/>
    <mergeCell ref="I304:N304"/>
    <mergeCell ref="A305:F305"/>
    <mergeCell ref="I305:N305"/>
    <mergeCell ref="A306:F306"/>
    <mergeCell ref="I306:N306"/>
    <mergeCell ref="A297:C297"/>
    <mergeCell ref="I297:K297"/>
    <mergeCell ref="A298:C298"/>
    <mergeCell ref="I298:K298"/>
    <mergeCell ref="C433:D433"/>
    <mergeCell ref="E433:F433"/>
    <mergeCell ref="K433:L433"/>
    <mergeCell ref="M433:N433"/>
    <mergeCell ref="K408:L408"/>
    <mergeCell ref="M408:N408"/>
    <mergeCell ref="K383:L383"/>
    <mergeCell ref="M383:N383"/>
    <mergeCell ref="K358:L358"/>
    <mergeCell ref="M358:N358"/>
    <mergeCell ref="K333:L333"/>
    <mergeCell ref="M333:N333"/>
    <mergeCell ref="K308:L308"/>
    <mergeCell ref="M308:N308"/>
    <mergeCell ref="K283:L283"/>
    <mergeCell ref="M283:N283"/>
    <mergeCell ref="C108:D108"/>
    <mergeCell ref="E108:F108"/>
    <mergeCell ref="C133:D133"/>
    <mergeCell ref="E133:F133"/>
    <mergeCell ref="C158:D158"/>
    <mergeCell ref="E158:F158"/>
    <mergeCell ref="C183:D183"/>
    <mergeCell ref="E183:F183"/>
    <mergeCell ref="C208:D208"/>
    <mergeCell ref="E208:F208"/>
    <mergeCell ref="C233:D233"/>
    <mergeCell ref="E233:F233"/>
    <mergeCell ref="C258:D258"/>
    <mergeCell ref="E258:F258"/>
    <mergeCell ref="C283:D283"/>
    <mergeCell ref="E283:F283"/>
    <mergeCell ref="A299:C299"/>
    <mergeCell ref="I299:K299"/>
    <mergeCell ref="A300:C300"/>
    <mergeCell ref="I300:K300"/>
    <mergeCell ref="A301:C301"/>
    <mergeCell ref="I301:K301"/>
    <mergeCell ref="A292:C292"/>
    <mergeCell ref="I292:K292"/>
    <mergeCell ref="A293:C293"/>
    <mergeCell ref="I293:K293"/>
    <mergeCell ref="A294:C294"/>
    <mergeCell ref="I294:K294"/>
    <mergeCell ref="A295:C295"/>
    <mergeCell ref="I295:K295"/>
    <mergeCell ref="A296:C296"/>
    <mergeCell ref="I296:K296"/>
    <mergeCell ref="M289:N289"/>
    <mergeCell ref="A290:B290"/>
    <mergeCell ref="C290:D290"/>
    <mergeCell ref="E290:F290"/>
    <mergeCell ref="I290:J290"/>
    <mergeCell ref="K290:L290"/>
    <mergeCell ref="M290:N290"/>
    <mergeCell ref="A291:G291"/>
    <mergeCell ref="I291:O291"/>
    <mergeCell ref="A288:B288"/>
    <mergeCell ref="C288:D288"/>
    <mergeCell ref="I288:J288"/>
    <mergeCell ref="K288:L288"/>
    <mergeCell ref="A289:B289"/>
    <mergeCell ref="C289:D289"/>
    <mergeCell ref="E289:F289"/>
    <mergeCell ref="I289:J289"/>
    <mergeCell ref="K289:L289"/>
    <mergeCell ref="B286:C286"/>
    <mergeCell ref="D286:E286"/>
    <mergeCell ref="J286:K286"/>
    <mergeCell ref="L286:M286"/>
    <mergeCell ref="A287:B287"/>
    <mergeCell ref="C287:D287"/>
    <mergeCell ref="E287:F287"/>
    <mergeCell ref="I287:J287"/>
    <mergeCell ref="K287:L287"/>
    <mergeCell ref="M287:N287"/>
    <mergeCell ref="A285:B285"/>
    <mergeCell ref="C285:D285"/>
    <mergeCell ref="E285:G285"/>
    <mergeCell ref="I285:J285"/>
    <mergeCell ref="K285:L285"/>
    <mergeCell ref="M285:O285"/>
    <mergeCell ref="A277:C277"/>
    <mergeCell ref="I277:K277"/>
    <mergeCell ref="A278:C278"/>
    <mergeCell ref="I278:K278"/>
    <mergeCell ref="A279:F279"/>
    <mergeCell ref="I279:N279"/>
    <mergeCell ref="A280:F280"/>
    <mergeCell ref="I280:N280"/>
    <mergeCell ref="A281:F281"/>
    <mergeCell ref="I281:N281"/>
    <mergeCell ref="C284:D284"/>
    <mergeCell ref="E284:F284"/>
    <mergeCell ref="K284:L284"/>
    <mergeCell ref="M284:N284"/>
    <mergeCell ref="I275:K275"/>
    <mergeCell ref="A276:C276"/>
    <mergeCell ref="I276:K276"/>
    <mergeCell ref="A267:C267"/>
    <mergeCell ref="I267:K267"/>
    <mergeCell ref="A268:C268"/>
    <mergeCell ref="I268:K268"/>
    <mergeCell ref="A269:C269"/>
    <mergeCell ref="I269:K269"/>
    <mergeCell ref="A270:C270"/>
    <mergeCell ref="I270:K270"/>
    <mergeCell ref="A271:C271"/>
    <mergeCell ref="I271:K271"/>
    <mergeCell ref="A283:B283"/>
    <mergeCell ref="I283:J283"/>
    <mergeCell ref="A284:B284"/>
    <mergeCell ref="I284:J284"/>
    <mergeCell ref="A258:B258"/>
    <mergeCell ref="I258:J258"/>
    <mergeCell ref="A259:B259"/>
    <mergeCell ref="I259:J259"/>
    <mergeCell ref="A260:B260"/>
    <mergeCell ref="C260:D260"/>
    <mergeCell ref="E260:G260"/>
    <mergeCell ref="I260:J260"/>
    <mergeCell ref="K260:L260"/>
    <mergeCell ref="M260:O260"/>
    <mergeCell ref="C259:D259"/>
    <mergeCell ref="E259:F259"/>
    <mergeCell ref="K259:L259"/>
    <mergeCell ref="M259:N259"/>
    <mergeCell ref="K258:L258"/>
    <mergeCell ref="M258:N258"/>
    <mergeCell ref="M264:N264"/>
    <mergeCell ref="A263:B263"/>
    <mergeCell ref="C263:D263"/>
    <mergeCell ref="I263:J263"/>
    <mergeCell ref="K263:L263"/>
    <mergeCell ref="A264:B264"/>
    <mergeCell ref="C264:D264"/>
    <mergeCell ref="E264:F264"/>
    <mergeCell ref="I264:J264"/>
    <mergeCell ref="K264:L264"/>
    <mergeCell ref="I346:K346"/>
    <mergeCell ref="M339:N339"/>
    <mergeCell ref="A340:B340"/>
    <mergeCell ref="C340:D340"/>
    <mergeCell ref="E340:F340"/>
    <mergeCell ref="A353:C353"/>
    <mergeCell ref="I353:K353"/>
    <mergeCell ref="B261:C261"/>
    <mergeCell ref="D261:E261"/>
    <mergeCell ref="J261:K261"/>
    <mergeCell ref="L261:M261"/>
    <mergeCell ref="A262:B262"/>
    <mergeCell ref="C262:D262"/>
    <mergeCell ref="E262:F262"/>
    <mergeCell ref="I262:J262"/>
    <mergeCell ref="K262:L262"/>
    <mergeCell ref="M262:N262"/>
    <mergeCell ref="A265:B265"/>
    <mergeCell ref="C265:D265"/>
    <mergeCell ref="E265:F265"/>
    <mergeCell ref="I265:J265"/>
    <mergeCell ref="K265:L265"/>
    <mergeCell ref="M265:N265"/>
    <mergeCell ref="A266:G266"/>
    <mergeCell ref="I266:O266"/>
    <mergeCell ref="A272:C272"/>
    <mergeCell ref="I272:K272"/>
    <mergeCell ref="A273:C273"/>
    <mergeCell ref="I273:K273"/>
    <mergeCell ref="A274:C274"/>
    <mergeCell ref="I274:K274"/>
    <mergeCell ref="A275:C275"/>
    <mergeCell ref="A354:F354"/>
    <mergeCell ref="I354:N354"/>
    <mergeCell ref="A355:F355"/>
    <mergeCell ref="I355:N355"/>
    <mergeCell ref="A356:F356"/>
    <mergeCell ref="I356:N356"/>
    <mergeCell ref="A347:C347"/>
    <mergeCell ref="I347:K347"/>
    <mergeCell ref="A348:C348"/>
    <mergeCell ref="I348:K348"/>
    <mergeCell ref="A349:C349"/>
    <mergeCell ref="I349:K349"/>
    <mergeCell ref="A350:C350"/>
    <mergeCell ref="I350:K350"/>
    <mergeCell ref="A351:C351"/>
    <mergeCell ref="I351:K351"/>
    <mergeCell ref="I340:J340"/>
    <mergeCell ref="K340:L340"/>
    <mergeCell ref="M340:N340"/>
    <mergeCell ref="A341:G341"/>
    <mergeCell ref="I341:O341"/>
    <mergeCell ref="A352:C352"/>
    <mergeCell ref="I352:K352"/>
    <mergeCell ref="A342:C342"/>
    <mergeCell ref="I342:K342"/>
    <mergeCell ref="A343:C343"/>
    <mergeCell ref="I343:K343"/>
    <mergeCell ref="A344:C344"/>
    <mergeCell ref="I344:K344"/>
    <mergeCell ref="A345:C345"/>
    <mergeCell ref="I345:K345"/>
    <mergeCell ref="A346:C346"/>
    <mergeCell ref="A338:B338"/>
    <mergeCell ref="C338:D338"/>
    <mergeCell ref="I338:J338"/>
    <mergeCell ref="K338:L338"/>
    <mergeCell ref="A339:B339"/>
    <mergeCell ref="C339:D339"/>
    <mergeCell ref="E339:F339"/>
    <mergeCell ref="I339:J339"/>
    <mergeCell ref="K339:L339"/>
    <mergeCell ref="B336:C336"/>
    <mergeCell ref="D336:E336"/>
    <mergeCell ref="J336:K336"/>
    <mergeCell ref="L336:M336"/>
    <mergeCell ref="A337:B337"/>
    <mergeCell ref="C337:D337"/>
    <mergeCell ref="E337:F337"/>
    <mergeCell ref="I337:J337"/>
    <mergeCell ref="K337:L337"/>
    <mergeCell ref="M337:N337"/>
    <mergeCell ref="A333:B333"/>
    <mergeCell ref="I333:J333"/>
    <mergeCell ref="A334:B334"/>
    <mergeCell ref="I334:J334"/>
    <mergeCell ref="A335:B335"/>
    <mergeCell ref="C335:D335"/>
    <mergeCell ref="E335:G335"/>
    <mergeCell ref="I335:J335"/>
    <mergeCell ref="K335:L335"/>
    <mergeCell ref="M335:O335"/>
    <mergeCell ref="A327:C327"/>
    <mergeCell ref="I327:K327"/>
    <mergeCell ref="A328:C328"/>
    <mergeCell ref="I328:K328"/>
    <mergeCell ref="A329:F329"/>
    <mergeCell ref="I329:N329"/>
    <mergeCell ref="A330:F330"/>
    <mergeCell ref="I330:N330"/>
    <mergeCell ref="A331:F331"/>
    <mergeCell ref="I331:N331"/>
    <mergeCell ref="C334:D334"/>
    <mergeCell ref="E334:F334"/>
    <mergeCell ref="C333:D333"/>
    <mergeCell ref="E333:F333"/>
    <mergeCell ref="K334:L334"/>
    <mergeCell ref="M334:N334"/>
    <mergeCell ref="A322:C322"/>
    <mergeCell ref="I322:K322"/>
    <mergeCell ref="A323:C323"/>
    <mergeCell ref="I323:K323"/>
    <mergeCell ref="A324:C324"/>
    <mergeCell ref="I324:K324"/>
    <mergeCell ref="A325:C325"/>
    <mergeCell ref="I325:K325"/>
    <mergeCell ref="A326:C326"/>
    <mergeCell ref="I326:K326"/>
    <mergeCell ref="A317:C317"/>
    <mergeCell ref="I317:K317"/>
    <mergeCell ref="A318:C318"/>
    <mergeCell ref="I318:K318"/>
    <mergeCell ref="A319:C319"/>
    <mergeCell ref="I319:K319"/>
    <mergeCell ref="A320:C320"/>
    <mergeCell ref="I320:K320"/>
    <mergeCell ref="A321:C321"/>
    <mergeCell ref="I321:K321"/>
    <mergeCell ref="M314:N314"/>
    <mergeCell ref="A315:B315"/>
    <mergeCell ref="C315:D315"/>
    <mergeCell ref="E315:F315"/>
    <mergeCell ref="I315:J315"/>
    <mergeCell ref="K315:L315"/>
    <mergeCell ref="M315:N315"/>
    <mergeCell ref="A316:G316"/>
    <mergeCell ref="I316:O316"/>
    <mergeCell ref="A313:B313"/>
    <mergeCell ref="C313:D313"/>
    <mergeCell ref="I313:J313"/>
    <mergeCell ref="K313:L313"/>
    <mergeCell ref="A314:B314"/>
    <mergeCell ref="C314:D314"/>
    <mergeCell ref="E314:F314"/>
    <mergeCell ref="I314:J314"/>
    <mergeCell ref="K314:L314"/>
    <mergeCell ref="B311:C311"/>
    <mergeCell ref="D311:E311"/>
    <mergeCell ref="J311:K311"/>
    <mergeCell ref="L311:M311"/>
    <mergeCell ref="A312:B312"/>
    <mergeCell ref="C312:D312"/>
    <mergeCell ref="E312:F312"/>
    <mergeCell ref="I312:J312"/>
    <mergeCell ref="K312:L312"/>
    <mergeCell ref="M312:N312"/>
    <mergeCell ref="A308:B308"/>
    <mergeCell ref="I308:J308"/>
    <mergeCell ref="A309:B309"/>
    <mergeCell ref="I309:J309"/>
    <mergeCell ref="A310:B310"/>
    <mergeCell ref="C310:D310"/>
    <mergeCell ref="E310:G310"/>
    <mergeCell ref="I310:J310"/>
    <mergeCell ref="K310:L310"/>
    <mergeCell ref="M310:O310"/>
    <mergeCell ref="C309:D309"/>
    <mergeCell ref="E309:F309"/>
    <mergeCell ref="K309:L309"/>
    <mergeCell ref="M309:N309"/>
    <mergeCell ref="A402:C402"/>
    <mergeCell ref="I402:K402"/>
    <mergeCell ref="A403:C403"/>
    <mergeCell ref="I403:K403"/>
    <mergeCell ref="A404:F404"/>
    <mergeCell ref="I404:N404"/>
    <mergeCell ref="A405:F405"/>
    <mergeCell ref="I405:N405"/>
    <mergeCell ref="A406:F406"/>
    <mergeCell ref="I406:N406"/>
    <mergeCell ref="A397:C397"/>
    <mergeCell ref="I397:K397"/>
    <mergeCell ref="A398:C398"/>
    <mergeCell ref="I398:K398"/>
    <mergeCell ref="A399:C399"/>
    <mergeCell ref="I399:K399"/>
    <mergeCell ref="A400:C400"/>
    <mergeCell ref="I400:K400"/>
    <mergeCell ref="A401:C401"/>
    <mergeCell ref="I401:K401"/>
    <mergeCell ref="A392:C392"/>
    <mergeCell ref="I392:K392"/>
    <mergeCell ref="A393:C393"/>
    <mergeCell ref="I393:K393"/>
    <mergeCell ref="A394:C394"/>
    <mergeCell ref="I394:K394"/>
    <mergeCell ref="A395:C395"/>
    <mergeCell ref="I395:K395"/>
    <mergeCell ref="A396:C396"/>
    <mergeCell ref="I396:K396"/>
    <mergeCell ref="M389:N389"/>
    <mergeCell ref="A390:B390"/>
    <mergeCell ref="C390:D390"/>
    <mergeCell ref="E390:F390"/>
    <mergeCell ref="I390:J390"/>
    <mergeCell ref="K390:L390"/>
    <mergeCell ref="M390:N390"/>
    <mergeCell ref="A391:G391"/>
    <mergeCell ref="I391:O391"/>
    <mergeCell ref="A388:B388"/>
    <mergeCell ref="C388:D388"/>
    <mergeCell ref="I388:J388"/>
    <mergeCell ref="K388:L388"/>
    <mergeCell ref="A389:B389"/>
    <mergeCell ref="C389:D389"/>
    <mergeCell ref="E389:F389"/>
    <mergeCell ref="I389:J389"/>
    <mergeCell ref="K389:L389"/>
    <mergeCell ref="B386:C386"/>
    <mergeCell ref="D386:E386"/>
    <mergeCell ref="J386:K386"/>
    <mergeCell ref="L386:M386"/>
    <mergeCell ref="A387:B387"/>
    <mergeCell ref="C387:D387"/>
    <mergeCell ref="E387:F387"/>
    <mergeCell ref="I387:J387"/>
    <mergeCell ref="K387:L387"/>
    <mergeCell ref="M387:N387"/>
    <mergeCell ref="A383:B383"/>
    <mergeCell ref="I383:J383"/>
    <mergeCell ref="A384:B384"/>
    <mergeCell ref="I384:J384"/>
    <mergeCell ref="A385:B385"/>
    <mergeCell ref="C385:D385"/>
    <mergeCell ref="E385:G385"/>
    <mergeCell ref="I385:J385"/>
    <mergeCell ref="K385:L385"/>
    <mergeCell ref="M385:O385"/>
    <mergeCell ref="A377:C377"/>
    <mergeCell ref="I377:K377"/>
    <mergeCell ref="A378:C378"/>
    <mergeCell ref="I378:K378"/>
    <mergeCell ref="A379:F379"/>
    <mergeCell ref="I379:N379"/>
    <mergeCell ref="A380:F380"/>
    <mergeCell ref="I380:N380"/>
    <mergeCell ref="A381:F381"/>
    <mergeCell ref="I381:N381"/>
    <mergeCell ref="C384:D384"/>
    <mergeCell ref="E384:F384"/>
    <mergeCell ref="C383:D383"/>
    <mergeCell ref="E383:F383"/>
    <mergeCell ref="K384:L384"/>
    <mergeCell ref="M384:N384"/>
    <mergeCell ref="A372:C372"/>
    <mergeCell ref="I372:K372"/>
    <mergeCell ref="A373:C373"/>
    <mergeCell ref="I373:K373"/>
    <mergeCell ref="A374:C374"/>
    <mergeCell ref="I374:K374"/>
    <mergeCell ref="A375:C375"/>
    <mergeCell ref="I375:K375"/>
    <mergeCell ref="A376:C376"/>
    <mergeCell ref="I376:K376"/>
    <mergeCell ref="A367:C367"/>
    <mergeCell ref="I367:K367"/>
    <mergeCell ref="A368:C368"/>
    <mergeCell ref="I368:K368"/>
    <mergeCell ref="A369:C369"/>
    <mergeCell ref="I369:K369"/>
    <mergeCell ref="A370:C370"/>
    <mergeCell ref="I370:K370"/>
    <mergeCell ref="A371:C371"/>
    <mergeCell ref="I371:K371"/>
    <mergeCell ref="M364:N364"/>
    <mergeCell ref="A365:B365"/>
    <mergeCell ref="C365:D365"/>
    <mergeCell ref="E365:F365"/>
    <mergeCell ref="I365:J365"/>
    <mergeCell ref="K365:L365"/>
    <mergeCell ref="M365:N365"/>
    <mergeCell ref="A366:G366"/>
    <mergeCell ref="I366:O366"/>
    <mergeCell ref="A363:B363"/>
    <mergeCell ref="C363:D363"/>
    <mergeCell ref="I363:J363"/>
    <mergeCell ref="K363:L363"/>
    <mergeCell ref="A364:B364"/>
    <mergeCell ref="C364:D364"/>
    <mergeCell ref="E364:F364"/>
    <mergeCell ref="I364:J364"/>
    <mergeCell ref="K364:L364"/>
    <mergeCell ref="B361:C361"/>
    <mergeCell ref="D361:E361"/>
    <mergeCell ref="J361:K361"/>
    <mergeCell ref="L361:M361"/>
    <mergeCell ref="A362:B362"/>
    <mergeCell ref="C362:D362"/>
    <mergeCell ref="E362:F362"/>
    <mergeCell ref="I362:J362"/>
    <mergeCell ref="K362:L362"/>
    <mergeCell ref="M362:N362"/>
    <mergeCell ref="A358:B358"/>
    <mergeCell ref="I358:J358"/>
    <mergeCell ref="A359:B359"/>
    <mergeCell ref="I359:J359"/>
    <mergeCell ref="A360:B360"/>
    <mergeCell ref="C360:D360"/>
    <mergeCell ref="E360:G360"/>
    <mergeCell ref="I360:J360"/>
    <mergeCell ref="K360:L360"/>
    <mergeCell ref="M360:O360"/>
    <mergeCell ref="C359:D359"/>
    <mergeCell ref="E359:F359"/>
    <mergeCell ref="C358:D358"/>
    <mergeCell ref="E358:F358"/>
    <mergeCell ref="K359:L359"/>
    <mergeCell ref="M359:N359"/>
    <mergeCell ref="A252:C252"/>
    <mergeCell ref="I252:K252"/>
    <mergeCell ref="A253:C253"/>
    <mergeCell ref="I253:K253"/>
    <mergeCell ref="A254:F254"/>
    <mergeCell ref="I254:N254"/>
    <mergeCell ref="A255:F255"/>
    <mergeCell ref="I255:N255"/>
    <mergeCell ref="A256:F256"/>
    <mergeCell ref="I256:N256"/>
    <mergeCell ref="A247:C247"/>
    <mergeCell ref="I247:K247"/>
    <mergeCell ref="A248:C248"/>
    <mergeCell ref="I248:K248"/>
    <mergeCell ref="A249:C249"/>
    <mergeCell ref="I249:K249"/>
    <mergeCell ref="A250:C250"/>
    <mergeCell ref="I250:K250"/>
    <mergeCell ref="A251:C251"/>
    <mergeCell ref="I251:K251"/>
    <mergeCell ref="A242:C242"/>
    <mergeCell ref="I242:K242"/>
    <mergeCell ref="A243:C243"/>
    <mergeCell ref="I243:K243"/>
    <mergeCell ref="A244:C244"/>
    <mergeCell ref="I244:K244"/>
    <mergeCell ref="A245:C245"/>
    <mergeCell ref="I245:K245"/>
    <mergeCell ref="A246:C246"/>
    <mergeCell ref="I246:K246"/>
    <mergeCell ref="M239:N239"/>
    <mergeCell ref="A240:B240"/>
    <mergeCell ref="C240:D240"/>
    <mergeCell ref="E240:F240"/>
    <mergeCell ref="I240:J240"/>
    <mergeCell ref="K240:L240"/>
    <mergeCell ref="M240:N240"/>
    <mergeCell ref="A241:G241"/>
    <mergeCell ref="I241:O241"/>
    <mergeCell ref="A238:B238"/>
    <mergeCell ref="C238:D238"/>
    <mergeCell ref="I238:J238"/>
    <mergeCell ref="K238:L238"/>
    <mergeCell ref="A239:B239"/>
    <mergeCell ref="C239:D239"/>
    <mergeCell ref="E239:F239"/>
    <mergeCell ref="I239:J239"/>
    <mergeCell ref="K239:L239"/>
    <mergeCell ref="B236:C236"/>
    <mergeCell ref="D236:E236"/>
    <mergeCell ref="J236:K236"/>
    <mergeCell ref="L236:M236"/>
    <mergeCell ref="A237:B237"/>
    <mergeCell ref="C237:D237"/>
    <mergeCell ref="E237:F237"/>
    <mergeCell ref="I237:J237"/>
    <mergeCell ref="K237:L237"/>
    <mergeCell ref="M237:N237"/>
    <mergeCell ref="A233:B233"/>
    <mergeCell ref="I233:J233"/>
    <mergeCell ref="A234:B234"/>
    <mergeCell ref="I234:J234"/>
    <mergeCell ref="A235:B235"/>
    <mergeCell ref="C235:D235"/>
    <mergeCell ref="E235:G235"/>
    <mergeCell ref="I235:J235"/>
    <mergeCell ref="K235:L235"/>
    <mergeCell ref="M235:O235"/>
    <mergeCell ref="A227:C227"/>
    <mergeCell ref="I227:K227"/>
    <mergeCell ref="A228:C228"/>
    <mergeCell ref="I228:K228"/>
    <mergeCell ref="A229:F229"/>
    <mergeCell ref="I229:N229"/>
    <mergeCell ref="A230:F230"/>
    <mergeCell ref="I230:N230"/>
    <mergeCell ref="A231:F231"/>
    <mergeCell ref="I231:N231"/>
    <mergeCell ref="C234:D234"/>
    <mergeCell ref="E234:F234"/>
    <mergeCell ref="K234:L234"/>
    <mergeCell ref="M234:N234"/>
    <mergeCell ref="K233:L233"/>
    <mergeCell ref="M233:N233"/>
    <mergeCell ref="A222:C222"/>
    <mergeCell ref="I222:K222"/>
    <mergeCell ref="A223:C223"/>
    <mergeCell ref="I223:K223"/>
    <mergeCell ref="A224:C224"/>
    <mergeCell ref="I224:K224"/>
    <mergeCell ref="A225:C225"/>
    <mergeCell ref="I225:K225"/>
    <mergeCell ref="A226:C226"/>
    <mergeCell ref="I226:K226"/>
    <mergeCell ref="A217:C217"/>
    <mergeCell ref="I217:K217"/>
    <mergeCell ref="A218:C218"/>
    <mergeCell ref="I218:K218"/>
    <mergeCell ref="A219:C219"/>
    <mergeCell ref="I219:K219"/>
    <mergeCell ref="A220:C220"/>
    <mergeCell ref="I220:K220"/>
    <mergeCell ref="A221:C221"/>
    <mergeCell ref="I221:K221"/>
    <mergeCell ref="M214:N214"/>
    <mergeCell ref="A215:B215"/>
    <mergeCell ref="C215:D215"/>
    <mergeCell ref="E215:F215"/>
    <mergeCell ref="I215:J215"/>
    <mergeCell ref="K215:L215"/>
    <mergeCell ref="M215:N215"/>
    <mergeCell ref="A216:G216"/>
    <mergeCell ref="I216:O216"/>
    <mergeCell ref="A213:B213"/>
    <mergeCell ref="C213:D213"/>
    <mergeCell ref="I213:J213"/>
    <mergeCell ref="K213:L213"/>
    <mergeCell ref="A214:B214"/>
    <mergeCell ref="C214:D214"/>
    <mergeCell ref="E214:F214"/>
    <mergeCell ref="I214:J214"/>
    <mergeCell ref="K214:L214"/>
    <mergeCell ref="A212:B212"/>
    <mergeCell ref="C212:D212"/>
    <mergeCell ref="E212:F212"/>
    <mergeCell ref="I212:J212"/>
    <mergeCell ref="K212:L212"/>
    <mergeCell ref="M212:N212"/>
    <mergeCell ref="A208:B208"/>
    <mergeCell ref="I208:J208"/>
    <mergeCell ref="A209:B209"/>
    <mergeCell ref="I209:J209"/>
    <mergeCell ref="A210:B210"/>
    <mergeCell ref="C210:D210"/>
    <mergeCell ref="E210:G210"/>
    <mergeCell ref="I210:J210"/>
    <mergeCell ref="K210:L210"/>
    <mergeCell ref="M210:O210"/>
    <mergeCell ref="C209:D209"/>
    <mergeCell ref="E209:F209"/>
    <mergeCell ref="K209:L209"/>
    <mergeCell ref="M209:N209"/>
    <mergeCell ref="K208:L208"/>
    <mergeCell ref="M208:N208"/>
    <mergeCell ref="B211:C211"/>
    <mergeCell ref="D211:E211"/>
    <mergeCell ref="J211:K211"/>
    <mergeCell ref="L211:M211"/>
    <mergeCell ref="I192:K192"/>
    <mergeCell ref="A193:C193"/>
    <mergeCell ref="I193:K193"/>
    <mergeCell ref="A194:C194"/>
    <mergeCell ref="I194:K194"/>
    <mergeCell ref="A195:C195"/>
    <mergeCell ref="I195:K195"/>
    <mergeCell ref="I177:K177"/>
    <mergeCell ref="A178:C178"/>
    <mergeCell ref="I178:K178"/>
    <mergeCell ref="A179:F179"/>
    <mergeCell ref="I179:N179"/>
    <mergeCell ref="A180:F180"/>
    <mergeCell ref="I180:N180"/>
    <mergeCell ref="A181:F181"/>
    <mergeCell ref="I181:N181"/>
    <mergeCell ref="I198:K198"/>
    <mergeCell ref="A198:C198"/>
    <mergeCell ref="I175:K175"/>
    <mergeCell ref="A176:C176"/>
    <mergeCell ref="I176:K176"/>
    <mergeCell ref="I171:K171"/>
    <mergeCell ref="M164:N164"/>
    <mergeCell ref="A203:C203"/>
    <mergeCell ref="I203:K203"/>
    <mergeCell ref="M189:N189"/>
    <mergeCell ref="A190:B190"/>
    <mergeCell ref="C190:D190"/>
    <mergeCell ref="E190:F190"/>
    <mergeCell ref="I190:J190"/>
    <mergeCell ref="K190:L190"/>
    <mergeCell ref="M190:N190"/>
    <mergeCell ref="A191:G191"/>
    <mergeCell ref="I191:O191"/>
    <mergeCell ref="A188:B188"/>
    <mergeCell ref="C188:D188"/>
    <mergeCell ref="I188:J188"/>
    <mergeCell ref="K188:L188"/>
    <mergeCell ref="A189:B189"/>
    <mergeCell ref="A200:C200"/>
    <mergeCell ref="I200:K200"/>
    <mergeCell ref="A169:C169"/>
    <mergeCell ref="I169:K169"/>
    <mergeCell ref="K183:L183"/>
    <mergeCell ref="M183:N183"/>
    <mergeCell ref="A202:C202"/>
    <mergeCell ref="I202:K202"/>
    <mergeCell ref="A201:C201"/>
    <mergeCell ref="I201:K201"/>
    <mergeCell ref="A192:C192"/>
    <mergeCell ref="A166:G166"/>
    <mergeCell ref="I166:O166"/>
    <mergeCell ref="A177:C177"/>
    <mergeCell ref="A196:C196"/>
    <mergeCell ref="I196:K196"/>
    <mergeCell ref="A158:B158"/>
    <mergeCell ref="I158:J158"/>
    <mergeCell ref="A159:B159"/>
    <mergeCell ref="I159:J159"/>
    <mergeCell ref="A160:B160"/>
    <mergeCell ref="C160:D160"/>
    <mergeCell ref="E160:G160"/>
    <mergeCell ref="I160:J160"/>
    <mergeCell ref="K160:L160"/>
    <mergeCell ref="A164:B164"/>
    <mergeCell ref="C164:D164"/>
    <mergeCell ref="E164:F164"/>
    <mergeCell ref="I164:J164"/>
    <mergeCell ref="K164:L164"/>
    <mergeCell ref="A167:C167"/>
    <mergeCell ref="I167:K167"/>
    <mergeCell ref="A168:C168"/>
    <mergeCell ref="I168:K168"/>
    <mergeCell ref="B161:C161"/>
    <mergeCell ref="D161:E161"/>
    <mergeCell ref="A172:C172"/>
    <mergeCell ref="I172:K172"/>
    <mergeCell ref="A173:C173"/>
    <mergeCell ref="I173:K173"/>
    <mergeCell ref="A174:C174"/>
    <mergeCell ref="I174:K174"/>
    <mergeCell ref="A175:C175"/>
    <mergeCell ref="M162:N162"/>
    <mergeCell ref="I170:K170"/>
    <mergeCell ref="A171:C171"/>
    <mergeCell ref="M160:O160"/>
    <mergeCell ref="A163:B163"/>
    <mergeCell ref="C163:D163"/>
    <mergeCell ref="I163:J163"/>
    <mergeCell ref="K163:L163"/>
    <mergeCell ref="A428:C428"/>
    <mergeCell ref="I428:K428"/>
    <mergeCell ref="M414:N414"/>
    <mergeCell ref="A415:B415"/>
    <mergeCell ref="C415:D415"/>
    <mergeCell ref="E415:F415"/>
    <mergeCell ref="I415:J415"/>
    <mergeCell ref="K415:L415"/>
    <mergeCell ref="M415:N415"/>
    <mergeCell ref="A416:G416"/>
    <mergeCell ref="I416:O416"/>
    <mergeCell ref="K414:L414"/>
    <mergeCell ref="A412:B412"/>
    <mergeCell ref="C412:D412"/>
    <mergeCell ref="E412:F412"/>
    <mergeCell ref="I412:J412"/>
    <mergeCell ref="K412:L412"/>
    <mergeCell ref="A170:C170"/>
    <mergeCell ref="A165:B165"/>
    <mergeCell ref="C165:D165"/>
    <mergeCell ref="E165:F165"/>
    <mergeCell ref="I165:J165"/>
    <mergeCell ref="K165:L165"/>
    <mergeCell ref="M165:N165"/>
    <mergeCell ref="A429:F429"/>
    <mergeCell ref="I429:N429"/>
    <mergeCell ref="A430:F430"/>
    <mergeCell ref="I430:N430"/>
    <mergeCell ref="A431:F431"/>
    <mergeCell ref="I431:N431"/>
    <mergeCell ref="A422:C422"/>
    <mergeCell ref="I422:K422"/>
    <mergeCell ref="A423:C423"/>
    <mergeCell ref="I423:K423"/>
    <mergeCell ref="A424:C424"/>
    <mergeCell ref="I424:K424"/>
    <mergeCell ref="A425:C425"/>
    <mergeCell ref="I425:K425"/>
    <mergeCell ref="A426:C426"/>
    <mergeCell ref="I426:K426"/>
    <mergeCell ref="A419:C419"/>
    <mergeCell ref="I419:K419"/>
    <mergeCell ref="A420:C420"/>
    <mergeCell ref="I420:K420"/>
    <mergeCell ref="A421:C421"/>
    <mergeCell ref="I421:K421"/>
    <mergeCell ref="A427:C427"/>
    <mergeCell ref="I427:K427"/>
    <mergeCell ref="M412:N412"/>
    <mergeCell ref="A417:C417"/>
    <mergeCell ref="I417:K417"/>
    <mergeCell ref="A418:C418"/>
    <mergeCell ref="I418:K418"/>
    <mergeCell ref="A128:C128"/>
    <mergeCell ref="I128:K128"/>
    <mergeCell ref="A129:F129"/>
    <mergeCell ref="I129:N129"/>
    <mergeCell ref="A130:F130"/>
    <mergeCell ref="I130:N130"/>
    <mergeCell ref="A131:F131"/>
    <mergeCell ref="I131:N131"/>
    <mergeCell ref="A134:B134"/>
    <mergeCell ref="I134:J134"/>
    <mergeCell ref="A135:B135"/>
    <mergeCell ref="C135:D135"/>
    <mergeCell ref="E135:G135"/>
    <mergeCell ref="I135:J135"/>
    <mergeCell ref="C189:D189"/>
    <mergeCell ref="E189:F189"/>
    <mergeCell ref="I189:J189"/>
    <mergeCell ref="K189:L189"/>
    <mergeCell ref="B186:C186"/>
    <mergeCell ref="D186:E186"/>
    <mergeCell ref="I184:J184"/>
    <mergeCell ref="A185:B185"/>
    <mergeCell ref="K135:L135"/>
    <mergeCell ref="M135:O135"/>
    <mergeCell ref="B136:C136"/>
    <mergeCell ref="D136:E136"/>
    <mergeCell ref="M137:N137"/>
    <mergeCell ref="A138:B138"/>
    <mergeCell ref="C138:D138"/>
    <mergeCell ref="I138:J138"/>
    <mergeCell ref="L136:M136"/>
    <mergeCell ref="A137:B137"/>
    <mergeCell ref="C137:D137"/>
    <mergeCell ref="E137:F137"/>
    <mergeCell ref="I137:J137"/>
    <mergeCell ref="J411:K411"/>
    <mergeCell ref="L411:M411"/>
    <mergeCell ref="J186:K186"/>
    <mergeCell ref="L186:M186"/>
    <mergeCell ref="A187:B187"/>
    <mergeCell ref="C187:D187"/>
    <mergeCell ref="E187:F187"/>
    <mergeCell ref="I187:J187"/>
    <mergeCell ref="K187:L187"/>
    <mergeCell ref="M187:N187"/>
    <mergeCell ref="A183:B183"/>
    <mergeCell ref="I183:J183"/>
    <mergeCell ref="A184:B184"/>
    <mergeCell ref="C185:D185"/>
    <mergeCell ref="E185:G185"/>
    <mergeCell ref="I185:J185"/>
    <mergeCell ref="K138:L138"/>
    <mergeCell ref="J161:K161"/>
    <mergeCell ref="L161:M161"/>
    <mergeCell ref="A162:B162"/>
    <mergeCell ref="C162:D162"/>
    <mergeCell ref="E162:F162"/>
    <mergeCell ref="I162:J162"/>
    <mergeCell ref="K162:L162"/>
    <mergeCell ref="A122:C122"/>
    <mergeCell ref="I122:K122"/>
    <mergeCell ref="A123:C123"/>
    <mergeCell ref="I123:K123"/>
    <mergeCell ref="A124:C124"/>
    <mergeCell ref="I124:K124"/>
    <mergeCell ref="A125:C125"/>
    <mergeCell ref="I125:K125"/>
    <mergeCell ref="A126:C126"/>
    <mergeCell ref="I126:K126"/>
    <mergeCell ref="A119:C119"/>
    <mergeCell ref="I119:K119"/>
    <mergeCell ref="A120:C120"/>
    <mergeCell ref="I120:K120"/>
    <mergeCell ref="A121:C121"/>
    <mergeCell ref="I121:K121"/>
    <mergeCell ref="K137:L137"/>
    <mergeCell ref="J136:K136"/>
    <mergeCell ref="M114:N114"/>
    <mergeCell ref="A115:B115"/>
    <mergeCell ref="C115:D115"/>
    <mergeCell ref="E115:F115"/>
    <mergeCell ref="I115:J115"/>
    <mergeCell ref="K115:L115"/>
    <mergeCell ref="M115:N115"/>
    <mergeCell ref="A116:G116"/>
    <mergeCell ref="I116:O116"/>
    <mergeCell ref="K114:L114"/>
    <mergeCell ref="J111:K111"/>
    <mergeCell ref="L111:M111"/>
    <mergeCell ref="A112:B112"/>
    <mergeCell ref="C112:D112"/>
    <mergeCell ref="E112:F112"/>
    <mergeCell ref="I112:J112"/>
    <mergeCell ref="K112:L112"/>
    <mergeCell ref="M112:N112"/>
    <mergeCell ref="A117:C117"/>
    <mergeCell ref="I117:K117"/>
    <mergeCell ref="A118:C118"/>
    <mergeCell ref="I118:K118"/>
    <mergeCell ref="A3:D3"/>
    <mergeCell ref="E3:G3"/>
    <mergeCell ref="I3:J3"/>
    <mergeCell ref="K3:M3"/>
    <mergeCell ref="A4:B4"/>
    <mergeCell ref="C4:D4"/>
    <mergeCell ref="E4:F4"/>
    <mergeCell ref="I6:J6"/>
    <mergeCell ref="K6:M6"/>
    <mergeCell ref="N6:O6"/>
    <mergeCell ref="A8:B8"/>
    <mergeCell ref="I8:J8"/>
    <mergeCell ref="A5:B5"/>
    <mergeCell ref="C5:D5"/>
    <mergeCell ref="E5:F5"/>
    <mergeCell ref="A6:B6"/>
    <mergeCell ref="C6:D6"/>
    <mergeCell ref="E6:F6"/>
    <mergeCell ref="E8:F8"/>
    <mergeCell ref="C8:D8"/>
    <mergeCell ref="E14:F14"/>
    <mergeCell ref="I14:J14"/>
    <mergeCell ref="K14:L14"/>
    <mergeCell ref="A19:C19"/>
    <mergeCell ref="I19:K19"/>
    <mergeCell ref="A20:C20"/>
    <mergeCell ref="I20:K20"/>
    <mergeCell ref="A21:C21"/>
    <mergeCell ref="P8:P28"/>
    <mergeCell ref="A9:B9"/>
    <mergeCell ref="I9:J9"/>
    <mergeCell ref="A10:B10"/>
    <mergeCell ref="C10:D10"/>
    <mergeCell ref="E10:G10"/>
    <mergeCell ref="I10:J10"/>
    <mergeCell ref="K10:L10"/>
    <mergeCell ref="M10:O10"/>
    <mergeCell ref="B11:C11"/>
    <mergeCell ref="D11:E11"/>
    <mergeCell ref="J11:K11"/>
    <mergeCell ref="L11:M11"/>
    <mergeCell ref="A12:B12"/>
    <mergeCell ref="C12:D12"/>
    <mergeCell ref="E12:F12"/>
    <mergeCell ref="I12:J12"/>
    <mergeCell ref="K12:L12"/>
    <mergeCell ref="M14:N14"/>
    <mergeCell ref="A15:B15"/>
    <mergeCell ref="C15:D15"/>
    <mergeCell ref="E15:F15"/>
    <mergeCell ref="I15:J15"/>
    <mergeCell ref="K15:L15"/>
    <mergeCell ref="M15:N15"/>
    <mergeCell ref="M12:N12"/>
    <mergeCell ref="A13:B13"/>
    <mergeCell ref="C13:D13"/>
    <mergeCell ref="I13:J13"/>
    <mergeCell ref="K13:L13"/>
    <mergeCell ref="A14:B14"/>
    <mergeCell ref="C14:D14"/>
    <mergeCell ref="I21:K21"/>
    <mergeCell ref="A16:G16"/>
    <mergeCell ref="I16:O16"/>
    <mergeCell ref="A17:C17"/>
    <mergeCell ref="I17:K17"/>
    <mergeCell ref="A18:C18"/>
    <mergeCell ref="I18:K18"/>
    <mergeCell ref="A25:C25"/>
    <mergeCell ref="I25:K25"/>
    <mergeCell ref="A26:C26"/>
    <mergeCell ref="I26:K26"/>
    <mergeCell ref="A27:C27"/>
    <mergeCell ref="I27:K27"/>
    <mergeCell ref="A22:C22"/>
    <mergeCell ref="I22:K22"/>
    <mergeCell ref="A23:C23"/>
    <mergeCell ref="I23:K23"/>
    <mergeCell ref="A24:C24"/>
    <mergeCell ref="I24:K24"/>
    <mergeCell ref="A31:F31"/>
    <mergeCell ref="I31:N31"/>
    <mergeCell ref="A33:B33"/>
    <mergeCell ref="I33:J33"/>
    <mergeCell ref="A28:C28"/>
    <mergeCell ref="I28:K28"/>
    <mergeCell ref="A29:F29"/>
    <mergeCell ref="I29:N29"/>
    <mergeCell ref="A30:F30"/>
    <mergeCell ref="I30:N30"/>
    <mergeCell ref="C33:D33"/>
    <mergeCell ref="E33:F33"/>
    <mergeCell ref="A34:B34"/>
    <mergeCell ref="I34:J34"/>
    <mergeCell ref="A35:B35"/>
    <mergeCell ref="C35:D35"/>
    <mergeCell ref="E35:G35"/>
    <mergeCell ref="I35:J35"/>
    <mergeCell ref="K35:L35"/>
    <mergeCell ref="M35:O35"/>
    <mergeCell ref="B36:C36"/>
    <mergeCell ref="D36:E36"/>
    <mergeCell ref="J36:K36"/>
    <mergeCell ref="L36:M36"/>
    <mergeCell ref="A37:B37"/>
    <mergeCell ref="C37:D37"/>
    <mergeCell ref="E37:F37"/>
    <mergeCell ref="I37:J37"/>
    <mergeCell ref="K37:L37"/>
    <mergeCell ref="M37:N37"/>
    <mergeCell ref="M39:N39"/>
    <mergeCell ref="A40:B40"/>
    <mergeCell ref="C40:D40"/>
    <mergeCell ref="E40:F40"/>
    <mergeCell ref="I40:J40"/>
    <mergeCell ref="K40:L40"/>
    <mergeCell ref="M40:N40"/>
    <mergeCell ref="A38:B38"/>
    <mergeCell ref="C38:D38"/>
    <mergeCell ref="I38:J38"/>
    <mergeCell ref="K38:L38"/>
    <mergeCell ref="A39:B39"/>
    <mergeCell ref="C39:D39"/>
    <mergeCell ref="E39:F39"/>
    <mergeCell ref="I39:J39"/>
    <mergeCell ref="K39:L39"/>
    <mergeCell ref="A44:C44"/>
    <mergeCell ref="I44:K44"/>
    <mergeCell ref="A45:C45"/>
    <mergeCell ref="I45:K45"/>
    <mergeCell ref="A46:C46"/>
    <mergeCell ref="I46:K46"/>
    <mergeCell ref="A41:G41"/>
    <mergeCell ref="I41:O41"/>
    <mergeCell ref="A42:C42"/>
    <mergeCell ref="I42:K42"/>
    <mergeCell ref="A43:C43"/>
    <mergeCell ref="I43:K43"/>
    <mergeCell ref="A50:C50"/>
    <mergeCell ref="I50:K50"/>
    <mergeCell ref="A51:C51"/>
    <mergeCell ref="I51:K51"/>
    <mergeCell ref="A52:C52"/>
    <mergeCell ref="I52:K52"/>
    <mergeCell ref="A47:C47"/>
    <mergeCell ref="I47:K47"/>
    <mergeCell ref="A48:C48"/>
    <mergeCell ref="I48:K48"/>
    <mergeCell ref="A49:C49"/>
    <mergeCell ref="I49:K49"/>
    <mergeCell ref="A56:F56"/>
    <mergeCell ref="I56:N56"/>
    <mergeCell ref="A58:B58"/>
    <mergeCell ref="I58:J58"/>
    <mergeCell ref="A53:C53"/>
    <mergeCell ref="I53:K53"/>
    <mergeCell ref="A54:F54"/>
    <mergeCell ref="I54:N54"/>
    <mergeCell ref="A55:F55"/>
    <mergeCell ref="I55:N55"/>
    <mergeCell ref="A59:B59"/>
    <mergeCell ref="I59:J59"/>
    <mergeCell ref="A60:B60"/>
    <mergeCell ref="C60:D60"/>
    <mergeCell ref="E60:G60"/>
    <mergeCell ref="I60:J60"/>
    <mergeCell ref="K60:L60"/>
    <mergeCell ref="M60:O60"/>
    <mergeCell ref="C58:D58"/>
    <mergeCell ref="E58:F58"/>
    <mergeCell ref="B61:C61"/>
    <mergeCell ref="D61:E61"/>
    <mergeCell ref="J61:K61"/>
    <mergeCell ref="L61:M61"/>
    <mergeCell ref="A62:B62"/>
    <mergeCell ref="C62:D62"/>
    <mergeCell ref="E62:F62"/>
    <mergeCell ref="I62:J62"/>
    <mergeCell ref="K62:L62"/>
    <mergeCell ref="M62:N62"/>
    <mergeCell ref="M64:N64"/>
    <mergeCell ref="A65:B65"/>
    <mergeCell ref="C65:D65"/>
    <mergeCell ref="E65:F65"/>
    <mergeCell ref="I65:J65"/>
    <mergeCell ref="K65:L65"/>
    <mergeCell ref="M65:N65"/>
    <mergeCell ref="A63:B63"/>
    <mergeCell ref="C63:D63"/>
    <mergeCell ref="I63:J63"/>
    <mergeCell ref="K63:L63"/>
    <mergeCell ref="A64:B64"/>
    <mergeCell ref="C64:D64"/>
    <mergeCell ref="E64:F64"/>
    <mergeCell ref="I64:J64"/>
    <mergeCell ref="K64:L64"/>
    <mergeCell ref="A69:C69"/>
    <mergeCell ref="I69:K69"/>
    <mergeCell ref="A70:C70"/>
    <mergeCell ref="I70:K70"/>
    <mergeCell ref="A71:C71"/>
    <mergeCell ref="I71:K71"/>
    <mergeCell ref="A66:G66"/>
    <mergeCell ref="I66:O66"/>
    <mergeCell ref="A67:C67"/>
    <mergeCell ref="I67:K67"/>
    <mergeCell ref="A68:C68"/>
    <mergeCell ref="I68:K68"/>
    <mergeCell ref="A75:C75"/>
    <mergeCell ref="I75:K75"/>
    <mergeCell ref="A76:C76"/>
    <mergeCell ref="I76:K76"/>
    <mergeCell ref="A77:C77"/>
    <mergeCell ref="I77:K77"/>
    <mergeCell ref="A72:C72"/>
    <mergeCell ref="I72:K72"/>
    <mergeCell ref="A73:C73"/>
    <mergeCell ref="I73:K73"/>
    <mergeCell ref="A74:C74"/>
    <mergeCell ref="I74:K74"/>
    <mergeCell ref="A81:F81"/>
    <mergeCell ref="I81:N81"/>
    <mergeCell ref="A83:B83"/>
    <mergeCell ref="I83:J83"/>
    <mergeCell ref="A78:C78"/>
    <mergeCell ref="I78:K78"/>
    <mergeCell ref="A79:F79"/>
    <mergeCell ref="I79:N79"/>
    <mergeCell ref="A80:F80"/>
    <mergeCell ref="I80:N80"/>
    <mergeCell ref="A84:B84"/>
    <mergeCell ref="I84:J84"/>
    <mergeCell ref="A85:B85"/>
    <mergeCell ref="C85:D85"/>
    <mergeCell ref="E85:G85"/>
    <mergeCell ref="I85:J85"/>
    <mergeCell ref="K85:L85"/>
    <mergeCell ref="M85:O85"/>
    <mergeCell ref="C83:D83"/>
    <mergeCell ref="E83:F83"/>
    <mergeCell ref="B86:C86"/>
    <mergeCell ref="D86:E86"/>
    <mergeCell ref="J86:K86"/>
    <mergeCell ref="L86:M86"/>
    <mergeCell ref="A87:B87"/>
    <mergeCell ref="C87:D87"/>
    <mergeCell ref="E87:F87"/>
    <mergeCell ref="I87:J87"/>
    <mergeCell ref="K87:L87"/>
    <mergeCell ref="M87:N87"/>
    <mergeCell ref="M89:N89"/>
    <mergeCell ref="A90:B90"/>
    <mergeCell ref="C90:D90"/>
    <mergeCell ref="E90:F90"/>
    <mergeCell ref="I90:J90"/>
    <mergeCell ref="K90:L90"/>
    <mergeCell ref="M90:N90"/>
    <mergeCell ref="A88:B88"/>
    <mergeCell ref="C88:D88"/>
    <mergeCell ref="I88:J88"/>
    <mergeCell ref="K88:L88"/>
    <mergeCell ref="A89:B89"/>
    <mergeCell ref="C89:D89"/>
    <mergeCell ref="E89:F89"/>
    <mergeCell ref="I89:J89"/>
    <mergeCell ref="K89:L89"/>
    <mergeCell ref="A94:C94"/>
    <mergeCell ref="I94:K94"/>
    <mergeCell ref="A95:C95"/>
    <mergeCell ref="I95:K95"/>
    <mergeCell ref="A96:C96"/>
    <mergeCell ref="I96:K96"/>
    <mergeCell ref="A91:G91"/>
    <mergeCell ref="I91:O91"/>
    <mergeCell ref="A92:C92"/>
    <mergeCell ref="I92:K92"/>
    <mergeCell ref="A93:C93"/>
    <mergeCell ref="I93:K93"/>
    <mergeCell ref="A100:C100"/>
    <mergeCell ref="I100:K100"/>
    <mergeCell ref="A101:C101"/>
    <mergeCell ref="I101:K101"/>
    <mergeCell ref="A102:C102"/>
    <mergeCell ref="I102:K102"/>
    <mergeCell ref="A97:C97"/>
    <mergeCell ref="I97:K97"/>
    <mergeCell ref="A98:C98"/>
    <mergeCell ref="I98:K98"/>
    <mergeCell ref="A99:C99"/>
    <mergeCell ref="I99:K99"/>
    <mergeCell ref="A106:F106"/>
    <mergeCell ref="I106:N106"/>
    <mergeCell ref="A133:B133"/>
    <mergeCell ref="I133:J133"/>
    <mergeCell ref="A103:C103"/>
    <mergeCell ref="I103:K103"/>
    <mergeCell ref="A104:F104"/>
    <mergeCell ref="I104:N104"/>
    <mergeCell ref="A105:F105"/>
    <mergeCell ref="I105:N105"/>
    <mergeCell ref="A108:B108"/>
    <mergeCell ref="I108:J108"/>
    <mergeCell ref="A109:B109"/>
    <mergeCell ref="I109:J109"/>
    <mergeCell ref="A110:B110"/>
    <mergeCell ref="C110:D110"/>
    <mergeCell ref="E110:G110"/>
    <mergeCell ref="I110:J110"/>
    <mergeCell ref="A113:B113"/>
    <mergeCell ref="C113:D113"/>
    <mergeCell ref="I113:J113"/>
    <mergeCell ref="K113:L113"/>
    <mergeCell ref="A114:B114"/>
    <mergeCell ref="C114:D114"/>
    <mergeCell ref="E114:F114"/>
    <mergeCell ref="I114:J114"/>
    <mergeCell ref="A127:C127"/>
    <mergeCell ref="I127:K127"/>
    <mergeCell ref="K110:L110"/>
    <mergeCell ref="M110:O110"/>
    <mergeCell ref="B111:C111"/>
    <mergeCell ref="D111:E111"/>
    <mergeCell ref="A139:B139"/>
    <mergeCell ref="C139:D139"/>
    <mergeCell ref="E139:F139"/>
    <mergeCell ref="I139:J139"/>
    <mergeCell ref="K139:L139"/>
    <mergeCell ref="A145:C145"/>
    <mergeCell ref="I145:K145"/>
    <mergeCell ref="A146:C146"/>
    <mergeCell ref="I146:K146"/>
    <mergeCell ref="A141:G141"/>
    <mergeCell ref="I141:O141"/>
    <mergeCell ref="A142:C142"/>
    <mergeCell ref="I142:K142"/>
    <mergeCell ref="A143:C143"/>
    <mergeCell ref="I143:K143"/>
    <mergeCell ref="A150:C150"/>
    <mergeCell ref="I150:K150"/>
    <mergeCell ref="M139:N139"/>
    <mergeCell ref="A140:B140"/>
    <mergeCell ref="C140:D140"/>
    <mergeCell ref="E140:F140"/>
    <mergeCell ref="I140:J140"/>
    <mergeCell ref="K140:L140"/>
    <mergeCell ref="M140:N140"/>
    <mergeCell ref="A151:C151"/>
    <mergeCell ref="I151:K151"/>
    <mergeCell ref="A152:C152"/>
    <mergeCell ref="I152:K152"/>
    <mergeCell ref="A147:C147"/>
    <mergeCell ref="I147:K147"/>
    <mergeCell ref="A148:C148"/>
    <mergeCell ref="I148:K148"/>
    <mergeCell ref="A149:C149"/>
    <mergeCell ref="I149:K149"/>
    <mergeCell ref="A433:B433"/>
    <mergeCell ref="I433:J433"/>
    <mergeCell ref="A153:C153"/>
    <mergeCell ref="I153:K153"/>
    <mergeCell ref="A154:F154"/>
    <mergeCell ref="I154:N154"/>
    <mergeCell ref="A155:F155"/>
    <mergeCell ref="I155:N155"/>
    <mergeCell ref="A408:B408"/>
    <mergeCell ref="I408:J408"/>
    <mergeCell ref="A409:B409"/>
    <mergeCell ref="I409:J409"/>
    <mergeCell ref="A410:B410"/>
    <mergeCell ref="C410:D410"/>
    <mergeCell ref="E410:G410"/>
    <mergeCell ref="I410:J410"/>
    <mergeCell ref="A413:B413"/>
    <mergeCell ref="C413:D413"/>
    <mergeCell ref="I413:J413"/>
    <mergeCell ref="K413:L413"/>
    <mergeCell ref="A414:B414"/>
    <mergeCell ref="C414:D414"/>
    <mergeCell ref="E414:F414"/>
    <mergeCell ref="I414:J414"/>
    <mergeCell ref="K410:L410"/>
    <mergeCell ref="M410:O410"/>
    <mergeCell ref="K184:L184"/>
    <mergeCell ref="M184:N184"/>
    <mergeCell ref="K159:L159"/>
    <mergeCell ref="M159:N159"/>
    <mergeCell ref="B411:C411"/>
    <mergeCell ref="D411:E411"/>
    <mergeCell ref="A434:B434"/>
    <mergeCell ref="I434:J434"/>
    <mergeCell ref="A435:B435"/>
    <mergeCell ref="C435:D435"/>
    <mergeCell ref="E435:G435"/>
    <mergeCell ref="I435:J435"/>
    <mergeCell ref="K435:L435"/>
    <mergeCell ref="M435:O435"/>
    <mergeCell ref="K409:L409"/>
    <mergeCell ref="M409:N409"/>
    <mergeCell ref="A199:C199"/>
    <mergeCell ref="I199:K199"/>
    <mergeCell ref="K185:L185"/>
    <mergeCell ref="M185:O185"/>
    <mergeCell ref="A204:F204"/>
    <mergeCell ref="I204:N204"/>
    <mergeCell ref="A205:F205"/>
    <mergeCell ref="I205:N205"/>
    <mergeCell ref="A206:F206"/>
    <mergeCell ref="I206:N206"/>
    <mergeCell ref="A197:C197"/>
    <mergeCell ref="I197:K197"/>
    <mergeCell ref="B436:C436"/>
    <mergeCell ref="D436:E436"/>
    <mergeCell ref="J436:K436"/>
    <mergeCell ref="L436:M436"/>
    <mergeCell ref="A437:B437"/>
    <mergeCell ref="C437:D437"/>
    <mergeCell ref="E437:F437"/>
    <mergeCell ref="I437:J437"/>
    <mergeCell ref="K437:L437"/>
    <mergeCell ref="M437:N437"/>
    <mergeCell ref="K434:L434"/>
    <mergeCell ref="M434:N434"/>
    <mergeCell ref="C409:D409"/>
    <mergeCell ref="E409:F409"/>
    <mergeCell ref="C434:D434"/>
    <mergeCell ref="E434:F434"/>
    <mergeCell ref="A449:C449"/>
    <mergeCell ref="I449:K449"/>
    <mergeCell ref="A444:C444"/>
    <mergeCell ref="I444:K444"/>
    <mergeCell ref="A445:C445"/>
    <mergeCell ref="I445:K445"/>
    <mergeCell ref="A446:C446"/>
    <mergeCell ref="I446:K446"/>
    <mergeCell ref="A438:B438"/>
    <mergeCell ref="C438:D438"/>
    <mergeCell ref="I438:J438"/>
    <mergeCell ref="K438:L438"/>
    <mergeCell ref="I442:K442"/>
    <mergeCell ref="A443:C443"/>
    <mergeCell ref="K440:L440"/>
    <mergeCell ref="M440:N440"/>
    <mergeCell ref="A456:F456"/>
    <mergeCell ref="I456:N456"/>
    <mergeCell ref="A453:C453"/>
    <mergeCell ref="I453:K453"/>
    <mergeCell ref="A454:F454"/>
    <mergeCell ref="I454:N454"/>
    <mergeCell ref="A455:F455"/>
    <mergeCell ref="I455:N455"/>
    <mergeCell ref="A450:C450"/>
    <mergeCell ref="I450:K450"/>
    <mergeCell ref="A451:C451"/>
    <mergeCell ref="I451:K451"/>
    <mergeCell ref="A452:C452"/>
    <mergeCell ref="I452:K452"/>
    <mergeCell ref="I443:K443"/>
    <mergeCell ref="M439:N439"/>
    <mergeCell ref="A440:B440"/>
    <mergeCell ref="C440:D440"/>
    <mergeCell ref="E440:F440"/>
    <mergeCell ref="I440:J440"/>
    <mergeCell ref="A447:C447"/>
    <mergeCell ref="I447:K447"/>
    <mergeCell ref="A448:C448"/>
    <mergeCell ref="I448:K448"/>
    <mergeCell ref="A439:B439"/>
    <mergeCell ref="C439:D439"/>
    <mergeCell ref="E439:F439"/>
    <mergeCell ref="I439:J439"/>
    <mergeCell ref="K439:L439"/>
    <mergeCell ref="A441:G441"/>
    <mergeCell ref="I441:O441"/>
    <mergeCell ref="A442:C442"/>
    <mergeCell ref="E9:F9"/>
    <mergeCell ref="C9:D9"/>
    <mergeCell ref="K9:L9"/>
    <mergeCell ref="M9:N9"/>
    <mergeCell ref="C34:D34"/>
    <mergeCell ref="E34:F34"/>
    <mergeCell ref="C59:D59"/>
    <mergeCell ref="E59:F59"/>
    <mergeCell ref="C84:D84"/>
    <mergeCell ref="E84:F84"/>
    <mergeCell ref="C109:D109"/>
    <mergeCell ref="E109:F109"/>
    <mergeCell ref="C134:D134"/>
    <mergeCell ref="E134:F134"/>
    <mergeCell ref="C159:D159"/>
    <mergeCell ref="E159:F159"/>
    <mergeCell ref="C184:D184"/>
    <mergeCell ref="E184:F184"/>
    <mergeCell ref="K134:L134"/>
    <mergeCell ref="M134:N134"/>
    <mergeCell ref="K109:L109"/>
    <mergeCell ref="M109:N109"/>
    <mergeCell ref="K84:L84"/>
    <mergeCell ref="M84:N84"/>
    <mergeCell ref="K59:L59"/>
    <mergeCell ref="M59:N59"/>
    <mergeCell ref="K34:L34"/>
    <mergeCell ref="M34:N34"/>
    <mergeCell ref="A156:F156"/>
    <mergeCell ref="I156:N156"/>
    <mergeCell ref="A144:C144"/>
    <mergeCell ref="I144:K144"/>
  </mergeCells>
  <phoneticPr fontId="9"/>
  <conditionalFormatting sqref="F18 A18:B27">
    <cfRule type="expression" dxfId="38" priority="71" stopIfTrue="1">
      <formula>#REF!=TRUE</formula>
    </cfRule>
  </conditionalFormatting>
  <conditionalFormatting sqref="N18 I18:J27">
    <cfRule type="expression" dxfId="37" priority="35" stopIfTrue="1">
      <formula>#REF!=TRUE</formula>
    </cfRule>
  </conditionalFormatting>
  <conditionalFormatting sqref="F43 A43:B52">
    <cfRule type="expression" dxfId="36" priority="34" stopIfTrue="1">
      <formula>#REF!=TRUE</formula>
    </cfRule>
  </conditionalFormatting>
  <conditionalFormatting sqref="N43 I43:J52">
    <cfRule type="expression" dxfId="35" priority="33" stopIfTrue="1">
      <formula>#REF!=TRUE</formula>
    </cfRule>
  </conditionalFormatting>
  <conditionalFormatting sqref="F68 A68:B77">
    <cfRule type="expression" dxfId="34" priority="32" stopIfTrue="1">
      <formula>#REF!=TRUE</formula>
    </cfRule>
  </conditionalFormatting>
  <conditionalFormatting sqref="N68 I68:J77">
    <cfRule type="expression" dxfId="33" priority="31" stopIfTrue="1">
      <formula>#REF!=TRUE</formula>
    </cfRule>
  </conditionalFormatting>
  <conditionalFormatting sqref="F93 A93:B102">
    <cfRule type="expression" dxfId="32" priority="30" stopIfTrue="1">
      <formula>#REF!=TRUE</formula>
    </cfRule>
  </conditionalFormatting>
  <conditionalFormatting sqref="N93 I93:J102">
    <cfRule type="expression" dxfId="31" priority="29" stopIfTrue="1">
      <formula>#REF!=TRUE</formula>
    </cfRule>
  </conditionalFormatting>
  <conditionalFormatting sqref="F118 A118:B127">
    <cfRule type="expression" dxfId="30" priority="28" stopIfTrue="1">
      <formula>#REF!=TRUE</formula>
    </cfRule>
  </conditionalFormatting>
  <conditionalFormatting sqref="N118 I118:J127">
    <cfRule type="expression" dxfId="29" priority="27" stopIfTrue="1">
      <formula>#REF!=TRUE</formula>
    </cfRule>
  </conditionalFormatting>
  <conditionalFormatting sqref="F143 A143:B152">
    <cfRule type="expression" dxfId="28" priority="26" stopIfTrue="1">
      <formula>#REF!=TRUE</formula>
    </cfRule>
  </conditionalFormatting>
  <conditionalFormatting sqref="N143 I143:J152">
    <cfRule type="expression" dxfId="27" priority="25" stopIfTrue="1">
      <formula>#REF!=TRUE</formula>
    </cfRule>
  </conditionalFormatting>
  <conditionalFormatting sqref="F168 A168:B177">
    <cfRule type="expression" dxfId="26" priority="24" stopIfTrue="1">
      <formula>#REF!=TRUE</formula>
    </cfRule>
  </conditionalFormatting>
  <conditionalFormatting sqref="N168 I168:J177">
    <cfRule type="expression" dxfId="25" priority="23" stopIfTrue="1">
      <formula>#REF!=TRUE</formula>
    </cfRule>
  </conditionalFormatting>
  <conditionalFormatting sqref="F193 A193:B202">
    <cfRule type="expression" dxfId="24" priority="22" stopIfTrue="1">
      <formula>#REF!=TRUE</formula>
    </cfRule>
  </conditionalFormatting>
  <conditionalFormatting sqref="N193 I193:J202">
    <cfRule type="expression" dxfId="23" priority="21" stopIfTrue="1">
      <formula>#REF!=TRUE</formula>
    </cfRule>
  </conditionalFormatting>
  <conditionalFormatting sqref="F218 A218:B227">
    <cfRule type="expression" dxfId="22" priority="20" stopIfTrue="1">
      <formula>#REF!=TRUE</formula>
    </cfRule>
  </conditionalFormatting>
  <conditionalFormatting sqref="N218 I218:J227">
    <cfRule type="expression" dxfId="21" priority="19" stopIfTrue="1">
      <formula>#REF!=TRUE</formula>
    </cfRule>
  </conditionalFormatting>
  <conditionalFormatting sqref="F243 A243:B252">
    <cfRule type="expression" dxfId="20" priority="18" stopIfTrue="1">
      <formula>#REF!=TRUE</formula>
    </cfRule>
  </conditionalFormatting>
  <conditionalFormatting sqref="N243 I243:J252">
    <cfRule type="expression" dxfId="19" priority="17" stopIfTrue="1">
      <formula>#REF!=TRUE</formula>
    </cfRule>
  </conditionalFormatting>
  <conditionalFormatting sqref="F268 A268:B277">
    <cfRule type="expression" dxfId="18" priority="16" stopIfTrue="1">
      <formula>#REF!=TRUE</formula>
    </cfRule>
  </conditionalFormatting>
  <conditionalFormatting sqref="N268 I268:J277">
    <cfRule type="expression" dxfId="17" priority="15" stopIfTrue="1">
      <formula>#REF!=TRUE</formula>
    </cfRule>
  </conditionalFormatting>
  <conditionalFormatting sqref="F293 A293:B302">
    <cfRule type="expression" dxfId="16" priority="14" stopIfTrue="1">
      <formula>#REF!=TRUE</formula>
    </cfRule>
  </conditionalFormatting>
  <conditionalFormatting sqref="N293 I293:J302">
    <cfRule type="expression" dxfId="15" priority="13" stopIfTrue="1">
      <formula>#REF!=TRUE</formula>
    </cfRule>
  </conditionalFormatting>
  <conditionalFormatting sqref="F318 A318:B327">
    <cfRule type="expression" dxfId="14" priority="12" stopIfTrue="1">
      <formula>#REF!=TRUE</formula>
    </cfRule>
  </conditionalFormatting>
  <conditionalFormatting sqref="N318 I318:J327">
    <cfRule type="expression" dxfId="13" priority="11" stopIfTrue="1">
      <formula>#REF!=TRUE</formula>
    </cfRule>
  </conditionalFormatting>
  <conditionalFormatting sqref="F343 A343:B352">
    <cfRule type="expression" dxfId="12" priority="10" stopIfTrue="1">
      <formula>#REF!=TRUE</formula>
    </cfRule>
  </conditionalFormatting>
  <conditionalFormatting sqref="N343 I343:J352">
    <cfRule type="expression" dxfId="11" priority="9" stopIfTrue="1">
      <formula>#REF!=TRUE</formula>
    </cfRule>
  </conditionalFormatting>
  <conditionalFormatting sqref="F368 A368:B377">
    <cfRule type="expression" dxfId="10" priority="8" stopIfTrue="1">
      <formula>#REF!=TRUE</formula>
    </cfRule>
  </conditionalFormatting>
  <conditionalFormatting sqref="N368 I368:J377">
    <cfRule type="expression" dxfId="9" priority="7" stopIfTrue="1">
      <formula>#REF!=TRUE</formula>
    </cfRule>
  </conditionalFormatting>
  <conditionalFormatting sqref="F393 A393:B402">
    <cfRule type="expression" dxfId="8" priority="6" stopIfTrue="1">
      <formula>#REF!=TRUE</formula>
    </cfRule>
  </conditionalFormatting>
  <conditionalFormatting sqref="N393 I393:J402">
    <cfRule type="expression" dxfId="7" priority="5" stopIfTrue="1">
      <formula>#REF!=TRUE</formula>
    </cfRule>
  </conditionalFormatting>
  <conditionalFormatting sqref="F418 A418:B427">
    <cfRule type="expression" dxfId="6" priority="4" stopIfTrue="1">
      <formula>#REF!=TRUE</formula>
    </cfRule>
  </conditionalFormatting>
  <conditionalFormatting sqref="N418 I418:J427">
    <cfRule type="expression" dxfId="5" priority="3" stopIfTrue="1">
      <formula>#REF!=TRUE</formula>
    </cfRule>
  </conditionalFormatting>
  <conditionalFormatting sqref="F443 A443:B452">
    <cfRule type="expression" dxfId="4" priority="2" stopIfTrue="1">
      <formula>#REF!=TRUE</formula>
    </cfRule>
  </conditionalFormatting>
  <conditionalFormatting sqref="N443 I443:J452">
    <cfRule type="expression" dxfId="3" priority="1" stopIfTrue="1">
      <formula>#REF!=TRUE</formula>
    </cfRule>
  </conditionalFormatting>
  <dataValidations count="2">
    <dataValidation allowBlank="1" showInputMessage="1" showErrorMessage="1" prompt="会場の席数に関する備考欄" sqref="E10 F10:F11 G10 E260 F260:F261 G260 M10 N10:N11 O10 E35 M410 N410:N411 M35 F35:F36 G35 E60 N35:N36 O35 M60 F60:F61 G60 E85 N60:N61 O60 M110 F85:F86 G85 E135 N110:N111 O110 O410 F135:F136 G135 E435 F435:F436 G435 M85 E110 N85:N86 O85 F110:F111 G110 M385 N385:N386 O385 E410 F410:F411 G410 M160 N160:N161 O160 E185 F185:F186 G185 M135 N135:N136 O135 E160 F160:F161 G160 M210 N210:N211 O210 E235 F235:F236 G235 M185 N185:N186 O185 E210 F210:F211 G210 M360 N360:N361 O360 E385 F385:F386 G385 M335 N335:N336 O335 E360 F360:F361 G360 M310 N310:N311 O310 E335 F335:F336 G335 M285 N285:N286 O285 E310 F310:F311 G310 M260 N260:N261 O260 E285 F285:F286 G285 M235 N235:N236 O235 M435 N435:N436 O435" xr:uid="{00000000-0002-0000-0900-000000000000}"/>
    <dataValidation type="whole" operator="lessThanOrEqual" allowBlank="1" showInputMessage="1" showErrorMessage="1" sqref="G30 G280 O30 G55 O55 G80 O80 G105 O130 G155 O430 G455 O105 G130 O405 G430 O180 G205 O155 G180 O230 G255 O205 G230 O380 G405 O355 G380 O330 G355 O305 G330 O280 G305 O255 O455" xr:uid="{00000000-0002-0000-0900-000001000000}">
      <formula1>0</formula1>
    </dataValidation>
  </dataValidations>
  <pageMargins left="0.70866141732283472" right="0.70866141732283472" top="0.39370078740157483" bottom="0.39370078740157483" header="0" footer="0"/>
  <pageSetup paperSize="9" scale="11" orientation="portrait" r:id="rId1"/>
  <headerFooter scaleWithDoc="0">
    <oddFooter>&amp;R&amp;"ＭＳ ゴシック,標準"&amp;12整理番号：（事務局記入欄）</oddFooter>
  </headerFooter>
  <rowBreaks count="8" manualBreakCount="8">
    <brk id="57" max="14" man="1"/>
    <brk id="107" max="14" man="1"/>
    <brk id="157" max="14" man="1"/>
    <brk id="207" max="14" man="1"/>
    <brk id="257" max="14" man="1"/>
    <brk id="307" max="14" man="1"/>
    <brk id="357" max="14" man="1"/>
    <brk id="407" max="1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70D47BAE8AC1D4586FCAE110BEC5FDB" ma:contentTypeVersion="2" ma:contentTypeDescription="新しいドキュメントを作成します。" ma:contentTypeScope="" ma:versionID="d1aed09bf7334c3e2e8d52569c215e69">
  <xsd:schema xmlns:xsd="http://www.w3.org/2001/XMLSchema" xmlns:xs="http://www.w3.org/2001/XMLSchema" xmlns:p="http://schemas.microsoft.com/office/2006/metadata/properties" xmlns:ns3="c8111bcb-8032-4af2-94e7-8c4594864df9" targetNamespace="http://schemas.microsoft.com/office/2006/metadata/properties" ma:root="true" ma:fieldsID="8cd2fe82fecece39773a3b23057e3a55" ns3:_="">
    <xsd:import namespace="c8111bcb-8032-4af2-94e7-8c4594864df9"/>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111bcb-8032-4af2-94e7-8c4594864d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EDB9BFF-2106-4E35-B423-CDDFAB969F26}">
  <ds:schemaRefs>
    <ds:schemaRef ds:uri="http://www.w3.org/XML/1998/namespace"/>
    <ds:schemaRef ds:uri="http://purl.org/dc/elements/1.1/"/>
    <ds:schemaRef ds:uri="http://purl.org/dc/dcmitype/"/>
    <ds:schemaRef ds:uri="http://schemas.microsoft.com/office/2006/documentManagement/types"/>
    <ds:schemaRef ds:uri="http://schemas.microsoft.com/office/infopath/2007/PartnerControls"/>
    <ds:schemaRef ds:uri="http://purl.org/dc/terms/"/>
    <ds:schemaRef ds:uri="http://schemas.openxmlformats.org/package/2006/metadata/core-properties"/>
    <ds:schemaRef ds:uri="c8111bcb-8032-4af2-94e7-8c4594864df9"/>
    <ds:schemaRef ds:uri="http://schemas.microsoft.com/office/2006/metadata/properties"/>
  </ds:schemaRefs>
</ds:datastoreItem>
</file>

<file path=customXml/itemProps2.xml><?xml version="1.0" encoding="utf-8"?>
<ds:datastoreItem xmlns:ds="http://schemas.openxmlformats.org/officeDocument/2006/customXml" ds:itemID="{9125DF6C-ACC7-4F16-B3B0-61CDFCE0EB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8111bcb-8032-4af2-94e7-8c4594864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81D900-7EE5-423D-875C-E211F96D984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26</vt:i4>
      </vt:variant>
    </vt:vector>
  </HeadingPairs>
  <TitlesOfParts>
    <vt:vector size="38" baseType="lpstr">
      <vt:lpstr>はじめにお読みください</vt:lpstr>
      <vt:lpstr>交付申請書総表コピー欄</vt:lpstr>
      <vt:lpstr>総表</vt:lpstr>
      <vt:lpstr>個表A</vt:lpstr>
      <vt:lpstr>個表B</vt:lpstr>
      <vt:lpstr>支出決算書</vt:lpstr>
      <vt:lpstr>【非表示】経費一覧</vt:lpstr>
      <vt:lpstr>収入</vt:lpstr>
      <vt:lpstr>別紙入場料詳細</vt:lpstr>
      <vt:lpstr>当日来場者数内訳</vt:lpstr>
      <vt:lpstr>支払申請書</vt:lpstr>
      <vt:lpstr>【非表示】分野・ジャンル</vt:lpstr>
      <vt:lpstr>【非表示】経費一覧!Print_Area</vt:lpstr>
      <vt:lpstr>個表A!Print_Area</vt:lpstr>
      <vt:lpstr>個表B!Print_Area</vt:lpstr>
      <vt:lpstr>交付申請書総表コピー欄!Print_Area</vt:lpstr>
      <vt:lpstr>支出決算書!Print_Area</vt:lpstr>
      <vt:lpstr>支払申請書!Print_Area</vt:lpstr>
      <vt:lpstr>収入!Print_Area</vt:lpstr>
      <vt:lpstr>総表!Print_Area</vt:lpstr>
      <vt:lpstr>別紙入場料詳細!Print_Area</vt:lpstr>
      <vt:lpstr>支出決算書!Print_Titles</vt:lpstr>
      <vt:lpstr>収入!Print_Titles</vt:lpstr>
      <vt:lpstr>当日来場者数内訳!Print_Titles</vt:lpstr>
      <vt:lpstr>演劇</vt:lpstr>
      <vt:lpstr>応募分野</vt:lpstr>
      <vt:lpstr>音楽</vt:lpstr>
      <vt:lpstr>音楽費</vt:lpstr>
      <vt:lpstr>会場費・舞台費・運搬費</vt:lpstr>
      <vt:lpstr>感染症対策経費</vt:lpstr>
      <vt:lpstr>稽古費</vt:lpstr>
      <vt:lpstr>謝金・旅費・宣伝費等</vt:lpstr>
      <vt:lpstr>出演費・音楽費・文芸費</vt:lpstr>
      <vt:lpstr>助成対象外経費</vt:lpstr>
      <vt:lpstr>大衆芸能</vt:lpstr>
      <vt:lpstr>伝統芸能</vt:lpstr>
      <vt:lpstr>舞踊</vt:lpstr>
      <vt:lpstr>旅費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日本芸術文化振興会</dc:creator>
  <cp:lastModifiedBy>kimura sachi</cp:lastModifiedBy>
  <cp:lastPrinted>2022-08-10T04:11:40Z</cp:lastPrinted>
  <dcterms:created xsi:type="dcterms:W3CDTF">2020-08-12T01:57:30Z</dcterms:created>
  <dcterms:modified xsi:type="dcterms:W3CDTF">2022-09-13T11:32:59Z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0x010100970D47BAE8AC1D4586FCAE110BEC5FDB</vt:lpwstr>
  </property>
</Properties>
</file>