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updateLinks="never"/>
  <mc:AlternateContent xmlns:mc="http://schemas.openxmlformats.org/markup-compatibility/2006">
    <mc:Choice Requires="x15">
      <x15ac:absPath xmlns:x15ac="http://schemas.microsoft.com/office/spreadsheetml/2010/11/ac" url="C:\Users\s-kimura\OneDrive - 独立行政法人日本芸術文化振興会\国際_申請書_最終\"/>
    </mc:Choice>
  </mc:AlternateContent>
  <xr:revisionPtr revIDLastSave="0" documentId="13_ncr:1_{4FFA915C-CDDE-4160-B07F-D336B8ECAA76}" xr6:coauthVersionLast="47" xr6:coauthVersionMax="47" xr10:uidLastSave="{00000000-0000-0000-0000-000000000000}"/>
  <bookViews>
    <workbookView xWindow="-110" yWindow="-110" windowWidth="19420" windowHeight="10420" tabRatio="839" xr2:uid="{00000000-000D-0000-FFFF-FFFF00000000}"/>
  </bookViews>
  <sheets>
    <sheet name="総表" sheetId="46" r:id="rId1"/>
    <sheet name="個表" sheetId="23" r:id="rId2"/>
    <sheet name="支出予算書" sheetId="49" r:id="rId3"/>
    <sheet name="【非表示】経費一覧" sheetId="33" state="hidden" r:id="rId4"/>
    <sheet name="収支計画書" sheetId="43" r:id="rId5"/>
    <sheet name="別紙入場料詳細" sheetId="48" r:id="rId6"/>
    <sheet name="【非表示】分野・ジャンル" sheetId="42" state="hidden" r:id="rId7"/>
  </sheets>
  <externalReferences>
    <externalReference r:id="rId8"/>
    <externalReference r:id="rId9"/>
  </externalReferences>
  <definedNames>
    <definedName name="_xlnm._FilterDatabase" localSheetId="3" hidden="1">【非表示】経費一覧!$A$1:$D$1</definedName>
    <definedName name="_xlnm.Print_Area" localSheetId="3">【非表示】経費一覧!$A$1:$D$84</definedName>
    <definedName name="_xlnm.Print_Area" localSheetId="1">個表!$B$1:$M$84</definedName>
    <definedName name="_xlnm.Print_Area" localSheetId="2">支出予算書!$B$1:$P$148</definedName>
    <definedName name="_xlnm.Print_Area" localSheetId="4">収支計画書!$A$1:$N$53</definedName>
    <definedName name="_xlnm.Print_Area" localSheetId="0">総表!$A$1:$J$56</definedName>
    <definedName name="_xlnm.Print_Area" localSheetId="5">別紙入場料詳細!$A$1:$O$157</definedName>
    <definedName name="_xlnm.Print_Titles" localSheetId="2">支出予算書!$20:$20</definedName>
    <definedName name="演劇">【非表示】分野・ジャンル!$C$2:$C$6</definedName>
    <definedName name="応募分野">【非表示】分野・ジャンル!$A$1:$E$1</definedName>
    <definedName name="音楽">【非表示】分野・ジャンル!$A$2:$A$7</definedName>
    <definedName name="音楽費">【非表示】経費一覧!$C$4:$C$15</definedName>
    <definedName name="会場費">【非表示】経費一覧!$C$55:$C$56</definedName>
    <definedName name="会場費・舞台費・運搬費">[1]【非表示】経費一覧!$C$57:$C$80</definedName>
    <definedName name="活動区分">[2]《非表示》分野・ジャンル!$A$1:$E$1</definedName>
    <definedName name="感染症対策経費">【非表示】経費一覧!$C$80:$C$84</definedName>
    <definedName name="稽古費">【非表示】経費一覧!$C$2:$C$3</definedName>
    <definedName name="謝金・旅費・宣伝費等">[1]【非表示】経費一覧!$C$81:$C$100</definedName>
    <definedName name="出演費・音楽費・文芸費">[1]【非表示】経費一覧!$C$2:$C$56</definedName>
    <definedName name="助成対象外経費">[1]【非表示】経費一覧!$C$106:$C$112</definedName>
    <definedName name="大衆芸能">【非表示】分野・ジャンル!$E$2:$E$8</definedName>
    <definedName name="伝統芸能">【非表示】分野・ジャンル!$D$2:$D$9</definedName>
    <definedName name="舞台費">【非表示】経費一覧!$C$57:$C$76</definedName>
    <definedName name="舞踊">【非表示】分野・ジャンル!$B$2:$B$6</definedName>
    <definedName name="文芸費">【非表示】経費一覧!$C$16:$C$54</definedName>
    <definedName name="旅費">【非表示】経費一覧!$C$77:$C$79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121" i="49" l="1"/>
  <c r="N122" i="49"/>
  <c r="N70" i="49"/>
  <c r="N71" i="49"/>
  <c r="N126" i="49"/>
  <c r="N127" i="49"/>
  <c r="N128" i="49"/>
  <c r="N129" i="49"/>
  <c r="N130" i="49"/>
  <c r="N131" i="49"/>
  <c r="N145" i="49" s="1"/>
  <c r="N132" i="49"/>
  <c r="N133" i="49"/>
  <c r="N134" i="49"/>
  <c r="N135" i="49"/>
  <c r="N136" i="49"/>
  <c r="N137" i="49"/>
  <c r="N138" i="49"/>
  <c r="N139" i="49"/>
  <c r="N140" i="49"/>
  <c r="N141" i="49"/>
  <c r="N142" i="49"/>
  <c r="N143" i="49"/>
  <c r="N144" i="49"/>
  <c r="N125" i="49"/>
  <c r="N123" i="49"/>
  <c r="N75" i="49"/>
  <c r="N76" i="49"/>
  <c r="N77" i="49"/>
  <c r="N78" i="49"/>
  <c r="N79" i="49"/>
  <c r="N80" i="49"/>
  <c r="N81" i="49"/>
  <c r="N82" i="49"/>
  <c r="N83" i="49"/>
  <c r="N84" i="49"/>
  <c r="N85" i="49"/>
  <c r="N86" i="49"/>
  <c r="N87" i="49"/>
  <c r="N88" i="49"/>
  <c r="N89" i="49"/>
  <c r="N90" i="49"/>
  <c r="N91" i="49"/>
  <c r="N92" i="49"/>
  <c r="N93" i="49"/>
  <c r="N94" i="49"/>
  <c r="N95" i="49"/>
  <c r="N96" i="49"/>
  <c r="N97" i="49"/>
  <c r="N98" i="49"/>
  <c r="N99" i="49"/>
  <c r="N100" i="49"/>
  <c r="N101" i="49"/>
  <c r="N102" i="49"/>
  <c r="N103" i="49"/>
  <c r="N104" i="49"/>
  <c r="N105" i="49"/>
  <c r="N106" i="49"/>
  <c r="N107" i="49"/>
  <c r="N108" i="49"/>
  <c r="N109" i="49"/>
  <c r="N110" i="49"/>
  <c r="N111" i="49"/>
  <c r="N112" i="49"/>
  <c r="N113" i="49"/>
  <c r="N114" i="49"/>
  <c r="N115" i="49"/>
  <c r="N116" i="49"/>
  <c r="N117" i="49"/>
  <c r="N118" i="49"/>
  <c r="N119" i="49"/>
  <c r="N120" i="49"/>
  <c r="N74" i="49"/>
  <c r="O74" i="49" s="1"/>
  <c r="N24" i="49"/>
  <c r="N25" i="49"/>
  <c r="N26" i="49"/>
  <c r="N27" i="49"/>
  <c r="N28" i="49"/>
  <c r="N29" i="49"/>
  <c r="N30" i="49"/>
  <c r="N31" i="49"/>
  <c r="N32" i="49"/>
  <c r="N33" i="49"/>
  <c r="N34" i="49"/>
  <c r="N35" i="49"/>
  <c r="N36" i="49"/>
  <c r="N37" i="49"/>
  <c r="N38" i="49"/>
  <c r="N39" i="49"/>
  <c r="N40" i="49"/>
  <c r="N41" i="49"/>
  <c r="N42" i="49"/>
  <c r="N43" i="49"/>
  <c r="N44" i="49"/>
  <c r="N45" i="49"/>
  <c r="N46" i="49"/>
  <c r="N47" i="49"/>
  <c r="N48" i="49"/>
  <c r="N49" i="49"/>
  <c r="N50" i="49"/>
  <c r="N51" i="49"/>
  <c r="N52" i="49"/>
  <c r="N53" i="49"/>
  <c r="N54" i="49"/>
  <c r="N55" i="49"/>
  <c r="N56" i="49"/>
  <c r="N57" i="49"/>
  <c r="N58" i="49"/>
  <c r="N59" i="49"/>
  <c r="N60" i="49"/>
  <c r="N61" i="49"/>
  <c r="N62" i="49"/>
  <c r="N63" i="49"/>
  <c r="N64" i="49"/>
  <c r="N65" i="49"/>
  <c r="N66" i="49"/>
  <c r="N67" i="49"/>
  <c r="N68" i="49"/>
  <c r="N69" i="49"/>
  <c r="N72" i="49"/>
  <c r="N23" i="49"/>
  <c r="O23" i="49" l="1"/>
  <c r="N21" i="43"/>
  <c r="N25" i="43"/>
  <c r="I2" i="23" l="1"/>
  <c r="E2" i="23"/>
  <c r="N146" i="49" l="1"/>
  <c r="I3" i="49" l="1"/>
  <c r="G3" i="49" l="1"/>
  <c r="I26" i="23" l="1"/>
  <c r="F26" i="23"/>
  <c r="R13" i="49" l="1"/>
  <c r="N147" i="49" s="1"/>
  <c r="O125" i="49" s="1"/>
  <c r="H41" i="23" l="1"/>
  <c r="I40" i="23"/>
  <c r="F40" i="23"/>
  <c r="C40" i="23"/>
  <c r="I39" i="23"/>
  <c r="F39" i="23"/>
  <c r="C39" i="23"/>
  <c r="J31" i="46"/>
  <c r="I31" i="46"/>
  <c r="H31" i="46"/>
  <c r="I30" i="23" l="1"/>
  <c r="I31" i="23"/>
  <c r="I32" i="23"/>
  <c r="I33" i="23"/>
  <c r="I34" i="23"/>
  <c r="I35" i="23"/>
  <c r="I36" i="23"/>
  <c r="I37" i="23"/>
  <c r="I38" i="23"/>
  <c r="I29" i="23"/>
  <c r="F30" i="23"/>
  <c r="F31" i="23"/>
  <c r="F32" i="23"/>
  <c r="F33" i="23"/>
  <c r="F34" i="23"/>
  <c r="F35" i="23"/>
  <c r="F36" i="23"/>
  <c r="F37" i="23"/>
  <c r="F38" i="23"/>
  <c r="F29" i="23"/>
  <c r="C30" i="23"/>
  <c r="C31" i="23"/>
  <c r="C32" i="23"/>
  <c r="C33" i="23"/>
  <c r="C34" i="23"/>
  <c r="C35" i="23"/>
  <c r="C36" i="23"/>
  <c r="C37" i="23"/>
  <c r="C38" i="23"/>
  <c r="C29" i="23"/>
  <c r="D5" i="43" l="1"/>
  <c r="O453" i="48" l="1"/>
  <c r="O452" i="48"/>
  <c r="O451" i="48"/>
  <c r="O450" i="48"/>
  <c r="O449" i="48"/>
  <c r="O448" i="48"/>
  <c r="O447" i="48"/>
  <c r="O446" i="48"/>
  <c r="O445" i="48"/>
  <c r="O444" i="48"/>
  <c r="O443" i="48"/>
  <c r="K437" i="48"/>
  <c r="O437" i="48" s="1"/>
  <c r="G453" i="48"/>
  <c r="G452" i="48"/>
  <c r="G451" i="48"/>
  <c r="G450" i="48"/>
  <c r="G449" i="48"/>
  <c r="G448" i="48"/>
  <c r="G447" i="48"/>
  <c r="G446" i="48"/>
  <c r="G445" i="48"/>
  <c r="G444" i="48"/>
  <c r="G443" i="48"/>
  <c r="C437" i="48"/>
  <c r="G437" i="48" s="1"/>
  <c r="O428" i="48"/>
  <c r="O427" i="48"/>
  <c r="O426" i="48"/>
  <c r="O425" i="48"/>
  <c r="O424" i="48"/>
  <c r="O423" i="48"/>
  <c r="O422" i="48"/>
  <c r="O421" i="48"/>
  <c r="O420" i="48"/>
  <c r="O419" i="48"/>
  <c r="O418" i="48"/>
  <c r="K412" i="48"/>
  <c r="O412" i="48" s="1"/>
  <c r="G428" i="48"/>
  <c r="G427" i="48"/>
  <c r="G426" i="48"/>
  <c r="G425" i="48"/>
  <c r="G424" i="48"/>
  <c r="G423" i="48"/>
  <c r="G422" i="48"/>
  <c r="G421" i="48"/>
  <c r="G420" i="48"/>
  <c r="G419" i="48"/>
  <c r="G418" i="48"/>
  <c r="C412" i="48"/>
  <c r="G412" i="48" s="1"/>
  <c r="O403" i="48"/>
  <c r="O402" i="48"/>
  <c r="O401" i="48"/>
  <c r="O400" i="48"/>
  <c r="O399" i="48"/>
  <c r="O398" i="48"/>
  <c r="O397" i="48"/>
  <c r="O396" i="48"/>
  <c r="O395" i="48"/>
  <c r="O394" i="48"/>
  <c r="O393" i="48"/>
  <c r="K387" i="48"/>
  <c r="O387" i="48" s="1"/>
  <c r="K390" i="48" s="1"/>
  <c r="G403" i="48"/>
  <c r="G402" i="48"/>
  <c r="G401" i="48"/>
  <c r="G400" i="48"/>
  <c r="G399" i="48"/>
  <c r="G398" i="48"/>
  <c r="G397" i="48"/>
  <c r="G396" i="48"/>
  <c r="G395" i="48"/>
  <c r="G394" i="48"/>
  <c r="G393" i="48"/>
  <c r="C387" i="48"/>
  <c r="G387" i="48" s="1"/>
  <c r="O378" i="48"/>
  <c r="O377" i="48"/>
  <c r="O376" i="48"/>
  <c r="O375" i="48"/>
  <c r="O374" i="48"/>
  <c r="O373" i="48"/>
  <c r="O372" i="48"/>
  <c r="O371" i="48"/>
  <c r="O370" i="48"/>
  <c r="O369" i="48"/>
  <c r="O368" i="48"/>
  <c r="K362" i="48"/>
  <c r="O362" i="48" s="1"/>
  <c r="G378" i="48"/>
  <c r="G377" i="48"/>
  <c r="G376" i="48"/>
  <c r="G375" i="48"/>
  <c r="G374" i="48"/>
  <c r="G373" i="48"/>
  <c r="G372" i="48"/>
  <c r="G371" i="48"/>
  <c r="G370" i="48"/>
  <c r="G369" i="48"/>
  <c r="G368" i="48"/>
  <c r="C362" i="48"/>
  <c r="G362" i="48" s="1"/>
  <c r="O353" i="48"/>
  <c r="O352" i="48"/>
  <c r="O351" i="48"/>
  <c r="O350" i="48"/>
  <c r="O349" i="48"/>
  <c r="O348" i="48"/>
  <c r="O347" i="48"/>
  <c r="O346" i="48"/>
  <c r="O345" i="48"/>
  <c r="O344" i="48"/>
  <c r="O343" i="48"/>
  <c r="K337" i="48"/>
  <c r="O337" i="48" s="1"/>
  <c r="G353" i="48"/>
  <c r="G352" i="48"/>
  <c r="G351" i="48"/>
  <c r="G350" i="48"/>
  <c r="G349" i="48"/>
  <c r="G348" i="48"/>
  <c r="G347" i="48"/>
  <c r="G346" i="48"/>
  <c r="G345" i="48"/>
  <c r="G344" i="48"/>
  <c r="G343" i="48"/>
  <c r="C337" i="48"/>
  <c r="G337" i="48" s="1"/>
  <c r="O328" i="48"/>
  <c r="O327" i="48"/>
  <c r="O326" i="48"/>
  <c r="O325" i="48"/>
  <c r="O324" i="48"/>
  <c r="O323" i="48"/>
  <c r="O322" i="48"/>
  <c r="O321" i="48"/>
  <c r="O320" i="48"/>
  <c r="O319" i="48"/>
  <c r="O318" i="48"/>
  <c r="K312" i="48"/>
  <c r="O312" i="48" s="1"/>
  <c r="G328" i="48"/>
  <c r="G327" i="48"/>
  <c r="G326" i="48"/>
  <c r="G325" i="48"/>
  <c r="G324" i="48"/>
  <c r="G323" i="48"/>
  <c r="G322" i="48"/>
  <c r="G321" i="48"/>
  <c r="G320" i="48"/>
  <c r="G319" i="48"/>
  <c r="G318" i="48"/>
  <c r="C312" i="48"/>
  <c r="G312" i="48" s="1"/>
  <c r="O303" i="48"/>
  <c r="O302" i="48"/>
  <c r="O301" i="48"/>
  <c r="O300" i="48"/>
  <c r="O299" i="48"/>
  <c r="O298" i="48"/>
  <c r="O297" i="48"/>
  <c r="O296" i="48"/>
  <c r="O295" i="48"/>
  <c r="O294" i="48"/>
  <c r="O293" i="48"/>
  <c r="K287" i="48"/>
  <c r="O287" i="48" s="1"/>
  <c r="G303" i="48"/>
  <c r="G302" i="48"/>
  <c r="G301" i="48"/>
  <c r="G300" i="48"/>
  <c r="G299" i="48"/>
  <c r="G298" i="48"/>
  <c r="G297" i="48"/>
  <c r="G296" i="48"/>
  <c r="G295" i="48"/>
  <c r="G294" i="48"/>
  <c r="G293" i="48"/>
  <c r="C287" i="48"/>
  <c r="G287" i="48" s="1"/>
  <c r="O278" i="48"/>
  <c r="O277" i="48"/>
  <c r="O276" i="48"/>
  <c r="O275" i="48"/>
  <c r="O274" i="48"/>
  <c r="O273" i="48"/>
  <c r="O272" i="48"/>
  <c r="O271" i="48"/>
  <c r="O270" i="48"/>
  <c r="O269" i="48"/>
  <c r="O268" i="48"/>
  <c r="K262" i="48"/>
  <c r="O262" i="48" s="1"/>
  <c r="G278" i="48"/>
  <c r="G277" i="48"/>
  <c r="G276" i="48"/>
  <c r="G275" i="48"/>
  <c r="G274" i="48"/>
  <c r="G273" i="48"/>
  <c r="G272" i="48"/>
  <c r="G271" i="48"/>
  <c r="G270" i="48"/>
  <c r="G269" i="48"/>
  <c r="G268" i="48"/>
  <c r="C262" i="48"/>
  <c r="G262" i="48" s="1"/>
  <c r="O253" i="48"/>
  <c r="O252" i="48"/>
  <c r="O251" i="48"/>
  <c r="O250" i="48"/>
  <c r="O249" i="48"/>
  <c r="O248" i="48"/>
  <c r="O247" i="48"/>
  <c r="O246" i="48"/>
  <c r="O245" i="48"/>
  <c r="O244" i="48"/>
  <c r="O243" i="48"/>
  <c r="K237" i="48"/>
  <c r="O237" i="48" s="1"/>
  <c r="G253" i="48"/>
  <c r="G252" i="48"/>
  <c r="G251" i="48"/>
  <c r="G250" i="48"/>
  <c r="G249" i="48"/>
  <c r="G248" i="48"/>
  <c r="G247" i="48"/>
  <c r="G246" i="48"/>
  <c r="G245" i="48"/>
  <c r="G244" i="48"/>
  <c r="G243" i="48"/>
  <c r="C237" i="48"/>
  <c r="G237" i="48" s="1"/>
  <c r="O228" i="48"/>
  <c r="O227" i="48"/>
  <c r="O226" i="48"/>
  <c r="O225" i="48"/>
  <c r="O224" i="48"/>
  <c r="O223" i="48"/>
  <c r="O222" i="48"/>
  <c r="O221" i="48"/>
  <c r="O220" i="48"/>
  <c r="O219" i="48"/>
  <c r="O218" i="48"/>
  <c r="K212" i="48"/>
  <c r="O212" i="48" s="1"/>
  <c r="G228" i="48"/>
  <c r="G227" i="48"/>
  <c r="G226" i="48"/>
  <c r="G225" i="48"/>
  <c r="G224" i="48"/>
  <c r="G223" i="48"/>
  <c r="G222" i="48"/>
  <c r="G221" i="48"/>
  <c r="G220" i="48"/>
  <c r="G219" i="48"/>
  <c r="G218" i="48"/>
  <c r="C212" i="48"/>
  <c r="G212" i="48" s="1"/>
  <c r="O203" i="48"/>
  <c r="O202" i="48"/>
  <c r="O201" i="48"/>
  <c r="O200" i="48"/>
  <c r="O199" i="48"/>
  <c r="O198" i="48"/>
  <c r="O197" i="48"/>
  <c r="O196" i="48"/>
  <c r="O195" i="48"/>
  <c r="O194" i="48"/>
  <c r="O193" i="48"/>
  <c r="K187" i="48"/>
  <c r="O187" i="48" s="1"/>
  <c r="G203" i="48"/>
  <c r="G202" i="48"/>
  <c r="G201" i="48"/>
  <c r="G200" i="48"/>
  <c r="G199" i="48"/>
  <c r="G198" i="48"/>
  <c r="G197" i="48"/>
  <c r="G196" i="48"/>
  <c r="G195" i="48"/>
  <c r="G194" i="48"/>
  <c r="G193" i="48"/>
  <c r="C187" i="48"/>
  <c r="G187" i="48" s="1"/>
  <c r="O178" i="48"/>
  <c r="O177" i="48"/>
  <c r="O176" i="48"/>
  <c r="O175" i="48"/>
  <c r="O174" i="48"/>
  <c r="O173" i="48"/>
  <c r="O172" i="48"/>
  <c r="O171" i="48"/>
  <c r="O170" i="48"/>
  <c r="O169" i="48"/>
  <c r="O168" i="48"/>
  <c r="K162" i="48"/>
  <c r="O162" i="48" s="1"/>
  <c r="G178" i="48"/>
  <c r="G177" i="48"/>
  <c r="G176" i="48"/>
  <c r="G175" i="48"/>
  <c r="G174" i="48"/>
  <c r="G173" i="48"/>
  <c r="G172" i="48"/>
  <c r="G171" i="48"/>
  <c r="G170" i="48"/>
  <c r="G169" i="48"/>
  <c r="G168" i="48"/>
  <c r="C162" i="48"/>
  <c r="G162" i="48" s="1"/>
  <c r="O153" i="48"/>
  <c r="O152" i="48"/>
  <c r="O151" i="48"/>
  <c r="O150" i="48"/>
  <c r="O149" i="48"/>
  <c r="O148" i="48"/>
  <c r="O147" i="48"/>
  <c r="O146" i="48"/>
  <c r="O145" i="48"/>
  <c r="O144" i="48"/>
  <c r="O143" i="48"/>
  <c r="K137" i="48"/>
  <c r="O137" i="48" s="1"/>
  <c r="G153" i="48"/>
  <c r="G152" i="48"/>
  <c r="G151" i="48"/>
  <c r="G150" i="48"/>
  <c r="G149" i="48"/>
  <c r="G148" i="48"/>
  <c r="G147" i="48"/>
  <c r="G146" i="48"/>
  <c r="G145" i="48"/>
  <c r="G144" i="48"/>
  <c r="G143" i="48"/>
  <c r="C137" i="48"/>
  <c r="G137" i="48" s="1"/>
  <c r="O128" i="48"/>
  <c r="O127" i="48"/>
  <c r="O126" i="48"/>
  <c r="O125" i="48"/>
  <c r="O124" i="48"/>
  <c r="O123" i="48"/>
  <c r="O122" i="48"/>
  <c r="O121" i="48"/>
  <c r="O120" i="48"/>
  <c r="O119" i="48"/>
  <c r="O118" i="48"/>
  <c r="K112" i="48"/>
  <c r="O112" i="48" s="1"/>
  <c r="G128" i="48"/>
  <c r="G127" i="48"/>
  <c r="G126" i="48"/>
  <c r="G125" i="48"/>
  <c r="G124" i="48"/>
  <c r="G123" i="48"/>
  <c r="G122" i="48"/>
  <c r="G121" i="48"/>
  <c r="G120" i="48"/>
  <c r="G119" i="48"/>
  <c r="G118" i="48"/>
  <c r="C112" i="48"/>
  <c r="G112" i="48" s="1"/>
  <c r="O103" i="48"/>
  <c r="O102" i="48"/>
  <c r="O101" i="48"/>
  <c r="O100" i="48"/>
  <c r="O99" i="48"/>
  <c r="O98" i="48"/>
  <c r="O97" i="48"/>
  <c r="O96" i="48"/>
  <c r="O95" i="48"/>
  <c r="O94" i="48"/>
  <c r="O93" i="48"/>
  <c r="K87" i="48"/>
  <c r="O87" i="48" s="1"/>
  <c r="G103" i="48"/>
  <c r="G102" i="48"/>
  <c r="G101" i="48"/>
  <c r="G100" i="48"/>
  <c r="G99" i="48"/>
  <c r="G98" i="48"/>
  <c r="G97" i="48"/>
  <c r="G96" i="48"/>
  <c r="G95" i="48"/>
  <c r="G94" i="48"/>
  <c r="G93" i="48"/>
  <c r="C87" i="48"/>
  <c r="G87" i="48" s="1"/>
  <c r="O78" i="48"/>
  <c r="O77" i="48"/>
  <c r="O76" i="48"/>
  <c r="O75" i="48"/>
  <c r="O74" i="48"/>
  <c r="O73" i="48"/>
  <c r="O72" i="48"/>
  <c r="O71" i="48"/>
  <c r="O70" i="48"/>
  <c r="O69" i="48"/>
  <c r="O68" i="48"/>
  <c r="K62" i="48"/>
  <c r="O62" i="48" s="1"/>
  <c r="G78" i="48"/>
  <c r="G77" i="48"/>
  <c r="G76" i="48"/>
  <c r="G75" i="48"/>
  <c r="G74" i="48"/>
  <c r="G73" i="48"/>
  <c r="G72" i="48"/>
  <c r="G71" i="48"/>
  <c r="G70" i="48"/>
  <c r="G69" i="48"/>
  <c r="G68" i="48"/>
  <c r="C62" i="48"/>
  <c r="G62" i="48" s="1"/>
  <c r="O53" i="48"/>
  <c r="O52" i="48"/>
  <c r="O51" i="48"/>
  <c r="O50" i="48"/>
  <c r="O49" i="48"/>
  <c r="O48" i="48"/>
  <c r="O47" i="48"/>
  <c r="O46" i="48"/>
  <c r="O45" i="48"/>
  <c r="O44" i="48"/>
  <c r="O43" i="48"/>
  <c r="K37" i="48"/>
  <c r="O37" i="48" s="1"/>
  <c r="G53" i="48"/>
  <c r="G52" i="48"/>
  <c r="G51" i="48"/>
  <c r="G50" i="48"/>
  <c r="G49" i="48"/>
  <c r="G48" i="48"/>
  <c r="G47" i="48"/>
  <c r="G46" i="48"/>
  <c r="G45" i="48"/>
  <c r="G44" i="48"/>
  <c r="G43" i="48"/>
  <c r="C37" i="48"/>
  <c r="G37" i="48" s="1"/>
  <c r="O28" i="48"/>
  <c r="O27" i="48"/>
  <c r="O26" i="48"/>
  <c r="O25" i="48"/>
  <c r="O24" i="48"/>
  <c r="O23" i="48"/>
  <c r="O22" i="48"/>
  <c r="O21" i="48"/>
  <c r="O20" i="48"/>
  <c r="O19" i="48"/>
  <c r="O18" i="48"/>
  <c r="K12" i="48"/>
  <c r="O12" i="48" s="1"/>
  <c r="O404" i="48" l="1"/>
  <c r="G340" i="48"/>
  <c r="C339" i="48"/>
  <c r="G365" i="48"/>
  <c r="C364" i="48"/>
  <c r="G415" i="48"/>
  <c r="C414" i="48"/>
  <c r="O29" i="48"/>
  <c r="G54" i="48"/>
  <c r="O54" i="48"/>
  <c r="G79" i="48"/>
  <c r="O79" i="48"/>
  <c r="G104" i="48"/>
  <c r="O104" i="48"/>
  <c r="G129" i="48"/>
  <c r="O129" i="48"/>
  <c r="G154" i="48"/>
  <c r="O154" i="48"/>
  <c r="G179" i="48"/>
  <c r="O179" i="48"/>
  <c r="G204" i="48"/>
  <c r="O204" i="48"/>
  <c r="G229" i="48"/>
  <c r="O229" i="48"/>
  <c r="G254" i="48"/>
  <c r="O254" i="48"/>
  <c r="G279" i="48"/>
  <c r="O279" i="48"/>
  <c r="G304" i="48"/>
  <c r="O304" i="48"/>
  <c r="G329" i="48"/>
  <c r="O329" i="48"/>
  <c r="G379" i="48"/>
  <c r="O379" i="48"/>
  <c r="G404" i="48"/>
  <c r="G429" i="48"/>
  <c r="O429" i="48"/>
  <c r="G454" i="48"/>
  <c r="O454" i="48"/>
  <c r="G354" i="48"/>
  <c r="O354" i="48"/>
  <c r="O440" i="48"/>
  <c r="K440" i="48"/>
  <c r="O439" i="48"/>
  <c r="K439" i="48"/>
  <c r="G440" i="48"/>
  <c r="C440" i="48"/>
  <c r="G439" i="48"/>
  <c r="C439" i="48"/>
  <c r="O415" i="48"/>
  <c r="K414" i="48"/>
  <c r="K415" i="48"/>
  <c r="O414" i="48"/>
  <c r="G414" i="48"/>
  <c r="C415" i="48"/>
  <c r="O390" i="48"/>
  <c r="O389" i="48"/>
  <c r="K389" i="48"/>
  <c r="G390" i="48"/>
  <c r="G389" i="48"/>
  <c r="C390" i="48"/>
  <c r="C389" i="48"/>
  <c r="O365" i="48"/>
  <c r="K365" i="48"/>
  <c r="O364" i="48"/>
  <c r="K364" i="48"/>
  <c r="G364" i="48"/>
  <c r="C365" i="48"/>
  <c r="O340" i="48"/>
  <c r="K339" i="48"/>
  <c r="K340" i="48"/>
  <c r="O339" i="48"/>
  <c r="G339" i="48"/>
  <c r="C340" i="48"/>
  <c r="O315" i="48"/>
  <c r="K315" i="48"/>
  <c r="O314" i="48"/>
  <c r="K314" i="48"/>
  <c r="G315" i="48"/>
  <c r="C315" i="48"/>
  <c r="G314" i="48"/>
  <c r="C314" i="48"/>
  <c r="O290" i="48"/>
  <c r="K289" i="48"/>
  <c r="K290" i="48"/>
  <c r="O289" i="48"/>
  <c r="G290" i="48"/>
  <c r="C290" i="48"/>
  <c r="C289" i="48"/>
  <c r="G289" i="48"/>
  <c r="O265" i="48"/>
  <c r="O264" i="48"/>
  <c r="K264" i="48"/>
  <c r="K265" i="48"/>
  <c r="G265" i="48"/>
  <c r="C265" i="48"/>
  <c r="G264" i="48"/>
  <c r="C264" i="48"/>
  <c r="O240" i="48"/>
  <c r="K240" i="48"/>
  <c r="O239" i="48"/>
  <c r="K239" i="48"/>
  <c r="G240" i="48"/>
  <c r="C239" i="48"/>
  <c r="C240" i="48"/>
  <c r="G239" i="48"/>
  <c r="O215" i="48"/>
  <c r="O214" i="48"/>
  <c r="K214" i="48"/>
  <c r="K215" i="48"/>
  <c r="G215" i="48"/>
  <c r="C215" i="48"/>
  <c r="G214" i="48"/>
  <c r="C214" i="48"/>
  <c r="O190" i="48"/>
  <c r="K190" i="48"/>
  <c r="O189" i="48"/>
  <c r="K189" i="48"/>
  <c r="G190" i="48"/>
  <c r="C190" i="48"/>
  <c r="G189" i="48"/>
  <c r="C189" i="48"/>
  <c r="O165" i="48"/>
  <c r="O164" i="48"/>
  <c r="K165" i="48"/>
  <c r="K164" i="48"/>
  <c r="G165" i="48"/>
  <c r="C165" i="48"/>
  <c r="C164" i="48"/>
  <c r="G164" i="48"/>
  <c r="O140" i="48"/>
  <c r="K139" i="48"/>
  <c r="K140" i="48"/>
  <c r="O139" i="48"/>
  <c r="G140" i="48"/>
  <c r="C140" i="48"/>
  <c r="C139" i="48"/>
  <c r="G139" i="48"/>
  <c r="O115" i="48"/>
  <c r="K115" i="48"/>
  <c r="K114" i="48"/>
  <c r="O114" i="48"/>
  <c r="G115" i="48"/>
  <c r="C114" i="48"/>
  <c r="C115" i="48"/>
  <c r="G114" i="48"/>
  <c r="O90" i="48"/>
  <c r="K90" i="48"/>
  <c r="K89" i="48"/>
  <c r="O89" i="48"/>
  <c r="G90" i="48"/>
  <c r="C89" i="48"/>
  <c r="C90" i="48"/>
  <c r="G89" i="48"/>
  <c r="O65" i="48"/>
  <c r="K65" i="48"/>
  <c r="O64" i="48"/>
  <c r="K64" i="48"/>
  <c r="G65" i="48"/>
  <c r="G64" i="48"/>
  <c r="C64" i="48"/>
  <c r="C65" i="48"/>
  <c r="O40" i="48"/>
  <c r="K40" i="48"/>
  <c r="K39" i="48"/>
  <c r="O39" i="48"/>
  <c r="C39" i="48"/>
  <c r="G39" i="48" s="1"/>
  <c r="C40" i="48"/>
  <c r="G40" i="48" s="1"/>
  <c r="K14" i="48"/>
  <c r="O14" i="48" s="1"/>
  <c r="K15" i="48"/>
  <c r="O15" i="48" s="1"/>
  <c r="O356" i="48" l="1"/>
  <c r="G356" i="48"/>
  <c r="O406" i="48"/>
  <c r="O256" i="48"/>
  <c r="G256" i="48"/>
  <c r="G181" i="48"/>
  <c r="G206" i="48"/>
  <c r="G431" i="48"/>
  <c r="K134" i="48"/>
  <c r="K133" i="48"/>
  <c r="C134" i="48"/>
  <c r="C133" i="48"/>
  <c r="K109" i="48"/>
  <c r="K108" i="48"/>
  <c r="C109" i="48"/>
  <c r="C108" i="48"/>
  <c r="G131" i="48"/>
  <c r="N42" i="43"/>
  <c r="N30" i="43"/>
  <c r="H43" i="43"/>
  <c r="N15" i="43"/>
  <c r="N11" i="43"/>
  <c r="N4" i="43"/>
  <c r="H30" i="43"/>
  <c r="K84" i="48"/>
  <c r="C84" i="48"/>
  <c r="K59" i="48"/>
  <c r="C59" i="48"/>
  <c r="K34" i="48"/>
  <c r="C34" i="48"/>
  <c r="K83" i="48"/>
  <c r="C83" i="48"/>
  <c r="K58" i="48"/>
  <c r="C58" i="48"/>
  <c r="K33" i="48"/>
  <c r="C33" i="48"/>
  <c r="F25" i="43"/>
  <c r="D11" i="43" s="1"/>
  <c r="D12" i="43"/>
  <c r="G20" i="43"/>
  <c r="G19" i="43"/>
  <c r="G18" i="43"/>
  <c r="G17" i="43"/>
  <c r="G16" i="43"/>
  <c r="G15" i="43"/>
  <c r="D9" i="43"/>
  <c r="G10" i="43" s="1"/>
  <c r="G406" i="48" l="1"/>
  <c r="O131" i="48"/>
  <c r="G306" i="48"/>
  <c r="O306" i="48"/>
  <c r="G231" i="48"/>
  <c r="G381" i="48"/>
  <c r="G331" i="48"/>
  <c r="G281" i="48"/>
  <c r="G12" i="43"/>
  <c r="O431" i="48"/>
  <c r="O206" i="48"/>
  <c r="O181" i="48"/>
  <c r="O231" i="48"/>
  <c r="O381" i="48"/>
  <c r="O331" i="48"/>
  <c r="O281" i="48"/>
  <c r="G11" i="43"/>
  <c r="K9" i="48" l="1"/>
  <c r="K8" i="48"/>
  <c r="R74" i="49" l="1"/>
  <c r="R23" i="49"/>
  <c r="H12" i="49" l="1"/>
  <c r="H10" i="49"/>
  <c r="N51" i="43" l="1"/>
  <c r="H9" i="49"/>
  <c r="H11" i="49" s="1"/>
  <c r="F47" i="46" l="1"/>
  <c r="H13" i="49"/>
  <c r="H14" i="49" s="1"/>
  <c r="N50" i="43"/>
  <c r="G22" i="43"/>
  <c r="C9" i="48"/>
  <c r="C8" i="48"/>
  <c r="G28" i="48"/>
  <c r="G27" i="48"/>
  <c r="G26" i="48"/>
  <c r="G25" i="48"/>
  <c r="G24" i="48"/>
  <c r="G23" i="48"/>
  <c r="G22" i="48"/>
  <c r="G21" i="48"/>
  <c r="G20" i="48"/>
  <c r="G19" i="48"/>
  <c r="G18" i="48"/>
  <c r="C12" i="48"/>
  <c r="G12" i="48" s="1"/>
  <c r="N52" i="43" l="1"/>
  <c r="N27" i="43" s="1"/>
  <c r="N26" i="43" s="1"/>
  <c r="F48" i="46"/>
  <c r="G29" i="48"/>
  <c r="G31" i="48" s="1"/>
  <c r="O31" i="48"/>
  <c r="O56" i="48"/>
  <c r="O81" i="48"/>
  <c r="O106" i="48"/>
  <c r="O156" i="48"/>
  <c r="O456" i="48"/>
  <c r="G56" i="48"/>
  <c r="G81" i="48"/>
  <c r="G106" i="48"/>
  <c r="G156" i="48"/>
  <c r="G456" i="48"/>
  <c r="C14" i="48"/>
  <c r="G14" i="48" s="1"/>
  <c r="C15" i="48"/>
  <c r="G15" i="48" s="1"/>
  <c r="C4" i="48" s="1"/>
  <c r="H15" i="49" l="1"/>
  <c r="R125" i="49" s="1"/>
  <c r="H17" i="49" s="1"/>
  <c r="G4" i="48"/>
  <c r="E3" i="48"/>
  <c r="C5" i="48"/>
  <c r="C6" i="48"/>
  <c r="F51" i="46" l="1"/>
  <c r="F49" i="46"/>
  <c r="H51" i="46"/>
  <c r="G5" i="48"/>
  <c r="G6" i="48"/>
  <c r="D51" i="46" l="1"/>
  <c r="G23" i="43" l="1"/>
  <c r="G21" i="43"/>
  <c r="G25" i="43" s="1"/>
  <c r="G27" i="43" l="1"/>
  <c r="H4" i="43" s="1"/>
  <c r="F27"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H29" authorId="0" shapeId="0" xr:uid="{00000000-0006-0000-0300-000001000000}">
      <text>
        <r>
          <rPr>
            <sz val="9"/>
            <color indexed="81"/>
            <rFont val="MS P ゴシック"/>
            <family val="3"/>
            <charset val="128"/>
          </rPr>
          <t xml:space="preserve">数字のみ入力してください。
「回」は自動で表示されます。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日本芸術文化振興会</author>
  </authors>
  <commentList>
    <comment ref="G4" authorId="0" shapeId="0" xr:uid="{00000000-0006-0000-0600-000001000000}">
      <text>
        <r>
          <rPr>
            <sz val="11"/>
            <color indexed="81"/>
            <rFont val="ＭＳ Ｐゴシック"/>
            <family val="3"/>
            <charset val="128"/>
          </rPr>
          <t>複数会場で公演が行われる場合は「□」を選択し、
シート「別紙　入場料詳細に会場毎に入力してください。
「別紙　入場料詳細」への入力が難しい場合は、
独自の書式で別紙を使用しても構いません。
ただし、その場合はセルI５に入場料収入の合計を入力してください（千円単位、千円未満切捨て）。また、別紙には使用席数など入場料収入内訳欄の各項目について記載してください。</t>
        </r>
      </text>
    </comment>
    <comment ref="F6" authorId="0" shapeId="0" xr:uid="{00000000-0006-0000-0600-000002000000}">
      <text>
        <r>
          <rPr>
            <sz val="9"/>
            <color indexed="81"/>
            <rFont val="MS P ゴシック"/>
            <family val="3"/>
            <charset val="128"/>
          </rPr>
          <t>会場の最大収容人数（いわゆる定員）を入力してください。</t>
        </r>
      </text>
    </comment>
    <comment ref="F15" authorId="0" shapeId="0" xr:uid="{00000000-0006-0000-0600-000003000000}">
      <text>
        <r>
          <rPr>
            <sz val="10"/>
            <color indexed="81"/>
            <rFont val="ＭＳ Ｐゴシック"/>
            <family val="3"/>
            <charset val="128"/>
          </rPr>
          <t>販売枚数について、全公演の合計数を入力してください。
招待券についても同様です。
※記入済みの数字に上書きして入力してください。
　ただし、色のついているセルは自動入力となります。</t>
        </r>
      </text>
    </comment>
    <comment ref="G26" authorId="0" shapeId="0" xr:uid="{00000000-0006-0000-0600-000004000000}">
      <text>
        <r>
          <rPr>
            <sz val="11"/>
            <color indexed="81"/>
            <rFont val="ＭＳ Ｐゴシック"/>
            <family val="3"/>
            <charset val="128"/>
          </rPr>
          <t xml:space="preserve">割引販売等により実際の販売価格が小計額と異なる場合は、その差額を入力してください。
</t>
        </r>
        <r>
          <rPr>
            <b/>
            <sz val="11"/>
            <color indexed="81"/>
            <rFont val="ＭＳ Ｐゴシック"/>
            <family val="3"/>
            <charset val="128"/>
          </rPr>
          <t>差額が「1,000,000円」の場合、「-1000000」と入力してください。</t>
        </r>
        <r>
          <rPr>
            <sz val="11"/>
            <color indexed="81"/>
            <rFont val="ＭＳ Ｐゴシック"/>
            <family val="3"/>
            <charset val="128"/>
          </rPr>
          <t xml:space="preserve">
割引のある券種が少なく、上の表中に書ききれる場合は、 
　席種欄に「Ｓ席（学生割引）」等として記入しても構いません</t>
        </r>
      </text>
    </comment>
  </commentList>
</comments>
</file>

<file path=xl/sharedStrings.xml><?xml version="1.0" encoding="utf-8"?>
<sst xmlns="http://schemas.openxmlformats.org/spreadsheetml/2006/main" count="1903" uniqueCount="378">
  <si>
    <t>活動区分</t>
  </si>
  <si>
    <t>代表者氏名</t>
  </si>
  <si>
    <t>活動の目的及び内容</t>
    <rPh sb="0" eb="2">
      <t>カツドウ</t>
    </rPh>
    <rPh sb="3" eb="5">
      <t>モクテキ</t>
    </rPh>
    <rPh sb="5" eb="6">
      <t>オヨ</t>
    </rPh>
    <rPh sb="7" eb="9">
      <t>ナイヨウ</t>
    </rPh>
    <phoneticPr fontId="3"/>
  </si>
  <si>
    <t>その他</t>
    <rPh sb="2" eb="3">
      <t>タ</t>
    </rPh>
    <phoneticPr fontId="3"/>
  </si>
  <si>
    <t>小計（千円）</t>
    <phoneticPr fontId="3"/>
  </si>
  <si>
    <t>記入要領</t>
    <phoneticPr fontId="3"/>
  </si>
  <si>
    <t>区分</t>
    <rPh sb="0" eb="2">
      <t>クブン</t>
    </rPh>
    <phoneticPr fontId="3"/>
  </si>
  <si>
    <t>項目</t>
    <rPh sb="0" eb="2">
      <t>コウモク</t>
    </rPh>
    <phoneticPr fontId="3"/>
  </si>
  <si>
    <t>細目</t>
    <rPh sb="0" eb="2">
      <t>サイモク</t>
    </rPh>
    <phoneticPr fontId="3"/>
  </si>
  <si>
    <t>備考</t>
    <rPh sb="0" eb="2">
      <t>ビコウ</t>
    </rPh>
    <phoneticPr fontId="3"/>
  </si>
  <si>
    <t>－</t>
    <phoneticPr fontId="3"/>
  </si>
  <si>
    <t>消費税等仕入控除税額の取扱</t>
    <rPh sb="0" eb="3">
      <t>ショウヒゼイ</t>
    </rPh>
    <rPh sb="3" eb="4">
      <t>トウ</t>
    </rPh>
    <rPh sb="4" eb="6">
      <t>シイレ</t>
    </rPh>
    <rPh sb="6" eb="8">
      <t>コウジョ</t>
    </rPh>
    <rPh sb="8" eb="10">
      <t>ゼイガク</t>
    </rPh>
    <rPh sb="11" eb="13">
      <t>トリアツカイ</t>
    </rPh>
    <phoneticPr fontId="3"/>
  </si>
  <si>
    <t>～</t>
    <phoneticPr fontId="3"/>
  </si>
  <si>
    <t>活動名</t>
    <rPh sb="0" eb="2">
      <t>カツドウ</t>
    </rPh>
    <rPh sb="2" eb="3">
      <t>メイ</t>
    </rPh>
    <phoneticPr fontId="3"/>
  </si>
  <si>
    <t>団体情報</t>
    <rPh sb="0" eb="2">
      <t>ダンタイ</t>
    </rPh>
    <rPh sb="2" eb="4">
      <t>ジョウホウ</t>
    </rPh>
    <phoneticPr fontId="3"/>
  </si>
  <si>
    <t>ジャンル</t>
    <phoneticPr fontId="3"/>
  </si>
  <si>
    <t>年度</t>
    <rPh sb="0" eb="2">
      <t>ネンド</t>
    </rPh>
    <phoneticPr fontId="3"/>
  </si>
  <si>
    <t>音楽</t>
    <phoneticPr fontId="3"/>
  </si>
  <si>
    <t>舞踊</t>
    <phoneticPr fontId="3"/>
  </si>
  <si>
    <t>演劇</t>
    <phoneticPr fontId="3"/>
  </si>
  <si>
    <t>伝統芸能</t>
    <phoneticPr fontId="3"/>
  </si>
  <si>
    <t>大衆芸能</t>
    <phoneticPr fontId="3"/>
  </si>
  <si>
    <t>オーケストラ</t>
    <phoneticPr fontId="3"/>
  </si>
  <si>
    <t>バレエ</t>
    <phoneticPr fontId="3"/>
  </si>
  <si>
    <t>現代演劇</t>
    <rPh sb="0" eb="2">
      <t>ゲンダイ</t>
    </rPh>
    <rPh sb="2" eb="4">
      <t>エンゲキ</t>
    </rPh>
    <phoneticPr fontId="3"/>
  </si>
  <si>
    <t>古典演劇（歌舞伎）</t>
    <rPh sb="0" eb="2">
      <t>コテン</t>
    </rPh>
    <rPh sb="2" eb="4">
      <t>エンゲキ</t>
    </rPh>
    <rPh sb="5" eb="8">
      <t>カブキ</t>
    </rPh>
    <phoneticPr fontId="3"/>
  </si>
  <si>
    <t>落語</t>
    <rPh sb="0" eb="2">
      <t>ラクゴ</t>
    </rPh>
    <phoneticPr fontId="3"/>
  </si>
  <si>
    <t>オペラ</t>
    <phoneticPr fontId="3"/>
  </si>
  <si>
    <t>現代舞踊</t>
    <rPh sb="0" eb="2">
      <t>ゲンダイ</t>
    </rPh>
    <rPh sb="2" eb="4">
      <t>ブヨウ</t>
    </rPh>
    <phoneticPr fontId="3"/>
  </si>
  <si>
    <t>児童演劇</t>
    <rPh sb="0" eb="2">
      <t>ジドウ</t>
    </rPh>
    <rPh sb="2" eb="4">
      <t>エンゲキ</t>
    </rPh>
    <phoneticPr fontId="3"/>
  </si>
  <si>
    <t>古典演劇（人形浄瑠璃）</t>
    <rPh sb="0" eb="2">
      <t>コテン</t>
    </rPh>
    <rPh sb="2" eb="4">
      <t>エンゲキ</t>
    </rPh>
    <rPh sb="5" eb="7">
      <t>ニンギョウ</t>
    </rPh>
    <rPh sb="7" eb="10">
      <t>ジョウルリ</t>
    </rPh>
    <phoneticPr fontId="3"/>
  </si>
  <si>
    <t>講談</t>
    <rPh sb="0" eb="2">
      <t>コウダン</t>
    </rPh>
    <phoneticPr fontId="3"/>
  </si>
  <si>
    <t>合唱</t>
    <rPh sb="0" eb="2">
      <t>ガッショウ</t>
    </rPh>
    <phoneticPr fontId="3"/>
  </si>
  <si>
    <t>舞踏</t>
    <rPh sb="0" eb="2">
      <t>ブトウ</t>
    </rPh>
    <phoneticPr fontId="3"/>
  </si>
  <si>
    <t>人形劇</t>
    <rPh sb="0" eb="3">
      <t>ニンギョウゲキ</t>
    </rPh>
    <phoneticPr fontId="3"/>
  </si>
  <si>
    <t>古典演劇（能楽）</t>
    <rPh sb="0" eb="2">
      <t>コテン</t>
    </rPh>
    <rPh sb="2" eb="4">
      <t>エンゲキ</t>
    </rPh>
    <rPh sb="5" eb="7">
      <t>ノウガク</t>
    </rPh>
    <phoneticPr fontId="3"/>
  </si>
  <si>
    <t>浪曲</t>
    <rPh sb="0" eb="2">
      <t>ロウキョク</t>
    </rPh>
    <phoneticPr fontId="3"/>
  </si>
  <si>
    <t>吹奏楽</t>
    <rPh sb="0" eb="3">
      <t>スイソウガク</t>
    </rPh>
    <phoneticPr fontId="3"/>
  </si>
  <si>
    <t>民族舞踊</t>
    <rPh sb="0" eb="2">
      <t>ミンゾク</t>
    </rPh>
    <rPh sb="2" eb="4">
      <t>ブヨウ</t>
    </rPh>
    <phoneticPr fontId="3"/>
  </si>
  <si>
    <t>ミュージカル</t>
    <phoneticPr fontId="3"/>
  </si>
  <si>
    <t>邦楽</t>
    <rPh sb="0" eb="2">
      <t>ホウガク</t>
    </rPh>
    <phoneticPr fontId="3"/>
  </si>
  <si>
    <t>漫才</t>
    <rPh sb="0" eb="2">
      <t>マンザイ</t>
    </rPh>
    <phoneticPr fontId="3"/>
  </si>
  <si>
    <t>室内楽</t>
    <rPh sb="0" eb="3">
      <t>シツナイガク</t>
    </rPh>
    <phoneticPr fontId="3"/>
  </si>
  <si>
    <t>邦舞</t>
    <rPh sb="0" eb="1">
      <t>ホウ</t>
    </rPh>
    <rPh sb="1" eb="2">
      <t>ブ</t>
    </rPh>
    <phoneticPr fontId="3"/>
  </si>
  <si>
    <t>奇術</t>
    <rPh sb="0" eb="2">
      <t>キジュツ</t>
    </rPh>
    <phoneticPr fontId="3"/>
  </si>
  <si>
    <t>雅楽</t>
    <rPh sb="0" eb="2">
      <t>ガガク</t>
    </rPh>
    <phoneticPr fontId="3"/>
  </si>
  <si>
    <t>太神楽</t>
    <rPh sb="0" eb="3">
      <t>ダイカグラ</t>
    </rPh>
    <phoneticPr fontId="3"/>
  </si>
  <si>
    <t>声明</t>
    <rPh sb="0" eb="2">
      <t>ショウミョウ</t>
    </rPh>
    <phoneticPr fontId="3"/>
  </si>
  <si>
    <t>―</t>
  </si>
  <si>
    <t>収支計画書</t>
    <rPh sb="0" eb="2">
      <t>シュウシ</t>
    </rPh>
    <rPh sb="2" eb="5">
      <t>ケイカクショ</t>
    </rPh>
    <phoneticPr fontId="9"/>
  </si>
  <si>
    <t>（収入）　</t>
  </si>
  <si>
    <t>項　目</t>
    <rPh sb="0" eb="1">
      <t>コウ</t>
    </rPh>
    <rPh sb="2" eb="3">
      <t>モク</t>
    </rPh>
    <phoneticPr fontId="9"/>
  </si>
  <si>
    <t>　内　訳（円）</t>
  </si>
  <si>
    <t>内　訳（円）</t>
  </si>
  <si>
    <t>入場料
収入</t>
    <phoneticPr fontId="9"/>
  </si>
  <si>
    <t>入場料詳細は別紙記載→</t>
    <rPh sb="0" eb="3">
      <t>ニュウジョウリョウ</t>
    </rPh>
    <rPh sb="3" eb="5">
      <t>ショウサイ</t>
    </rPh>
    <rPh sb="6" eb="8">
      <t>ベッシ</t>
    </rPh>
    <rPh sb="8" eb="10">
      <t>キサイ</t>
    </rPh>
    <phoneticPr fontId="9"/>
  </si>
  <si>
    <t>共催者
負担金</t>
    <phoneticPr fontId="9"/>
  </si>
  <si>
    <t>会場名</t>
    <rPh sb="0" eb="2">
      <t>カイジョウ</t>
    </rPh>
    <rPh sb="2" eb="3">
      <t>メイ</t>
    </rPh>
    <phoneticPr fontId="9"/>
  </si>
  <si>
    <t>使用席数</t>
    <phoneticPr fontId="9"/>
  </si>
  <si>
    <t>公演回数</t>
    <rPh sb="0" eb="2">
      <t>コウエン</t>
    </rPh>
    <rPh sb="2" eb="4">
      <t>カイスウ</t>
    </rPh>
    <phoneticPr fontId="9"/>
  </si>
  <si>
    <t>使用席数×公演回数</t>
    <rPh sb="5" eb="7">
      <t>コウエン</t>
    </rPh>
    <rPh sb="7" eb="9">
      <t>カイスウ</t>
    </rPh>
    <phoneticPr fontId="9"/>
  </si>
  <si>
    <t>販売枚数</t>
    <rPh sb="0" eb="2">
      <t>ハンバイ</t>
    </rPh>
    <rPh sb="2" eb="4">
      <t>マイスウ</t>
    </rPh>
    <rPh sb="3" eb="4">
      <t>カズ</t>
    </rPh>
    <phoneticPr fontId="9"/>
  </si>
  <si>
    <t>収入率</t>
    <rPh sb="0" eb="2">
      <t>シュウニュウ</t>
    </rPh>
    <phoneticPr fontId="9"/>
  </si>
  <si>
    <t>公的な
補助金
・
助成金</t>
    <rPh sb="0" eb="2">
      <t>コウテキ</t>
    </rPh>
    <phoneticPr fontId="9"/>
  </si>
  <si>
    <t>入場者数</t>
    <rPh sb="2" eb="3">
      <t>モノ</t>
    </rPh>
    <rPh sb="3" eb="4">
      <t>カズ</t>
    </rPh>
    <phoneticPr fontId="9"/>
  </si>
  <si>
    <t>入場率</t>
    <phoneticPr fontId="9"/>
  </si>
  <si>
    <t>席種</t>
    <rPh sb="0" eb="1">
      <t>セキ</t>
    </rPh>
    <rPh sb="1" eb="2">
      <t>シュ</t>
    </rPh>
    <phoneticPr fontId="9"/>
  </si>
  <si>
    <t>単価</t>
  </si>
  <si>
    <t>×</t>
    <phoneticPr fontId="9"/>
  </si>
  <si>
    <t>枚数</t>
    <phoneticPr fontId="9"/>
  </si>
  <si>
    <t>単価×枚数</t>
    <rPh sb="0" eb="2">
      <t>タンカ</t>
    </rPh>
    <rPh sb="3" eb="5">
      <t>マイスウ</t>
    </rPh>
    <phoneticPr fontId="9"/>
  </si>
  <si>
    <t>民間からの寄付金・
協賛金・助成金等</t>
    <rPh sb="0" eb="2">
      <t>ミンカン</t>
    </rPh>
    <rPh sb="14" eb="16">
      <t>ジョセイ</t>
    </rPh>
    <rPh sb="16" eb="17">
      <t>キン</t>
    </rPh>
    <rPh sb="17" eb="18">
      <t>トウ</t>
    </rPh>
    <phoneticPr fontId="9"/>
  </si>
  <si>
    <t>その他
収入</t>
    <phoneticPr fontId="9"/>
  </si>
  <si>
    <t>招待券枚数→</t>
    <rPh sb="0" eb="3">
      <t>ショウタイケン</t>
    </rPh>
    <rPh sb="3" eb="5">
      <t>マイスウ</t>
    </rPh>
    <phoneticPr fontId="9"/>
  </si>
  <si>
    <t>小計</t>
    <rPh sb="0" eb="2">
      <t>ショウケイ</t>
    </rPh>
    <phoneticPr fontId="9"/>
  </si>
  <si>
    <t>自己負担金</t>
    <phoneticPr fontId="9"/>
  </si>
  <si>
    <t>合計</t>
    <rPh sb="0" eb="2">
      <t>ゴウケイ</t>
    </rPh>
    <phoneticPr fontId="9"/>
  </si>
  <si>
    <t>合　計</t>
    <rPh sb="0" eb="1">
      <t>ゴウ</t>
    </rPh>
    <phoneticPr fontId="9"/>
  </si>
  <si>
    <t>（支出）</t>
  </si>
  <si>
    <t>項　目</t>
  </si>
  <si>
    <t>助成の対象とならない経費</t>
  </si>
  <si>
    <t>その他の支出</t>
    <rPh sb="2" eb="3">
      <t>タ</t>
    </rPh>
    <rPh sb="4" eb="6">
      <t>シシュツ</t>
    </rPh>
    <phoneticPr fontId="9"/>
  </si>
  <si>
    <t>会場費・舞台費・運搬費</t>
    <rPh sb="0" eb="2">
      <t>カイジョウ</t>
    </rPh>
    <rPh sb="2" eb="3">
      <t>ヒ</t>
    </rPh>
    <rPh sb="4" eb="6">
      <t>ブタイ</t>
    </rPh>
    <rPh sb="6" eb="7">
      <t>ヒ</t>
    </rPh>
    <rPh sb="8" eb="10">
      <t>ウンパン</t>
    </rPh>
    <rPh sb="10" eb="11">
      <t>ヒ</t>
    </rPh>
    <phoneticPr fontId="9"/>
  </si>
  <si>
    <t>本活動の企画意図及び目標等</t>
    <rPh sb="0" eb="1">
      <t>ホン</t>
    </rPh>
    <rPh sb="1" eb="3">
      <t>カツドウ</t>
    </rPh>
    <rPh sb="4" eb="6">
      <t>キカク</t>
    </rPh>
    <rPh sb="6" eb="8">
      <t>イト</t>
    </rPh>
    <rPh sb="8" eb="9">
      <t>オヨ</t>
    </rPh>
    <rPh sb="10" eb="12">
      <t>モクヒョウ</t>
    </rPh>
    <rPh sb="12" eb="13">
      <t>トウ</t>
    </rPh>
    <phoneticPr fontId="3"/>
  </si>
  <si>
    <t>応募分野</t>
    <rPh sb="0" eb="2">
      <t>オウボ</t>
    </rPh>
    <rPh sb="2" eb="4">
      <t>ブンヤ</t>
    </rPh>
    <phoneticPr fontId="3"/>
  </si>
  <si>
    <t>団体住所郵便番号</t>
    <rPh sb="0" eb="2">
      <t>ダンタイ</t>
    </rPh>
    <rPh sb="4" eb="8">
      <t>ユウビンバンゴウ</t>
    </rPh>
    <phoneticPr fontId="3"/>
  </si>
  <si>
    <t>団体住所
（所在地）</t>
    <phoneticPr fontId="3"/>
  </si>
  <si>
    <t>都道府県</t>
    <rPh sb="0" eb="4">
      <t>トドウフケン</t>
    </rPh>
    <phoneticPr fontId="3"/>
  </si>
  <si>
    <t>市区町村</t>
    <rPh sb="0" eb="4">
      <t>シクチョウソン</t>
    </rPh>
    <phoneticPr fontId="3"/>
  </si>
  <si>
    <t>左記以外</t>
    <rPh sb="0" eb="2">
      <t>サキ</t>
    </rPh>
    <rPh sb="2" eb="4">
      <t>イガイ</t>
    </rPh>
    <phoneticPr fontId="3"/>
  </si>
  <si>
    <t>代表者
役職名</t>
    <phoneticPr fontId="3"/>
  </si>
  <si>
    <t>活動名
（フリガナ）</t>
    <rPh sb="0" eb="2">
      <t>カツドウ</t>
    </rPh>
    <rPh sb="2" eb="3">
      <t>メイ</t>
    </rPh>
    <phoneticPr fontId="3"/>
  </si>
  <si>
    <t>活動内訳</t>
    <rPh sb="0" eb="2">
      <t>カツドウ</t>
    </rPh>
    <rPh sb="2" eb="4">
      <t>ウチワケ</t>
    </rPh>
    <phoneticPr fontId="3"/>
  </si>
  <si>
    <t>公演活動数</t>
    <rPh sb="0" eb="2">
      <t>コウエン</t>
    </rPh>
    <rPh sb="2" eb="4">
      <t>カツドウ</t>
    </rPh>
    <rPh sb="4" eb="5">
      <t>スウ</t>
    </rPh>
    <phoneticPr fontId="3"/>
  </si>
  <si>
    <t>令和３年度</t>
    <rPh sb="0" eb="2">
      <t>レイワ</t>
    </rPh>
    <rPh sb="3" eb="5">
      <t>ネンド</t>
    </rPh>
    <phoneticPr fontId="3"/>
  </si>
  <si>
    <t>令和４年度</t>
    <rPh sb="0" eb="2">
      <t>レイワ</t>
    </rPh>
    <rPh sb="3" eb="5">
      <t>ネンド</t>
    </rPh>
    <phoneticPr fontId="3"/>
  </si>
  <si>
    <t>令和５年度</t>
    <rPh sb="0" eb="2">
      <t>レイワ</t>
    </rPh>
    <rPh sb="3" eb="5">
      <t>ネンド</t>
    </rPh>
    <phoneticPr fontId="3"/>
  </si>
  <si>
    <t>実施時期及び実施場所</t>
    <rPh sb="0" eb="2">
      <t>ジッシ</t>
    </rPh>
    <rPh sb="2" eb="4">
      <t>ジキ</t>
    </rPh>
    <rPh sb="4" eb="5">
      <t>オヨ</t>
    </rPh>
    <rPh sb="6" eb="8">
      <t>ジッシ</t>
    </rPh>
    <rPh sb="8" eb="10">
      <t>バショ</t>
    </rPh>
    <phoneticPr fontId="3"/>
  </si>
  <si>
    <t>開始日</t>
    <rPh sb="0" eb="3">
      <t>カイシビ</t>
    </rPh>
    <phoneticPr fontId="3"/>
  </si>
  <si>
    <t>終了日</t>
    <rPh sb="0" eb="2">
      <t>シュウリョウ</t>
    </rPh>
    <rPh sb="2" eb="3">
      <t>ビ</t>
    </rPh>
    <phoneticPr fontId="3"/>
  </si>
  <si>
    <t>実施会場　</t>
    <rPh sb="0" eb="2">
      <t>ジッシ</t>
    </rPh>
    <rPh sb="2" eb="4">
      <t>カイジョウ</t>
    </rPh>
    <phoneticPr fontId="3"/>
  </si>
  <si>
    <t>合計①＋②</t>
    <rPh sb="0" eb="2">
      <t>ゴウケイ</t>
    </rPh>
    <phoneticPr fontId="3"/>
  </si>
  <si>
    <t>（単位：千円）</t>
    <rPh sb="1" eb="3">
      <t>タンイ</t>
    </rPh>
    <rPh sb="4" eb="6">
      <t>センエン</t>
    </rPh>
    <phoneticPr fontId="3"/>
  </si>
  <si>
    <t>支出項目</t>
    <rPh sb="0" eb="2">
      <t>シシュツ</t>
    </rPh>
    <rPh sb="2" eb="4">
      <t>コウモク</t>
    </rPh>
    <phoneticPr fontId="3"/>
  </si>
  <si>
    <t>C=A-B</t>
    <phoneticPr fontId="3"/>
  </si>
  <si>
    <t>収入項目
（音楽のみ）</t>
    <phoneticPr fontId="3"/>
  </si>
  <si>
    <t>入場料収入計</t>
    <phoneticPr fontId="3"/>
  </si>
  <si>
    <t>寄付金等収入計</t>
    <phoneticPr fontId="3"/>
  </si>
  <si>
    <t>合計</t>
    <rPh sb="0" eb="2">
      <t>ゴウケイ</t>
    </rPh>
    <phoneticPr fontId="3"/>
  </si>
  <si>
    <t>×</t>
  </si>
  <si>
    <t>予算(千円)</t>
    <phoneticPr fontId="7"/>
  </si>
  <si>
    <t>会場の席数(定員)</t>
    <rPh sb="0" eb="2">
      <t>カイジョウ</t>
    </rPh>
    <rPh sb="3" eb="5">
      <t>セキスウ</t>
    </rPh>
    <rPh sb="6" eb="8">
      <t>テイイン</t>
    </rPh>
    <phoneticPr fontId="7"/>
  </si>
  <si>
    <t>売止席数</t>
    <rPh sb="0" eb="1">
      <t>ウリ</t>
    </rPh>
    <rPh sb="1" eb="2">
      <t>ドメ</t>
    </rPh>
    <rPh sb="2" eb="4">
      <t>セキスウ</t>
    </rPh>
    <phoneticPr fontId="7"/>
  </si>
  <si>
    <t>感染症対策による売止</t>
    <rPh sb="0" eb="2">
      <t>カンセン</t>
    </rPh>
    <rPh sb="2" eb="3">
      <t>ショウ</t>
    </rPh>
    <rPh sb="3" eb="5">
      <t>タイサク</t>
    </rPh>
    <rPh sb="8" eb="9">
      <t>ウリ</t>
    </rPh>
    <rPh sb="9" eb="10">
      <t>ドメ</t>
    </rPh>
    <phoneticPr fontId="7"/>
  </si>
  <si>
    <t>その他売止</t>
    <rPh sb="2" eb="3">
      <t>タ</t>
    </rPh>
    <rPh sb="3" eb="4">
      <t>ウリ</t>
    </rPh>
    <rPh sb="4" eb="5">
      <t>ドメ</t>
    </rPh>
    <phoneticPr fontId="7"/>
  </si>
  <si>
    <t>割引額の合計額</t>
    <rPh sb="0" eb="2">
      <t>ワリビキ</t>
    </rPh>
    <rPh sb="2" eb="3">
      <t>ガク</t>
    </rPh>
    <rPh sb="4" eb="6">
      <t>ゴウケイ</t>
    </rPh>
    <rPh sb="6" eb="7">
      <t>ガク</t>
    </rPh>
    <phoneticPr fontId="9"/>
  </si>
  <si>
    <t>（別紙　入場料詳細）</t>
  </si>
  <si>
    <t>入場料合計（円）</t>
    <rPh sb="0" eb="3">
      <t>ニュウジョウリョウ</t>
    </rPh>
    <rPh sb="3" eb="5">
      <t>ゴウケイ</t>
    </rPh>
    <rPh sb="6" eb="7">
      <t>エン</t>
    </rPh>
    <phoneticPr fontId="3"/>
  </si>
  <si>
    <t>公演回数合計</t>
    <rPh sb="0" eb="2">
      <t>コウエン</t>
    </rPh>
    <rPh sb="2" eb="4">
      <t>カイスウ</t>
    </rPh>
    <rPh sb="4" eb="6">
      <t>ゴウケイ</t>
    </rPh>
    <phoneticPr fontId="3"/>
  </si>
  <si>
    <t>総使用席数(a)</t>
    <rPh sb="0" eb="1">
      <t>ソウ</t>
    </rPh>
    <rPh sb="1" eb="3">
      <t>シヨウ</t>
    </rPh>
    <rPh sb="3" eb="5">
      <t>セキスウ</t>
    </rPh>
    <phoneticPr fontId="3"/>
  </si>
  <si>
    <t>販売枚数合計(b)</t>
    <rPh sb="4" eb="6">
      <t>ゴウケイ</t>
    </rPh>
    <phoneticPr fontId="3"/>
  </si>
  <si>
    <t>有料入場率(b/a)</t>
    <rPh sb="2" eb="4">
      <t>ニュウジョウ</t>
    </rPh>
    <phoneticPr fontId="3"/>
  </si>
  <si>
    <t>総入場者数合計(c)</t>
    <rPh sb="5" eb="7">
      <t>ゴウケイ</t>
    </rPh>
    <phoneticPr fontId="3"/>
  </si>
  <si>
    <t>総入場率(c/a)</t>
    <phoneticPr fontId="3"/>
  </si>
  <si>
    <t>公演日</t>
    <phoneticPr fontId="3"/>
  </si>
  <si>
    <t>・有料入場率が100%を超えている場合は使用座席数、公演回数、チケットの枚数を再度ご確認ください。
・ペアチケット5000円を20枚予定の場合、下記のように記載をお願いいたします。
　券種　ペアチケット（5000円）
　単価　2500
　枚数　40</t>
    <rPh sb="12" eb="13">
      <t>コ</t>
    </rPh>
    <rPh sb="17" eb="19">
      <t>バアイ</t>
    </rPh>
    <rPh sb="20" eb="22">
      <t>シヨウ</t>
    </rPh>
    <rPh sb="22" eb="25">
      <t>ザセキスウ</t>
    </rPh>
    <rPh sb="26" eb="28">
      <t>コウエン</t>
    </rPh>
    <rPh sb="28" eb="30">
      <t>カイスウ</t>
    </rPh>
    <rPh sb="36" eb="38">
      <t>マイスウ</t>
    </rPh>
    <rPh sb="39" eb="41">
      <t>サイド</t>
    </rPh>
    <rPh sb="42" eb="44">
      <t>カクニン</t>
    </rPh>
    <rPh sb="62" eb="63">
      <t>エン</t>
    </rPh>
    <rPh sb="66" eb="67">
      <t>マイ</t>
    </rPh>
    <rPh sb="67" eb="69">
      <t>ヨテイ</t>
    </rPh>
    <rPh sb="70" eb="72">
      <t>バアイ</t>
    </rPh>
    <rPh sb="73" eb="75">
      <t>カキ</t>
    </rPh>
    <rPh sb="79" eb="81">
      <t>キサイ</t>
    </rPh>
    <rPh sb="83" eb="84">
      <t>ネガ</t>
    </rPh>
    <rPh sb="107" eb="108">
      <t>エン</t>
    </rPh>
    <rPh sb="111" eb="113">
      <t>タンカ</t>
    </rPh>
    <rPh sb="120" eb="122">
      <t>マイスウ</t>
    </rPh>
    <phoneticPr fontId="3"/>
  </si>
  <si>
    <t>会場名</t>
  </si>
  <si>
    <t>会場の席数(定員)</t>
    <rPh sb="0" eb="2">
      <t>カイジョウ</t>
    </rPh>
    <rPh sb="3" eb="5">
      <t>セキスウ</t>
    </rPh>
    <rPh sb="6" eb="8">
      <t>テイイン</t>
    </rPh>
    <phoneticPr fontId="3"/>
  </si>
  <si>
    <t>売止席数</t>
    <rPh sb="0" eb="1">
      <t>ウリ</t>
    </rPh>
    <rPh sb="1" eb="2">
      <t>ドメ</t>
    </rPh>
    <rPh sb="2" eb="4">
      <t>セキスウ</t>
    </rPh>
    <phoneticPr fontId="3"/>
  </si>
  <si>
    <t>感染症対策</t>
    <rPh sb="0" eb="5">
      <t>カンセンショウタイサク</t>
    </rPh>
    <phoneticPr fontId="3"/>
  </si>
  <si>
    <t>使用席数</t>
    <rPh sb="0" eb="2">
      <t>シヨウ</t>
    </rPh>
    <rPh sb="2" eb="4">
      <t>セキスウ</t>
    </rPh>
    <rPh sb="3" eb="4">
      <t>スウ</t>
    </rPh>
    <phoneticPr fontId="3"/>
  </si>
  <si>
    <t>使用席数×公演回数(a)</t>
    <rPh sb="5" eb="7">
      <t>コウエン</t>
    </rPh>
    <rPh sb="7" eb="9">
      <t>カイスウ</t>
    </rPh>
    <phoneticPr fontId="3"/>
  </si>
  <si>
    <t>公演回数</t>
    <phoneticPr fontId="3"/>
  </si>
  <si>
    <t>販売枚数(b)</t>
    <rPh sb="0" eb="2">
      <t>ハンバイ</t>
    </rPh>
    <rPh sb="2" eb="4">
      <t>マイスウ</t>
    </rPh>
    <phoneticPr fontId="3"/>
  </si>
  <si>
    <t>有料入場率(b/a)</t>
    <rPh sb="0" eb="2">
      <t>ユウリョウ</t>
    </rPh>
    <rPh sb="2" eb="4">
      <t>ニュウジョウ</t>
    </rPh>
    <rPh sb="4" eb="5">
      <t>リツ</t>
    </rPh>
    <phoneticPr fontId="3"/>
  </si>
  <si>
    <t>総入場者数(c)</t>
    <rPh sb="0" eb="1">
      <t>ソウ</t>
    </rPh>
    <rPh sb="1" eb="3">
      <t>ニュウジョウ</t>
    </rPh>
    <rPh sb="3" eb="4">
      <t>シャ</t>
    </rPh>
    <rPh sb="4" eb="5">
      <t>スウ</t>
    </rPh>
    <phoneticPr fontId="3"/>
  </si>
  <si>
    <t>総入場率(c/a)</t>
    <rPh sb="0" eb="1">
      <t>ソウ</t>
    </rPh>
    <rPh sb="1" eb="3">
      <t>ニュウジョウ</t>
    </rPh>
    <rPh sb="3" eb="4">
      <t>リツ</t>
    </rPh>
    <phoneticPr fontId="3"/>
  </si>
  <si>
    <t>入場券内訳（見込み）</t>
  </si>
  <si>
    <t>券種</t>
  </si>
  <si>
    <t>枚数</t>
  </si>
  <si>
    <t>単価×枚数</t>
  </si>
  <si>
    <t>招待券枚数</t>
    <rPh sb="0" eb="3">
      <t>ショウタイケン</t>
    </rPh>
    <rPh sb="3" eb="5">
      <t>マイスウ</t>
    </rPh>
    <phoneticPr fontId="3"/>
  </si>
  <si>
    <t>小計</t>
    <rPh sb="0" eb="2">
      <t>ショウケイ</t>
    </rPh>
    <phoneticPr fontId="3"/>
  </si>
  <si>
    <t>助成対象経費（支出予算書・小計Aより）</t>
    <rPh sb="0" eb="2">
      <t>ジョセイ</t>
    </rPh>
    <rPh sb="2" eb="4">
      <t>タイショウ</t>
    </rPh>
    <rPh sb="4" eb="6">
      <t>ケイヒ</t>
    </rPh>
    <rPh sb="7" eb="9">
      <t>シシュツ</t>
    </rPh>
    <rPh sb="9" eb="12">
      <t>ヨサンショ</t>
    </rPh>
    <rPh sb="13" eb="15">
      <t>ショウケイ</t>
    </rPh>
    <phoneticPr fontId="9"/>
  </si>
  <si>
    <t>（千円）</t>
    <rPh sb="1" eb="3">
      <t>センエン</t>
    </rPh>
    <phoneticPr fontId="3"/>
  </si>
  <si>
    <t>【内訳】</t>
    <rPh sb="1" eb="3">
      <t>ウチワケ</t>
    </rPh>
    <phoneticPr fontId="3"/>
  </si>
  <si>
    <t>支払先及び内容</t>
    <rPh sb="0" eb="2">
      <t>シハライ</t>
    </rPh>
    <rPh sb="2" eb="3">
      <t>サキ</t>
    </rPh>
    <rPh sb="3" eb="4">
      <t>オヨ</t>
    </rPh>
    <rPh sb="5" eb="7">
      <t>ナイヨウ</t>
    </rPh>
    <phoneticPr fontId="3"/>
  </si>
  <si>
    <t>単価等(円)</t>
    <rPh sb="0" eb="2">
      <t>タンカ</t>
    </rPh>
    <rPh sb="2" eb="3">
      <t>トウ</t>
    </rPh>
    <rPh sb="4" eb="5">
      <t>エン</t>
    </rPh>
    <phoneticPr fontId="3"/>
  </si>
  <si>
    <t>消費税等</t>
    <rPh sb="0" eb="3">
      <t>ショウヒゼイ</t>
    </rPh>
    <rPh sb="3" eb="4">
      <t>トウ</t>
    </rPh>
    <phoneticPr fontId="3"/>
  </si>
  <si>
    <t>金額（円）</t>
    <rPh sb="3" eb="4">
      <t>エン</t>
    </rPh>
    <phoneticPr fontId="3"/>
  </si>
  <si>
    <t>助成対象経費</t>
    <rPh sb="0" eb="2">
      <t>ジョセイ</t>
    </rPh>
    <rPh sb="2" eb="4">
      <t>タイショウ</t>
    </rPh>
    <rPh sb="4" eb="6">
      <t>ケイヒ</t>
    </rPh>
    <phoneticPr fontId="3"/>
  </si>
  <si>
    <t>文芸費</t>
    <rPh sb="0" eb="2">
      <t>ブンゲイ</t>
    </rPh>
    <rPh sb="2" eb="3">
      <t>ヒ</t>
    </rPh>
    <phoneticPr fontId="7"/>
  </si>
  <si>
    <t>舞台費</t>
    <rPh sb="0" eb="2">
      <t>ブタイ</t>
    </rPh>
    <rPh sb="2" eb="3">
      <t>ヒ</t>
    </rPh>
    <phoneticPr fontId="7"/>
  </si>
  <si>
    <t>課税対象外経費</t>
    <rPh sb="0" eb="2">
      <t>カゼイ</t>
    </rPh>
    <rPh sb="2" eb="4">
      <t>タイショウ</t>
    </rPh>
    <rPh sb="4" eb="5">
      <t>ガイ</t>
    </rPh>
    <rPh sb="5" eb="7">
      <t>ケイヒ</t>
    </rPh>
    <phoneticPr fontId="7"/>
  </si>
  <si>
    <t>課税対象経費</t>
    <rPh sb="0" eb="2">
      <t>カゼイ</t>
    </rPh>
    <rPh sb="2" eb="4">
      <t>タイショウ</t>
    </rPh>
    <rPh sb="4" eb="6">
      <t>ケイヒ</t>
    </rPh>
    <phoneticPr fontId="7"/>
  </si>
  <si>
    <t>助成対象経費　合計（C )</t>
    <rPh sb="0" eb="2">
      <t>ジョセイ</t>
    </rPh>
    <rPh sb="2" eb="4">
      <t>タイショウ</t>
    </rPh>
    <rPh sb="4" eb="6">
      <t>ケイヒ</t>
    </rPh>
    <rPh sb="7" eb="9">
      <t>ゴウケイ</t>
    </rPh>
    <phoneticPr fontId="7"/>
  </si>
  <si>
    <t>助成対象経費　小計（A）</t>
    <rPh sb="0" eb="2">
      <t>ジョセイ</t>
    </rPh>
    <rPh sb="2" eb="4">
      <t>タイショウ</t>
    </rPh>
    <rPh sb="4" eb="6">
      <t>ケイヒ</t>
    </rPh>
    <rPh sb="7" eb="9">
      <t>ショウケイ</t>
    </rPh>
    <phoneticPr fontId="7"/>
  </si>
  <si>
    <t>消費税等仕入控除税額計（B）</t>
    <rPh sb="0" eb="3">
      <t>ショウヒゼイ</t>
    </rPh>
    <rPh sb="3" eb="4">
      <t>トウ</t>
    </rPh>
    <rPh sb="4" eb="6">
      <t>シイレ</t>
    </rPh>
    <rPh sb="6" eb="8">
      <t>コウジョ</t>
    </rPh>
    <rPh sb="8" eb="10">
      <t>ゼイガク</t>
    </rPh>
    <rPh sb="10" eb="11">
      <t>ケイ</t>
    </rPh>
    <phoneticPr fontId="7"/>
  </si>
  <si>
    <t>空白</t>
    <rPh sb="0" eb="2">
      <t>クウハク</t>
    </rPh>
    <phoneticPr fontId="3"/>
  </si>
  <si>
    <t>項目</t>
    <rPh sb="0" eb="2">
      <t>コウモク</t>
    </rPh>
    <phoneticPr fontId="7"/>
  </si>
  <si>
    <t>音楽費</t>
    <rPh sb="0" eb="2">
      <t>オンガク</t>
    </rPh>
    <rPh sb="2" eb="3">
      <t>ヒ</t>
    </rPh>
    <phoneticPr fontId="7"/>
  </si>
  <si>
    <t>空白２</t>
    <rPh sb="0" eb="2">
      <t>クウハク</t>
    </rPh>
    <phoneticPr fontId="7"/>
  </si>
  <si>
    <t>助成対象経費</t>
    <rPh sb="0" eb="2">
      <t>ジョセイ</t>
    </rPh>
    <rPh sb="2" eb="4">
      <t>タイショウ</t>
    </rPh>
    <rPh sb="4" eb="6">
      <t>ケイヒ</t>
    </rPh>
    <phoneticPr fontId="7"/>
  </si>
  <si>
    <t>感染症対策経費</t>
    <rPh sb="0" eb="5">
      <t>カンセンショウタイサク</t>
    </rPh>
    <rPh sb="5" eb="7">
      <t>ケイヒ</t>
    </rPh>
    <phoneticPr fontId="7"/>
  </si>
  <si>
    <t>稽古費</t>
    <rPh sb="0" eb="2">
      <t>ケイコ</t>
    </rPh>
    <rPh sb="2" eb="3">
      <t>ヒ</t>
    </rPh>
    <phoneticPr fontId="7"/>
  </si>
  <si>
    <t>稽古料</t>
    <rPh sb="0" eb="2">
      <t>ケイコ</t>
    </rPh>
    <rPh sb="2" eb="3">
      <t>リョウ</t>
    </rPh>
    <phoneticPr fontId="7"/>
  </si>
  <si>
    <t>稽古場借料</t>
    <rPh sb="0" eb="2">
      <t>ケイコ</t>
    </rPh>
    <rPh sb="2" eb="3">
      <t>バ</t>
    </rPh>
    <rPh sb="3" eb="5">
      <t>シャクリョウ</t>
    </rPh>
    <phoneticPr fontId="7"/>
  </si>
  <si>
    <t>作曲料</t>
    <rPh sb="0" eb="2">
      <t>サッキョク</t>
    </rPh>
    <rPh sb="2" eb="3">
      <t>リョウ</t>
    </rPh>
    <phoneticPr fontId="7"/>
  </si>
  <si>
    <t>編曲料</t>
    <rPh sb="0" eb="2">
      <t>ヘンキョク</t>
    </rPh>
    <rPh sb="2" eb="3">
      <t>リョウ</t>
    </rPh>
    <phoneticPr fontId="7"/>
  </si>
  <si>
    <t>音楽制作料</t>
    <rPh sb="0" eb="2">
      <t>オンガク</t>
    </rPh>
    <rPh sb="2" eb="4">
      <t>セイサク</t>
    </rPh>
    <rPh sb="4" eb="5">
      <t>リョウ</t>
    </rPh>
    <phoneticPr fontId="7"/>
  </si>
  <si>
    <t>楽譜借料</t>
    <rPh sb="0" eb="2">
      <t>ガクフ</t>
    </rPh>
    <rPh sb="2" eb="4">
      <t>シャクリョウ</t>
    </rPh>
    <phoneticPr fontId="7"/>
  </si>
  <si>
    <t>写譜料</t>
    <rPh sb="0" eb="2">
      <t>シャフ</t>
    </rPh>
    <rPh sb="2" eb="3">
      <t>リョウ</t>
    </rPh>
    <phoneticPr fontId="7"/>
  </si>
  <si>
    <t>稽古ピアニスト料</t>
    <rPh sb="0" eb="2">
      <t>ケイコ</t>
    </rPh>
    <rPh sb="7" eb="8">
      <t>リョウ</t>
    </rPh>
    <phoneticPr fontId="7"/>
  </si>
  <si>
    <t>調律料</t>
    <rPh sb="0" eb="2">
      <t>チョウリツ</t>
    </rPh>
    <rPh sb="2" eb="3">
      <t>リョウ</t>
    </rPh>
    <phoneticPr fontId="7"/>
  </si>
  <si>
    <t>演出料</t>
    <rPh sb="0" eb="2">
      <t>エンシュツ</t>
    </rPh>
    <rPh sb="2" eb="3">
      <t>リョウ</t>
    </rPh>
    <phoneticPr fontId="7"/>
  </si>
  <si>
    <t>演出助手料</t>
    <rPh sb="0" eb="2">
      <t>エンシュツ</t>
    </rPh>
    <rPh sb="2" eb="4">
      <t>ジョシュ</t>
    </rPh>
    <rPh sb="4" eb="5">
      <t>リョウ</t>
    </rPh>
    <phoneticPr fontId="7"/>
  </si>
  <si>
    <t>構成料</t>
    <rPh sb="0" eb="2">
      <t>コウセイ</t>
    </rPh>
    <rPh sb="2" eb="3">
      <t>リョウ</t>
    </rPh>
    <phoneticPr fontId="7"/>
  </si>
  <si>
    <t>ドラマトゥルク料</t>
    <rPh sb="7" eb="8">
      <t>リョウ</t>
    </rPh>
    <phoneticPr fontId="7"/>
  </si>
  <si>
    <t>脚色料</t>
    <rPh sb="0" eb="2">
      <t>キャクショク</t>
    </rPh>
    <rPh sb="2" eb="3">
      <t>リョウ</t>
    </rPh>
    <phoneticPr fontId="7"/>
  </si>
  <si>
    <t>振付料</t>
    <rPh sb="0" eb="2">
      <t>フリツケ</t>
    </rPh>
    <rPh sb="2" eb="3">
      <t>リョウ</t>
    </rPh>
    <phoneticPr fontId="7"/>
  </si>
  <si>
    <t>振付助手料</t>
    <rPh sb="0" eb="2">
      <t>フリツケ</t>
    </rPh>
    <rPh sb="2" eb="4">
      <t>ジョシュ</t>
    </rPh>
    <rPh sb="4" eb="5">
      <t>リョウ</t>
    </rPh>
    <phoneticPr fontId="7"/>
  </si>
  <si>
    <t>台本印刷料</t>
    <rPh sb="0" eb="2">
      <t>ダイホン</t>
    </rPh>
    <rPh sb="2" eb="4">
      <t>インサツ</t>
    </rPh>
    <rPh sb="4" eb="5">
      <t>リョウ</t>
    </rPh>
    <phoneticPr fontId="7"/>
  </si>
  <si>
    <t>翻訳料</t>
    <rPh sb="0" eb="2">
      <t>ホンヤク</t>
    </rPh>
    <rPh sb="2" eb="3">
      <t>リョウ</t>
    </rPh>
    <phoneticPr fontId="7"/>
  </si>
  <si>
    <t>音楽プラン料</t>
    <rPh sb="0" eb="2">
      <t>オンガク</t>
    </rPh>
    <rPh sb="5" eb="6">
      <t>リョウ</t>
    </rPh>
    <phoneticPr fontId="7"/>
  </si>
  <si>
    <t>舞台美術デザイン料</t>
    <rPh sb="0" eb="2">
      <t>ブタイ</t>
    </rPh>
    <rPh sb="2" eb="4">
      <t>ビジュツ</t>
    </rPh>
    <rPh sb="8" eb="9">
      <t>リョウ</t>
    </rPh>
    <phoneticPr fontId="7"/>
  </si>
  <si>
    <t>人形美術デザイン料</t>
    <rPh sb="0" eb="2">
      <t>ニンギョウ</t>
    </rPh>
    <rPh sb="2" eb="4">
      <t>ビジュツ</t>
    </rPh>
    <rPh sb="8" eb="9">
      <t>リョウ</t>
    </rPh>
    <phoneticPr fontId="7"/>
  </si>
  <si>
    <t>照明プラン料</t>
    <rPh sb="0" eb="2">
      <t>ショウメイ</t>
    </rPh>
    <rPh sb="5" eb="6">
      <t>リョウ</t>
    </rPh>
    <phoneticPr fontId="7"/>
  </si>
  <si>
    <t>音響プラン料</t>
    <rPh sb="0" eb="2">
      <t>オンキョウ</t>
    </rPh>
    <rPh sb="5" eb="6">
      <t>リョウ</t>
    </rPh>
    <phoneticPr fontId="7"/>
  </si>
  <si>
    <t>衣装デザイン料</t>
    <rPh sb="0" eb="2">
      <t>イショウ</t>
    </rPh>
    <rPh sb="6" eb="7">
      <t>リョウ</t>
    </rPh>
    <phoneticPr fontId="7"/>
  </si>
  <si>
    <t>映像プラン料</t>
    <rPh sb="0" eb="2">
      <t>エイゾウ</t>
    </rPh>
    <rPh sb="5" eb="6">
      <t>リョウ</t>
    </rPh>
    <phoneticPr fontId="7"/>
  </si>
  <si>
    <t>特殊効果プラン料</t>
    <rPh sb="0" eb="2">
      <t>トクシュ</t>
    </rPh>
    <rPh sb="2" eb="4">
      <t>コウカ</t>
    </rPh>
    <rPh sb="7" eb="8">
      <t>リョウ</t>
    </rPh>
    <phoneticPr fontId="7"/>
  </si>
  <si>
    <t>舞台監督料</t>
    <rPh sb="0" eb="2">
      <t>ブタイ</t>
    </rPh>
    <rPh sb="2" eb="4">
      <t>カントク</t>
    </rPh>
    <rPh sb="4" eb="5">
      <t>リョウ</t>
    </rPh>
    <phoneticPr fontId="7"/>
  </si>
  <si>
    <t>舞台監督助手料</t>
    <rPh sb="0" eb="2">
      <t>ブタイ</t>
    </rPh>
    <rPh sb="2" eb="4">
      <t>カントク</t>
    </rPh>
    <rPh sb="4" eb="6">
      <t>ジョシュ</t>
    </rPh>
    <rPh sb="6" eb="7">
      <t>リョウ</t>
    </rPh>
    <phoneticPr fontId="7"/>
  </si>
  <si>
    <t>剣術指導料</t>
    <rPh sb="0" eb="2">
      <t>ケンジュツ</t>
    </rPh>
    <rPh sb="2" eb="4">
      <t>シドウ</t>
    </rPh>
    <rPh sb="4" eb="5">
      <t>リョウ</t>
    </rPh>
    <phoneticPr fontId="7"/>
  </si>
  <si>
    <t>方言指導料</t>
    <rPh sb="0" eb="2">
      <t>ホウゲン</t>
    </rPh>
    <rPh sb="2" eb="4">
      <t>シドウ</t>
    </rPh>
    <rPh sb="4" eb="5">
      <t>リョウ</t>
    </rPh>
    <phoneticPr fontId="7"/>
  </si>
  <si>
    <t>所作指導料</t>
    <rPh sb="0" eb="2">
      <t>ショサ</t>
    </rPh>
    <rPh sb="2" eb="4">
      <t>シドウ</t>
    </rPh>
    <rPh sb="4" eb="5">
      <t>リョウ</t>
    </rPh>
    <phoneticPr fontId="7"/>
  </si>
  <si>
    <t>合唱指導料</t>
    <rPh sb="0" eb="2">
      <t>ガッショウ</t>
    </rPh>
    <rPh sb="2" eb="4">
      <t>シドウ</t>
    </rPh>
    <rPh sb="4" eb="5">
      <t>リョウ</t>
    </rPh>
    <phoneticPr fontId="7"/>
  </si>
  <si>
    <t>歌唱指導料</t>
    <rPh sb="0" eb="2">
      <t>カショウ</t>
    </rPh>
    <rPh sb="2" eb="4">
      <t>シドウ</t>
    </rPh>
    <rPh sb="4" eb="5">
      <t>リョウ</t>
    </rPh>
    <phoneticPr fontId="7"/>
  </si>
  <si>
    <t>言語指導料</t>
    <rPh sb="0" eb="2">
      <t>ゲンゴ</t>
    </rPh>
    <rPh sb="2" eb="4">
      <t>シドウ</t>
    </rPh>
    <rPh sb="4" eb="5">
      <t>リョウ</t>
    </rPh>
    <phoneticPr fontId="7"/>
  </si>
  <si>
    <t>著作権使用料</t>
    <rPh sb="0" eb="3">
      <t>チョサクケン</t>
    </rPh>
    <rPh sb="3" eb="6">
      <t>シヨウリョウ</t>
    </rPh>
    <phoneticPr fontId="7"/>
  </si>
  <si>
    <t>ライセンス料</t>
    <rPh sb="5" eb="6">
      <t>リョウ</t>
    </rPh>
    <phoneticPr fontId="7"/>
  </si>
  <si>
    <t>音楽費</t>
    <rPh sb="0" eb="2">
      <t>オンガク</t>
    </rPh>
    <rPh sb="2" eb="3">
      <t>ヒ</t>
    </rPh>
    <phoneticPr fontId="7"/>
  </si>
  <si>
    <t>文芸費</t>
    <rPh sb="0" eb="2">
      <t>ブンゲイ</t>
    </rPh>
    <rPh sb="2" eb="3">
      <t>ヒ</t>
    </rPh>
    <phoneticPr fontId="7"/>
  </si>
  <si>
    <t>会場費</t>
    <rPh sb="0" eb="2">
      <t>カイジョウ</t>
    </rPh>
    <rPh sb="2" eb="3">
      <t>ヒ</t>
    </rPh>
    <phoneticPr fontId="7"/>
  </si>
  <si>
    <t>会場使用料</t>
    <rPh sb="0" eb="2">
      <t>カイジョウ</t>
    </rPh>
    <rPh sb="2" eb="5">
      <t>シヨウリョウ</t>
    </rPh>
    <phoneticPr fontId="7"/>
  </si>
  <si>
    <t>付帯設備使用料</t>
    <rPh sb="0" eb="2">
      <t>フタイ</t>
    </rPh>
    <rPh sb="2" eb="4">
      <t>セツビ</t>
    </rPh>
    <rPh sb="4" eb="7">
      <t>シヨウリョウ</t>
    </rPh>
    <phoneticPr fontId="7"/>
  </si>
  <si>
    <t>舞台費</t>
    <rPh sb="0" eb="2">
      <t>ブタイ</t>
    </rPh>
    <rPh sb="2" eb="3">
      <t>ヒ</t>
    </rPh>
    <phoneticPr fontId="7"/>
  </si>
  <si>
    <t>大道具費</t>
    <rPh sb="0" eb="3">
      <t>オオドウグ</t>
    </rPh>
    <rPh sb="3" eb="4">
      <t>ヒ</t>
    </rPh>
    <phoneticPr fontId="7"/>
  </si>
  <si>
    <t>小道具費</t>
    <rPh sb="0" eb="3">
      <t>コドウグ</t>
    </rPh>
    <rPh sb="3" eb="4">
      <t>ヒ</t>
    </rPh>
    <phoneticPr fontId="7"/>
  </si>
  <si>
    <t>人形製作費</t>
    <rPh sb="0" eb="2">
      <t>ニンギョウ</t>
    </rPh>
    <rPh sb="2" eb="5">
      <t>セイサクヒ</t>
    </rPh>
    <phoneticPr fontId="7"/>
  </si>
  <si>
    <t>道具スタッフ費</t>
    <rPh sb="0" eb="2">
      <t>ドウグ</t>
    </rPh>
    <rPh sb="6" eb="7">
      <t>ヒ</t>
    </rPh>
    <phoneticPr fontId="7"/>
  </si>
  <si>
    <t>衣装費</t>
    <rPh sb="0" eb="2">
      <t>イショウ</t>
    </rPh>
    <rPh sb="2" eb="3">
      <t>ヒ</t>
    </rPh>
    <phoneticPr fontId="7"/>
  </si>
  <si>
    <t>衣装スタッフ費</t>
    <rPh sb="0" eb="2">
      <t>イショウ</t>
    </rPh>
    <rPh sb="6" eb="7">
      <t>ヒ</t>
    </rPh>
    <phoneticPr fontId="7"/>
  </si>
  <si>
    <t>履物費</t>
    <rPh sb="0" eb="2">
      <t>ハキモノ</t>
    </rPh>
    <rPh sb="2" eb="3">
      <t>ヒ</t>
    </rPh>
    <phoneticPr fontId="7"/>
  </si>
  <si>
    <t>かつら（床山）費</t>
    <rPh sb="4" eb="6">
      <t>トコヤマ</t>
    </rPh>
    <rPh sb="7" eb="8">
      <t>ヒ</t>
    </rPh>
    <phoneticPr fontId="7"/>
  </si>
  <si>
    <t>メイク費</t>
    <rPh sb="3" eb="4">
      <t>ヒ</t>
    </rPh>
    <phoneticPr fontId="7"/>
  </si>
  <si>
    <t>照明費</t>
    <rPh sb="0" eb="2">
      <t>ショウメイ</t>
    </rPh>
    <rPh sb="2" eb="3">
      <t>ヒ</t>
    </rPh>
    <phoneticPr fontId="7"/>
  </si>
  <si>
    <t>照明スタッフ費</t>
    <rPh sb="0" eb="2">
      <t>ショウメイ</t>
    </rPh>
    <rPh sb="6" eb="7">
      <t>ヒ</t>
    </rPh>
    <phoneticPr fontId="7"/>
  </si>
  <si>
    <t>音響費</t>
    <rPh sb="0" eb="2">
      <t>オンキョウ</t>
    </rPh>
    <rPh sb="2" eb="3">
      <t>ヒ</t>
    </rPh>
    <phoneticPr fontId="7"/>
  </si>
  <si>
    <t>音響スタッフ費</t>
    <rPh sb="0" eb="2">
      <t>オンキョウ</t>
    </rPh>
    <rPh sb="6" eb="7">
      <t>ヒ</t>
    </rPh>
    <phoneticPr fontId="7"/>
  </si>
  <si>
    <t>映像費</t>
    <rPh sb="0" eb="2">
      <t>エイゾウ</t>
    </rPh>
    <rPh sb="2" eb="3">
      <t>ヒ</t>
    </rPh>
    <phoneticPr fontId="7"/>
  </si>
  <si>
    <t>映像スタッフ費</t>
    <rPh sb="0" eb="2">
      <t>エイゾウ</t>
    </rPh>
    <rPh sb="6" eb="7">
      <t>ヒ</t>
    </rPh>
    <phoneticPr fontId="7"/>
  </si>
  <si>
    <t>特殊効果費</t>
    <rPh sb="0" eb="2">
      <t>トクシュ</t>
    </rPh>
    <rPh sb="2" eb="4">
      <t>コウカ</t>
    </rPh>
    <rPh sb="4" eb="5">
      <t>ヒ</t>
    </rPh>
    <phoneticPr fontId="7"/>
  </si>
  <si>
    <t>機材借料</t>
    <rPh sb="0" eb="2">
      <t>キザイ</t>
    </rPh>
    <rPh sb="2" eb="4">
      <t>シャクリョウ</t>
    </rPh>
    <phoneticPr fontId="7"/>
  </si>
  <si>
    <t>字幕費</t>
    <rPh sb="0" eb="2">
      <t>ジマク</t>
    </rPh>
    <rPh sb="2" eb="3">
      <t>ヒ</t>
    </rPh>
    <phoneticPr fontId="7"/>
  </si>
  <si>
    <t>細目/内訳</t>
    <rPh sb="0" eb="2">
      <t>サイモク</t>
    </rPh>
    <rPh sb="3" eb="5">
      <t>ウチワケ</t>
    </rPh>
    <phoneticPr fontId="3"/>
  </si>
  <si>
    <t>感染症予防用品購入費</t>
    <rPh sb="0" eb="3">
      <t>カンセンショウ</t>
    </rPh>
    <rPh sb="3" eb="5">
      <t>ヨボウ</t>
    </rPh>
    <rPh sb="5" eb="7">
      <t>ヨウヒン</t>
    </rPh>
    <rPh sb="7" eb="9">
      <t>コウニュウ</t>
    </rPh>
    <rPh sb="9" eb="10">
      <t>ヒ</t>
    </rPh>
    <phoneticPr fontId="7"/>
  </si>
  <si>
    <t>消毒関係消耗品購入費</t>
    <rPh sb="0" eb="2">
      <t>ショウドク</t>
    </rPh>
    <rPh sb="2" eb="4">
      <t>カンケイ</t>
    </rPh>
    <rPh sb="4" eb="6">
      <t>ショウモウ</t>
    </rPh>
    <rPh sb="6" eb="7">
      <t>ヒン</t>
    </rPh>
    <rPh sb="7" eb="9">
      <t>コウニュウ</t>
    </rPh>
    <rPh sb="9" eb="10">
      <t>ヒ</t>
    </rPh>
    <phoneticPr fontId="7"/>
  </si>
  <si>
    <t>消毒作業費</t>
    <rPh sb="0" eb="2">
      <t>ショウドク</t>
    </rPh>
    <rPh sb="2" eb="4">
      <t>サギョウ</t>
    </rPh>
    <rPh sb="4" eb="5">
      <t>ヒ</t>
    </rPh>
    <phoneticPr fontId="7"/>
  </si>
  <si>
    <t>感染症対策機材購入・借用費</t>
    <rPh sb="0" eb="3">
      <t>カンセンショウ</t>
    </rPh>
    <rPh sb="3" eb="5">
      <t>タイサク</t>
    </rPh>
    <rPh sb="5" eb="7">
      <t>キザイ</t>
    </rPh>
    <rPh sb="7" eb="9">
      <t>コウニュウ</t>
    </rPh>
    <rPh sb="10" eb="12">
      <t>シャクヨウ</t>
    </rPh>
    <rPh sb="12" eb="13">
      <t>ヒ</t>
    </rPh>
    <phoneticPr fontId="7"/>
  </si>
  <si>
    <t>検査費</t>
    <rPh sb="0" eb="2">
      <t>ケンサ</t>
    </rPh>
    <rPh sb="2" eb="3">
      <t>ヒ</t>
    </rPh>
    <phoneticPr fontId="7"/>
  </si>
  <si>
    <t>課税区分</t>
    <rPh sb="0" eb="2">
      <t>カゼイ</t>
    </rPh>
    <rPh sb="2" eb="4">
      <t>クブン</t>
    </rPh>
    <phoneticPr fontId="7"/>
  </si>
  <si>
    <t>課税対象外</t>
    <rPh sb="0" eb="2">
      <t>カゼイ</t>
    </rPh>
    <rPh sb="2" eb="4">
      <t>タイショウ</t>
    </rPh>
    <rPh sb="4" eb="5">
      <t>ガイ</t>
    </rPh>
    <phoneticPr fontId="7"/>
  </si>
  <si>
    <t>合唱指揮料</t>
    <rPh sb="0" eb="2">
      <t>ガッショウ</t>
    </rPh>
    <rPh sb="2" eb="4">
      <t>シキ</t>
    </rPh>
    <rPh sb="4" eb="5">
      <t>リョウ</t>
    </rPh>
    <phoneticPr fontId="7"/>
  </si>
  <si>
    <t>コレペティ料</t>
    <rPh sb="5" eb="6">
      <t>リョウ</t>
    </rPh>
    <phoneticPr fontId="7"/>
  </si>
  <si>
    <t>楽譜製作料</t>
    <rPh sb="0" eb="2">
      <t>ガクフ</t>
    </rPh>
    <rPh sb="2" eb="4">
      <t>セイサク</t>
    </rPh>
    <rPh sb="4" eb="5">
      <t>リョウ</t>
    </rPh>
    <phoneticPr fontId="7"/>
  </si>
  <si>
    <t>作詞料</t>
    <rPh sb="0" eb="2">
      <t>サクシ</t>
    </rPh>
    <rPh sb="2" eb="3">
      <t>リョウ</t>
    </rPh>
    <phoneticPr fontId="7"/>
  </si>
  <si>
    <t>脚本料</t>
    <rPh sb="0" eb="2">
      <t>キャクホン</t>
    </rPh>
    <rPh sb="2" eb="3">
      <t>リョウ</t>
    </rPh>
    <phoneticPr fontId="7"/>
  </si>
  <si>
    <t>補綴料</t>
    <rPh sb="0" eb="2">
      <t>ホテツ</t>
    </rPh>
    <rPh sb="2" eb="3">
      <t>リョウ</t>
    </rPh>
    <phoneticPr fontId="7"/>
  </si>
  <si>
    <t>バレエマスター料</t>
    <rPh sb="7" eb="8">
      <t>リョウ</t>
    </rPh>
    <phoneticPr fontId="7"/>
  </si>
  <si>
    <t>バレエミストレス料</t>
    <rPh sb="8" eb="9">
      <t>リョウ</t>
    </rPh>
    <phoneticPr fontId="7"/>
  </si>
  <si>
    <t>原語指導料</t>
    <rPh sb="0" eb="2">
      <t>ゲンゴ</t>
    </rPh>
    <rPh sb="2" eb="4">
      <t>シドウ</t>
    </rPh>
    <rPh sb="4" eb="5">
      <t>リョウ</t>
    </rPh>
    <phoneticPr fontId="7"/>
  </si>
  <si>
    <t>振付指導料</t>
    <rPh sb="0" eb="2">
      <t>フリツケ</t>
    </rPh>
    <rPh sb="2" eb="4">
      <t>シドウ</t>
    </rPh>
    <rPh sb="4" eb="5">
      <t>リョウ</t>
    </rPh>
    <phoneticPr fontId="7"/>
  </si>
  <si>
    <t>字幕原稿作成料</t>
    <rPh sb="0" eb="2">
      <t>ジマク</t>
    </rPh>
    <rPh sb="2" eb="4">
      <t>ゲンコウ</t>
    </rPh>
    <rPh sb="4" eb="7">
      <t>サクセイリョウ</t>
    </rPh>
    <phoneticPr fontId="7"/>
  </si>
  <si>
    <t>字幕原稿翻訳料</t>
    <rPh sb="0" eb="2">
      <t>ジマク</t>
    </rPh>
    <rPh sb="2" eb="4">
      <t>ゲンコウ</t>
    </rPh>
    <rPh sb="4" eb="6">
      <t>ホンヤク</t>
    </rPh>
    <rPh sb="6" eb="7">
      <t>リョウ</t>
    </rPh>
    <phoneticPr fontId="7"/>
  </si>
  <si>
    <t>ロイヤリティ</t>
    <phoneticPr fontId="7"/>
  </si>
  <si>
    <t>舞台スタッフ費</t>
    <rPh sb="0" eb="2">
      <t>ブタイ</t>
    </rPh>
    <rPh sb="6" eb="7">
      <t>ヒ</t>
    </rPh>
    <phoneticPr fontId="7"/>
  </si>
  <si>
    <t>（演劇のみ）</t>
    <rPh sb="1" eb="3">
      <t>エンゲキ</t>
    </rPh>
    <phoneticPr fontId="7"/>
  </si>
  <si>
    <t>作調料</t>
    <rPh sb="0" eb="2">
      <t>サクチョウ</t>
    </rPh>
    <rPh sb="2" eb="3">
      <t>リョウ</t>
    </rPh>
    <phoneticPr fontId="7"/>
  </si>
  <si>
    <t>台本料</t>
    <rPh sb="0" eb="2">
      <t>ダイホン</t>
    </rPh>
    <rPh sb="2" eb="3">
      <t>リョウ</t>
    </rPh>
    <phoneticPr fontId="7"/>
  </si>
  <si>
    <t>支援区分</t>
    <rPh sb="0" eb="2">
      <t>シエン</t>
    </rPh>
    <rPh sb="2" eb="4">
      <t>クブン</t>
    </rPh>
    <phoneticPr fontId="3"/>
  </si>
  <si>
    <t>数量(1)</t>
    <rPh sb="0" eb="2">
      <t>スウリョウ</t>
    </rPh>
    <phoneticPr fontId="3"/>
  </si>
  <si>
    <t>数量(2)</t>
    <rPh sb="0" eb="2">
      <t>スウリョウ</t>
    </rPh>
    <phoneticPr fontId="3"/>
  </si>
  <si>
    <t>消費税等仕入控除税額の取扱</t>
    <phoneticPr fontId="7"/>
  </si>
  <si>
    <t>税区分番号</t>
    <rPh sb="0" eb="1">
      <t>ゼイ</t>
    </rPh>
    <rPh sb="1" eb="3">
      <t>クブン</t>
    </rPh>
    <rPh sb="3" eb="5">
      <t>バンゴウ</t>
    </rPh>
    <phoneticPr fontId="7"/>
  </si>
  <si>
    <t>予算額</t>
    <rPh sb="0" eb="3">
      <t>ヨサンガク</t>
    </rPh>
    <phoneticPr fontId="7"/>
  </si>
  <si>
    <t>※　Ａ４判２枚に収まるように作成してください。</t>
    <phoneticPr fontId="7"/>
  </si>
  <si>
    <t>【プルダウン選択肢】削除不可（非表示）</t>
    <rPh sb="6" eb="9">
      <t>センタクシ</t>
    </rPh>
    <rPh sb="10" eb="12">
      <t>サクジョ</t>
    </rPh>
    <rPh sb="12" eb="14">
      <t>フカ</t>
    </rPh>
    <rPh sb="15" eb="18">
      <t>ヒヒョウジ</t>
    </rPh>
    <phoneticPr fontId="4"/>
  </si>
  <si>
    <t>作品内容</t>
    <rPh sb="0" eb="2">
      <t>サクヒン</t>
    </rPh>
    <rPh sb="2" eb="4">
      <t>ナイヨウ</t>
    </rPh>
    <phoneticPr fontId="4"/>
  </si>
  <si>
    <t>創作初演</t>
    <phoneticPr fontId="4"/>
  </si>
  <si>
    <t>新演出</t>
    <phoneticPr fontId="4"/>
  </si>
  <si>
    <t>翻訳初演</t>
    <phoneticPr fontId="4"/>
  </si>
  <si>
    <t>再演</t>
    <phoneticPr fontId="4"/>
  </si>
  <si>
    <t>特記事項</t>
    <rPh sb="0" eb="2">
      <t>トッキ</t>
    </rPh>
    <rPh sb="2" eb="4">
      <t>ジコウ</t>
    </rPh>
    <phoneticPr fontId="4"/>
  </si>
  <si>
    <t>今後の公演計画</t>
    <phoneticPr fontId="4"/>
  </si>
  <si>
    <t>再演等の受賞歴等</t>
    <phoneticPr fontId="4"/>
  </si>
  <si>
    <t>海外公演予定</t>
    <phoneticPr fontId="4"/>
  </si>
  <si>
    <t>完了済海外公演評価概要</t>
    <phoneticPr fontId="4"/>
  </si>
  <si>
    <t>新振付</t>
    <rPh sb="0" eb="3">
      <t>シンフリツケ</t>
    </rPh>
    <phoneticPr fontId="4"/>
  </si>
  <si>
    <t>助成対象経費
小計(A)</t>
    <rPh sb="0" eb="2">
      <t>ジョセイ</t>
    </rPh>
    <rPh sb="2" eb="4">
      <t>タイショウ</t>
    </rPh>
    <rPh sb="4" eb="6">
      <t>ケイヒ</t>
    </rPh>
    <rPh sb="7" eb="9">
      <t>ショウケイ</t>
    </rPh>
    <phoneticPr fontId="3"/>
  </si>
  <si>
    <t>消費税等仕入控除税額
小計(B)</t>
    <rPh sb="0" eb="6">
      <t>ショウヒゼイトウシイレ</t>
    </rPh>
    <rPh sb="6" eb="8">
      <t>コウジョ</t>
    </rPh>
    <rPh sb="8" eb="10">
      <t>ゼイガク</t>
    </rPh>
    <rPh sb="11" eb="13">
      <t>ショウケイ</t>
    </rPh>
    <phoneticPr fontId="3"/>
  </si>
  <si>
    <t>助成対象経費
小計(C)</t>
    <rPh sb="0" eb="2">
      <t>ジョセイ</t>
    </rPh>
    <rPh sb="2" eb="4">
      <t>タイショウ</t>
    </rPh>
    <rPh sb="4" eb="6">
      <t>ケイヒ</t>
    </rPh>
    <rPh sb="7" eb="9">
      <t>ショウケイ</t>
    </rPh>
    <phoneticPr fontId="3"/>
  </si>
  <si>
    <t>活動計画推進業務費</t>
    <rPh sb="0" eb="2">
      <t>カツドウ</t>
    </rPh>
    <rPh sb="2" eb="4">
      <t>ケイカク</t>
    </rPh>
    <rPh sb="4" eb="6">
      <t>スイシン</t>
    </rPh>
    <rPh sb="6" eb="8">
      <t>ギョウム</t>
    </rPh>
    <rPh sb="8" eb="9">
      <t>ヒ</t>
    </rPh>
    <phoneticPr fontId="3"/>
  </si>
  <si>
    <t>助成対象経費小計(C)
/助成対象経費合計</t>
    <rPh sb="0" eb="2">
      <t>ジョセイ</t>
    </rPh>
    <rPh sb="2" eb="4">
      <t>タイショウ</t>
    </rPh>
    <rPh sb="4" eb="6">
      <t>ケイヒ</t>
    </rPh>
    <rPh sb="6" eb="8">
      <t>ショウケイ</t>
    </rPh>
    <rPh sb="13" eb="15">
      <t>ジョセイ</t>
    </rPh>
    <rPh sb="15" eb="17">
      <t>タイショウ</t>
    </rPh>
    <rPh sb="17" eb="19">
      <t>ケイヒ</t>
    </rPh>
    <rPh sb="19" eb="21">
      <t>ゴウケイ</t>
    </rPh>
    <phoneticPr fontId="3"/>
  </si>
  <si>
    <t>①活動に対する予算額</t>
    <rPh sb="1" eb="3">
      <t>カツドウ</t>
    </rPh>
    <rPh sb="4" eb="5">
      <t>タイ</t>
    </rPh>
    <rPh sb="7" eb="10">
      <t>ヨサンガク</t>
    </rPh>
    <phoneticPr fontId="3"/>
  </si>
  <si>
    <t>②感染症対策要望額</t>
    <rPh sb="1" eb="4">
      <t>カンセンショウ</t>
    </rPh>
    <rPh sb="4" eb="6">
      <t>タイサク</t>
    </rPh>
    <rPh sb="6" eb="8">
      <t>ヨウボウ</t>
    </rPh>
    <rPh sb="8" eb="9">
      <t>ガク</t>
    </rPh>
    <phoneticPr fontId="3"/>
  </si>
  <si>
    <t>装束料</t>
    <rPh sb="0" eb="2">
      <t>ショウゾク</t>
    </rPh>
    <rPh sb="2" eb="3">
      <t>リョウ</t>
    </rPh>
    <phoneticPr fontId="7"/>
  </si>
  <si>
    <t>国際芸術交流支援事業</t>
    <rPh sb="0" eb="2">
      <t>コクサイ</t>
    </rPh>
    <rPh sb="2" eb="4">
      <t>ゲイジュツ</t>
    </rPh>
    <rPh sb="4" eb="6">
      <t>コウリュウ</t>
    </rPh>
    <rPh sb="6" eb="8">
      <t>シエン</t>
    </rPh>
    <rPh sb="8" eb="10">
      <t>ジギョウ</t>
    </rPh>
    <phoneticPr fontId="3"/>
  </si>
  <si>
    <t>団体名</t>
    <phoneticPr fontId="3"/>
  </si>
  <si>
    <t>特記事項</t>
    <rPh sb="0" eb="2">
      <t>トッキ</t>
    </rPh>
    <rPh sb="2" eb="4">
      <t>ジコウ</t>
    </rPh>
    <phoneticPr fontId="4"/>
  </si>
  <si>
    <t>他の助成事業等への応募状況、協賛者・後援者等</t>
    <rPh sb="0" eb="1">
      <t>ホカ</t>
    </rPh>
    <rPh sb="2" eb="4">
      <t>ジョセイ</t>
    </rPh>
    <rPh sb="4" eb="6">
      <t>ジギョウ</t>
    </rPh>
    <rPh sb="6" eb="7">
      <t>ナド</t>
    </rPh>
    <rPh sb="9" eb="11">
      <t>オウボ</t>
    </rPh>
    <rPh sb="11" eb="13">
      <t>ジョウキョウ</t>
    </rPh>
    <rPh sb="14" eb="16">
      <t>キョウサン</t>
    </rPh>
    <rPh sb="16" eb="17">
      <t>シャ</t>
    </rPh>
    <rPh sb="18" eb="20">
      <t>コウエン</t>
    </rPh>
    <rPh sb="20" eb="21">
      <t>シャ</t>
    </rPh>
    <rPh sb="21" eb="22">
      <t>ナド</t>
    </rPh>
    <phoneticPr fontId="3"/>
  </si>
  <si>
    <t>企画意図・目標
活動全体の</t>
    <rPh sb="8" eb="10">
      <t>カツドウ</t>
    </rPh>
    <rPh sb="10" eb="12">
      <t>ゼンタイ</t>
    </rPh>
    <phoneticPr fontId="4"/>
  </si>
  <si>
    <t>に係る目標等
芸術水準向上</t>
    <rPh sb="1" eb="2">
      <t>カカ</t>
    </rPh>
    <rPh sb="3" eb="5">
      <t>モクヒョウ</t>
    </rPh>
    <rPh sb="5" eb="6">
      <t>ナド</t>
    </rPh>
    <phoneticPr fontId="4"/>
  </si>
  <si>
    <t>に係る目標等
国際発信力強化</t>
    <rPh sb="1" eb="2">
      <t>カカ</t>
    </rPh>
    <rPh sb="3" eb="5">
      <t>モクヒョウ</t>
    </rPh>
    <rPh sb="5" eb="6">
      <t>ナド</t>
    </rPh>
    <phoneticPr fontId="4"/>
  </si>
  <si>
    <t>旅費</t>
    <rPh sb="0" eb="2">
      <t>リョヒ</t>
    </rPh>
    <phoneticPr fontId="3"/>
  </si>
  <si>
    <t>旅費</t>
    <rPh sb="0" eb="2">
      <t>リョヒ</t>
    </rPh>
    <phoneticPr fontId="7"/>
  </si>
  <si>
    <t>旅費</t>
    <rPh sb="0" eb="2">
      <t>リョヒ</t>
    </rPh>
    <phoneticPr fontId="7"/>
  </si>
  <si>
    <t>渡航費</t>
    <rPh sb="0" eb="3">
      <t>トコウヒ</t>
    </rPh>
    <phoneticPr fontId="7"/>
  </si>
  <si>
    <t>共同制作の相手方団体の選定理由及び期待される効果</t>
    <rPh sb="0" eb="2">
      <t>キョウドウ</t>
    </rPh>
    <rPh sb="2" eb="4">
      <t>セイサク</t>
    </rPh>
    <rPh sb="5" eb="7">
      <t>アイテ</t>
    </rPh>
    <rPh sb="7" eb="8">
      <t>カタ</t>
    </rPh>
    <rPh sb="8" eb="10">
      <t>ダンタイ</t>
    </rPh>
    <rPh sb="11" eb="13">
      <t>センテイ</t>
    </rPh>
    <rPh sb="13" eb="15">
      <t>リユウ</t>
    </rPh>
    <rPh sb="15" eb="16">
      <t>オヨ</t>
    </rPh>
    <rPh sb="17" eb="19">
      <t>キタイ</t>
    </rPh>
    <rPh sb="22" eb="24">
      <t>コウカ</t>
    </rPh>
    <phoneticPr fontId="3"/>
  </si>
  <si>
    <t>文芸費</t>
    <rPh sb="0" eb="2">
      <t>ブンゲイ</t>
    </rPh>
    <rPh sb="2" eb="3">
      <t>ヒ</t>
    </rPh>
    <phoneticPr fontId="3"/>
  </si>
  <si>
    <t>国際共同制作（国内公演）</t>
  </si>
  <si>
    <t>観客等の確保に関する取組</t>
    <rPh sb="0" eb="2">
      <t>カンキャク</t>
    </rPh>
    <rPh sb="2" eb="3">
      <t>ナド</t>
    </rPh>
    <rPh sb="4" eb="6">
      <t>カクホ</t>
    </rPh>
    <rPh sb="7" eb="8">
      <t>カン</t>
    </rPh>
    <rPh sb="10" eb="12">
      <t>トリクミ</t>
    </rPh>
    <phoneticPr fontId="3"/>
  </si>
  <si>
    <t>本活動の社会に対する波及効果</t>
    <rPh sb="0" eb="1">
      <t>ホン</t>
    </rPh>
    <rPh sb="1" eb="3">
      <t>カツドウ</t>
    </rPh>
    <rPh sb="4" eb="6">
      <t>シャカイ</t>
    </rPh>
    <rPh sb="7" eb="8">
      <t>タイ</t>
    </rPh>
    <rPh sb="10" eb="12">
      <t>ハキュウ</t>
    </rPh>
    <rPh sb="12" eb="14">
      <t>コウカ</t>
    </rPh>
    <phoneticPr fontId="3"/>
  </si>
  <si>
    <t>国内交通費</t>
    <rPh sb="0" eb="2">
      <t>コクナイ</t>
    </rPh>
    <rPh sb="2" eb="5">
      <t>コウツウヒ</t>
    </rPh>
    <phoneticPr fontId="7"/>
  </si>
  <si>
    <t>国内宿泊費</t>
    <rPh sb="0" eb="2">
      <t>コクナイ</t>
    </rPh>
    <rPh sb="2" eb="5">
      <t>シュクハクヒ</t>
    </rPh>
    <phoneticPr fontId="7"/>
  </si>
  <si>
    <t>出発日</t>
    <rPh sb="0" eb="3">
      <t>シュッパツビ</t>
    </rPh>
    <phoneticPr fontId="7"/>
  </si>
  <si>
    <t>帰国日</t>
    <rPh sb="0" eb="3">
      <t>キコクビ</t>
    </rPh>
    <phoneticPr fontId="3"/>
  </si>
  <si>
    <t>～</t>
    <phoneticPr fontId="7"/>
  </si>
  <si>
    <t>実施期間</t>
    <rPh sb="0" eb="2">
      <t>ジッシ</t>
    </rPh>
    <rPh sb="2" eb="4">
      <t>キカン</t>
    </rPh>
    <phoneticPr fontId="3"/>
  </si>
  <si>
    <t>公演実施日</t>
    <rPh sb="0" eb="2">
      <t>コウエン</t>
    </rPh>
    <rPh sb="2" eb="5">
      <t>ジッシビ</t>
    </rPh>
    <phoneticPr fontId="3"/>
  </si>
  <si>
    <t>実施場所（所在地）</t>
    <rPh sb="0" eb="2">
      <t>ジッシ</t>
    </rPh>
    <rPh sb="2" eb="4">
      <t>バショ</t>
    </rPh>
    <rPh sb="5" eb="8">
      <t>ショザイチ</t>
    </rPh>
    <phoneticPr fontId="3"/>
  </si>
  <si>
    <t>終了日</t>
    <rPh sb="0" eb="3">
      <t>シュウリョウビ</t>
    </rPh>
    <phoneticPr fontId="3"/>
  </si>
  <si>
    <t>公演回数</t>
    <rPh sb="0" eb="2">
      <t>コウエン</t>
    </rPh>
    <rPh sb="2" eb="4">
      <t>カイスウ</t>
    </rPh>
    <phoneticPr fontId="3"/>
  </si>
  <si>
    <t>計</t>
    <rPh sb="0" eb="1">
      <t>ケイ</t>
    </rPh>
    <phoneticPr fontId="3"/>
  </si>
  <si>
    <t>・市区町村）</t>
    <rPh sb="1" eb="3">
      <t>シク</t>
    </rPh>
    <rPh sb="3" eb="5">
      <t>チョウソン</t>
    </rPh>
    <phoneticPr fontId="3"/>
  </si>
  <si>
    <t>（都道府県</t>
    <rPh sb="1" eb="5">
      <t>トドウフケン</t>
    </rPh>
    <phoneticPr fontId="3"/>
  </si>
  <si>
    <t>実施場所</t>
    <rPh sb="0" eb="2">
      <t>ジッシ</t>
    </rPh>
    <rPh sb="2" eb="4">
      <t>バショ</t>
    </rPh>
    <phoneticPr fontId="7"/>
  </si>
  <si>
    <t>共同制作の相手方団体の役割・費用分担等</t>
    <rPh sb="0" eb="2">
      <t>キョウドウ</t>
    </rPh>
    <rPh sb="2" eb="4">
      <t>セイサク</t>
    </rPh>
    <rPh sb="5" eb="8">
      <t>アイテガタ</t>
    </rPh>
    <rPh sb="8" eb="10">
      <t>ダンタイ</t>
    </rPh>
    <rPh sb="11" eb="13">
      <t>ヤクワリ</t>
    </rPh>
    <rPh sb="14" eb="16">
      <t>ヒヨウ</t>
    </rPh>
    <rPh sb="16" eb="18">
      <t>ブンタン</t>
    </rPh>
    <rPh sb="18" eb="19">
      <t>トウ</t>
    </rPh>
    <phoneticPr fontId="3"/>
  </si>
  <si>
    <t>　本活動の内容</t>
    <rPh sb="1" eb="2">
      <t>ホン</t>
    </rPh>
    <rPh sb="2" eb="4">
      <t>カツドウ</t>
    </rPh>
    <rPh sb="5" eb="7">
      <t>ナイヨウ</t>
    </rPh>
    <phoneticPr fontId="3"/>
  </si>
  <si>
    <t>企画制作料</t>
    <rPh sb="0" eb="2">
      <t>キカク</t>
    </rPh>
    <rPh sb="2" eb="4">
      <t>セイサク</t>
    </rPh>
    <rPh sb="4" eb="5">
      <t>リョウ</t>
    </rPh>
    <phoneticPr fontId="7"/>
  </si>
  <si>
    <t>※文芸費・旅費は助成対象経費を除く。</t>
    <phoneticPr fontId="9"/>
  </si>
  <si>
    <t>※Ａ４用紙１枚に収まるように作成してください。</t>
    <phoneticPr fontId="7"/>
  </si>
  <si>
    <t>出演費・音楽費・文芸費※</t>
    <rPh sb="2" eb="3">
      <t>ヒ</t>
    </rPh>
    <rPh sb="4" eb="5">
      <t>オン</t>
    </rPh>
    <rPh sb="5" eb="6">
      <t>ラク</t>
    </rPh>
    <rPh sb="6" eb="7">
      <t>ヒ</t>
    </rPh>
    <rPh sb="8" eb="10">
      <t>ブンゲイ</t>
    </rPh>
    <rPh sb="10" eb="11">
      <t>ヒ</t>
    </rPh>
    <phoneticPr fontId="9"/>
  </si>
  <si>
    <t>謝金・旅費※・宣伝費等</t>
    <rPh sb="0" eb="2">
      <t>シャキン</t>
    </rPh>
    <rPh sb="3" eb="5">
      <t>リョヒ</t>
    </rPh>
    <rPh sb="7" eb="9">
      <t>センデン</t>
    </rPh>
    <rPh sb="9" eb="10">
      <t>ヒ</t>
    </rPh>
    <rPh sb="10" eb="11">
      <t>トウ</t>
    </rPh>
    <phoneticPr fontId="9"/>
  </si>
  <si>
    <t>プロンプター料</t>
    <rPh sb="6" eb="7">
      <t>リョウ</t>
    </rPh>
    <phoneticPr fontId="7"/>
  </si>
  <si>
    <t>独立行政法人日本芸術文化振興会理事長　殿</t>
    <phoneticPr fontId="3"/>
  </si>
  <si>
    <t>電話番号</t>
    <rPh sb="0" eb="2">
      <t>デンワ</t>
    </rPh>
    <rPh sb="2" eb="4">
      <t>バンゴウ</t>
    </rPh>
    <phoneticPr fontId="3"/>
  </si>
  <si>
    <t>担当者情報</t>
    <rPh sb="0" eb="3">
      <t>タントウシャ</t>
    </rPh>
    <rPh sb="3" eb="5">
      <t>ジョウホウ</t>
    </rPh>
    <phoneticPr fontId="3"/>
  </si>
  <si>
    <t>担当部署・所属</t>
    <rPh sb="0" eb="2">
      <t>タントウ</t>
    </rPh>
    <rPh sb="2" eb="4">
      <t>ブショ</t>
    </rPh>
    <rPh sb="5" eb="7">
      <t>ショゾク</t>
    </rPh>
    <phoneticPr fontId="3"/>
  </si>
  <si>
    <t>担当者電話番号</t>
    <rPh sb="0" eb="3">
      <t>タントウシャ</t>
    </rPh>
    <rPh sb="3" eb="5">
      <t>デンワ</t>
    </rPh>
    <rPh sb="5" eb="7">
      <t>バンゴウ</t>
    </rPh>
    <phoneticPr fontId="3"/>
  </si>
  <si>
    <t>（フリガナ）</t>
    <phoneticPr fontId="3"/>
  </si>
  <si>
    <t>時間外連絡先</t>
    <rPh sb="0" eb="6">
      <t>ジカンガイレンラクサキ</t>
    </rPh>
    <phoneticPr fontId="3"/>
  </si>
  <si>
    <t>氏名</t>
    <phoneticPr fontId="3"/>
  </si>
  <si>
    <t>担当者e-mail</t>
    <rPh sb="0" eb="3">
      <t>タントウシャ</t>
    </rPh>
    <phoneticPr fontId="3"/>
  </si>
  <si>
    <t>団体名</t>
    <rPh sb="0" eb="3">
      <t>ダンタイメイ</t>
    </rPh>
    <phoneticPr fontId="7"/>
  </si>
  <si>
    <t>活動名</t>
    <rPh sb="0" eb="3">
      <t>カツドウメイ</t>
    </rPh>
    <phoneticPr fontId="7"/>
  </si>
  <si>
    <t>空白</t>
    <rPh sb="0" eb="2">
      <t>クウハク</t>
    </rPh>
    <phoneticPr fontId="7"/>
  </si>
  <si>
    <t>感染症対策費</t>
    <rPh sb="0" eb="3">
      <t>カンセンショウ</t>
    </rPh>
    <rPh sb="3" eb="5">
      <t>タイサク</t>
    </rPh>
    <rPh sb="5" eb="6">
      <t>ヒ</t>
    </rPh>
    <phoneticPr fontId="3"/>
  </si>
  <si>
    <t>フリガナ</t>
    <phoneticPr fontId="7"/>
  </si>
  <si>
    <r>
      <t>支出予算書</t>
    </r>
    <r>
      <rPr>
        <sz val="14"/>
        <color theme="1"/>
        <rFont val="ＭＳ ゴシック"/>
        <family val="3"/>
        <charset val="128"/>
      </rPr>
      <t>（兼「消費税等仕入控除税額予算書」）</t>
    </r>
    <rPh sb="0" eb="2">
      <t>シシュツ</t>
    </rPh>
    <rPh sb="2" eb="4">
      <t>ヨサン</t>
    </rPh>
    <rPh sb="4" eb="5">
      <t>ショ</t>
    </rPh>
    <rPh sb="6" eb="7">
      <t>ケン</t>
    </rPh>
    <rPh sb="8" eb="11">
      <t>ショウヒゼイ</t>
    </rPh>
    <rPh sb="11" eb="12">
      <t>トウ</t>
    </rPh>
    <rPh sb="12" eb="14">
      <t>シイレ</t>
    </rPh>
    <rPh sb="14" eb="16">
      <t>コウジョ</t>
    </rPh>
    <rPh sb="16" eb="18">
      <t>ゼイガク</t>
    </rPh>
    <rPh sb="18" eb="21">
      <t>ヨサンショ</t>
    </rPh>
    <phoneticPr fontId="3"/>
  </si>
  <si>
    <t>支出</t>
    <rPh sb="0" eb="2">
      <t>シシュツ</t>
    </rPh>
    <phoneticPr fontId="3"/>
  </si>
  <si>
    <t>課税対象外小計</t>
    <rPh sb="0" eb="2">
      <t>カゼイ</t>
    </rPh>
    <rPh sb="2" eb="4">
      <t>タイショウ</t>
    </rPh>
    <rPh sb="4" eb="5">
      <t>ガイ</t>
    </rPh>
    <rPh sb="5" eb="7">
      <t>ショウケイ</t>
    </rPh>
    <phoneticPr fontId="7"/>
  </si>
  <si>
    <t>消費税等仕入控除税額計</t>
    <rPh sb="0" eb="3">
      <t>ショウヒゼイ</t>
    </rPh>
    <rPh sb="3" eb="4">
      <t>トウ</t>
    </rPh>
    <rPh sb="4" eb="6">
      <t>シイレ</t>
    </rPh>
    <rPh sb="6" eb="8">
      <t>コウジョ</t>
    </rPh>
    <rPh sb="8" eb="10">
      <t>ゼイガク</t>
    </rPh>
    <rPh sb="10" eb="11">
      <t>ケイ</t>
    </rPh>
    <phoneticPr fontId="7"/>
  </si>
  <si>
    <t>要選択</t>
    <rPh sb="0" eb="1">
      <t>ヨウ</t>
    </rPh>
    <rPh sb="1" eb="3">
      <t>センタク</t>
    </rPh>
    <phoneticPr fontId="7"/>
  </si>
  <si>
    <t>入場券内訳</t>
    <phoneticPr fontId="9"/>
  </si>
  <si>
    <t>活動内容</t>
    <phoneticPr fontId="7"/>
  </si>
  <si>
    <t>総表</t>
    <rPh sb="0" eb="2">
      <t>ソウヒョウ</t>
    </rPh>
    <phoneticPr fontId="7"/>
  </si>
  <si>
    <t>令和　年　月　日</t>
    <rPh sb="0" eb="2">
      <t>レイワ</t>
    </rPh>
    <rPh sb="3" eb="4">
      <t>ネン</t>
    </rPh>
    <rPh sb="5" eb="6">
      <t>ガツ</t>
    </rPh>
    <rPh sb="7" eb="8">
      <t>ニチ</t>
    </rPh>
    <phoneticPr fontId="7"/>
  </si>
  <si>
    <t>様式第4号(第7条関連)</t>
    <phoneticPr fontId="7"/>
  </si>
  <si>
    <t>令和４年度　文化芸術振興費補助金による
助　 成　 金　 交　 付　 申　 請　 書
国際芸術交流支援事業（国際共同制作・国内公演）</t>
    <rPh sb="6" eb="10">
      <t>ブンカゲイジュツ</t>
    </rPh>
    <rPh sb="10" eb="13">
      <t>シンコウヒ</t>
    </rPh>
    <rPh sb="13" eb="16">
      <t>ホジョキン</t>
    </rPh>
    <rPh sb="35" eb="36">
      <t>サル</t>
    </rPh>
    <rPh sb="38" eb="39">
      <t>ショウ</t>
    </rPh>
    <phoneticPr fontId="3"/>
  </si>
  <si>
    <t>該当する分野・ジャンルをプルダウンから選択してください。</t>
    <rPh sb="0" eb="2">
      <t>ガイトウ</t>
    </rPh>
    <rPh sb="4" eb="6">
      <t>ブンヤ</t>
    </rPh>
    <rPh sb="19" eb="21">
      <t>センタク</t>
    </rPh>
    <phoneticPr fontId="7"/>
  </si>
  <si>
    <t>以下の項目に変更がある場合、「変更理由書」の提出が必要です。
・住所、団体名、代表者職名、代表者氏名
・助成対象活動名</t>
    <rPh sb="32" eb="34">
      <t>ジュウショ</t>
    </rPh>
    <rPh sb="35" eb="37">
      <t>ダンタイ</t>
    </rPh>
    <rPh sb="37" eb="38">
      <t>メイ</t>
    </rPh>
    <rPh sb="39" eb="42">
      <t>ダイヒョウシャ</t>
    </rPh>
    <rPh sb="42" eb="44">
      <t>ショクメイ</t>
    </rPh>
    <rPh sb="45" eb="47">
      <t>ダイヒョウ</t>
    </rPh>
    <rPh sb="47" eb="48">
      <t>シャ</t>
    </rPh>
    <rPh sb="48" eb="50">
      <t>シメイ</t>
    </rPh>
    <rPh sb="52" eb="59">
      <t>ジョセイタイショウカツドウメイ</t>
    </rPh>
    <phoneticPr fontId="3"/>
  </si>
  <si>
    <t>チラシ等の広報に使用される具体的な活動名とフリガナを記入してください。</t>
    <phoneticPr fontId="3"/>
  </si>
  <si>
    <t>非表示</t>
    <rPh sb="0" eb="3">
      <t>ヒヒョウジ</t>
    </rPh>
    <phoneticPr fontId="7"/>
  </si>
  <si>
    <t>非表示
※公演事業支援は不使用！</t>
    <rPh sb="0" eb="3">
      <t>ヒヒョウジ</t>
    </rPh>
    <rPh sb="5" eb="7">
      <t>コウエン</t>
    </rPh>
    <rPh sb="7" eb="9">
      <t>ジギョウ</t>
    </rPh>
    <rPh sb="9" eb="11">
      <t>シエン</t>
    </rPh>
    <rPh sb="12" eb="15">
      <t>フシヨウ</t>
    </rPh>
    <phoneticPr fontId="3"/>
  </si>
  <si>
    <t>※水色のセルは自動入力されます。</t>
    <rPh sb="1" eb="3">
      <t>ミズイロ</t>
    </rPh>
    <rPh sb="7" eb="9">
      <t>ジドウ</t>
    </rPh>
    <rPh sb="9" eb="11">
      <t>ニュウリョク</t>
    </rPh>
    <phoneticPr fontId="7"/>
  </si>
  <si>
    <t>※公演が1日の場合は同じ日付をご記入ください。</t>
    <rPh sb="1" eb="3">
      <t>コウエン</t>
    </rPh>
    <phoneticPr fontId="3"/>
  </si>
  <si>
    <t>練習・仕込み・ばらしの期間は記入せず、公演期間を記入してください。(2022/4/1～2023/3/31）</t>
    <phoneticPr fontId="7"/>
  </si>
  <si>
    <t>※水色のセルは自動で入力されます。</t>
    <rPh sb="1" eb="3">
      <t>ミズイロ</t>
    </rPh>
    <rPh sb="7" eb="9">
      <t>ジドウ</t>
    </rPh>
    <rPh sb="10" eb="12">
      <t>ニュウリョク</t>
    </rPh>
    <phoneticPr fontId="7"/>
  </si>
  <si>
    <t>助成金の額</t>
    <rPh sb="0" eb="3">
      <t>ジョセイキン</t>
    </rPh>
    <rPh sb="4" eb="5">
      <t>ガク</t>
    </rPh>
    <phoneticPr fontId="7"/>
  </si>
  <si>
    <t>※金額を入力</t>
    <rPh sb="1" eb="3">
      <t>キンガク</t>
    </rPh>
    <rPh sb="4" eb="6">
      <t>ニュウリョク</t>
    </rPh>
    <phoneticPr fontId="7"/>
  </si>
  <si>
    <t>①内定額の範囲内②助成対象経費(C)の範囲内　で入力してください。</t>
    <phoneticPr fontId="7"/>
  </si>
  <si>
    <t>助成金交付申請書　個表</t>
    <rPh sb="0" eb="8">
      <t>ジョセイキンコウフシンセイショ</t>
    </rPh>
    <rPh sb="9" eb="11">
      <t>コヒョウ</t>
    </rPh>
    <phoneticPr fontId="7"/>
  </si>
  <si>
    <t>団体名</t>
    <rPh sb="0" eb="2">
      <t>ダンタイ</t>
    </rPh>
    <rPh sb="2" eb="3">
      <t>メイ</t>
    </rPh>
    <phoneticPr fontId="7"/>
  </si>
  <si>
    <t>助成対象活動名</t>
    <rPh sb="0" eb="2">
      <t>ジョセイ</t>
    </rPh>
    <rPh sb="2" eb="4">
      <t>タイショウ</t>
    </rPh>
    <rPh sb="4" eb="6">
      <t>カツドウ</t>
    </rPh>
    <rPh sb="6" eb="7">
      <t>メイ</t>
    </rPh>
    <phoneticPr fontId="7"/>
  </si>
  <si>
    <r>
      <t>※</t>
    </r>
    <r>
      <rPr>
        <b/>
        <sz val="14"/>
        <color rgb="FFC00000"/>
        <rFont val="ＭＳ ゴシック"/>
        <family val="3"/>
        <charset val="128"/>
      </rPr>
      <t>要望書からの変更不可。</t>
    </r>
    <r>
      <rPr>
        <b/>
        <sz val="14"/>
        <rFont val="ＭＳ ゴシック"/>
        <family val="3"/>
        <charset val="128"/>
      </rPr>
      <t xml:space="preserve">
　</t>
    </r>
    <r>
      <rPr>
        <b/>
        <sz val="12"/>
        <rFont val="ＭＳ ゴシック"/>
        <family val="3"/>
        <charset val="128"/>
      </rPr>
      <t>要望書の内容を転記してください。</t>
    </r>
    <rPh sb="1" eb="4">
      <t>ヨウボウショ</t>
    </rPh>
    <rPh sb="7" eb="9">
      <t>ヘンコウ</t>
    </rPh>
    <rPh sb="9" eb="11">
      <t>フカ</t>
    </rPh>
    <rPh sb="14" eb="17">
      <t>ヨウボウショ</t>
    </rPh>
    <rPh sb="18" eb="20">
      <t>ナイヨウ</t>
    </rPh>
    <rPh sb="21" eb="23">
      <t>テンキ</t>
    </rPh>
    <phoneticPr fontId="3"/>
  </si>
  <si>
    <r>
      <rPr>
        <b/>
        <sz val="14"/>
        <rFont val="ＭＳ ゴシック"/>
        <family val="3"/>
        <charset val="128"/>
      </rPr>
      <t>※</t>
    </r>
    <r>
      <rPr>
        <b/>
        <sz val="14"/>
        <color rgb="FFC00000"/>
        <rFont val="ＭＳ ゴシック"/>
        <family val="3"/>
        <charset val="128"/>
      </rPr>
      <t>要望書からの変更不可。</t>
    </r>
    <r>
      <rPr>
        <b/>
        <sz val="11"/>
        <color theme="1"/>
        <rFont val="ＭＳ ゴシック"/>
        <family val="3"/>
        <charset val="128"/>
      </rPr>
      <t xml:space="preserve">
　</t>
    </r>
    <r>
      <rPr>
        <b/>
        <sz val="12"/>
        <color theme="1"/>
        <rFont val="ＭＳ ゴシック"/>
        <family val="3"/>
        <charset val="128"/>
      </rPr>
      <t>要望書の内容を転記してください。</t>
    </r>
    <rPh sb="1" eb="4">
      <t>ヨウボウショ</t>
    </rPh>
    <rPh sb="7" eb="9">
      <t>ヘンコウ</t>
    </rPh>
    <rPh sb="9" eb="11">
      <t>フカ</t>
    </rPh>
    <rPh sb="14" eb="17">
      <t>ヨウボウショ</t>
    </rPh>
    <rPh sb="18" eb="20">
      <t>ナイヨウ</t>
    </rPh>
    <rPh sb="21" eb="23">
      <t>テンキ</t>
    </rPh>
    <phoneticPr fontId="3"/>
  </si>
  <si>
    <r>
      <t>※</t>
    </r>
    <r>
      <rPr>
        <b/>
        <sz val="14"/>
        <color rgb="FFC00000"/>
        <rFont val="ＭＳ ゴシック"/>
        <family val="3"/>
        <charset val="128"/>
      </rPr>
      <t>要望書からの変更不可。
　</t>
    </r>
    <r>
      <rPr>
        <b/>
        <sz val="12"/>
        <rFont val="ＭＳ ゴシック"/>
        <family val="3"/>
        <charset val="128"/>
      </rPr>
      <t>要望書の内容を転記してください。</t>
    </r>
    <r>
      <rPr>
        <sz val="14"/>
        <color theme="1"/>
        <rFont val="ＭＳ ゴシック"/>
        <family val="3"/>
        <charset val="128"/>
      </rPr>
      <t xml:space="preserve">
</t>
    </r>
    <rPh sb="1" eb="4">
      <t>ヨウボウショ</t>
    </rPh>
    <rPh sb="7" eb="9">
      <t>ヘンコウ</t>
    </rPh>
    <rPh sb="9" eb="11">
      <t>フカ</t>
    </rPh>
    <rPh sb="14" eb="17">
      <t>ヨウボウショ</t>
    </rPh>
    <rPh sb="18" eb="20">
      <t>ナイヨウ</t>
    </rPh>
    <rPh sb="21" eb="23">
      <t>テンキ</t>
    </rPh>
    <phoneticPr fontId="3"/>
  </si>
  <si>
    <t>※水色のセルは自動入力されます。</t>
    <rPh sb="1" eb="3">
      <t>ミズイロ</t>
    </rPh>
    <rPh sb="7" eb="11">
      <t>ジドウニュウリョク</t>
    </rPh>
    <phoneticPr fontId="3"/>
  </si>
  <si>
    <t>仕込み・ゲネプロ・ばらし・実施回数を入力してください。（公演日及び実施場所は総表よりデータが参照されます。）
用意されている行数（12行）を超えて行われる活動の場合は、全ての日程・会場についての詳細を記載した別紙を添付してください。</t>
    <rPh sb="0" eb="2">
      <t>シコ</t>
    </rPh>
    <rPh sb="13" eb="15">
      <t>ジッシ</t>
    </rPh>
    <rPh sb="15" eb="17">
      <t>カイスウ</t>
    </rPh>
    <rPh sb="18" eb="20">
      <t>ニュウリョク</t>
    </rPh>
    <phoneticPr fontId="3"/>
  </si>
  <si>
    <t xml:space="preserve">セル内で改行される場合は「ALT+ENTER」を同時に押して改行してください。
</t>
    <rPh sb="2" eb="3">
      <t>ナイ</t>
    </rPh>
    <rPh sb="4" eb="6">
      <t>カイギョウ</t>
    </rPh>
    <rPh sb="9" eb="11">
      <t>バアイ</t>
    </rPh>
    <rPh sb="24" eb="26">
      <t>ドウジ</t>
    </rPh>
    <rPh sb="27" eb="28">
      <t>オ</t>
    </rPh>
    <rPh sb="30" eb="32">
      <t>カイギョウ</t>
    </rPh>
    <phoneticPr fontId="4"/>
  </si>
  <si>
    <t>以下の項目に変更がある場合、「変更理由書」の提出が必要です。</t>
  </si>
  <si>
    <t>・実施時期（活動日、活動期間）、実施会場、実施回数</t>
  </si>
  <si>
    <t>・本活動の内容（演目、曲目、あらすじ、主な出演者、主なスタッフ等）</t>
  </si>
  <si>
    <t>・共催者、共同制作者</t>
  </si>
  <si>
    <t>※水色のセルは自動入力されます。</t>
    <rPh sb="1" eb="3">
      <t>ミズイロ</t>
    </rPh>
    <rPh sb="7" eb="11">
      <t>ジドウニュウリョク</t>
    </rPh>
    <phoneticPr fontId="7"/>
  </si>
  <si>
    <t>(B )=(A-課税対象外経費)*10/110</t>
    <rPh sb="8" eb="10">
      <t>カゼイ</t>
    </rPh>
    <rPh sb="10" eb="12">
      <t>タイショウ</t>
    </rPh>
    <rPh sb="12" eb="13">
      <t>ガイ</t>
    </rPh>
    <rPh sb="13" eb="15">
      <t>ケイヒ</t>
    </rPh>
    <phoneticPr fontId="7"/>
  </si>
  <si>
    <t>(C )=(A)-(B)</t>
    <phoneticPr fontId="7"/>
  </si>
  <si>
    <t>感染症対策経費上限額</t>
    <rPh sb="0" eb="7">
      <t>カンセンショウタイサクケイヒ</t>
    </rPh>
    <rPh sb="7" eb="10">
      <t>ジョウゲンガク</t>
    </rPh>
    <phoneticPr fontId="7"/>
  </si>
  <si>
    <t>小計（A）</t>
    <rPh sb="0" eb="2">
      <t>ショウケイ</t>
    </rPh>
    <phoneticPr fontId="7"/>
  </si>
  <si>
    <t>・会場名、使用席数、公演回数、入場券の基本単価</t>
    <rPh sb="1" eb="3">
      <t>カイジョウ</t>
    </rPh>
    <rPh sb="3" eb="4">
      <t>メイ</t>
    </rPh>
    <rPh sb="5" eb="7">
      <t>シヨウ</t>
    </rPh>
    <rPh sb="7" eb="9">
      <t>セキスウ</t>
    </rPh>
    <rPh sb="10" eb="12">
      <t>コウエン</t>
    </rPh>
    <rPh sb="12" eb="14">
      <t>カイスウ</t>
    </rPh>
    <rPh sb="15" eb="18">
      <t>ニュウジョウケン</t>
    </rPh>
    <rPh sb="19" eb="21">
      <t>キホン</t>
    </rPh>
    <rPh sb="21" eb="23">
      <t>タンカ</t>
    </rPh>
    <phoneticPr fontId="7"/>
  </si>
  <si>
    <t>400字以内でご記入ください。</t>
    <phoneticPr fontId="4"/>
  </si>
  <si>
    <t>感染症対策経費（助成対象経費(C)の10%を上限）</t>
    <rPh sb="5" eb="7">
      <t>ケイヒ</t>
    </rPh>
    <rPh sb="8" eb="10">
      <t>ジョセイ</t>
    </rPh>
    <phoneticPr fontId="3"/>
  </si>
  <si>
    <t>※水色のセルは自動入力されます。</t>
    <rPh sb="1" eb="3">
      <t>ミズイロ</t>
    </rPh>
    <rPh sb="7" eb="11">
      <t>ジドウニュウリョク</t>
    </rPh>
    <phoneticPr fontId="7"/>
  </si>
  <si>
    <t>感染症対策経費（支出予算書・小計Aより）</t>
    <rPh sb="0" eb="2">
      <t>カンセン</t>
    </rPh>
    <rPh sb="2" eb="3">
      <t>ショウ</t>
    </rPh>
    <rPh sb="3" eb="5">
      <t>タイサク</t>
    </rPh>
    <rPh sb="5" eb="7">
      <t>ケイヒ</t>
    </rPh>
    <rPh sb="8" eb="10">
      <t>シシュツ</t>
    </rPh>
    <rPh sb="10" eb="13">
      <t>ヨサンショ</t>
    </rPh>
    <rPh sb="14" eb="16">
      <t>ショウケイ</t>
    </rPh>
    <phoneticPr fontId="9"/>
  </si>
  <si>
    <r>
      <t>割引販売を行っている場合のみ、割引額の合計をマイナスで記入</t>
    </r>
    <r>
      <rPr>
        <b/>
        <sz val="10"/>
        <rFont val="ＭＳ ゴシック"/>
        <family val="3"/>
        <charset val="128"/>
      </rPr>
      <t>→</t>
    </r>
    <phoneticPr fontId="3"/>
  </si>
  <si>
    <t>交付を受けようとする助成金の額</t>
    <rPh sb="0" eb="2">
      <t>コウフ</t>
    </rPh>
    <rPh sb="3" eb="4">
      <t>ウ</t>
    </rPh>
    <rPh sb="10" eb="13">
      <t>ジョセイキン</t>
    </rPh>
    <rPh sb="14" eb="15">
      <t>ガク</t>
    </rPh>
    <phoneticPr fontId="7"/>
  </si>
  <si>
    <t>下記の活動を行いたいので、芸術文化振興基金助成金交付要綱第７条第１項の規定に基づき、
助成金の交付を申請します。</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</si>
</sst>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176" formatCode="#,##0_ "/>
    <numFmt numFmtId="177" formatCode="#,##0_);[Red]\(#,##0\)"/>
    <numFmt numFmtId="178" formatCode="#,##0_ ;[Red]\-#,##0\ "/>
    <numFmt numFmtId="179" formatCode="000"/>
    <numFmt numFmtId="180" formatCode="0.0%"/>
    <numFmt numFmtId="181" formatCode="&quot;¥&quot;#,##0_);[Red]\(&quot;¥&quot;#,##0\)"/>
    <numFmt numFmtId="182" formatCode="yyyy/m/d;@"/>
    <numFmt numFmtId="183" formatCode="[$-411]ggge&quot;年&quot;m&quot;月&quot;d&quot;日&quot;;@"/>
    <numFmt numFmtId="184" formatCode="m/d;@"/>
    <numFmt numFmtId="185" formatCode="General&quot;回&quot;"/>
    <numFmt numFmtId="186" formatCode="General;;"/>
    <numFmt numFmtId="187" formatCode="#,##0;&quot;△ &quot;#,##0"/>
    <numFmt numFmtId="188" formatCode="#,##0_ &quot;席&quot;"/>
    <numFmt numFmtId="189" formatCode="#,##0\ &quot;席&quot;\ ;[Red]\-#,##0\ &quot;席&quot;"/>
    <numFmt numFmtId="190" formatCode="#,##0_ &quot;枚&quot;"/>
    <numFmt numFmtId="191" formatCode="0.00_ ;[Red]\-0.00\ "/>
    <numFmt numFmtId="192" formatCode="&quot;外 &quot;#&quot; 件&quot;;;"/>
  </numFmts>
  <fonts count="46">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font>
    <font>
      <sz val="6"/>
      <name val="游ゴシック"/>
      <family val="3"/>
      <charset val="128"/>
    </font>
    <font>
      <sz val="11"/>
      <color theme="1"/>
      <name val="游ゴシック"/>
      <family val="3"/>
      <charset val="128"/>
      <scheme val="minor"/>
    </font>
    <font>
      <b/>
      <sz val="11"/>
      <color theme="1"/>
      <name val="游ゴシック"/>
      <family val="3"/>
      <charset val="128"/>
      <scheme val="minor"/>
    </font>
    <font>
      <sz val="6"/>
      <name val="游ゴシック"/>
      <family val="3"/>
      <charset val="128"/>
      <scheme val="minor"/>
    </font>
    <font>
      <sz val="9"/>
      <color indexed="81"/>
      <name val="MS P ゴシック"/>
      <family val="3"/>
      <charset val="128"/>
    </font>
    <font>
      <sz val="6"/>
      <name val="ＭＳ Ｐゴシック"/>
      <family val="3"/>
      <charset val="128"/>
    </font>
    <font>
      <sz val="11"/>
      <color indexed="81"/>
      <name val="ＭＳ Ｐゴシック"/>
      <family val="3"/>
      <charset val="128"/>
    </font>
    <font>
      <sz val="10"/>
      <color indexed="81"/>
      <name val="ＭＳ Ｐゴシック"/>
      <family val="3"/>
      <charset val="128"/>
    </font>
    <font>
      <b/>
      <sz val="11"/>
      <color indexed="81"/>
      <name val="ＭＳ Ｐゴシック"/>
      <family val="3"/>
      <charset val="128"/>
    </font>
    <font>
      <sz val="11"/>
      <name val="ＭＳ Ｐゴシック"/>
      <family val="3"/>
      <charset val="128"/>
    </font>
    <font>
      <sz val="14"/>
      <color theme="1"/>
      <name val="ＭＳ ゴシック"/>
      <family val="3"/>
      <charset val="128"/>
    </font>
    <font>
      <sz val="11"/>
      <color theme="1"/>
      <name val="游ゴシック"/>
      <family val="2"/>
      <scheme val="minor"/>
    </font>
    <font>
      <sz val="16"/>
      <color theme="1"/>
      <name val="ＭＳ ゴシック"/>
      <family val="3"/>
      <charset val="128"/>
    </font>
    <font>
      <sz val="11"/>
      <color theme="1"/>
      <name val="ＭＳ ゴシック"/>
      <family val="3"/>
      <charset val="128"/>
    </font>
    <font>
      <sz val="22"/>
      <color theme="1"/>
      <name val="ＭＳ ゴシック"/>
      <family val="3"/>
      <charset val="128"/>
    </font>
    <font>
      <sz val="18"/>
      <color theme="1"/>
      <name val="ＭＳ ゴシック"/>
      <family val="3"/>
      <charset val="128"/>
    </font>
    <font>
      <sz val="20"/>
      <color theme="1"/>
      <name val="ＭＳ ゴシック"/>
      <family val="3"/>
      <charset val="128"/>
    </font>
    <font>
      <sz val="11"/>
      <name val="ＭＳ ゴシック"/>
      <family val="3"/>
      <charset val="128"/>
    </font>
    <font>
      <sz val="11"/>
      <color rgb="FFFF0000"/>
      <name val="ＭＳ ゴシック"/>
      <family val="3"/>
      <charset val="128"/>
    </font>
    <font>
      <sz val="14"/>
      <name val="ＭＳ ゴシック"/>
      <family val="3"/>
      <charset val="128"/>
    </font>
    <font>
      <b/>
      <sz val="14"/>
      <color theme="1"/>
      <name val="ＭＳ ゴシック"/>
      <family val="3"/>
      <charset val="128"/>
    </font>
    <font>
      <sz val="12"/>
      <color theme="1"/>
      <name val="ＭＳ ゴシック"/>
      <family val="3"/>
      <charset val="128"/>
    </font>
    <font>
      <sz val="10"/>
      <color theme="1"/>
      <name val="ＭＳ ゴシック"/>
      <family val="3"/>
      <charset val="128"/>
    </font>
    <font>
      <sz val="10"/>
      <name val="ＭＳ ゴシック"/>
      <family val="3"/>
      <charset val="128"/>
    </font>
    <font>
      <sz val="8"/>
      <name val="ＭＳ ゴシック"/>
      <family val="3"/>
      <charset val="128"/>
    </font>
    <font>
      <sz val="14"/>
      <color rgb="FFFF0000"/>
      <name val="ＭＳ ゴシック"/>
      <family val="3"/>
      <charset val="128"/>
    </font>
    <font>
      <sz val="12"/>
      <name val="ＭＳ ゴシック"/>
      <family val="3"/>
      <charset val="128"/>
    </font>
    <font>
      <sz val="9"/>
      <color theme="1"/>
      <name val="ＭＳ ゴシック"/>
      <family val="3"/>
      <charset val="128"/>
    </font>
    <font>
      <sz val="16"/>
      <color rgb="FFC00000"/>
      <name val="ＭＳ ゴシック"/>
      <family val="3"/>
      <charset val="128"/>
    </font>
    <font>
      <sz val="11"/>
      <color rgb="FF0070C0"/>
      <name val="ＭＳ ゴシック"/>
      <family val="3"/>
      <charset val="128"/>
    </font>
    <font>
      <sz val="8"/>
      <color theme="1"/>
      <name val="ＭＳ ゴシック"/>
      <family val="3"/>
      <charset val="128"/>
    </font>
    <font>
      <sz val="14"/>
      <color rgb="FFC00000"/>
      <name val="ＭＳ ゴシック"/>
      <family val="3"/>
      <charset val="128"/>
    </font>
    <font>
      <b/>
      <sz val="14"/>
      <name val="ＭＳ ゴシック"/>
      <family val="3"/>
      <charset val="128"/>
    </font>
    <font>
      <b/>
      <sz val="16"/>
      <color theme="1"/>
      <name val="ＭＳ ゴシック"/>
      <family val="3"/>
      <charset val="128"/>
    </font>
    <font>
      <b/>
      <sz val="11"/>
      <color theme="1"/>
      <name val="ＭＳ ゴシック"/>
      <family val="3"/>
      <charset val="128"/>
    </font>
    <font>
      <b/>
      <sz val="14"/>
      <color rgb="FFC00000"/>
      <name val="ＭＳ ゴシック"/>
      <family val="3"/>
      <charset val="128"/>
    </font>
    <font>
      <b/>
      <sz val="12"/>
      <name val="ＭＳ ゴシック"/>
      <family val="3"/>
      <charset val="128"/>
    </font>
    <font>
      <b/>
      <sz val="12"/>
      <color theme="1"/>
      <name val="ＭＳ ゴシック"/>
      <family val="3"/>
      <charset val="128"/>
    </font>
    <font>
      <sz val="10.5"/>
      <color theme="1"/>
      <name val="ＭＳ ゴシック"/>
      <family val="3"/>
      <charset val="128"/>
    </font>
    <font>
      <sz val="11"/>
      <color theme="0"/>
      <name val="ＭＳ ゴシック"/>
      <family val="3"/>
      <charset val="128"/>
    </font>
    <font>
      <sz val="22"/>
      <name val="ＭＳ ゴシック"/>
      <family val="3"/>
      <charset val="128"/>
    </font>
    <font>
      <b/>
      <sz val="10"/>
      <name val="ＭＳ ゴシック"/>
      <family val="3"/>
      <charset val="128"/>
    </font>
  </fonts>
  <fills count="7">
    <fill>
      <patternFill patternType="none"/>
    </fill>
    <fill>
      <patternFill patternType="gray125"/>
    </fill>
    <fill>
      <patternFill patternType="solid">
        <fgColor rgb="FFC0C0C0"/>
        <bgColor indexed="64"/>
      </patternFill>
    </fill>
    <fill>
      <patternFill patternType="solid">
        <fgColor rgb="FFCCFFFF"/>
        <bgColor indexed="64"/>
      </patternFill>
    </fill>
    <fill>
      <patternFill patternType="solid">
        <fgColor rgb="FFEAEAEA"/>
        <bgColor indexed="64"/>
      </patternFill>
    </fill>
    <fill>
      <patternFill patternType="solid">
        <fgColor theme="2"/>
        <bgColor indexed="64"/>
      </patternFill>
    </fill>
    <fill>
      <patternFill patternType="solid">
        <fgColor rgb="FFFFFF00"/>
        <bgColor indexed="64"/>
      </patternFill>
    </fill>
  </fills>
  <borders count="122">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top/>
      <bottom/>
      <diagonal/>
    </border>
    <border>
      <left/>
      <right style="medium">
        <color indexed="64"/>
      </right>
      <top style="thin">
        <color indexed="64"/>
      </top>
      <bottom/>
      <diagonal/>
    </border>
    <border>
      <left/>
      <right style="medium">
        <color indexed="64"/>
      </right>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hair">
        <color indexed="64"/>
      </top>
      <bottom style="hair">
        <color indexed="64"/>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style="thin">
        <color indexed="64"/>
      </left>
      <right style="hair">
        <color indexed="64"/>
      </right>
      <top/>
      <bottom style="hair">
        <color indexed="64"/>
      </bottom>
      <diagonal/>
    </border>
    <border>
      <left/>
      <right/>
      <top/>
      <bottom style="medium">
        <color indexed="64"/>
      </bottom>
      <diagonal/>
    </border>
    <border>
      <left/>
      <right style="hair">
        <color indexed="64"/>
      </right>
      <top style="hair">
        <color indexed="64"/>
      </top>
      <bottom style="thin">
        <color indexed="64"/>
      </bottom>
      <diagonal/>
    </border>
    <border>
      <left style="hair">
        <color indexed="64"/>
      </left>
      <right/>
      <top/>
      <bottom/>
      <diagonal/>
    </border>
    <border>
      <left style="thin">
        <color indexed="64"/>
      </left>
      <right/>
      <top style="medium">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hair">
        <color indexed="64"/>
      </right>
      <top style="thin">
        <color indexed="64"/>
      </top>
      <bottom/>
      <diagonal/>
    </border>
    <border>
      <left/>
      <right style="hair">
        <color indexed="64"/>
      </right>
      <top/>
      <bottom/>
      <diagonal/>
    </border>
    <border>
      <left/>
      <right/>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hair">
        <color indexed="64"/>
      </right>
      <top style="thin">
        <color indexed="64"/>
      </top>
      <bottom/>
      <diagonal/>
    </border>
    <border>
      <left/>
      <right/>
      <top/>
      <bottom style="dotted">
        <color indexed="64"/>
      </bottom>
      <diagonal/>
    </border>
    <border>
      <left/>
      <right style="medium">
        <color indexed="64"/>
      </right>
      <top/>
      <bottom style="dotted">
        <color indexed="64"/>
      </bottom>
      <diagonal/>
    </border>
    <border>
      <left/>
      <right/>
      <top style="dotted">
        <color indexed="64"/>
      </top>
      <bottom/>
      <diagonal/>
    </border>
    <border>
      <left/>
      <right style="medium">
        <color indexed="64"/>
      </right>
      <top style="dotted">
        <color indexed="64"/>
      </top>
      <bottom/>
      <diagonal/>
    </border>
    <border>
      <left style="thin">
        <color indexed="64"/>
      </left>
      <right style="hair">
        <color indexed="64"/>
      </right>
      <top/>
      <bottom/>
      <diagonal/>
    </border>
    <border>
      <left style="thin">
        <color indexed="64"/>
      </left>
      <right style="hair">
        <color indexed="64"/>
      </right>
      <top/>
      <bottom style="dotted">
        <color indexed="64"/>
      </bottom>
      <diagonal/>
    </border>
    <border>
      <left style="thin">
        <color indexed="64"/>
      </left>
      <right style="hair">
        <color indexed="64"/>
      </right>
      <top style="dotted">
        <color indexed="64"/>
      </top>
      <bottom/>
      <diagonal/>
    </border>
    <border>
      <left style="hair">
        <color indexed="64"/>
      </left>
      <right style="hair">
        <color indexed="64"/>
      </right>
      <top/>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diagonalUp="1">
      <left style="thin">
        <color indexed="64"/>
      </left>
      <right style="thin">
        <color indexed="64"/>
      </right>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diagonalUp="1">
      <left style="thin">
        <color indexed="64"/>
      </left>
      <right style="thin">
        <color indexed="64"/>
      </right>
      <top style="thin">
        <color indexed="64"/>
      </top>
      <bottom style="hair">
        <color indexed="64"/>
      </bottom>
      <diagonal style="thin">
        <color indexed="64"/>
      </diagonal>
    </border>
    <border>
      <left style="hair">
        <color indexed="64"/>
      </left>
      <right style="thin">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style="hair">
        <color indexed="64"/>
      </bottom>
      <diagonal/>
    </border>
    <border>
      <left style="thin">
        <color indexed="64"/>
      </left>
      <right/>
      <top/>
      <bottom style="hair">
        <color indexed="64"/>
      </bottom>
      <diagonal/>
    </border>
    <border>
      <left style="hair">
        <color indexed="64"/>
      </left>
      <right/>
      <top/>
      <bottom style="dotted">
        <color indexed="64"/>
      </bottom>
      <diagonal/>
    </border>
    <border>
      <left style="hair">
        <color indexed="64"/>
      </left>
      <right/>
      <top style="thin">
        <color indexed="64"/>
      </top>
      <bottom/>
      <diagonal/>
    </border>
    <border>
      <left/>
      <right style="hair">
        <color indexed="64"/>
      </right>
      <top style="hair">
        <color indexed="64"/>
      </top>
      <bottom/>
      <diagonal/>
    </border>
    <border>
      <left style="hair">
        <color indexed="64"/>
      </left>
      <right/>
      <top/>
      <bottom style="thin">
        <color indexed="64"/>
      </bottom>
      <diagonal/>
    </border>
    <border diagonalUp="1">
      <left style="thin">
        <color indexed="64"/>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11">
    <xf numFmtId="0" fontId="0" fillId="0" borderId="0">
      <alignment vertical="center"/>
    </xf>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0" fontId="5" fillId="0" borderId="0">
      <alignment vertical="center"/>
    </xf>
    <xf numFmtId="38" fontId="5" fillId="0" borderId="0" applyFont="0" applyFill="0" applyBorder="0" applyAlignment="0" applyProtection="0">
      <alignment vertical="center"/>
    </xf>
    <xf numFmtId="0" fontId="13" fillId="0" borderId="0"/>
    <xf numFmtId="38" fontId="13" fillId="0" borderId="0" applyFont="0" applyFill="0" applyBorder="0" applyAlignment="0" applyProtection="0"/>
    <xf numFmtId="0" fontId="2" fillId="0" borderId="0">
      <alignment vertical="center"/>
    </xf>
    <xf numFmtId="0" fontId="15" fillId="0" borderId="0"/>
    <xf numFmtId="0" fontId="1" fillId="0" borderId="0">
      <alignment vertical="center"/>
    </xf>
    <xf numFmtId="0" fontId="1" fillId="0" borderId="0">
      <alignment vertical="center"/>
    </xf>
  </cellStyleXfs>
  <cellXfs count="794">
    <xf numFmtId="0" fontId="0" fillId="0" borderId="0" xfId="0">
      <alignment vertical="center"/>
    </xf>
    <xf numFmtId="0" fontId="5" fillId="0" borderId="1" xfId="3" applyFont="1" applyFill="1" applyBorder="1" applyAlignment="1">
      <alignment vertical="top"/>
    </xf>
    <xf numFmtId="0" fontId="5" fillId="0" borderId="0" xfId="3" applyFont="1" applyFill="1">
      <alignment vertical="center"/>
    </xf>
    <xf numFmtId="0" fontId="5" fillId="0" borderId="0" xfId="3" applyFill="1">
      <alignment vertical="center"/>
    </xf>
    <xf numFmtId="0" fontId="5" fillId="0" borderId="1" xfId="3" applyFont="1" applyFill="1" applyBorder="1">
      <alignment vertical="center"/>
    </xf>
    <xf numFmtId="0" fontId="6" fillId="0" borderId="1" xfId="3" applyFont="1" applyFill="1" applyBorder="1" applyAlignment="1">
      <alignment horizontal="center" vertical="center"/>
    </xf>
    <xf numFmtId="0" fontId="0" fillId="0" borderId="1" xfId="3" applyFont="1" applyFill="1" applyBorder="1" applyAlignment="1">
      <alignment vertical="top"/>
    </xf>
    <xf numFmtId="0" fontId="5" fillId="0" borderId="1" xfId="3" applyFont="1" applyFill="1" applyBorder="1" applyAlignment="1">
      <alignment horizontal="center" vertical="center"/>
    </xf>
    <xf numFmtId="0" fontId="6" fillId="0" borderId="1" xfId="3" applyFont="1" applyFill="1" applyBorder="1" applyAlignment="1">
      <alignment horizontal="center" vertical="center" shrinkToFit="1"/>
    </xf>
    <xf numFmtId="0" fontId="0" fillId="0" borderId="1" xfId="3" applyFont="1" applyFill="1" applyBorder="1" applyAlignment="1">
      <alignment vertical="top" shrinkToFit="1"/>
    </xf>
    <xf numFmtId="0" fontId="0" fillId="0" borderId="1" xfId="3" applyFont="1" applyFill="1" applyBorder="1" applyAlignment="1">
      <alignment horizontal="left" vertical="top" shrinkToFit="1"/>
    </xf>
    <xf numFmtId="0" fontId="0" fillId="0" borderId="1" xfId="3" applyFont="1" applyFill="1" applyBorder="1" applyAlignment="1">
      <alignment vertical="center" shrinkToFit="1"/>
    </xf>
    <xf numFmtId="0" fontId="5" fillId="0" borderId="0" xfId="3" applyFont="1" applyFill="1" applyAlignment="1">
      <alignment vertical="center" shrinkToFit="1"/>
    </xf>
    <xf numFmtId="0" fontId="0" fillId="0" borderId="1" xfId="3" applyFont="1" applyFill="1" applyBorder="1">
      <alignment vertical="center"/>
    </xf>
    <xf numFmtId="0" fontId="23" fillId="4" borderId="55" xfId="0" applyFont="1" applyFill="1" applyBorder="1" applyAlignment="1" applyProtection="1">
      <alignment horizontal="center" vertical="center" wrapText="1"/>
    </xf>
    <xf numFmtId="0" fontId="17" fillId="0" borderId="0" xfId="0" applyFont="1" applyFill="1" applyProtection="1">
      <alignment vertical="center"/>
    </xf>
    <xf numFmtId="0" fontId="21" fillId="4" borderId="55" xfId="0" applyFont="1" applyFill="1" applyBorder="1" applyAlignment="1" applyProtection="1">
      <alignment horizontal="center" vertical="center"/>
    </xf>
    <xf numFmtId="0" fontId="21" fillId="4" borderId="55" xfId="0" applyFont="1" applyFill="1" applyBorder="1" applyAlignment="1" applyProtection="1">
      <alignment horizontal="center" vertical="center" wrapText="1"/>
    </xf>
    <xf numFmtId="0" fontId="17" fillId="0" borderId="0" xfId="0" applyFont="1" applyFill="1" applyBorder="1" applyAlignment="1" applyProtection="1">
      <alignment vertical="top"/>
    </xf>
    <xf numFmtId="0" fontId="23" fillId="4" borderId="21" xfId="0" applyFont="1" applyFill="1" applyBorder="1" applyAlignment="1" applyProtection="1">
      <alignment horizontal="center" vertical="center" wrapText="1"/>
    </xf>
    <xf numFmtId="0" fontId="14" fillId="0" borderId="0" xfId="0" applyFont="1" applyFill="1" applyBorder="1" applyProtection="1">
      <alignment vertical="center"/>
    </xf>
    <xf numFmtId="0" fontId="14" fillId="0" borderId="0" xfId="0" applyFont="1" applyFill="1" applyBorder="1" applyAlignment="1" applyProtection="1">
      <alignment vertical="center" wrapText="1"/>
    </xf>
    <xf numFmtId="0" fontId="14" fillId="5" borderId="1" xfId="0" applyFont="1" applyFill="1" applyBorder="1" applyAlignment="1" applyProtection="1">
      <alignment horizontal="center" vertical="center" shrinkToFit="1"/>
    </xf>
    <xf numFmtId="179" fontId="26" fillId="5" borderId="44" xfId="0" applyNumberFormat="1" applyFont="1" applyFill="1" applyBorder="1" applyAlignment="1" applyProtection="1">
      <alignment horizontal="center" vertical="center"/>
    </xf>
    <xf numFmtId="0" fontId="14" fillId="5" borderId="55" xfId="0" applyFont="1" applyFill="1" applyBorder="1" applyAlignment="1" applyProtection="1">
      <alignment horizontal="center" vertical="center"/>
    </xf>
    <xf numFmtId="0" fontId="14" fillId="0" borderId="0" xfId="0" applyFont="1" applyFill="1" applyBorder="1" applyAlignment="1" applyProtection="1">
      <alignment vertical="top" wrapText="1"/>
    </xf>
    <xf numFmtId="0" fontId="14" fillId="5" borderId="21" xfId="0" applyFont="1" applyFill="1" applyBorder="1" applyAlignment="1" applyProtection="1">
      <alignment horizontal="center" vertical="center" wrapText="1"/>
    </xf>
    <xf numFmtId="0" fontId="25" fillId="5" borderId="94" xfId="0" applyFont="1" applyFill="1" applyBorder="1" applyAlignment="1" applyProtection="1">
      <alignment horizontal="center" vertical="center" wrapText="1"/>
    </xf>
    <xf numFmtId="0" fontId="14" fillId="5" borderId="97" xfId="0" applyFont="1" applyFill="1" applyBorder="1" applyAlignment="1" applyProtection="1">
      <alignment horizontal="center" vertical="center"/>
    </xf>
    <xf numFmtId="0" fontId="26" fillId="5" borderId="1" xfId="0" applyFont="1" applyFill="1" applyBorder="1" applyAlignment="1" applyProtection="1">
      <alignment horizontal="center" vertical="center"/>
    </xf>
    <xf numFmtId="0" fontId="14" fillId="0" borderId="1" xfId="0" applyFont="1" applyFill="1" applyBorder="1" applyAlignment="1" applyProtection="1">
      <alignment horizontal="center" vertical="center"/>
    </xf>
    <xf numFmtId="0" fontId="26" fillId="5" borderId="37" xfId="0" applyFont="1" applyFill="1" applyBorder="1" applyProtection="1">
      <alignment vertical="center"/>
    </xf>
    <xf numFmtId="0" fontId="26" fillId="5" borderId="44" xfId="0" applyFont="1" applyFill="1" applyBorder="1" applyAlignment="1" applyProtection="1">
      <alignment horizontal="right" vertical="center"/>
    </xf>
    <xf numFmtId="0" fontId="26" fillId="5" borderId="37" xfId="0" applyFont="1" applyFill="1" applyBorder="1" applyAlignment="1" applyProtection="1">
      <alignment horizontal="left" vertical="center"/>
    </xf>
    <xf numFmtId="0" fontId="26" fillId="5" borderId="45" xfId="0" applyFont="1" applyFill="1" applyBorder="1" applyProtection="1">
      <alignment vertical="center"/>
    </xf>
    <xf numFmtId="0" fontId="14" fillId="0" borderId="0" xfId="0" applyFont="1" applyFill="1" applyBorder="1" applyAlignment="1" applyProtection="1">
      <alignment vertical="center"/>
    </xf>
    <xf numFmtId="0" fontId="27" fillId="5" borderId="48" xfId="0" applyFont="1" applyFill="1" applyBorder="1" applyAlignment="1" applyProtection="1">
      <alignment horizontal="center" vertical="center" wrapText="1"/>
    </xf>
    <xf numFmtId="178" fontId="28" fillId="0" borderId="48" xfId="0" applyNumberFormat="1" applyFont="1" applyFill="1" applyBorder="1" applyAlignment="1" applyProtection="1">
      <alignment vertical="center" wrapText="1"/>
      <protection locked="0"/>
    </xf>
    <xf numFmtId="0" fontId="27" fillId="5" borderId="42" xfId="0" applyFont="1" applyFill="1" applyBorder="1" applyAlignment="1" applyProtection="1">
      <alignment horizontal="center" vertical="center" wrapText="1"/>
    </xf>
    <xf numFmtId="178" fontId="28" fillId="0" borderId="42" xfId="0" applyNumberFormat="1" applyFont="1" applyFill="1" applyBorder="1" applyAlignment="1" applyProtection="1">
      <alignment vertical="center" wrapText="1"/>
      <protection locked="0"/>
    </xf>
    <xf numFmtId="178" fontId="28" fillId="0" borderId="42" xfId="0" quotePrefix="1" applyNumberFormat="1" applyFont="1" applyFill="1" applyBorder="1" applyAlignment="1" applyProtection="1">
      <alignment vertical="center" wrapText="1"/>
      <protection locked="0"/>
    </xf>
    <xf numFmtId="178" fontId="28" fillId="0" borderId="56" xfId="0" quotePrefix="1" applyNumberFormat="1" applyFont="1" applyFill="1" applyBorder="1" applyAlignment="1" applyProtection="1">
      <alignment vertical="center" wrapText="1"/>
      <protection locked="0"/>
    </xf>
    <xf numFmtId="0" fontId="27" fillId="5" borderId="29" xfId="0" applyFont="1" applyFill="1" applyBorder="1" applyAlignment="1" applyProtection="1">
      <alignment horizontal="center" vertical="center" wrapText="1"/>
    </xf>
    <xf numFmtId="178" fontId="28" fillId="0" borderId="43" xfId="0" applyNumberFormat="1" applyFont="1" applyFill="1" applyBorder="1" applyAlignment="1" applyProtection="1">
      <alignment vertical="center" wrapText="1"/>
    </xf>
    <xf numFmtId="0" fontId="27" fillId="5" borderId="31" xfId="0" applyFont="1" applyFill="1" applyBorder="1" applyAlignment="1" applyProtection="1">
      <alignment horizontal="center" vertical="center" wrapText="1"/>
    </xf>
    <xf numFmtId="178" fontId="28" fillId="0" borderId="42" xfId="0" applyNumberFormat="1" applyFont="1" applyFill="1" applyBorder="1" applyAlignment="1" applyProtection="1">
      <alignment vertical="center" wrapText="1"/>
    </xf>
    <xf numFmtId="176" fontId="14" fillId="0" borderId="0" xfId="0" applyNumberFormat="1" applyFont="1" applyFill="1" applyBorder="1" applyAlignment="1" applyProtection="1">
      <alignment vertical="center"/>
    </xf>
    <xf numFmtId="49" fontId="14" fillId="0" borderId="44" xfId="0" applyNumberFormat="1" applyFont="1" applyFill="1" applyBorder="1" applyAlignment="1" applyProtection="1">
      <alignment horizontal="center" vertical="center"/>
      <protection locked="0"/>
    </xf>
    <xf numFmtId="0" fontId="14" fillId="0" borderId="37" xfId="0" applyFont="1" applyFill="1" applyBorder="1" applyAlignment="1" applyProtection="1">
      <alignment horizontal="center" vertical="center"/>
    </xf>
    <xf numFmtId="49" fontId="14" fillId="0" borderId="37" xfId="0" applyNumberFormat="1" applyFont="1" applyFill="1" applyBorder="1" applyAlignment="1" applyProtection="1">
      <alignment horizontal="center" vertical="center"/>
      <protection locked="0"/>
    </xf>
    <xf numFmtId="0" fontId="23" fillId="0" borderId="17" xfId="0" applyFont="1" applyFill="1" applyBorder="1" applyAlignment="1" applyProtection="1">
      <alignment vertical="center" wrapText="1"/>
      <protection locked="0"/>
    </xf>
    <xf numFmtId="182" fontId="14" fillId="0" borderId="37" xfId="0" applyNumberFormat="1" applyFont="1" applyFill="1" applyBorder="1" applyAlignment="1" applyProtection="1">
      <alignment horizontal="center" vertical="center"/>
    </xf>
    <xf numFmtId="14" fontId="14" fillId="0" borderId="44" xfId="0" applyNumberFormat="1" applyFont="1" applyFill="1" applyBorder="1" applyAlignment="1" applyProtection="1">
      <alignment horizontal="center" vertical="center"/>
      <protection locked="0"/>
    </xf>
    <xf numFmtId="14" fontId="14" fillId="0" borderId="45" xfId="0" applyNumberFormat="1" applyFont="1" applyFill="1" applyBorder="1" applyAlignment="1" applyProtection="1">
      <alignment horizontal="center" vertical="center"/>
      <protection locked="0"/>
    </xf>
    <xf numFmtId="0" fontId="23" fillId="0" borderId="44" xfId="0" applyFont="1" applyFill="1" applyBorder="1" applyAlignment="1" applyProtection="1">
      <alignment horizontal="center" vertical="center" shrinkToFit="1"/>
      <protection locked="0"/>
    </xf>
    <xf numFmtId="0" fontId="29" fillId="0" borderId="0" xfId="0" applyFont="1" applyFill="1" applyBorder="1" applyAlignment="1" applyProtection="1">
      <alignment vertical="center" wrapText="1"/>
    </xf>
    <xf numFmtId="0" fontId="16" fillId="0" borderId="37" xfId="0" applyFont="1" applyBorder="1" applyAlignment="1" applyProtection="1">
      <alignment horizontal="center" vertical="center" wrapText="1"/>
      <protection locked="0"/>
    </xf>
    <xf numFmtId="0" fontId="17" fillId="0" borderId="37" xfId="0" applyFont="1" applyBorder="1" applyAlignment="1" applyProtection="1">
      <alignment horizontal="left" vertical="top" wrapText="1"/>
      <protection locked="0"/>
    </xf>
    <xf numFmtId="0" fontId="17" fillId="0" borderId="46" xfId="0" applyFont="1" applyBorder="1" applyAlignment="1" applyProtection="1">
      <alignment horizontal="left" vertical="top" wrapText="1"/>
      <protection locked="0"/>
    </xf>
    <xf numFmtId="185" fontId="14" fillId="0" borderId="11" xfId="0" applyNumberFormat="1" applyFont="1" applyFill="1" applyBorder="1" applyAlignment="1" applyProtection="1">
      <alignment horizontal="center" vertical="top" shrinkToFit="1"/>
      <protection locked="0"/>
    </xf>
    <xf numFmtId="185" fontId="14" fillId="0" borderId="12" xfId="0" applyNumberFormat="1" applyFont="1" applyFill="1" applyBorder="1" applyAlignment="1" applyProtection="1">
      <alignment horizontal="center" vertical="top" shrinkToFit="1"/>
      <protection locked="0"/>
    </xf>
    <xf numFmtId="184" fontId="17" fillId="4" borderId="64" xfId="0" applyNumberFormat="1" applyFont="1" applyFill="1" applyBorder="1" applyAlignment="1" applyProtection="1">
      <alignment horizontal="center" vertical="top" shrinkToFit="1"/>
      <protection locked="0"/>
    </xf>
    <xf numFmtId="184" fontId="17" fillId="4" borderId="65" xfId="0" applyNumberFormat="1" applyFont="1" applyFill="1" applyBorder="1" applyAlignment="1" applyProtection="1">
      <alignment horizontal="center" vertical="top" shrinkToFit="1"/>
      <protection locked="0"/>
    </xf>
    <xf numFmtId="185" fontId="14" fillId="3" borderId="13" xfId="0" applyNumberFormat="1" applyFont="1" applyFill="1" applyBorder="1" applyAlignment="1" applyProtection="1">
      <alignment horizontal="center" vertical="top" shrinkToFit="1"/>
      <protection locked="0"/>
    </xf>
    <xf numFmtId="0" fontId="14" fillId="0" borderId="2" xfId="0" applyFont="1" applyBorder="1" applyAlignment="1" applyProtection="1">
      <alignment vertical="center" shrinkToFit="1"/>
      <protection locked="0"/>
    </xf>
    <xf numFmtId="0" fontId="14" fillId="0" borderId="3" xfId="0" applyFont="1" applyBorder="1" applyAlignment="1" applyProtection="1">
      <alignment vertical="center" shrinkToFit="1"/>
      <protection locked="0"/>
    </xf>
    <xf numFmtId="178" fontId="14" fillId="0" borderId="3" xfId="0" applyNumberFormat="1" applyFont="1" applyBorder="1" applyAlignment="1" applyProtection="1">
      <alignment horizontal="right" vertical="center" shrinkToFit="1"/>
      <protection locked="0"/>
    </xf>
    <xf numFmtId="178" fontId="14" fillId="0" borderId="3" xfId="0" applyNumberFormat="1" applyFont="1" applyBorder="1" applyAlignment="1" applyProtection="1">
      <alignment vertical="center" shrinkToFit="1"/>
      <protection locked="0"/>
    </xf>
    <xf numFmtId="191" fontId="14" fillId="0" borderId="3" xfId="0" applyNumberFormat="1" applyFont="1" applyBorder="1" applyAlignment="1" applyProtection="1">
      <alignment horizontal="right" vertical="center" shrinkToFit="1"/>
      <protection locked="0"/>
    </xf>
    <xf numFmtId="0" fontId="17" fillId="0" borderId="70" xfId="0" applyFont="1" applyBorder="1" applyAlignment="1" applyProtection="1">
      <alignment horizontal="center" vertical="center" shrinkToFit="1"/>
      <protection locked="0"/>
    </xf>
    <xf numFmtId="0" fontId="14" fillId="0" borderId="20" xfId="0" applyFont="1" applyBorder="1" applyAlignment="1" applyProtection="1">
      <alignment vertical="center" shrinkToFit="1"/>
      <protection locked="0"/>
    </xf>
    <xf numFmtId="0" fontId="14" fillId="0" borderId="12" xfId="0" applyFont="1" applyBorder="1" applyAlignment="1" applyProtection="1">
      <alignment vertical="center" shrinkToFit="1"/>
      <protection locked="0"/>
    </xf>
    <xf numFmtId="178" fontId="14" fillId="0" borderId="12" xfId="0" applyNumberFormat="1" applyFont="1" applyBorder="1" applyAlignment="1" applyProtection="1">
      <alignment horizontal="right" vertical="center" shrinkToFit="1"/>
      <protection locked="0"/>
    </xf>
    <xf numFmtId="178" fontId="14" fillId="0" borderId="12" xfId="0" applyNumberFormat="1" applyFont="1" applyBorder="1" applyAlignment="1" applyProtection="1">
      <alignment vertical="center" shrinkToFit="1"/>
      <protection locked="0"/>
    </xf>
    <xf numFmtId="191" fontId="14" fillId="0" borderId="12" xfId="0" applyNumberFormat="1" applyFont="1" applyBorder="1" applyAlignment="1" applyProtection="1">
      <alignment horizontal="right" vertical="center" shrinkToFit="1"/>
      <protection locked="0"/>
    </xf>
    <xf numFmtId="0" fontId="17" fillId="0" borderId="82" xfId="0" applyFont="1" applyBorder="1" applyAlignment="1" applyProtection="1">
      <alignment horizontal="center" vertical="center" shrinkToFit="1"/>
      <protection locked="0"/>
    </xf>
    <xf numFmtId="0" fontId="14" fillId="0" borderId="6" xfId="0" applyFont="1" applyBorder="1" applyAlignment="1" applyProtection="1">
      <alignment vertical="center" shrinkToFit="1"/>
      <protection locked="0"/>
    </xf>
    <xf numFmtId="0" fontId="14" fillId="0" borderId="13" xfId="0" applyFont="1" applyBorder="1" applyAlignment="1" applyProtection="1">
      <alignment vertical="center" shrinkToFit="1"/>
      <protection locked="0"/>
    </xf>
    <xf numFmtId="178" fontId="14" fillId="0" borderId="13" xfId="0" applyNumberFormat="1" applyFont="1" applyBorder="1" applyAlignment="1" applyProtection="1">
      <alignment horizontal="right" vertical="center" shrinkToFit="1"/>
      <protection locked="0"/>
    </xf>
    <xf numFmtId="178" fontId="14" fillId="0" borderId="13" xfId="0" applyNumberFormat="1" applyFont="1" applyBorder="1" applyAlignment="1" applyProtection="1">
      <alignment vertical="center" shrinkToFit="1"/>
      <protection locked="0"/>
    </xf>
    <xf numFmtId="191" fontId="14" fillId="0" borderId="13" xfId="0" applyNumberFormat="1" applyFont="1" applyBorder="1" applyAlignment="1" applyProtection="1">
      <alignment horizontal="right" vertical="center" shrinkToFit="1"/>
      <protection locked="0"/>
    </xf>
    <xf numFmtId="0" fontId="17" fillId="0" borderId="69" xfId="0" applyFont="1" applyBorder="1" applyAlignment="1" applyProtection="1">
      <alignment horizontal="center" vertical="center" shrinkToFit="1"/>
      <protection locked="0"/>
    </xf>
    <xf numFmtId="0" fontId="14" fillId="4" borderId="35" xfId="0" applyFont="1" applyFill="1" applyBorder="1" applyAlignment="1" applyProtection="1">
      <alignment vertical="center"/>
      <protection locked="0"/>
    </xf>
    <xf numFmtId="0" fontId="14" fillId="2" borderId="78" xfId="0" applyFont="1" applyFill="1" applyBorder="1" applyAlignment="1" applyProtection="1">
      <alignment vertical="center" shrinkToFit="1"/>
      <protection locked="0"/>
    </xf>
    <xf numFmtId="0" fontId="14" fillId="0" borderId="2" xfId="0" applyFont="1" applyFill="1" applyBorder="1" applyAlignment="1" applyProtection="1">
      <alignment vertical="center" shrinkToFit="1"/>
      <protection locked="0"/>
    </xf>
    <xf numFmtId="0" fontId="14" fillId="0" borderId="20" xfId="0" applyFont="1" applyFill="1" applyBorder="1" applyAlignment="1" applyProtection="1">
      <alignment vertical="center" shrinkToFit="1"/>
      <protection locked="0"/>
    </xf>
    <xf numFmtId="0" fontId="14" fillId="0" borderId="6" xfId="0" applyFont="1" applyFill="1" applyBorder="1" applyAlignment="1" applyProtection="1">
      <alignment vertical="center" shrinkToFit="1"/>
      <protection locked="0"/>
    </xf>
    <xf numFmtId="0" fontId="14" fillId="0" borderId="15" xfId="0" applyFont="1" applyFill="1" applyBorder="1" applyAlignment="1" applyProtection="1">
      <alignment vertical="center" textRotation="255"/>
    </xf>
    <xf numFmtId="0" fontId="14" fillId="5" borderId="1" xfId="0" applyFont="1" applyFill="1" applyBorder="1" applyAlignment="1" applyProtection="1">
      <alignment horizontal="center" vertical="center"/>
    </xf>
    <xf numFmtId="0" fontId="14" fillId="0" borderId="16" xfId="0" applyFont="1" applyFill="1" applyBorder="1" applyAlignment="1" applyProtection="1">
      <alignment vertical="top" wrapText="1"/>
    </xf>
    <xf numFmtId="0" fontId="26" fillId="5" borderId="44" xfId="0" applyFont="1" applyFill="1" applyBorder="1" applyAlignment="1" applyProtection="1">
      <alignment horizontal="center" vertical="center"/>
    </xf>
    <xf numFmtId="0" fontId="26" fillId="5" borderId="45" xfId="0" applyFont="1" applyFill="1" applyBorder="1" applyAlignment="1" applyProtection="1">
      <alignment horizontal="center" vertical="center"/>
    </xf>
    <xf numFmtId="0" fontId="14" fillId="5" borderId="1" xfId="0" applyFont="1" applyFill="1" applyBorder="1" applyAlignment="1" applyProtection="1">
      <alignment horizontal="center" vertical="center" wrapText="1"/>
    </xf>
    <xf numFmtId="0" fontId="26" fillId="5" borderId="37" xfId="0" applyFont="1" applyFill="1" applyBorder="1" applyAlignment="1" applyProtection="1">
      <alignment horizontal="center" vertical="center"/>
    </xf>
    <xf numFmtId="0" fontId="27" fillId="5" borderId="56" xfId="0" applyFont="1" applyFill="1" applyBorder="1" applyAlignment="1" applyProtection="1">
      <alignment horizontal="center" vertical="center" wrapText="1"/>
    </xf>
    <xf numFmtId="0" fontId="16" fillId="0" borderId="0" xfId="0" applyFont="1" applyProtection="1">
      <alignment vertical="center"/>
    </xf>
    <xf numFmtId="0" fontId="17" fillId="0" borderId="0" xfId="0" applyFont="1" applyProtection="1">
      <alignment vertical="center"/>
    </xf>
    <xf numFmtId="0" fontId="16" fillId="0" borderId="0" xfId="0" applyFont="1" applyBorder="1" applyAlignment="1" applyProtection="1">
      <alignment vertical="center" shrinkToFit="1"/>
    </xf>
    <xf numFmtId="0" fontId="17" fillId="0" borderId="0" xfId="0" applyFont="1" applyAlignment="1" applyProtection="1">
      <alignment vertical="center" wrapText="1"/>
    </xf>
    <xf numFmtId="0" fontId="19" fillId="0" borderId="0" xfId="0" applyFont="1" applyAlignment="1" applyProtection="1">
      <alignment vertical="center" wrapText="1"/>
    </xf>
    <xf numFmtId="0" fontId="19" fillId="0" borderId="0" xfId="0" applyFont="1" applyProtection="1">
      <alignment vertical="center"/>
    </xf>
    <xf numFmtId="0" fontId="20" fillId="0" borderId="0" xfId="0" applyFont="1" applyAlignment="1" applyProtection="1">
      <alignment horizontal="center" vertical="top" wrapText="1"/>
    </xf>
    <xf numFmtId="0" fontId="20" fillId="0" borderId="0" xfId="0" applyFont="1" applyAlignment="1" applyProtection="1">
      <alignment vertical="top" shrinkToFit="1"/>
    </xf>
    <xf numFmtId="0" fontId="21" fillId="0" borderId="0" xfId="0" applyFont="1" applyAlignment="1" applyProtection="1">
      <alignment vertical="center" wrapText="1"/>
    </xf>
    <xf numFmtId="0" fontId="14" fillId="0" borderId="0" xfId="0" applyFont="1" applyAlignment="1" applyProtection="1">
      <alignment vertical="top"/>
    </xf>
    <xf numFmtId="0" fontId="22" fillId="0" borderId="0" xfId="0" applyFont="1" applyAlignment="1" applyProtection="1">
      <alignment vertical="center" wrapText="1"/>
    </xf>
    <xf numFmtId="49" fontId="19" fillId="0" borderId="0" xfId="0" applyNumberFormat="1" applyFont="1" applyProtection="1">
      <alignment vertical="center"/>
    </xf>
    <xf numFmtId="0" fontId="14" fillId="0" borderId="0" xfId="0" applyFont="1" applyAlignment="1" applyProtection="1">
      <alignment vertical="top" wrapText="1"/>
    </xf>
    <xf numFmtId="0" fontId="17" fillId="0" borderId="0" xfId="0" applyFont="1" applyProtection="1">
      <alignment vertical="center"/>
      <protection locked="0"/>
    </xf>
    <xf numFmtId="0" fontId="17" fillId="0" borderId="0" xfId="0" applyFont="1" applyFill="1" applyProtection="1">
      <alignment vertical="center"/>
      <protection locked="0"/>
    </xf>
    <xf numFmtId="0" fontId="17" fillId="0" borderId="0" xfId="0" applyFont="1" applyFill="1" applyAlignment="1" applyProtection="1">
      <alignment vertical="top" wrapText="1"/>
      <protection locked="0"/>
    </xf>
    <xf numFmtId="0" fontId="32" fillId="0" borderId="25" xfId="0" applyFont="1" applyFill="1" applyBorder="1" applyAlignment="1" applyProtection="1">
      <alignment vertical="top" wrapText="1"/>
      <protection locked="0"/>
    </xf>
    <xf numFmtId="0" fontId="17" fillId="0" borderId="0" xfId="0" applyFont="1" applyFill="1" applyAlignment="1" applyProtection="1">
      <alignment vertical="center" wrapText="1"/>
      <protection locked="0"/>
    </xf>
    <xf numFmtId="0" fontId="33" fillId="0" borderId="0" xfId="0" applyFont="1" applyFill="1" applyProtection="1">
      <alignment vertical="center"/>
      <protection locked="0"/>
    </xf>
    <xf numFmtId="0" fontId="17" fillId="0" borderId="0" xfId="0" applyFont="1" applyFill="1" applyAlignment="1" applyProtection="1">
      <alignment horizontal="center" vertical="center"/>
      <protection locked="0"/>
    </xf>
    <xf numFmtId="0" fontId="17" fillId="0" borderId="0" xfId="0" applyFont="1" applyFill="1" applyAlignment="1" applyProtection="1">
      <alignment vertical="center"/>
      <protection locked="0"/>
    </xf>
    <xf numFmtId="0" fontId="17" fillId="0" borderId="0" xfId="0" applyFont="1" applyBorder="1" applyAlignment="1" applyProtection="1">
      <alignment vertical="center"/>
    </xf>
    <xf numFmtId="0" fontId="20" fillId="0" borderId="0" xfId="0" applyFont="1" applyBorder="1" applyAlignment="1" applyProtection="1">
      <alignment vertical="center"/>
    </xf>
    <xf numFmtId="0" fontId="17" fillId="0" borderId="0" xfId="0" applyFont="1" applyBorder="1" applyAlignment="1" applyProtection="1">
      <alignment vertical="center" shrinkToFit="1"/>
    </xf>
    <xf numFmtId="178" fontId="17" fillId="0" borderId="0" xfId="0" applyNumberFormat="1" applyFont="1" applyBorder="1" applyAlignment="1" applyProtection="1">
      <alignment horizontal="right" vertical="center" shrinkToFit="1"/>
    </xf>
    <xf numFmtId="178" fontId="17" fillId="0" borderId="0" xfId="0" applyNumberFormat="1" applyFont="1" applyBorder="1" applyAlignment="1" applyProtection="1">
      <alignment vertical="center"/>
    </xf>
    <xf numFmtId="191" fontId="17" fillId="0" borderId="0" xfId="0" applyNumberFormat="1" applyFont="1" applyBorder="1" applyAlignment="1" applyProtection="1">
      <alignment vertical="center" shrinkToFit="1"/>
    </xf>
    <xf numFmtId="178" fontId="14" fillId="0" borderId="0" xfId="4" applyNumberFormat="1" applyFont="1" applyBorder="1" applyAlignment="1" applyProtection="1">
      <alignment vertical="center"/>
    </xf>
    <xf numFmtId="178" fontId="17" fillId="0" borderId="0" xfId="4" applyNumberFormat="1" applyFont="1" applyBorder="1" applyAlignment="1" applyProtection="1">
      <alignment vertical="center"/>
    </xf>
    <xf numFmtId="178" fontId="14" fillId="0" borderId="0" xfId="4" applyNumberFormat="1" applyFont="1" applyBorder="1" applyAlignment="1" applyProtection="1">
      <alignment horizontal="center" vertical="center"/>
    </xf>
    <xf numFmtId="0" fontId="14" fillId="0" borderId="0" xfId="0" applyFont="1" applyBorder="1" applyAlignment="1" applyProtection="1">
      <alignment vertical="center"/>
    </xf>
    <xf numFmtId="0" fontId="14" fillId="0" borderId="0" xfId="0" applyFont="1" applyBorder="1" applyAlignment="1" applyProtection="1">
      <alignment horizontal="right" vertical="center" shrinkToFit="1"/>
    </xf>
    <xf numFmtId="0" fontId="14" fillId="0" borderId="0" xfId="0" applyFont="1" applyBorder="1" applyAlignment="1" applyProtection="1">
      <alignment vertical="center" shrinkToFit="1"/>
    </xf>
    <xf numFmtId="0" fontId="14" fillId="3" borderId="24" xfId="0" applyFont="1" applyFill="1" applyBorder="1" applyAlignment="1" applyProtection="1">
      <alignment vertical="center" wrapText="1" shrinkToFit="1"/>
    </xf>
    <xf numFmtId="178" fontId="14" fillId="0" borderId="0" xfId="0" applyNumberFormat="1" applyFont="1" applyBorder="1" applyAlignment="1" applyProtection="1">
      <alignment horizontal="right" vertical="center" shrinkToFit="1"/>
    </xf>
    <xf numFmtId="178" fontId="14" fillId="0" borderId="0" xfId="0" applyNumberFormat="1" applyFont="1" applyBorder="1" applyAlignment="1" applyProtection="1">
      <alignment horizontal="right" shrinkToFit="1"/>
    </xf>
    <xf numFmtId="178" fontId="14" fillId="0" borderId="0" xfId="0" applyNumberFormat="1" applyFont="1" applyBorder="1" applyAlignment="1" applyProtection="1">
      <alignment vertical="center"/>
    </xf>
    <xf numFmtId="191" fontId="14" fillId="0" borderId="0" xfId="0" applyNumberFormat="1" applyFont="1" applyBorder="1" applyAlignment="1" applyProtection="1">
      <alignment vertical="center" shrinkToFit="1"/>
    </xf>
    <xf numFmtId="0" fontId="14" fillId="6" borderId="1" xfId="0" applyFont="1" applyFill="1" applyBorder="1" applyAlignment="1" applyProtection="1">
      <alignment vertical="center"/>
    </xf>
    <xf numFmtId="0" fontId="19" fillId="0" borderId="0" xfId="0" applyFont="1" applyBorder="1" applyAlignment="1" applyProtection="1">
      <alignment vertical="center"/>
    </xf>
    <xf numFmtId="0" fontId="31" fillId="0" borderId="0" xfId="3" applyFont="1" applyBorder="1" applyAlignment="1" applyProtection="1">
      <alignment vertical="center"/>
    </xf>
    <xf numFmtId="0" fontId="14" fillId="2" borderId="40" xfId="3" applyFont="1" applyFill="1" applyBorder="1" applyAlignment="1" applyProtection="1">
      <alignment vertical="center"/>
    </xf>
    <xf numFmtId="0" fontId="25" fillId="2" borderId="79" xfId="3" applyFont="1" applyFill="1" applyBorder="1" applyAlignment="1" applyProtection="1">
      <alignment vertical="center"/>
    </xf>
    <xf numFmtId="0" fontId="25" fillId="2" borderId="112" xfId="3" applyFont="1" applyFill="1" applyBorder="1" applyAlignment="1" applyProtection="1">
      <alignment vertical="center" shrinkToFit="1"/>
    </xf>
    <xf numFmtId="0" fontId="25" fillId="2" borderId="15" xfId="3" applyFont="1" applyFill="1" applyBorder="1" applyAlignment="1" applyProtection="1">
      <alignment vertical="center"/>
    </xf>
    <xf numFmtId="0" fontId="25" fillId="2" borderId="35" xfId="3" applyFont="1" applyFill="1" applyBorder="1" applyAlignment="1" applyProtection="1">
      <alignment vertical="center"/>
    </xf>
    <xf numFmtId="178" fontId="17" fillId="2" borderId="1" xfId="4" applyNumberFormat="1" applyFont="1" applyFill="1" applyBorder="1" applyAlignment="1" applyProtection="1">
      <alignment horizontal="center" vertical="center" shrinkToFit="1"/>
    </xf>
    <xf numFmtId="178" fontId="17" fillId="0" borderId="0" xfId="2" applyNumberFormat="1" applyFont="1" applyBorder="1" applyAlignment="1" applyProtection="1">
      <alignment vertical="center"/>
    </xf>
    <xf numFmtId="191" fontId="17" fillId="0" borderId="0" xfId="2" applyNumberFormat="1" applyFont="1" applyBorder="1" applyAlignment="1" applyProtection="1">
      <alignment vertical="center" shrinkToFit="1"/>
    </xf>
    <xf numFmtId="0" fontId="25" fillId="2" borderId="23" xfId="3" applyFont="1" applyFill="1" applyBorder="1" applyAlignment="1" applyProtection="1">
      <alignment vertical="center"/>
    </xf>
    <xf numFmtId="178" fontId="14" fillId="3" borderId="43" xfId="4" applyNumberFormat="1" applyFont="1" applyFill="1" applyBorder="1" applyAlignment="1" applyProtection="1">
      <alignment horizontal="right" vertical="center" shrinkToFit="1"/>
    </xf>
    <xf numFmtId="178" fontId="26" fillId="0" borderId="0" xfId="2" applyNumberFormat="1" applyFont="1" applyBorder="1" applyAlignment="1" applyProtection="1">
      <alignment horizontal="left" vertical="center"/>
    </xf>
    <xf numFmtId="191" fontId="26" fillId="0" borderId="0" xfId="2" applyNumberFormat="1" applyFont="1" applyBorder="1" applyAlignment="1" applyProtection="1">
      <alignment horizontal="left" vertical="center" shrinkToFit="1"/>
    </xf>
    <xf numFmtId="178" fontId="14" fillId="3" borderId="42" xfId="4" applyNumberFormat="1" applyFont="1" applyFill="1" applyBorder="1" applyAlignment="1" applyProtection="1">
      <alignment horizontal="right" vertical="center" shrinkToFit="1"/>
    </xf>
    <xf numFmtId="0" fontId="14" fillId="5" borderId="40" xfId="3" applyFont="1" applyFill="1" applyBorder="1" applyAlignment="1" applyProtection="1">
      <alignment horizontal="left" vertical="center"/>
    </xf>
    <xf numFmtId="0" fontId="14" fillId="5" borderId="3" xfId="3" applyFont="1" applyFill="1" applyBorder="1" applyAlignment="1" applyProtection="1">
      <alignment vertical="center"/>
    </xf>
    <xf numFmtId="0" fontId="14" fillId="5" borderId="112" xfId="0" applyFont="1" applyFill="1" applyBorder="1" applyAlignment="1" applyProtection="1">
      <alignment vertical="center" shrinkToFit="1"/>
    </xf>
    <xf numFmtId="0" fontId="14" fillId="5" borderId="15" xfId="3" applyFont="1" applyFill="1" applyBorder="1" applyAlignment="1" applyProtection="1">
      <alignment horizontal="left" vertical="center"/>
    </xf>
    <xf numFmtId="0" fontId="14" fillId="5" borderId="35" xfId="3" applyFont="1" applyFill="1" applyBorder="1" applyAlignment="1" applyProtection="1">
      <alignment horizontal="left" vertical="center"/>
    </xf>
    <xf numFmtId="178" fontId="14" fillId="3" borderId="55" xfId="4" applyNumberFormat="1" applyFont="1" applyFill="1" applyBorder="1" applyAlignment="1" applyProtection="1">
      <alignment horizontal="right" vertical="center" shrinkToFit="1"/>
    </xf>
    <xf numFmtId="0" fontId="14" fillId="5" borderId="90" xfId="3" applyFont="1" applyFill="1" applyBorder="1" applyAlignment="1" applyProtection="1">
      <alignment horizontal="left" vertical="center"/>
    </xf>
    <xf numFmtId="0" fontId="14" fillId="5" borderId="9" xfId="0" applyFont="1" applyFill="1" applyBorder="1" applyAlignment="1" applyProtection="1">
      <alignment vertical="center"/>
    </xf>
    <xf numFmtId="0" fontId="14" fillId="5" borderId="29" xfId="3" applyFont="1" applyFill="1" applyBorder="1" applyAlignment="1" applyProtection="1">
      <alignment vertical="center" shrinkToFit="1"/>
    </xf>
    <xf numFmtId="0" fontId="14" fillId="5" borderId="49" xfId="3" applyFont="1" applyFill="1" applyBorder="1" applyAlignment="1" applyProtection="1">
      <alignment horizontal="left" vertical="center"/>
    </xf>
    <xf numFmtId="0" fontId="14" fillId="5" borderId="70" xfId="3" applyFont="1" applyFill="1" applyBorder="1" applyAlignment="1" applyProtection="1">
      <alignment horizontal="left" vertical="center"/>
    </xf>
    <xf numFmtId="178" fontId="14" fillId="0" borderId="0" xfId="2" applyNumberFormat="1" applyFont="1" applyFill="1" applyBorder="1" applyAlignment="1" applyProtection="1">
      <alignment vertical="center" shrinkToFit="1"/>
    </xf>
    <xf numFmtId="0" fontId="17" fillId="0" borderId="1" xfId="0" applyFont="1" applyBorder="1" applyAlignment="1" applyProtection="1">
      <alignment horizontal="center" vertical="center" shrinkToFit="1"/>
    </xf>
    <xf numFmtId="0" fontId="14" fillId="5" borderId="66" xfId="3" applyFont="1" applyFill="1" applyBorder="1" applyAlignment="1" applyProtection="1">
      <alignment horizontal="left" vertical="center"/>
    </xf>
    <xf numFmtId="0" fontId="14" fillId="5" borderId="10" xfId="0" applyFont="1" applyFill="1" applyBorder="1" applyAlignment="1" applyProtection="1">
      <alignment vertical="center"/>
    </xf>
    <xf numFmtId="0" fontId="14" fillId="5" borderId="64" xfId="3" applyFont="1" applyFill="1" applyBorder="1" applyAlignment="1" applyProtection="1">
      <alignment vertical="center" shrinkToFit="1"/>
    </xf>
    <xf numFmtId="0" fontId="14" fillId="5" borderId="65" xfId="3" applyFont="1" applyFill="1" applyBorder="1" applyAlignment="1" applyProtection="1">
      <alignment horizontal="left" vertical="center"/>
    </xf>
    <xf numFmtId="0" fontId="14" fillId="5" borderId="69" xfId="3" applyFont="1" applyFill="1" applyBorder="1" applyAlignment="1" applyProtection="1">
      <alignment horizontal="left" vertical="center"/>
    </xf>
    <xf numFmtId="178" fontId="14" fillId="3" borderId="21" xfId="4" applyNumberFormat="1" applyFont="1" applyFill="1" applyBorder="1" applyAlignment="1" applyProtection="1">
      <alignment horizontal="right" vertical="center" shrinkToFit="1"/>
    </xf>
    <xf numFmtId="0" fontId="17" fillId="3" borderId="1" xfId="0" applyFont="1" applyFill="1" applyBorder="1" applyAlignment="1" applyProtection="1">
      <alignment horizontal="center" vertical="center"/>
    </xf>
    <xf numFmtId="0" fontId="14" fillId="5" borderId="38" xfId="3" applyFont="1" applyFill="1" applyBorder="1" applyAlignment="1" applyProtection="1">
      <alignment horizontal="left" vertical="center"/>
    </xf>
    <xf numFmtId="0" fontId="14" fillId="5" borderId="39" xfId="3" applyFont="1" applyFill="1" applyBorder="1" applyAlignment="1" applyProtection="1">
      <alignment vertical="center"/>
    </xf>
    <xf numFmtId="0" fontId="14" fillId="5" borderId="51" xfId="0" applyFont="1" applyFill="1" applyBorder="1" applyAlignment="1" applyProtection="1">
      <alignment vertical="center" shrinkToFit="1"/>
    </xf>
    <xf numFmtId="0" fontId="14" fillId="5" borderId="37" xfId="3" applyFont="1" applyFill="1" applyBorder="1" applyAlignment="1" applyProtection="1">
      <alignment horizontal="left" vertical="center"/>
    </xf>
    <xf numFmtId="0" fontId="14" fillId="5" borderId="45" xfId="3" applyFont="1" applyFill="1" applyBorder="1" applyAlignment="1" applyProtection="1">
      <alignment horizontal="left" vertical="center"/>
    </xf>
    <xf numFmtId="178" fontId="14" fillId="3" borderId="1" xfId="4" applyNumberFormat="1" applyFont="1" applyFill="1" applyBorder="1" applyAlignment="1" applyProtection="1">
      <alignment horizontal="right" vertical="center" shrinkToFit="1"/>
    </xf>
    <xf numFmtId="0" fontId="25" fillId="2" borderId="56" xfId="3" applyFont="1" applyFill="1" applyBorder="1" applyAlignment="1" applyProtection="1">
      <alignment vertical="center"/>
    </xf>
    <xf numFmtId="0" fontId="25" fillId="0" borderId="0" xfId="3" applyFont="1" applyBorder="1" applyAlignment="1" applyProtection="1">
      <alignment vertical="center"/>
    </xf>
    <xf numFmtId="0" fontId="14" fillId="0" borderId="0" xfId="3" applyFont="1" applyBorder="1" applyAlignment="1" applyProtection="1">
      <alignment vertical="center"/>
    </xf>
    <xf numFmtId="0" fontId="25" fillId="0" borderId="0" xfId="3" applyFont="1" applyBorder="1" applyAlignment="1" applyProtection="1">
      <alignment vertical="center" shrinkToFit="1"/>
    </xf>
    <xf numFmtId="0" fontId="25" fillId="0" borderId="0" xfId="3" applyFont="1" applyBorder="1" applyAlignment="1" applyProtection="1">
      <alignment horizontal="left" vertical="center"/>
    </xf>
    <xf numFmtId="178" fontId="17" fillId="0" borderId="0" xfId="4" applyNumberFormat="1" applyFont="1" applyFill="1" applyBorder="1" applyAlignment="1" applyProtection="1">
      <alignment horizontal="right" vertical="center" shrinkToFit="1"/>
    </xf>
    <xf numFmtId="178" fontId="26" fillId="0" borderId="0" xfId="2" applyNumberFormat="1" applyFont="1" applyFill="1" applyBorder="1" applyAlignment="1" applyProtection="1">
      <alignment horizontal="left" vertical="center"/>
    </xf>
    <xf numFmtId="191" fontId="26" fillId="0" borderId="0" xfId="2" applyNumberFormat="1" applyFont="1" applyFill="1" applyBorder="1" applyAlignment="1" applyProtection="1">
      <alignment horizontal="left" vertical="center" shrinkToFit="1"/>
    </xf>
    <xf numFmtId="178" fontId="17" fillId="0" borderId="0" xfId="4" applyNumberFormat="1" applyFont="1" applyFill="1" applyBorder="1" applyAlignment="1" applyProtection="1">
      <alignment vertical="center"/>
    </xf>
    <xf numFmtId="0" fontId="17" fillId="2" borderId="44" xfId="3" applyFont="1" applyFill="1" applyBorder="1" applyAlignment="1" applyProtection="1">
      <alignment horizontal="left" vertical="center"/>
    </xf>
    <xf numFmtId="0" fontId="25" fillId="2" borderId="37" xfId="3" applyFont="1" applyFill="1" applyBorder="1" applyAlignment="1" applyProtection="1">
      <alignment horizontal="left" vertical="center"/>
    </xf>
    <xf numFmtId="0" fontId="25" fillId="2" borderId="37" xfId="3" applyFont="1" applyFill="1" applyBorder="1" applyAlignment="1" applyProtection="1">
      <alignment horizontal="left" vertical="center" shrinkToFit="1"/>
    </xf>
    <xf numFmtId="178" fontId="22" fillId="0" borderId="0" xfId="2" applyNumberFormat="1" applyFont="1" applyFill="1" applyBorder="1" applyAlignment="1" applyProtection="1">
      <alignment vertical="center"/>
    </xf>
    <xf numFmtId="178" fontId="14" fillId="3" borderId="1" xfId="4" applyNumberFormat="1" applyFont="1" applyFill="1" applyBorder="1" applyAlignment="1" applyProtection="1">
      <alignment horizontal="right" vertical="center"/>
    </xf>
    <xf numFmtId="0" fontId="22" fillId="0" borderId="0" xfId="0" applyFont="1" applyBorder="1" applyAlignment="1" applyProtection="1">
      <alignment vertical="center"/>
    </xf>
    <xf numFmtId="0" fontId="25" fillId="0" borderId="0" xfId="3" applyFont="1" applyBorder="1" applyAlignment="1" applyProtection="1">
      <alignment horizontal="left" vertical="center" shrinkToFit="1"/>
    </xf>
    <xf numFmtId="178" fontId="17" fillId="0" borderId="0" xfId="2" applyNumberFormat="1" applyFont="1" applyFill="1" applyBorder="1" applyAlignment="1" applyProtection="1">
      <alignment vertical="center"/>
    </xf>
    <xf numFmtId="177" fontId="26" fillId="0" borderId="0" xfId="2" applyNumberFormat="1" applyFont="1" applyBorder="1" applyAlignment="1" applyProtection="1">
      <alignment horizontal="left" vertical="center" wrapText="1"/>
    </xf>
    <xf numFmtId="178" fontId="26" fillId="0" borderId="0" xfId="2" applyNumberFormat="1" applyFont="1" applyBorder="1" applyAlignment="1" applyProtection="1">
      <alignment horizontal="left" vertical="center" shrinkToFit="1"/>
    </xf>
    <xf numFmtId="178" fontId="26" fillId="0" borderId="0" xfId="2" applyNumberFormat="1" applyFont="1" applyBorder="1" applyAlignment="1" applyProtection="1">
      <alignment horizontal="left" vertical="center" wrapText="1"/>
    </xf>
    <xf numFmtId="0" fontId="16" fillId="0" borderId="0" xfId="3" applyFont="1" applyBorder="1" applyAlignment="1" applyProtection="1">
      <alignment vertical="center"/>
    </xf>
    <xf numFmtId="0" fontId="17" fillId="2" borderId="1" xfId="0" applyFont="1" applyFill="1" applyBorder="1" applyAlignment="1" applyProtection="1">
      <alignment horizontal="center" vertical="center" shrinkToFit="1"/>
    </xf>
    <xf numFmtId="178" fontId="17" fillId="2" borderId="1" xfId="0" applyNumberFormat="1" applyFont="1" applyFill="1" applyBorder="1" applyAlignment="1" applyProtection="1">
      <alignment horizontal="center" vertical="center" shrinkToFit="1"/>
    </xf>
    <xf numFmtId="191" fontId="17" fillId="2" borderId="1" xfId="0" applyNumberFormat="1" applyFont="1" applyFill="1" applyBorder="1" applyAlignment="1" applyProtection="1">
      <alignment horizontal="center" vertical="center" shrinkToFit="1"/>
    </xf>
    <xf numFmtId="0" fontId="14" fillId="2" borderId="28" xfId="0" applyFont="1" applyFill="1" applyBorder="1" applyAlignment="1" applyProtection="1">
      <alignment vertical="center"/>
    </xf>
    <xf numFmtId="0" fontId="17" fillId="2" borderId="15" xfId="0" applyFont="1" applyFill="1" applyBorder="1" applyAlignment="1" applyProtection="1">
      <alignment horizontal="center" vertical="center" shrinkToFit="1"/>
    </xf>
    <xf numFmtId="178" fontId="17" fillId="2" borderId="15" xfId="0" applyNumberFormat="1" applyFont="1" applyFill="1" applyBorder="1" applyAlignment="1" applyProtection="1">
      <alignment horizontal="center" vertical="center" shrinkToFit="1"/>
    </xf>
    <xf numFmtId="191" fontId="17" fillId="2" borderId="15" xfId="0" applyNumberFormat="1" applyFont="1" applyFill="1" applyBorder="1" applyAlignment="1" applyProtection="1">
      <alignment horizontal="right" vertical="center" shrinkToFit="1"/>
    </xf>
    <xf numFmtId="178" fontId="17" fillId="2" borderId="15" xfId="0" applyNumberFormat="1" applyFont="1" applyFill="1" applyBorder="1" applyAlignment="1" applyProtection="1">
      <alignment horizontal="right" vertical="center" shrinkToFit="1"/>
    </xf>
    <xf numFmtId="178" fontId="14" fillId="2" borderId="15" xfId="4" applyNumberFormat="1" applyFont="1" applyFill="1" applyBorder="1" applyAlignment="1" applyProtection="1">
      <alignment horizontal="right" vertical="center" shrinkToFit="1"/>
    </xf>
    <xf numFmtId="0" fontId="17" fillId="2" borderId="35" xfId="0" applyFont="1" applyFill="1" applyBorder="1" applyAlignment="1" applyProtection="1">
      <alignment horizontal="center" vertical="center" shrinkToFit="1"/>
    </xf>
    <xf numFmtId="0" fontId="17" fillId="2" borderId="16" xfId="0" applyFont="1" applyFill="1" applyBorder="1" applyAlignment="1" applyProtection="1">
      <alignment vertical="center"/>
    </xf>
    <xf numFmtId="0" fontId="14" fillId="4" borderId="28" xfId="0" applyFont="1" applyFill="1" applyBorder="1" applyAlignment="1" applyProtection="1">
      <alignment vertical="center"/>
    </xf>
    <xf numFmtId="0" fontId="14" fillId="4" borderId="15" xfId="0" applyFont="1" applyFill="1" applyBorder="1" applyAlignment="1" applyProtection="1">
      <alignment vertical="center"/>
    </xf>
    <xf numFmtId="0" fontId="14" fillId="4" borderId="15" xfId="0" applyFont="1" applyFill="1" applyBorder="1" applyAlignment="1" applyProtection="1">
      <alignment vertical="center" shrinkToFit="1"/>
    </xf>
    <xf numFmtId="178" fontId="14" fillId="4" borderId="15" xfId="0" applyNumberFormat="1" applyFont="1" applyFill="1" applyBorder="1" applyAlignment="1" applyProtection="1">
      <alignment vertical="center" shrinkToFit="1"/>
    </xf>
    <xf numFmtId="191" fontId="14" fillId="4" borderId="15" xfId="0" applyNumberFormat="1" applyFont="1" applyFill="1" applyBorder="1" applyAlignment="1" applyProtection="1">
      <alignment horizontal="right" vertical="center" shrinkToFit="1"/>
    </xf>
    <xf numFmtId="178" fontId="14" fillId="4" borderId="15" xfId="0" applyNumberFormat="1" applyFont="1" applyFill="1" applyBorder="1" applyAlignment="1" applyProtection="1">
      <alignment horizontal="right" vertical="center" shrinkToFit="1"/>
    </xf>
    <xf numFmtId="178" fontId="14" fillId="4" borderId="15" xfId="4" applyNumberFormat="1" applyFont="1" applyFill="1" applyBorder="1" applyAlignment="1" applyProtection="1">
      <alignment horizontal="right" vertical="center"/>
    </xf>
    <xf numFmtId="0" fontId="14" fillId="4" borderId="35" xfId="0" applyFont="1" applyFill="1" applyBorder="1" applyAlignment="1" applyProtection="1">
      <alignment vertical="center"/>
    </xf>
    <xf numFmtId="0" fontId="17" fillId="0" borderId="0" xfId="0" applyFont="1" applyBorder="1" applyAlignment="1" applyProtection="1">
      <alignment horizontal="center" vertical="center"/>
    </xf>
    <xf numFmtId="0" fontId="17" fillId="4" borderId="16" xfId="0" applyFont="1" applyFill="1" applyBorder="1" applyAlignment="1" applyProtection="1">
      <alignment vertical="center"/>
    </xf>
    <xf numFmtId="178" fontId="14" fillId="3" borderId="8" xfId="0" applyNumberFormat="1" applyFont="1" applyFill="1" applyBorder="1" applyAlignment="1" applyProtection="1">
      <alignment horizontal="right" vertical="center" shrinkToFit="1"/>
    </xf>
    <xf numFmtId="178" fontId="14" fillId="3" borderId="55" xfId="4" applyNumberFormat="1" applyFont="1" applyFill="1" applyBorder="1" applyAlignment="1" applyProtection="1">
      <alignment horizontal="right" vertical="center"/>
    </xf>
    <xf numFmtId="178" fontId="17" fillId="3" borderId="1" xfId="0" applyNumberFormat="1" applyFont="1" applyFill="1" applyBorder="1" applyAlignment="1" applyProtection="1">
      <alignment vertical="center"/>
    </xf>
    <xf numFmtId="178" fontId="14" fillId="3" borderId="9" xfId="0" applyNumberFormat="1" applyFont="1" applyFill="1" applyBorder="1" applyAlignment="1" applyProtection="1">
      <alignment horizontal="right" vertical="center" shrinkToFit="1"/>
    </xf>
    <xf numFmtId="178" fontId="14" fillId="3" borderId="23" xfId="4" applyNumberFormat="1" applyFont="1" applyFill="1" applyBorder="1" applyAlignment="1" applyProtection="1">
      <alignment horizontal="right" vertical="center"/>
    </xf>
    <xf numFmtId="0" fontId="17" fillId="4" borderId="17" xfId="0" applyFont="1" applyFill="1" applyBorder="1" applyAlignment="1" applyProtection="1">
      <alignment vertical="center"/>
    </xf>
    <xf numFmtId="0" fontId="17" fillId="0" borderId="24" xfId="0" applyFont="1" applyBorder="1" applyAlignment="1" applyProtection="1">
      <alignment vertical="center" shrinkToFit="1"/>
    </xf>
    <xf numFmtId="178" fontId="14" fillId="3" borderId="10" xfId="0" applyNumberFormat="1" applyFont="1" applyFill="1" applyBorder="1" applyAlignment="1" applyProtection="1">
      <alignment horizontal="right" vertical="center" shrinkToFit="1"/>
    </xf>
    <xf numFmtId="178" fontId="14" fillId="3" borderId="56" xfId="4" applyNumberFormat="1" applyFont="1" applyFill="1" applyBorder="1" applyAlignment="1" applyProtection="1">
      <alignment horizontal="right" vertical="center"/>
    </xf>
    <xf numFmtId="178" fontId="17" fillId="0" borderId="0" xfId="0" applyNumberFormat="1" applyFont="1" applyBorder="1" applyAlignment="1" applyProtection="1">
      <alignment horizontal="center" vertical="center"/>
    </xf>
    <xf numFmtId="0" fontId="17" fillId="0" borderId="0" xfId="0" applyFont="1" applyFill="1" applyBorder="1" applyAlignment="1" applyProtection="1">
      <alignment vertical="center"/>
    </xf>
    <xf numFmtId="0" fontId="17" fillId="2" borderId="17" xfId="0" applyFont="1" applyFill="1" applyBorder="1" applyAlignment="1" applyProtection="1">
      <alignment vertical="center"/>
    </xf>
    <xf numFmtId="178" fontId="14" fillId="3" borderId="7" xfId="0" applyNumberFormat="1" applyFont="1" applyFill="1" applyBorder="1" applyAlignment="1" applyProtection="1">
      <alignment horizontal="right" vertical="center" shrinkToFit="1"/>
    </xf>
    <xf numFmtId="178" fontId="14" fillId="0" borderId="0" xfId="4" applyNumberFormat="1" applyFont="1" applyFill="1" applyBorder="1" applyAlignment="1" applyProtection="1">
      <alignment horizontal="right" vertical="center"/>
    </xf>
    <xf numFmtId="0" fontId="14" fillId="2" borderId="40" xfId="0" applyFont="1" applyFill="1" applyBorder="1" applyAlignment="1" applyProtection="1">
      <alignment vertical="center"/>
    </xf>
    <xf numFmtId="0" fontId="17" fillId="2" borderId="79" xfId="0" applyFont="1" applyFill="1" applyBorder="1" applyAlignment="1" applyProtection="1">
      <alignment vertical="center"/>
    </xf>
    <xf numFmtId="0" fontId="14" fillId="2" borderId="3" xfId="0" applyFont="1" applyFill="1" applyBorder="1" applyAlignment="1" applyProtection="1">
      <alignment vertical="center"/>
    </xf>
    <xf numFmtId="178" fontId="14" fillId="2" borderId="79" xfId="0" applyNumberFormat="1" applyFont="1" applyFill="1" applyBorder="1" applyAlignment="1" applyProtection="1">
      <alignment horizontal="right" vertical="center" shrinkToFit="1"/>
    </xf>
    <xf numFmtId="178" fontId="14" fillId="2" borderId="79" xfId="4" applyNumberFormat="1" applyFont="1" applyFill="1" applyBorder="1" applyAlignment="1" applyProtection="1">
      <alignment horizontal="right" vertical="center"/>
    </xf>
    <xf numFmtId="0" fontId="17" fillId="2" borderId="80" xfId="0" applyFont="1" applyFill="1" applyBorder="1" applyAlignment="1" applyProtection="1">
      <alignment vertical="center"/>
    </xf>
    <xf numFmtId="0" fontId="17" fillId="2" borderId="9" xfId="0" applyFont="1" applyFill="1" applyBorder="1" applyAlignment="1" applyProtection="1">
      <alignment vertical="center"/>
    </xf>
    <xf numFmtId="178" fontId="14" fillId="3" borderId="55" xfId="4" applyNumberFormat="1" applyFont="1" applyFill="1" applyBorder="1" applyAlignment="1" applyProtection="1">
      <alignment vertical="top"/>
    </xf>
    <xf numFmtId="178" fontId="14" fillId="3" borderId="23" xfId="4" applyNumberFormat="1" applyFont="1" applyFill="1" applyBorder="1" applyAlignment="1" applyProtection="1">
      <alignment vertical="top" wrapText="1"/>
    </xf>
    <xf numFmtId="0" fontId="17" fillId="2" borderId="71" xfId="0" applyFont="1" applyFill="1" applyBorder="1" applyAlignment="1" applyProtection="1">
      <alignment vertical="center"/>
    </xf>
    <xf numFmtId="0" fontId="14" fillId="2" borderId="80" xfId="0" applyFont="1" applyFill="1" applyBorder="1" applyAlignment="1" applyProtection="1">
      <alignment vertical="center"/>
    </xf>
    <xf numFmtId="0" fontId="14" fillId="2" borderId="9" xfId="0" applyFont="1" applyFill="1" applyBorder="1" applyAlignment="1" applyProtection="1">
      <alignment vertical="center"/>
    </xf>
    <xf numFmtId="0" fontId="14" fillId="4" borderId="38" xfId="0" applyFont="1" applyFill="1" applyBorder="1" applyAlignment="1" applyProtection="1">
      <alignment vertical="center"/>
    </xf>
    <xf numFmtId="0" fontId="14" fillId="4" borderId="39" xfId="0" applyFont="1" applyFill="1" applyBorder="1" applyAlignment="1" applyProtection="1">
      <alignment vertical="center" shrinkToFit="1"/>
    </xf>
    <xf numFmtId="0" fontId="14" fillId="4" borderId="39" xfId="0" applyFont="1" applyFill="1" applyBorder="1" applyAlignment="1" applyProtection="1">
      <alignment horizontal="center" vertical="center" shrinkToFit="1"/>
    </xf>
    <xf numFmtId="178" fontId="14" fillId="4" borderId="39" xfId="0" applyNumberFormat="1" applyFont="1" applyFill="1" applyBorder="1" applyAlignment="1" applyProtection="1">
      <alignment horizontal="right" vertical="center" shrinkToFit="1"/>
    </xf>
    <xf numFmtId="178" fontId="14" fillId="4" borderId="39" xfId="0" applyNumberFormat="1" applyFont="1" applyFill="1" applyBorder="1" applyAlignment="1" applyProtection="1">
      <alignment horizontal="right" vertical="center"/>
    </xf>
    <xf numFmtId="178" fontId="14" fillId="4" borderId="39" xfId="0" applyNumberFormat="1" applyFont="1" applyFill="1" applyBorder="1" applyAlignment="1" applyProtection="1">
      <alignment vertical="center"/>
    </xf>
    <xf numFmtId="191" fontId="14" fillId="4" borderId="39" xfId="0" applyNumberFormat="1" applyFont="1" applyFill="1" applyBorder="1" applyAlignment="1" applyProtection="1">
      <alignment horizontal="right" vertical="center" shrinkToFit="1"/>
    </xf>
    <xf numFmtId="178" fontId="14" fillId="3" borderId="51" xfId="0" applyNumberFormat="1" applyFont="1" applyFill="1" applyBorder="1" applyAlignment="1" applyProtection="1">
      <alignment horizontal="right" vertical="center" shrinkToFit="1"/>
    </xf>
    <xf numFmtId="0" fontId="14" fillId="4" borderId="45" xfId="0" applyFont="1" applyFill="1" applyBorder="1" applyAlignment="1" applyProtection="1">
      <alignment vertical="center"/>
    </xf>
    <xf numFmtId="0" fontId="6" fillId="0" borderId="0" xfId="0" applyFont="1" applyBorder="1" applyAlignment="1" applyProtection="1">
      <alignment vertical="center"/>
    </xf>
    <xf numFmtId="0" fontId="14" fillId="2" borderId="71" xfId="0" applyFont="1" applyFill="1" applyBorder="1" applyAlignment="1" applyProtection="1">
      <alignment vertical="center"/>
    </xf>
    <xf numFmtId="0" fontId="14" fillId="2" borderId="10" xfId="0" applyFont="1" applyFill="1" applyBorder="1" applyAlignment="1" applyProtection="1">
      <alignment vertical="center"/>
    </xf>
    <xf numFmtId="178" fontId="14" fillId="3" borderId="14" xfId="0" applyNumberFormat="1" applyFont="1" applyFill="1" applyBorder="1" applyAlignment="1" applyProtection="1">
      <alignment horizontal="right" vertical="center" shrinkToFit="1"/>
    </xf>
    <xf numFmtId="0" fontId="14" fillId="4" borderId="63" xfId="0" applyFont="1" applyFill="1" applyBorder="1" applyAlignment="1" applyProtection="1">
      <alignment vertical="center"/>
    </xf>
    <xf numFmtId="178" fontId="17" fillId="0" borderId="0" xfId="0" applyNumberFormat="1" applyFont="1" applyBorder="1" applyAlignment="1" applyProtection="1">
      <alignment vertical="center" shrinkToFit="1"/>
    </xf>
    <xf numFmtId="178" fontId="24" fillId="0" borderId="1" xfId="2" applyNumberFormat="1" applyFont="1" applyFill="1" applyBorder="1" applyAlignment="1" applyProtection="1">
      <alignment horizontal="left" vertical="center" wrapText="1"/>
      <protection locked="0"/>
    </xf>
    <xf numFmtId="0" fontId="14" fillId="4" borderId="15" xfId="0" applyFont="1" applyFill="1" applyBorder="1" applyAlignment="1" applyProtection="1">
      <alignment vertical="center" shrinkToFit="1"/>
      <protection locked="0"/>
    </xf>
    <xf numFmtId="178" fontId="14" fillId="4" borderId="15" xfId="0" applyNumberFormat="1" applyFont="1" applyFill="1" applyBorder="1" applyAlignment="1" applyProtection="1">
      <alignment horizontal="right" vertical="center" shrinkToFit="1"/>
      <protection locked="0"/>
    </xf>
    <xf numFmtId="178" fontId="14" fillId="4" borderId="15" xfId="0" applyNumberFormat="1" applyFont="1" applyFill="1" applyBorder="1" applyAlignment="1" applyProtection="1">
      <alignment vertical="center" shrinkToFit="1"/>
      <protection locked="0"/>
    </xf>
    <xf numFmtId="191" fontId="14" fillId="4" borderId="15" xfId="0" applyNumberFormat="1" applyFont="1" applyFill="1" applyBorder="1" applyAlignment="1" applyProtection="1">
      <alignment horizontal="right" vertical="center" shrinkToFit="1"/>
      <protection locked="0"/>
    </xf>
    <xf numFmtId="0" fontId="14" fillId="2" borderId="79" xfId="0" applyFont="1" applyFill="1" applyBorder="1" applyAlignment="1" applyProtection="1">
      <alignment vertical="center" shrinkToFit="1"/>
      <protection locked="0"/>
    </xf>
    <xf numFmtId="178" fontId="14" fillId="2" borderId="79" xfId="0" applyNumberFormat="1" applyFont="1" applyFill="1" applyBorder="1" applyAlignment="1" applyProtection="1">
      <alignment horizontal="right" vertical="center" shrinkToFit="1"/>
      <protection locked="0"/>
    </xf>
    <xf numFmtId="178" fontId="14" fillId="2" borderId="79" xfId="0" applyNumberFormat="1" applyFont="1" applyFill="1" applyBorder="1" applyAlignment="1" applyProtection="1">
      <alignment vertical="center" shrinkToFit="1"/>
      <protection locked="0"/>
    </xf>
    <xf numFmtId="191" fontId="14" fillId="2" borderId="79" xfId="0" applyNumberFormat="1" applyFont="1" applyFill="1" applyBorder="1" applyAlignment="1" applyProtection="1">
      <alignment horizontal="right" vertical="center" shrinkToFit="1"/>
      <protection locked="0"/>
    </xf>
    <xf numFmtId="185" fontId="14" fillId="3" borderId="44" xfId="0" applyNumberFormat="1" applyFont="1" applyFill="1" applyBorder="1" applyAlignment="1" applyProtection="1">
      <alignment horizontal="center" vertical="center" shrinkToFit="1"/>
      <protection locked="0"/>
    </xf>
    <xf numFmtId="0" fontId="14" fillId="3" borderId="37" xfId="0" applyFont="1" applyFill="1" applyBorder="1" applyAlignment="1" applyProtection="1">
      <alignment vertical="center" shrinkToFit="1"/>
      <protection locked="0"/>
    </xf>
    <xf numFmtId="192" fontId="17" fillId="3" borderId="45" xfId="0" applyNumberFormat="1" applyFont="1" applyFill="1" applyBorder="1" applyAlignment="1" applyProtection="1">
      <alignment vertical="center" shrinkToFit="1"/>
      <protection locked="0"/>
    </xf>
    <xf numFmtId="0" fontId="14" fillId="0" borderId="16" xfId="0" applyFont="1" applyFill="1" applyBorder="1" applyAlignment="1" applyProtection="1">
      <alignment vertical="top" wrapText="1"/>
    </xf>
    <xf numFmtId="0" fontId="14" fillId="0" borderId="0" xfId="0" applyFont="1" applyAlignment="1">
      <alignment vertical="center" wrapText="1"/>
    </xf>
    <xf numFmtId="0" fontId="29" fillId="0" borderId="0" xfId="0" applyFont="1" applyAlignment="1">
      <alignment vertical="top" wrapText="1"/>
    </xf>
    <xf numFmtId="0" fontId="29" fillId="0" borderId="16" xfId="0" applyFont="1" applyBorder="1" applyAlignment="1">
      <alignment vertical="top" wrapText="1"/>
    </xf>
    <xf numFmtId="0" fontId="35" fillId="0" borderId="0" xfId="0" applyFont="1" applyAlignment="1">
      <alignment vertical="center" wrapText="1"/>
    </xf>
    <xf numFmtId="0" fontId="14" fillId="0" borderId="16" xfId="0" applyFont="1" applyBorder="1" applyAlignment="1">
      <alignment vertical="top" wrapText="1"/>
    </xf>
    <xf numFmtId="0" fontId="14" fillId="5" borderId="0" xfId="0" applyFont="1" applyFill="1" applyBorder="1" applyAlignment="1" applyProtection="1">
      <alignment horizontal="center" vertical="center" textRotation="255"/>
    </xf>
    <xf numFmtId="0" fontId="23" fillId="5" borderId="44" xfId="0" applyFont="1" applyFill="1" applyBorder="1" applyAlignment="1">
      <alignment horizontal="center" vertical="center" wrapText="1"/>
    </xf>
    <xf numFmtId="0" fontId="21" fillId="5" borderId="119" xfId="0" applyFont="1" applyFill="1" applyBorder="1" applyAlignment="1">
      <alignment horizontal="center" vertical="center" wrapText="1"/>
    </xf>
    <xf numFmtId="178" fontId="23" fillId="4" borderId="37" xfId="0" applyNumberFormat="1" applyFont="1" applyFill="1" applyBorder="1" applyAlignment="1">
      <alignment vertical="center" shrinkToFit="1"/>
    </xf>
    <xf numFmtId="178" fontId="23" fillId="4" borderId="56" xfId="0" applyNumberFormat="1" applyFont="1" applyFill="1" applyBorder="1" applyAlignment="1">
      <alignment vertical="center" shrinkToFit="1"/>
    </xf>
    <xf numFmtId="0" fontId="36" fillId="0" borderId="0" xfId="0" applyFont="1" applyAlignment="1">
      <alignment vertical="center" wrapText="1"/>
    </xf>
    <xf numFmtId="0" fontId="14" fillId="0" borderId="0" xfId="0" applyFont="1">
      <alignment vertical="center"/>
    </xf>
    <xf numFmtId="0" fontId="37" fillId="0" borderId="0" xfId="0" applyFont="1">
      <alignment vertical="center"/>
    </xf>
    <xf numFmtId="0" fontId="14" fillId="0" borderId="24" xfId="0" applyFont="1" applyBorder="1" applyAlignment="1">
      <alignment horizontal="center" vertical="center"/>
    </xf>
    <xf numFmtId="0" fontId="24" fillId="0" borderId="0" xfId="0" applyFont="1" applyAlignment="1">
      <alignment vertical="center" wrapText="1"/>
    </xf>
    <xf numFmtId="0" fontId="38" fillId="4" borderId="55" xfId="0" applyFont="1" applyFill="1" applyBorder="1" applyAlignment="1">
      <alignment horizontal="center" vertical="center" shrinkToFit="1"/>
    </xf>
    <xf numFmtId="0" fontId="32" fillId="0" borderId="25" xfId="0" applyFont="1" applyBorder="1" applyAlignment="1" applyProtection="1">
      <alignment vertical="top" wrapText="1"/>
      <protection locked="0"/>
    </xf>
    <xf numFmtId="0" fontId="17" fillId="0" borderId="0" xfId="0" applyFont="1" applyFill="1" applyBorder="1" applyAlignment="1" applyProtection="1">
      <alignment vertical="top"/>
      <protection locked="0"/>
    </xf>
    <xf numFmtId="0" fontId="24" fillId="0" borderId="25" xfId="0" applyFont="1" applyBorder="1" applyAlignment="1" applyProtection="1">
      <alignment vertical="top"/>
      <protection locked="0"/>
    </xf>
    <xf numFmtId="0" fontId="24" fillId="0" borderId="0" xfId="0" applyFont="1">
      <alignment vertical="center"/>
    </xf>
    <xf numFmtId="0" fontId="26" fillId="0" borderId="0" xfId="0" applyFont="1">
      <alignment vertical="center"/>
    </xf>
    <xf numFmtId="0" fontId="25" fillId="0" borderId="0" xfId="0" applyFont="1" applyProtection="1">
      <alignment vertical="center"/>
      <protection locked="0"/>
    </xf>
    <xf numFmtId="0" fontId="17" fillId="0" borderId="0" xfId="0" applyFont="1" applyFill="1" applyBorder="1" applyProtection="1">
      <alignment vertical="center"/>
      <protection locked="0"/>
    </xf>
    <xf numFmtId="0" fontId="17" fillId="0" borderId="0" xfId="0" applyFont="1" applyFill="1" applyBorder="1" applyAlignment="1" applyProtection="1">
      <alignment vertical="center" shrinkToFit="1"/>
      <protection locked="0"/>
    </xf>
    <xf numFmtId="0" fontId="26" fillId="0" borderId="0" xfId="0" applyFont="1" applyFill="1" applyBorder="1" applyAlignment="1" applyProtection="1">
      <alignment horizontal="center" vertical="center"/>
      <protection locked="0"/>
    </xf>
    <xf numFmtId="178" fontId="24" fillId="0" borderId="0" xfId="4" applyNumberFormat="1" applyFont="1" applyBorder="1" applyAlignment="1" applyProtection="1">
      <alignment horizontal="center" vertical="center" shrinkToFit="1"/>
      <protection locked="0"/>
    </xf>
    <xf numFmtId="0" fontId="42" fillId="0" borderId="24" xfId="0" applyFont="1" applyFill="1" applyBorder="1" applyAlignment="1" applyProtection="1">
      <protection locked="0"/>
    </xf>
    <xf numFmtId="0" fontId="42" fillId="0" borderId="0" xfId="0" applyFont="1" applyFill="1" applyBorder="1" applyAlignment="1" applyProtection="1">
      <protection locked="0"/>
    </xf>
    <xf numFmtId="0" fontId="31" fillId="0" borderId="0" xfId="0" applyFont="1" applyFill="1" applyBorder="1" applyAlignment="1" applyProtection="1">
      <protection locked="0"/>
    </xf>
    <xf numFmtId="0" fontId="42" fillId="0" borderId="0" xfId="0" applyFont="1" applyFill="1" applyBorder="1" applyAlignment="1" applyProtection="1">
      <alignment shrinkToFit="1"/>
      <protection locked="0"/>
    </xf>
    <xf numFmtId="0" fontId="31" fillId="0" borderId="24"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shrinkToFit="1"/>
      <protection locked="0"/>
    </xf>
    <xf numFmtId="0" fontId="31" fillId="4" borderId="55" xfId="0" applyFont="1" applyFill="1" applyBorder="1" applyAlignment="1" applyProtection="1">
      <alignment horizontal="center" vertical="center" shrinkToFit="1"/>
      <protection locked="0"/>
    </xf>
    <xf numFmtId="0" fontId="43" fillId="0" borderId="0" xfId="0" applyFont="1" applyFill="1" applyProtection="1">
      <alignment vertical="center"/>
      <protection locked="0"/>
    </xf>
    <xf numFmtId="38" fontId="26" fillId="3" borderId="55" xfId="4" applyFont="1" applyFill="1" applyBorder="1" applyAlignment="1" applyProtection="1">
      <alignment horizontal="right" vertical="center" shrinkToFit="1"/>
      <protection locked="0"/>
    </xf>
    <xf numFmtId="38" fontId="31" fillId="0" borderId="78" xfId="0" applyNumberFormat="1" applyFont="1" applyFill="1" applyBorder="1" applyAlignment="1" applyProtection="1">
      <alignment horizontal="right" vertical="center" shrinkToFit="1"/>
      <protection locked="0"/>
    </xf>
    <xf numFmtId="38" fontId="26" fillId="3" borderId="55" xfId="4" applyNumberFormat="1" applyFont="1" applyFill="1" applyBorder="1" applyAlignment="1" applyProtection="1">
      <alignment horizontal="right" vertical="center" shrinkToFit="1"/>
      <protection locked="0"/>
    </xf>
    <xf numFmtId="0" fontId="31" fillId="4" borderId="2" xfId="0" applyFont="1" applyFill="1" applyBorder="1" applyAlignment="1" applyProtection="1">
      <alignment horizontal="center" vertical="center"/>
      <protection locked="0"/>
    </xf>
    <xf numFmtId="38" fontId="26" fillId="3" borderId="23" xfId="4" applyFont="1" applyFill="1" applyBorder="1" applyAlignment="1" applyProtection="1">
      <alignment horizontal="right" vertical="center" shrinkToFit="1"/>
      <protection locked="0"/>
    </xf>
    <xf numFmtId="38" fontId="31" fillId="0" borderId="83" xfId="0" applyNumberFormat="1" applyFont="1" applyFill="1" applyBorder="1" applyAlignment="1" applyProtection="1">
      <alignment horizontal="right" vertical="center" shrinkToFit="1"/>
      <protection locked="0"/>
    </xf>
    <xf numFmtId="38" fontId="26" fillId="3" borderId="23" xfId="4" applyNumberFormat="1" applyFont="1" applyFill="1" applyBorder="1" applyAlignment="1" applyProtection="1">
      <alignment horizontal="right" vertical="center" shrinkToFit="1"/>
      <protection locked="0"/>
    </xf>
    <xf numFmtId="187" fontId="31" fillId="0" borderId="13" xfId="0" applyNumberFormat="1" applyFont="1" applyFill="1" applyBorder="1" applyAlignment="1" applyProtection="1">
      <alignment horizontal="center" vertical="center"/>
      <protection locked="0"/>
    </xf>
    <xf numFmtId="0" fontId="31" fillId="4" borderId="7" xfId="0" applyFont="1" applyFill="1" applyBorder="1" applyAlignment="1" applyProtection="1">
      <alignment horizontal="center" vertical="center"/>
      <protection locked="0"/>
    </xf>
    <xf numFmtId="0" fontId="38" fillId="0" borderId="0" xfId="0" applyFont="1" applyProtection="1">
      <alignment vertical="center"/>
      <protection locked="0"/>
    </xf>
    <xf numFmtId="187" fontId="31" fillId="0" borderId="70" xfId="0" applyNumberFormat="1" applyFont="1" applyFill="1" applyBorder="1" applyAlignment="1" applyProtection="1">
      <alignment horizontal="center" vertical="center"/>
      <protection locked="0"/>
    </xf>
    <xf numFmtId="187" fontId="31" fillId="0" borderId="69" xfId="0" applyNumberFormat="1" applyFont="1" applyFill="1" applyBorder="1" applyAlignment="1" applyProtection="1">
      <alignment horizontal="center" vertical="center"/>
      <protection locked="0"/>
    </xf>
    <xf numFmtId="0" fontId="31" fillId="4" borderId="8" xfId="0" applyFont="1" applyFill="1" applyBorder="1" applyAlignment="1" applyProtection="1">
      <alignment horizontal="center" vertical="center"/>
      <protection locked="0"/>
    </xf>
    <xf numFmtId="187" fontId="31" fillId="0" borderId="4" xfId="0" applyNumberFormat="1" applyFont="1" applyFill="1" applyBorder="1" applyAlignment="1" applyProtection="1">
      <alignment horizontal="center" vertical="center"/>
      <protection locked="0"/>
    </xf>
    <xf numFmtId="0" fontId="26" fillId="3" borderId="23" xfId="0" applyFont="1" applyFill="1" applyBorder="1" applyAlignment="1" applyProtection="1">
      <alignment horizontal="right" vertical="center" shrinkToFit="1"/>
      <protection locked="0"/>
    </xf>
    <xf numFmtId="38" fontId="31" fillId="0" borderId="83" xfId="4" applyNumberFormat="1" applyFont="1" applyFill="1" applyBorder="1" applyAlignment="1" applyProtection="1">
      <alignment horizontal="right" vertical="center" shrinkToFit="1"/>
      <protection locked="0"/>
    </xf>
    <xf numFmtId="187" fontId="31" fillId="3" borderId="5" xfId="4" applyNumberFormat="1" applyFont="1" applyFill="1" applyBorder="1" applyAlignment="1" applyProtection="1">
      <alignment horizontal="center" vertical="center"/>
      <protection locked="0"/>
    </xf>
    <xf numFmtId="38" fontId="31" fillId="0" borderId="84" xfId="4" applyNumberFormat="1" applyFont="1" applyFill="1" applyBorder="1" applyAlignment="1" applyProtection="1">
      <alignment horizontal="right" vertical="center" shrinkToFit="1"/>
      <protection locked="0"/>
    </xf>
    <xf numFmtId="38" fontId="26" fillId="3" borderId="56" xfId="4" applyNumberFormat="1" applyFont="1" applyFill="1" applyBorder="1" applyAlignment="1" applyProtection="1">
      <alignment horizontal="right" vertical="center" shrinkToFit="1"/>
      <protection locked="0"/>
    </xf>
    <xf numFmtId="0" fontId="31" fillId="4" borderId="20" xfId="0" applyFont="1" applyFill="1" applyBorder="1" applyAlignment="1" applyProtection="1">
      <alignment horizontal="center" vertical="center"/>
      <protection locked="0"/>
    </xf>
    <xf numFmtId="0" fontId="31" fillId="4" borderId="12" xfId="0" applyFont="1" applyFill="1" applyBorder="1" applyAlignment="1" applyProtection="1">
      <alignment horizontal="center" vertical="center"/>
      <protection locked="0"/>
    </xf>
    <xf numFmtId="180" fontId="31" fillId="3" borderId="5" xfId="0" applyNumberFormat="1" applyFont="1" applyFill="1" applyBorder="1" applyAlignment="1" applyProtection="1">
      <alignment horizontal="right" vertical="center"/>
      <protection locked="0"/>
    </xf>
    <xf numFmtId="38" fontId="31" fillId="0" borderId="78" xfId="4" applyNumberFormat="1" applyFont="1" applyFill="1" applyBorder="1" applyAlignment="1" applyProtection="1">
      <alignment horizontal="right" vertical="center" shrinkToFit="1"/>
      <protection locked="0"/>
    </xf>
    <xf numFmtId="0" fontId="31" fillId="4" borderId="6" xfId="0" applyFont="1" applyFill="1" applyBorder="1" applyAlignment="1" applyProtection="1">
      <alignment horizontal="center" vertical="center"/>
      <protection locked="0"/>
    </xf>
    <xf numFmtId="0" fontId="31" fillId="4" borderId="13" xfId="0" applyFont="1" applyFill="1" applyBorder="1" applyAlignment="1" applyProtection="1">
      <alignment horizontal="center" vertical="center"/>
      <protection locked="0"/>
    </xf>
    <xf numFmtId="180" fontId="31" fillId="3" borderId="7" xfId="4" applyNumberFormat="1" applyFont="1" applyFill="1" applyBorder="1" applyAlignment="1" applyProtection="1">
      <alignment horizontal="right" vertical="center"/>
      <protection locked="0"/>
    </xf>
    <xf numFmtId="38" fontId="31" fillId="4" borderId="5" xfId="4" applyFont="1" applyFill="1" applyBorder="1" applyAlignment="1" applyProtection="1">
      <alignment horizontal="center" vertical="center" wrapText="1"/>
      <protection locked="0"/>
    </xf>
    <xf numFmtId="181" fontId="31" fillId="0" borderId="20" xfId="0" applyNumberFormat="1" applyFont="1" applyFill="1" applyBorder="1" applyAlignment="1" applyProtection="1">
      <alignment horizontal="center" vertical="center" shrinkToFit="1"/>
      <protection locked="0"/>
    </xf>
    <xf numFmtId="187" fontId="31" fillId="0" borderId="12" xfId="4" applyNumberFormat="1" applyFont="1" applyFill="1" applyBorder="1" applyAlignment="1" applyProtection="1">
      <alignment horizontal="right" vertical="center"/>
      <protection locked="0"/>
    </xf>
    <xf numFmtId="38" fontId="31" fillId="4" borderId="12" xfId="4" applyFont="1" applyFill="1" applyBorder="1" applyAlignment="1" applyProtection="1">
      <alignment horizontal="center" vertical="center"/>
      <protection locked="0"/>
    </xf>
    <xf numFmtId="187" fontId="31" fillId="3" borderId="5" xfId="4" applyNumberFormat="1" applyFont="1" applyFill="1" applyBorder="1" applyAlignment="1" applyProtection="1">
      <alignment horizontal="right" vertical="center"/>
      <protection locked="0"/>
    </xf>
    <xf numFmtId="38" fontId="26" fillId="3" borderId="23" xfId="0" applyNumberFormat="1" applyFont="1" applyFill="1" applyBorder="1" applyAlignment="1" applyProtection="1">
      <alignment horizontal="right" vertical="center" shrinkToFit="1"/>
      <protection locked="0"/>
    </xf>
    <xf numFmtId="0" fontId="31" fillId="0" borderId="20" xfId="0" applyFont="1" applyFill="1" applyBorder="1" applyAlignment="1" applyProtection="1">
      <alignment horizontal="center" vertical="center" shrinkToFit="1"/>
      <protection locked="0"/>
    </xf>
    <xf numFmtId="38" fontId="26" fillId="3" borderId="16" xfId="4" applyFont="1" applyFill="1" applyBorder="1" applyAlignment="1" applyProtection="1">
      <alignment horizontal="right" vertical="center" shrinkToFit="1"/>
      <protection locked="0"/>
    </xf>
    <xf numFmtId="0" fontId="26" fillId="3" borderId="16" xfId="0" applyFont="1" applyFill="1" applyBorder="1" applyAlignment="1" applyProtection="1">
      <alignment horizontal="right" vertical="center" shrinkToFit="1"/>
      <protection locked="0"/>
    </xf>
    <xf numFmtId="187" fontId="31" fillId="3" borderId="12" xfId="4" applyNumberFormat="1" applyFont="1" applyFill="1" applyBorder="1" applyAlignment="1" applyProtection="1">
      <alignment horizontal="right" vertical="center"/>
      <protection locked="0"/>
    </xf>
    <xf numFmtId="0" fontId="26" fillId="3" borderId="63" xfId="0" applyFont="1" applyFill="1" applyBorder="1" applyAlignment="1" applyProtection="1">
      <alignment vertical="center" shrinkToFit="1"/>
      <protection locked="0"/>
    </xf>
    <xf numFmtId="38" fontId="31" fillId="0" borderId="5" xfId="4" applyFont="1" applyFill="1" applyBorder="1" applyAlignment="1" applyProtection="1">
      <alignment horizontal="right" vertical="center"/>
      <protection locked="0"/>
    </xf>
    <xf numFmtId="38" fontId="26" fillId="3" borderId="1" xfId="4" applyNumberFormat="1" applyFont="1" applyFill="1" applyBorder="1" applyAlignment="1" applyProtection="1">
      <alignment horizontal="right" vertical="center" shrinkToFit="1"/>
      <protection locked="0"/>
    </xf>
    <xf numFmtId="187" fontId="31" fillId="3" borderId="13" xfId="4" applyNumberFormat="1" applyFont="1" applyFill="1" applyBorder="1" applyAlignment="1" applyProtection="1">
      <alignment horizontal="right" vertical="center"/>
      <protection locked="0"/>
    </xf>
    <xf numFmtId="187" fontId="31" fillId="3" borderId="7" xfId="4" applyNumberFormat="1" applyFont="1" applyFill="1" applyBorder="1" applyAlignment="1" applyProtection="1">
      <alignment horizontal="right" vertical="center"/>
      <protection locked="0"/>
    </xf>
    <xf numFmtId="38" fontId="26" fillId="3" borderId="56" xfId="4" applyFont="1" applyFill="1" applyBorder="1" applyAlignment="1" applyProtection="1">
      <alignment horizontal="right" vertical="center" shrinkToFit="1"/>
      <protection locked="0"/>
    </xf>
    <xf numFmtId="0" fontId="42" fillId="0" borderId="0" xfId="0" applyFont="1" applyFill="1" applyAlignment="1" applyProtection="1">
      <alignment vertical="center" shrinkToFit="1"/>
      <protection locked="0"/>
    </xf>
    <xf numFmtId="38" fontId="31" fillId="0" borderId="78" xfId="4" applyFont="1" applyFill="1" applyBorder="1" applyAlignment="1" applyProtection="1">
      <alignment horizontal="right" vertical="center" shrinkToFit="1"/>
      <protection locked="0"/>
    </xf>
    <xf numFmtId="38" fontId="31" fillId="0" borderId="83" xfId="4" applyFont="1" applyFill="1" applyBorder="1" applyAlignment="1" applyProtection="1">
      <alignment horizontal="right" vertical="center" shrinkToFit="1"/>
      <protection locked="0"/>
    </xf>
    <xf numFmtId="38" fontId="31" fillId="0" borderId="84" xfId="4" applyFont="1" applyFill="1" applyBorder="1" applyAlignment="1" applyProtection="1">
      <alignment horizontal="right" vertical="center" shrinkToFit="1"/>
      <protection locked="0"/>
    </xf>
    <xf numFmtId="38" fontId="26" fillId="3" borderId="36" xfId="4" applyFont="1" applyFill="1" applyBorder="1" applyAlignment="1" applyProtection="1">
      <alignment horizontal="right" vertical="center" shrinkToFit="1"/>
      <protection locked="0"/>
    </xf>
    <xf numFmtId="38" fontId="26" fillId="3" borderId="0" xfId="4" applyFont="1" applyFill="1" applyBorder="1" applyAlignment="1" applyProtection="1">
      <alignment horizontal="right" vertical="center" shrinkToFit="1"/>
      <protection locked="0"/>
    </xf>
    <xf numFmtId="38" fontId="26" fillId="3" borderId="1" xfId="4" applyFont="1" applyFill="1" applyBorder="1" applyAlignment="1" applyProtection="1">
      <alignment horizontal="right" vertical="center" shrinkToFit="1"/>
      <protection locked="0"/>
    </xf>
    <xf numFmtId="38" fontId="26" fillId="3" borderId="24" xfId="4" applyFont="1" applyFill="1" applyBorder="1" applyAlignment="1" applyProtection="1">
      <alignment horizontal="right" vertical="center" shrinkToFit="1"/>
      <protection locked="0"/>
    </xf>
    <xf numFmtId="0" fontId="31" fillId="0" borderId="15" xfId="0" applyFont="1" applyFill="1" applyBorder="1" applyAlignment="1" applyProtection="1">
      <alignment horizontal="center" vertical="center" wrapText="1"/>
      <protection locked="0"/>
    </xf>
    <xf numFmtId="0" fontId="31" fillId="0" borderId="15" xfId="0" applyFont="1" applyFill="1" applyBorder="1" applyAlignment="1" applyProtection="1">
      <alignment horizontal="center" vertical="center" shrinkToFit="1"/>
      <protection locked="0"/>
    </xf>
    <xf numFmtId="0" fontId="17" fillId="0" borderId="0" xfId="0" applyFont="1" applyAlignment="1" applyProtection="1">
      <alignment vertical="center" shrinkToFit="1"/>
      <protection locked="0"/>
    </xf>
    <xf numFmtId="0" fontId="44" fillId="0" borderId="0" xfId="5" applyFont="1" applyFill="1" applyBorder="1" applyAlignment="1" applyProtection="1">
      <alignment vertical="center"/>
      <protection locked="0"/>
    </xf>
    <xf numFmtId="0" fontId="27" fillId="0" borderId="0" xfId="5" applyFont="1" applyFill="1" applyBorder="1" applyAlignment="1" applyProtection="1">
      <alignment vertical="center"/>
      <protection locked="0"/>
    </xf>
    <xf numFmtId="0" fontId="27" fillId="0" borderId="0" xfId="5" applyFont="1" applyAlignment="1" applyProtection="1">
      <alignment vertical="center"/>
      <protection locked="0"/>
    </xf>
    <xf numFmtId="0" fontId="27" fillId="0" borderId="0" xfId="5" applyFont="1" applyProtection="1">
      <protection locked="0"/>
    </xf>
    <xf numFmtId="0" fontId="26" fillId="0" borderId="0" xfId="5" applyFont="1" applyFill="1" applyBorder="1" applyAlignment="1" applyProtection="1">
      <alignment horizontal="center" vertical="center"/>
      <protection locked="0"/>
    </xf>
    <xf numFmtId="38" fontId="26" fillId="0" borderId="0" xfId="6" applyFont="1" applyFill="1" applyBorder="1" applyAlignment="1" applyProtection="1">
      <alignment horizontal="center" vertical="center"/>
      <protection locked="0"/>
    </xf>
    <xf numFmtId="0" fontId="27" fillId="0" borderId="0" xfId="5" applyFont="1" applyAlignment="1" applyProtection="1">
      <alignment horizontal="center"/>
      <protection locked="0"/>
    </xf>
    <xf numFmtId="38" fontId="27" fillId="0" borderId="0" xfId="5" applyNumberFormat="1" applyFont="1" applyFill="1" applyBorder="1" applyAlignment="1" applyProtection="1">
      <alignment vertical="center"/>
      <protection locked="0"/>
    </xf>
    <xf numFmtId="0" fontId="26" fillId="0" borderId="0" xfId="5" applyFont="1" applyFill="1" applyBorder="1" applyAlignment="1" applyProtection="1">
      <alignment horizontal="right" vertical="center"/>
      <protection locked="0"/>
    </xf>
    <xf numFmtId="38" fontId="26" fillId="0" borderId="0" xfId="5" applyNumberFormat="1" applyFont="1" applyFill="1" applyBorder="1" applyAlignment="1" applyProtection="1">
      <alignment vertical="center"/>
      <protection locked="0"/>
    </xf>
    <xf numFmtId="178" fontId="27" fillId="3" borderId="83" xfId="5" applyNumberFormat="1" applyFont="1" applyFill="1" applyBorder="1" applyAlignment="1" applyProtection="1">
      <alignment vertical="center" shrinkToFit="1"/>
      <protection locked="0"/>
    </xf>
    <xf numFmtId="188" fontId="27" fillId="0" borderId="0" xfId="5" applyNumberFormat="1" applyFont="1" applyFill="1" applyBorder="1" applyAlignment="1" applyProtection="1">
      <alignment vertical="center"/>
      <protection locked="0"/>
    </xf>
    <xf numFmtId="180" fontId="27" fillId="3" borderId="14" xfId="5" applyNumberFormat="1" applyFont="1" applyFill="1" applyBorder="1" applyAlignment="1" applyProtection="1">
      <alignment vertical="center" shrinkToFit="1"/>
      <protection locked="0"/>
    </xf>
    <xf numFmtId="180" fontId="27" fillId="0" borderId="0" xfId="5" applyNumberFormat="1" applyFont="1" applyFill="1" applyBorder="1" applyAlignment="1" applyProtection="1">
      <alignment vertical="center"/>
      <protection locked="0"/>
    </xf>
    <xf numFmtId="180" fontId="27" fillId="3" borderId="84" xfId="5" applyNumberFormat="1" applyFont="1" applyFill="1" applyBorder="1" applyAlignment="1" applyProtection="1">
      <alignment vertical="center" shrinkToFit="1"/>
      <protection locked="0"/>
    </xf>
    <xf numFmtId="0" fontId="26" fillId="0" borderId="0" xfId="5" applyFont="1" applyFill="1" applyBorder="1" applyAlignment="1" applyProtection="1">
      <alignment vertical="center"/>
      <protection locked="0"/>
    </xf>
    <xf numFmtId="0" fontId="27" fillId="4" borderId="38" xfId="5" applyFont="1" applyFill="1" applyBorder="1" applyAlignment="1" applyProtection="1">
      <alignment horizontal="center" vertical="center"/>
      <protection locked="0"/>
    </xf>
    <xf numFmtId="186" fontId="27" fillId="4" borderId="39" xfId="5" applyNumberFormat="1" applyFont="1" applyFill="1" applyBorder="1" applyAlignment="1" applyProtection="1">
      <alignment horizontal="left" vertical="center" indent="1"/>
      <protection locked="0"/>
    </xf>
    <xf numFmtId="178" fontId="27" fillId="0" borderId="14" xfId="5" applyNumberFormat="1" applyFont="1" applyFill="1" applyBorder="1" applyAlignment="1" applyProtection="1">
      <alignment vertical="center"/>
      <protection locked="0"/>
    </xf>
    <xf numFmtId="0" fontId="27" fillId="0" borderId="0" xfId="5" applyNumberFormat="1" applyFont="1" applyFill="1" applyBorder="1" applyAlignment="1" applyProtection="1">
      <alignment vertical="center"/>
      <protection locked="0"/>
    </xf>
    <xf numFmtId="176" fontId="27" fillId="3" borderId="4" xfId="4" applyNumberFormat="1" applyFont="1" applyFill="1" applyBorder="1" applyAlignment="1" applyProtection="1">
      <alignment vertical="center"/>
      <protection locked="0"/>
    </xf>
    <xf numFmtId="186" fontId="27" fillId="4" borderId="64" xfId="5" applyNumberFormat="1" applyFont="1" applyFill="1" applyBorder="1" applyAlignment="1" applyProtection="1">
      <alignment vertical="center"/>
      <protection locked="0"/>
    </xf>
    <xf numFmtId="186" fontId="27" fillId="4" borderId="65" xfId="5" applyNumberFormat="1" applyFont="1" applyFill="1" applyBorder="1" applyAlignment="1" applyProtection="1">
      <alignment vertical="center"/>
      <protection locked="0"/>
    </xf>
    <xf numFmtId="176" fontId="27" fillId="4" borderId="69" xfId="4" applyNumberFormat="1" applyFont="1" applyFill="1" applyBorder="1" applyAlignment="1" applyProtection="1">
      <alignment vertical="center"/>
      <protection locked="0"/>
    </xf>
    <xf numFmtId="180" fontId="27" fillId="3" borderId="14" xfId="4" applyNumberFormat="1" applyFont="1" applyFill="1" applyBorder="1" applyAlignment="1" applyProtection="1">
      <alignment vertical="center"/>
      <protection locked="0"/>
    </xf>
    <xf numFmtId="180" fontId="27" fillId="3" borderId="84" xfId="4" applyNumberFormat="1" applyFont="1" applyFill="1" applyBorder="1" applyAlignment="1" applyProtection="1">
      <alignment vertical="center"/>
      <protection locked="0"/>
    </xf>
    <xf numFmtId="0" fontId="27" fillId="4" borderId="39" xfId="5" applyFont="1" applyFill="1" applyBorder="1" applyAlignment="1" applyProtection="1">
      <alignment horizontal="center" vertical="center"/>
      <protection locked="0"/>
    </xf>
    <xf numFmtId="38" fontId="27" fillId="4" borderId="14" xfId="6" applyFont="1" applyFill="1" applyBorder="1" applyAlignment="1" applyProtection="1">
      <alignment horizontal="center" vertical="center" wrapText="1"/>
      <protection locked="0"/>
    </xf>
    <xf numFmtId="38" fontId="27" fillId="0" borderId="11" xfId="4" applyFont="1" applyBorder="1" applyAlignment="1" applyProtection="1">
      <alignment horizontal="right" vertical="center"/>
      <protection locked="0"/>
    </xf>
    <xf numFmtId="38" fontId="27" fillId="4" borderId="11" xfId="6" applyFont="1" applyFill="1" applyBorder="1" applyAlignment="1" applyProtection="1">
      <alignment horizontal="center" vertical="center"/>
      <protection locked="0"/>
    </xf>
    <xf numFmtId="38" fontId="27" fillId="0" borderId="11" xfId="4" applyFont="1" applyFill="1" applyBorder="1" applyAlignment="1" applyProtection="1">
      <alignment horizontal="right" vertical="center"/>
      <protection locked="0"/>
    </xf>
    <xf numFmtId="38" fontId="27" fillId="3" borderId="103" xfId="6" applyFont="1" applyFill="1" applyBorder="1" applyAlignment="1" applyProtection="1">
      <alignment horizontal="right" vertical="center"/>
      <protection locked="0"/>
    </xf>
    <xf numFmtId="38" fontId="27" fillId="0" borderId="12" xfId="4" applyFont="1" applyBorder="1" applyAlignment="1" applyProtection="1">
      <alignment horizontal="right" vertical="center"/>
      <protection locked="0"/>
    </xf>
    <xf numFmtId="38" fontId="27" fillId="4" borderId="12" xfId="6" applyFont="1" applyFill="1" applyBorder="1" applyAlignment="1" applyProtection="1">
      <alignment horizontal="center" vertical="center"/>
      <protection locked="0"/>
    </xf>
    <xf numFmtId="38" fontId="27" fillId="3" borderId="5" xfId="6" applyFont="1" applyFill="1" applyBorder="1" applyAlignment="1" applyProtection="1">
      <alignment horizontal="right" vertical="center"/>
      <protection locked="0"/>
    </xf>
    <xf numFmtId="0" fontId="27" fillId="4" borderId="74" xfId="5" applyFont="1" applyFill="1" applyBorder="1" applyAlignment="1" applyProtection="1">
      <alignment vertical="center"/>
      <protection locked="0"/>
    </xf>
    <xf numFmtId="38" fontId="27" fillId="4" borderId="18" xfId="6" applyFont="1" applyFill="1" applyBorder="1" applyAlignment="1" applyProtection="1">
      <alignment horizontal="center" vertical="center"/>
      <protection locked="0"/>
    </xf>
    <xf numFmtId="38" fontId="27" fillId="0" borderId="18" xfId="4" applyFont="1" applyBorder="1" applyAlignment="1" applyProtection="1">
      <alignment horizontal="right" vertical="center"/>
      <protection locked="0"/>
    </xf>
    <xf numFmtId="38" fontId="27" fillId="3" borderId="77" xfId="6" applyFont="1" applyFill="1" applyBorder="1" applyAlignment="1" applyProtection="1">
      <alignment horizontal="right" vertical="center"/>
      <protection locked="0"/>
    </xf>
    <xf numFmtId="38" fontId="27" fillId="3" borderId="14" xfId="6" applyFont="1" applyFill="1" applyBorder="1" applyAlignment="1" applyProtection="1">
      <alignment horizontal="right" vertical="center"/>
      <protection locked="0"/>
    </xf>
    <xf numFmtId="0" fontId="17" fillId="0" borderId="0" xfId="3" applyFont="1" applyFill="1" applyBorder="1" applyAlignment="1" applyProtection="1">
      <alignment horizontal="left" vertical="top" wrapText="1"/>
      <protection locked="0"/>
    </xf>
    <xf numFmtId="38" fontId="27" fillId="0" borderId="83" xfId="6" applyFont="1" applyFill="1" applyBorder="1" applyAlignment="1" applyProtection="1">
      <alignment horizontal="right" vertical="center"/>
      <protection locked="0"/>
    </xf>
    <xf numFmtId="0" fontId="17" fillId="0" borderId="0" xfId="3" applyFont="1" applyFill="1" applyBorder="1" applyAlignment="1" applyProtection="1">
      <alignment vertical="top" wrapText="1"/>
      <protection locked="0"/>
    </xf>
    <xf numFmtId="0" fontId="41" fillId="0" borderId="0" xfId="0" applyFont="1" applyFill="1" applyProtection="1">
      <alignment vertical="center"/>
      <protection locked="0"/>
    </xf>
    <xf numFmtId="0" fontId="14" fillId="4" borderId="13" xfId="0" applyFont="1" applyFill="1" applyBorder="1" applyAlignment="1" applyProtection="1">
      <alignment horizontal="center" vertical="center"/>
      <protection locked="0"/>
    </xf>
    <xf numFmtId="184" fontId="14" fillId="4" borderId="65" xfId="0" applyNumberFormat="1" applyFont="1" applyFill="1" applyBorder="1" applyAlignment="1" applyProtection="1">
      <alignment horizontal="center" vertical="top" shrinkToFit="1"/>
      <protection locked="0"/>
    </xf>
    <xf numFmtId="0" fontId="18" fillId="0" borderId="0" xfId="0" applyFont="1" applyAlignment="1" applyProtection="1">
      <alignment horizontal="center" vertical="top" wrapText="1"/>
    </xf>
    <xf numFmtId="49" fontId="14" fillId="0" borderId="0" xfId="0" applyNumberFormat="1" applyFont="1" applyBorder="1" applyAlignment="1" applyProtection="1">
      <alignment horizontal="right" vertical="center"/>
      <protection locked="0"/>
    </xf>
    <xf numFmtId="0" fontId="16" fillId="0" borderId="0" xfId="0" applyFont="1" applyAlignment="1" applyProtection="1">
      <alignment horizontal="left" vertical="top" wrapText="1"/>
    </xf>
    <xf numFmtId="0" fontId="19" fillId="0" borderId="0" xfId="0" applyFont="1" applyProtection="1">
      <alignment vertical="center"/>
    </xf>
    <xf numFmtId="0" fontId="23" fillId="0" borderId="1" xfId="0" applyFont="1" applyFill="1" applyBorder="1" applyAlignment="1" applyProtection="1">
      <alignment horizontal="left" vertical="center" wrapText="1"/>
      <protection locked="0"/>
    </xf>
    <xf numFmtId="0" fontId="14" fillId="5" borderId="55" xfId="0" applyFont="1" applyFill="1" applyBorder="1" applyAlignment="1" applyProtection="1">
      <alignment horizontal="center" vertical="center" textRotation="255"/>
    </xf>
    <xf numFmtId="0" fontId="14" fillId="5" borderId="23" xfId="0" applyFont="1" applyFill="1" applyBorder="1" applyAlignment="1" applyProtection="1">
      <alignment horizontal="center" vertical="center" textRotation="255"/>
    </xf>
    <xf numFmtId="0" fontId="14" fillId="5" borderId="56" xfId="0" applyFont="1" applyFill="1" applyBorder="1" applyAlignment="1" applyProtection="1">
      <alignment horizontal="center" vertical="center" textRotation="255"/>
    </xf>
    <xf numFmtId="0" fontId="23" fillId="5" borderId="1" xfId="0" applyFont="1" applyFill="1" applyBorder="1" applyAlignment="1" applyProtection="1">
      <alignment horizontal="center" vertical="center" wrapText="1"/>
    </xf>
    <xf numFmtId="14" fontId="30" fillId="0" borderId="1" xfId="0" applyNumberFormat="1" applyFont="1" applyFill="1" applyBorder="1" applyAlignment="1" applyProtection="1">
      <alignment horizontal="center" vertical="center" wrapText="1"/>
    </xf>
    <xf numFmtId="0" fontId="27" fillId="5" borderId="55" xfId="0" applyFont="1" applyFill="1" applyBorder="1" applyAlignment="1" applyProtection="1">
      <alignment horizontal="center" vertical="center" wrapText="1"/>
    </xf>
    <xf numFmtId="0" fontId="27" fillId="5" borderId="56" xfId="0" applyFont="1" applyFill="1" applyBorder="1" applyAlignment="1" applyProtection="1">
      <alignment horizontal="center" vertical="center" wrapText="1"/>
    </xf>
    <xf numFmtId="0" fontId="27" fillId="5" borderId="35" xfId="0" applyFont="1" applyFill="1" applyBorder="1" applyAlignment="1" applyProtection="1">
      <alignment horizontal="center" vertical="center"/>
    </xf>
    <xf numFmtId="0" fontId="27" fillId="5" borderId="63" xfId="0" applyFont="1" applyFill="1" applyBorder="1" applyAlignment="1" applyProtection="1">
      <alignment horizontal="center" vertical="center"/>
    </xf>
    <xf numFmtId="178" fontId="23" fillId="0" borderId="101" xfId="0" applyNumberFormat="1" applyFont="1" applyFill="1" applyBorder="1" applyAlignment="1" applyProtection="1">
      <alignment horizontal="right" vertical="center" shrinkToFit="1"/>
    </xf>
    <xf numFmtId="178" fontId="23" fillId="3" borderId="42" xfId="0" applyNumberFormat="1" applyFont="1" applyFill="1" applyBorder="1" applyAlignment="1" applyProtection="1">
      <alignment horizontal="right" vertical="center" shrinkToFit="1"/>
    </xf>
    <xf numFmtId="178" fontId="23" fillId="0" borderId="101" xfId="0" applyNumberFormat="1" applyFont="1" applyFill="1" applyBorder="1" applyAlignment="1" applyProtection="1">
      <alignment horizontal="center" vertical="center" shrinkToFit="1"/>
    </xf>
    <xf numFmtId="0" fontId="23" fillId="5" borderId="56" xfId="0" applyFont="1" applyFill="1" applyBorder="1" applyAlignment="1" applyProtection="1">
      <alignment horizontal="center" vertical="center" wrapText="1"/>
    </xf>
    <xf numFmtId="0" fontId="23" fillId="5" borderId="55" xfId="0" applyFont="1" applyFill="1" applyBorder="1" applyAlignment="1" applyProtection="1">
      <alignment horizontal="center" vertical="center" wrapText="1"/>
    </xf>
    <xf numFmtId="0" fontId="23" fillId="5" borderId="23" xfId="0" applyFont="1" applyFill="1" applyBorder="1" applyAlignment="1" applyProtection="1">
      <alignment horizontal="center" vertical="center" wrapText="1"/>
    </xf>
    <xf numFmtId="0" fontId="14" fillId="0" borderId="37" xfId="0" applyFont="1" applyFill="1" applyBorder="1" applyAlignment="1" applyProtection="1">
      <alignment horizontal="left" vertical="center" shrinkToFit="1"/>
      <protection locked="0"/>
    </xf>
    <xf numFmtId="0" fontId="14" fillId="0" borderId="45" xfId="0" applyFont="1" applyFill="1" applyBorder="1" applyAlignment="1" applyProtection="1">
      <alignment horizontal="left" vertical="center" shrinkToFit="1"/>
      <protection locked="0"/>
    </xf>
    <xf numFmtId="0" fontId="14" fillId="0" borderId="44" xfId="0" applyFont="1" applyFill="1" applyBorder="1" applyAlignment="1" applyProtection="1">
      <alignment horizontal="left" vertical="center" shrinkToFit="1"/>
      <protection locked="0"/>
    </xf>
    <xf numFmtId="176" fontId="36" fillId="0" borderId="120" xfId="0" applyNumberFormat="1" applyFont="1" applyBorder="1" applyAlignment="1">
      <alignment horizontal="right" vertical="center" wrapText="1"/>
    </xf>
    <xf numFmtId="176" fontId="36" fillId="0" borderId="121" xfId="0" applyNumberFormat="1" applyFont="1" applyBorder="1" applyAlignment="1">
      <alignment horizontal="right" vertical="center" wrapText="1"/>
    </xf>
    <xf numFmtId="176" fontId="27" fillId="5" borderId="28" xfId="0" applyNumberFormat="1" applyFont="1" applyFill="1" applyBorder="1" applyAlignment="1" applyProtection="1">
      <alignment horizontal="center" vertical="center"/>
    </xf>
    <xf numFmtId="176" fontId="27" fillId="5" borderId="35" xfId="0" applyNumberFormat="1" applyFont="1" applyFill="1" applyBorder="1" applyAlignment="1" applyProtection="1">
      <alignment horizontal="center" vertical="center"/>
    </xf>
    <xf numFmtId="0" fontId="27" fillId="5" borderId="28" xfId="0" applyFont="1" applyFill="1" applyBorder="1" applyAlignment="1" applyProtection="1">
      <alignment horizontal="center" vertical="center"/>
    </xf>
    <xf numFmtId="176" fontId="27" fillId="5" borderId="55" xfId="0" applyNumberFormat="1" applyFont="1" applyFill="1" applyBorder="1" applyAlignment="1" applyProtection="1">
      <alignment horizontal="center" vertical="center"/>
    </xf>
    <xf numFmtId="176" fontId="27" fillId="5" borderId="56" xfId="0" applyNumberFormat="1" applyFont="1" applyFill="1" applyBorder="1" applyAlignment="1" applyProtection="1">
      <alignment horizontal="center" vertical="center"/>
    </xf>
    <xf numFmtId="176" fontId="27" fillId="5" borderId="17" xfId="0" applyNumberFormat="1" applyFont="1" applyFill="1" applyBorder="1" applyAlignment="1" applyProtection="1">
      <alignment horizontal="center" vertical="center"/>
    </xf>
    <xf numFmtId="176" fontId="27" fillId="5" borderId="63" xfId="0" applyNumberFormat="1" applyFont="1" applyFill="1" applyBorder="1" applyAlignment="1" applyProtection="1">
      <alignment horizontal="center" vertical="center"/>
    </xf>
    <xf numFmtId="178" fontId="23" fillId="3" borderId="56" xfId="0" applyNumberFormat="1" applyFont="1" applyFill="1" applyBorder="1" applyAlignment="1" applyProtection="1">
      <alignment horizontal="right" vertical="center" shrinkToFit="1"/>
    </xf>
    <xf numFmtId="178" fontId="23" fillId="0" borderId="115" xfId="0" applyNumberFormat="1" applyFont="1" applyFill="1" applyBorder="1" applyAlignment="1" applyProtection="1">
      <alignment horizontal="right" vertical="center"/>
    </xf>
    <xf numFmtId="178" fontId="23" fillId="0" borderId="116" xfId="0" applyNumberFormat="1" applyFont="1" applyFill="1" applyBorder="1" applyAlignment="1" applyProtection="1">
      <alignment horizontal="right" vertical="center"/>
    </xf>
    <xf numFmtId="178" fontId="23" fillId="3" borderId="29" xfId="0" applyNumberFormat="1" applyFont="1" applyFill="1" applyBorder="1" applyAlignment="1" applyProtection="1">
      <alignment horizontal="right" vertical="center"/>
    </xf>
    <xf numFmtId="178" fontId="23" fillId="3" borderId="70" xfId="0" applyNumberFormat="1" applyFont="1" applyFill="1" applyBorder="1" applyAlignment="1" applyProtection="1">
      <alignment horizontal="right" vertical="center"/>
    </xf>
    <xf numFmtId="178" fontId="23" fillId="0" borderId="102" xfId="0" applyNumberFormat="1" applyFont="1" applyFill="1" applyBorder="1" applyAlignment="1" applyProtection="1">
      <alignment horizontal="center" vertical="center"/>
    </xf>
    <xf numFmtId="178" fontId="23" fillId="0" borderId="117" xfId="0" applyNumberFormat="1" applyFont="1" applyFill="1" applyBorder="1" applyAlignment="1" applyProtection="1">
      <alignment horizontal="right" vertical="center"/>
    </xf>
    <xf numFmtId="178" fontId="23" fillId="0" borderId="118" xfId="0" applyNumberFormat="1" applyFont="1" applyFill="1" applyBorder="1" applyAlignment="1" applyProtection="1">
      <alignment horizontal="right" vertical="center"/>
    </xf>
    <xf numFmtId="178" fontId="23" fillId="3" borderId="31" xfId="0" applyNumberFormat="1" applyFont="1" applyFill="1" applyBorder="1" applyAlignment="1" applyProtection="1">
      <alignment horizontal="right" vertical="center"/>
    </xf>
    <xf numFmtId="178" fontId="23" fillId="3" borderId="82" xfId="0" applyNumberFormat="1" applyFont="1" applyFill="1" applyBorder="1" applyAlignment="1" applyProtection="1">
      <alignment horizontal="right" vertical="center"/>
    </xf>
    <xf numFmtId="178" fontId="23" fillId="0" borderId="101" xfId="0" applyNumberFormat="1" applyFont="1" applyFill="1" applyBorder="1" applyAlignment="1" applyProtection="1">
      <alignment horizontal="center" vertical="center"/>
    </xf>
    <xf numFmtId="178" fontId="23" fillId="0" borderId="102" xfId="0" applyNumberFormat="1" applyFont="1" applyFill="1" applyBorder="1" applyAlignment="1" applyProtection="1">
      <alignment horizontal="right" vertical="center" shrinkToFit="1"/>
    </xf>
    <xf numFmtId="178" fontId="23" fillId="3" borderId="48" xfId="0" applyNumberFormat="1" applyFont="1" applyFill="1" applyBorder="1" applyAlignment="1" applyProtection="1">
      <alignment horizontal="right" vertical="center" shrinkToFit="1"/>
    </xf>
    <xf numFmtId="178" fontId="23" fillId="0" borderId="100" xfId="0" applyNumberFormat="1" applyFont="1" applyFill="1" applyBorder="1" applyAlignment="1" applyProtection="1">
      <alignment horizontal="center" vertical="center" shrinkToFit="1"/>
    </xf>
    <xf numFmtId="0" fontId="26" fillId="5" borderId="44" xfId="0" applyFont="1" applyFill="1" applyBorder="1" applyAlignment="1" applyProtection="1">
      <alignment horizontal="center" vertical="center"/>
    </xf>
    <xf numFmtId="0" fontId="17" fillId="0" borderId="37" xfId="0" applyFont="1" applyBorder="1" applyAlignment="1" applyProtection="1">
      <alignment vertical="center"/>
    </xf>
    <xf numFmtId="0" fontId="26" fillId="5" borderId="37" xfId="0" applyFont="1" applyFill="1" applyBorder="1" applyAlignment="1" applyProtection="1">
      <alignment horizontal="center" vertical="center"/>
    </xf>
    <xf numFmtId="0" fontId="26" fillId="5" borderId="45" xfId="0" applyFont="1" applyFill="1" applyBorder="1" applyAlignment="1" applyProtection="1">
      <alignment horizontal="center" vertical="center"/>
    </xf>
    <xf numFmtId="58" fontId="14" fillId="0" borderId="44" xfId="0" applyNumberFormat="1" applyFont="1" applyFill="1" applyBorder="1" applyAlignment="1" applyProtection="1">
      <alignment horizontal="center" vertical="center"/>
      <protection locked="0"/>
    </xf>
    <xf numFmtId="58" fontId="14" fillId="0" borderId="37" xfId="0" applyNumberFormat="1" applyFont="1" applyFill="1" applyBorder="1" applyAlignment="1" applyProtection="1">
      <alignment horizontal="center" vertical="center"/>
      <protection locked="0"/>
    </xf>
    <xf numFmtId="58" fontId="14" fillId="0" borderId="37" xfId="0" applyNumberFormat="1" applyFont="1" applyFill="1" applyBorder="1" applyAlignment="1" applyProtection="1">
      <alignment horizontal="center" vertical="center" shrinkToFit="1"/>
      <protection locked="0"/>
    </xf>
    <xf numFmtId="58" fontId="14" fillId="0" borderId="45" xfId="0" applyNumberFormat="1" applyFont="1" applyFill="1" applyBorder="1" applyAlignment="1" applyProtection="1">
      <alignment horizontal="center" vertical="center" shrinkToFit="1"/>
      <protection locked="0"/>
    </xf>
    <xf numFmtId="0" fontId="14" fillId="5" borderId="55" xfId="0" applyFont="1" applyFill="1" applyBorder="1" applyAlignment="1" applyProtection="1">
      <alignment horizontal="center" vertical="center" wrapText="1"/>
    </xf>
    <xf numFmtId="0" fontId="17" fillId="0" borderId="23" xfId="0" applyFont="1" applyBorder="1" applyAlignment="1" applyProtection="1">
      <alignment horizontal="center" vertical="center"/>
    </xf>
    <xf numFmtId="0" fontId="17" fillId="0" borderId="56" xfId="0" applyFont="1" applyBorder="1" applyAlignment="1" applyProtection="1">
      <alignment horizontal="center" vertical="center"/>
    </xf>
    <xf numFmtId="0" fontId="26" fillId="5" borderId="28" xfId="0" applyFont="1" applyFill="1" applyBorder="1" applyAlignment="1" applyProtection="1">
      <alignment horizontal="center" vertical="center"/>
    </xf>
    <xf numFmtId="0" fontId="17" fillId="0" borderId="15" xfId="0" applyFont="1" applyBorder="1" applyAlignment="1" applyProtection="1">
      <alignment vertical="center"/>
    </xf>
    <xf numFmtId="0" fontId="17" fillId="0" borderId="35" xfId="0" applyFont="1" applyBorder="1" applyAlignment="1" applyProtection="1">
      <alignment vertical="center"/>
    </xf>
    <xf numFmtId="0" fontId="14" fillId="5" borderId="1" xfId="0" applyFont="1" applyFill="1" applyBorder="1" applyAlignment="1" applyProtection="1">
      <alignment horizontal="center" vertical="center"/>
    </xf>
    <xf numFmtId="0" fontId="14" fillId="0" borderId="44" xfId="0" applyFont="1" applyFill="1" applyBorder="1" applyAlignment="1" applyProtection="1">
      <alignment vertical="center"/>
    </xf>
    <xf numFmtId="0" fontId="14" fillId="0" borderId="37" xfId="0" applyFont="1" applyFill="1" applyBorder="1" applyAlignment="1" applyProtection="1">
      <alignment vertical="center"/>
    </xf>
    <xf numFmtId="0" fontId="14" fillId="0" borderId="45" xfId="0" applyFont="1" applyFill="1" applyBorder="1" applyAlignment="1" applyProtection="1">
      <alignment vertical="center"/>
    </xf>
    <xf numFmtId="0" fontId="23" fillId="0" borderId="28" xfId="0" applyFont="1" applyFill="1" applyBorder="1" applyAlignment="1" applyProtection="1">
      <alignment vertical="center" wrapText="1"/>
      <protection locked="0"/>
    </xf>
    <xf numFmtId="0" fontId="17" fillId="0" borderId="15" xfId="0" applyFont="1" applyBorder="1" applyAlignment="1" applyProtection="1">
      <alignment vertical="center" wrapText="1"/>
      <protection locked="0"/>
    </xf>
    <xf numFmtId="0" fontId="17" fillId="0" borderId="35" xfId="0" applyFont="1" applyBorder="1" applyAlignment="1" applyProtection="1">
      <alignment vertical="center" wrapText="1"/>
      <protection locked="0"/>
    </xf>
    <xf numFmtId="0" fontId="24" fillId="0" borderId="0" xfId="0" applyFont="1" applyAlignment="1">
      <alignment vertical="top" wrapText="1"/>
    </xf>
    <xf numFmtId="0" fontId="14" fillId="0" borderId="1" xfId="0" applyFont="1" applyFill="1" applyBorder="1" applyAlignment="1" applyProtection="1">
      <alignment horizontal="left" vertical="center" wrapText="1"/>
      <protection locked="0"/>
    </xf>
    <xf numFmtId="49" fontId="25" fillId="0" borderId="95" xfId="0" applyNumberFormat="1" applyFont="1" applyFill="1" applyBorder="1" applyAlignment="1" applyProtection="1">
      <alignment horizontal="left" vertical="center" wrapText="1"/>
      <protection locked="0"/>
    </xf>
    <xf numFmtId="49" fontId="25" fillId="0" borderId="96" xfId="0" applyNumberFormat="1" applyFont="1" applyFill="1" applyBorder="1" applyAlignment="1" applyProtection="1">
      <alignment horizontal="left" vertical="center" wrapText="1"/>
      <protection locked="0"/>
    </xf>
    <xf numFmtId="49" fontId="14" fillId="0" borderId="98" xfId="0" applyNumberFormat="1" applyFont="1" applyFill="1" applyBorder="1" applyAlignment="1" applyProtection="1">
      <alignment horizontal="left" vertical="center" wrapText="1"/>
      <protection locked="0"/>
    </xf>
    <xf numFmtId="49" fontId="14" fillId="0" borderId="99" xfId="0" applyNumberFormat="1" applyFont="1" applyFill="1" applyBorder="1" applyAlignment="1" applyProtection="1">
      <alignment horizontal="left" vertical="center" wrapText="1"/>
      <protection locked="0"/>
    </xf>
    <xf numFmtId="0" fontId="14" fillId="0" borderId="16" xfId="0" applyFont="1" applyBorder="1" applyAlignment="1">
      <alignment horizontal="left" vertical="top" wrapText="1"/>
    </xf>
    <xf numFmtId="0" fontId="14" fillId="0" borderId="17" xfId="0" applyFont="1" applyFill="1" applyBorder="1" applyAlignment="1" applyProtection="1">
      <alignment vertical="center" wrapText="1"/>
      <protection locked="0"/>
    </xf>
    <xf numFmtId="0" fontId="14" fillId="0" borderId="63" xfId="0" applyFont="1" applyFill="1" applyBorder="1" applyAlignment="1" applyProtection="1">
      <alignment vertical="center" wrapText="1"/>
      <protection locked="0"/>
    </xf>
    <xf numFmtId="49" fontId="14" fillId="0" borderId="44" xfId="0" applyNumberFormat="1" applyFont="1" applyFill="1" applyBorder="1" applyAlignment="1" applyProtection="1">
      <alignment vertical="center" wrapText="1"/>
      <protection locked="0"/>
    </xf>
    <xf numFmtId="49" fontId="14" fillId="0" borderId="37" xfId="0" applyNumberFormat="1" applyFont="1" applyFill="1" applyBorder="1" applyAlignment="1" applyProtection="1">
      <alignment vertical="center" wrapText="1"/>
      <protection locked="0"/>
    </xf>
    <xf numFmtId="49" fontId="14" fillId="0" borderId="45" xfId="0" applyNumberFormat="1" applyFont="1" applyFill="1" applyBorder="1" applyAlignment="1" applyProtection="1">
      <alignment vertical="center" wrapText="1"/>
      <protection locked="0"/>
    </xf>
    <xf numFmtId="0" fontId="14" fillId="0" borderId="21" xfId="0" applyFont="1" applyFill="1" applyBorder="1" applyAlignment="1" applyProtection="1">
      <alignment horizontal="left" vertical="center" wrapText="1"/>
      <protection locked="0"/>
    </xf>
    <xf numFmtId="183" fontId="16" fillId="0" borderId="0" xfId="0" applyNumberFormat="1" applyFont="1" applyAlignment="1" applyProtection="1">
      <alignment horizontal="center" vertical="center" shrinkToFit="1"/>
    </xf>
    <xf numFmtId="0" fontId="14" fillId="0" borderId="1" xfId="0" applyFont="1" applyFill="1" applyBorder="1" applyAlignment="1" applyProtection="1">
      <alignment vertical="center" wrapText="1"/>
    </xf>
    <xf numFmtId="0" fontId="23" fillId="0" borderId="44" xfId="0" applyFont="1" applyFill="1" applyBorder="1" applyAlignment="1" applyProtection="1">
      <alignment vertical="center" wrapText="1"/>
    </xf>
    <xf numFmtId="0" fontId="23" fillId="0" borderId="37" xfId="0" applyFont="1" applyFill="1" applyBorder="1" applyAlignment="1" applyProtection="1">
      <alignment vertical="center" wrapText="1"/>
    </xf>
    <xf numFmtId="0" fontId="23" fillId="0" borderId="45" xfId="0" applyFont="1" applyFill="1" applyBorder="1" applyAlignment="1" applyProtection="1">
      <alignment vertical="center" wrapText="1"/>
    </xf>
    <xf numFmtId="0" fontId="23" fillId="4" borderId="55" xfId="0" applyFont="1" applyFill="1" applyBorder="1" applyAlignment="1" applyProtection="1">
      <alignment horizontal="center" vertical="center" textRotation="255"/>
    </xf>
    <xf numFmtId="0" fontId="21" fillId="0" borderId="23" xfId="0" applyFont="1" applyBorder="1" applyAlignment="1" applyProtection="1">
      <alignment horizontal="center" vertical="center" textRotation="255"/>
    </xf>
    <xf numFmtId="0" fontId="21" fillId="0" borderId="56" xfId="0" applyFont="1" applyBorder="1" applyAlignment="1" applyProtection="1">
      <alignment horizontal="center" vertical="center" textRotation="255"/>
    </xf>
    <xf numFmtId="0" fontId="23" fillId="0" borderId="44" xfId="0" applyFont="1" applyFill="1" applyBorder="1" applyAlignment="1" applyProtection="1">
      <alignment horizontal="left" vertical="center" wrapText="1"/>
      <protection locked="0"/>
    </xf>
    <xf numFmtId="0" fontId="21" fillId="0" borderId="45" xfId="0" applyFont="1" applyBorder="1" applyAlignment="1" applyProtection="1">
      <alignment horizontal="left" vertical="center" wrapText="1"/>
      <protection locked="0"/>
    </xf>
    <xf numFmtId="0" fontId="21" fillId="0" borderId="37" xfId="0" applyFont="1" applyBorder="1" applyAlignment="1" applyProtection="1">
      <alignment vertical="center" wrapText="1"/>
      <protection locked="0"/>
    </xf>
    <xf numFmtId="0" fontId="21" fillId="0" borderId="45" xfId="0" applyFont="1" applyBorder="1" applyAlignment="1" applyProtection="1">
      <alignment vertical="center" wrapText="1"/>
      <protection locked="0"/>
    </xf>
    <xf numFmtId="0" fontId="23" fillId="0" borderId="29" xfId="0" applyFont="1" applyFill="1" applyBorder="1" applyAlignment="1" applyProtection="1">
      <alignment horizontal="left" vertical="center" wrapText="1"/>
      <protection locked="0"/>
    </xf>
    <xf numFmtId="0" fontId="23" fillId="0" borderId="70" xfId="0" applyFont="1" applyFill="1" applyBorder="1" applyAlignment="1" applyProtection="1">
      <alignment horizontal="left" vertical="center" wrapText="1"/>
      <protection locked="0"/>
    </xf>
    <xf numFmtId="0" fontId="23" fillId="0" borderId="17" xfId="0" applyFont="1" applyFill="1" applyBorder="1" applyAlignment="1" applyProtection="1">
      <alignment horizontal="left" vertical="center" wrapText="1"/>
      <protection locked="0"/>
    </xf>
    <xf numFmtId="0" fontId="23" fillId="0" borderId="63" xfId="0" applyFont="1" applyFill="1" applyBorder="1" applyAlignment="1" applyProtection="1">
      <alignment horizontal="left" vertical="center" wrapText="1"/>
      <protection locked="0"/>
    </xf>
    <xf numFmtId="0" fontId="14" fillId="0" borderId="1" xfId="0" applyFont="1" applyFill="1" applyBorder="1" applyAlignment="1" applyProtection="1">
      <alignment vertical="center"/>
      <protection locked="0"/>
    </xf>
    <xf numFmtId="0" fontId="14" fillId="0" borderId="37" xfId="0" applyFont="1" applyFill="1" applyBorder="1" applyAlignment="1" applyProtection="1">
      <alignment horizontal="left" vertical="center"/>
    </xf>
    <xf numFmtId="0" fontId="14" fillId="0" borderId="45" xfId="0" applyFont="1" applyFill="1" applyBorder="1" applyAlignment="1" applyProtection="1">
      <alignment horizontal="left" vertical="center"/>
    </xf>
    <xf numFmtId="0" fontId="14" fillId="5" borderId="1" xfId="0" applyFont="1" applyFill="1" applyBorder="1" applyAlignment="1" applyProtection="1">
      <alignment horizontal="center" vertical="center" wrapText="1"/>
    </xf>
    <xf numFmtId="0" fontId="38" fillId="0" borderId="25" xfId="0" applyFont="1" applyBorder="1" applyAlignment="1" applyProtection="1">
      <alignment vertical="top" wrapText="1"/>
      <protection locked="0"/>
    </xf>
    <xf numFmtId="0" fontId="14" fillId="0" borderId="25" xfId="0" applyFont="1" applyBorder="1" applyAlignment="1" applyProtection="1">
      <alignment vertical="top" wrapText="1"/>
      <protection locked="0"/>
    </xf>
    <xf numFmtId="0" fontId="14" fillId="4" borderId="29" xfId="0" applyFont="1" applyFill="1" applyBorder="1" applyAlignment="1" applyProtection="1">
      <alignment horizontal="left" vertical="top" wrapText="1" indent="1"/>
      <protection locked="0"/>
    </xf>
    <xf numFmtId="0" fontId="14" fillId="0" borderId="49" xfId="0" applyFont="1" applyBorder="1" applyAlignment="1" applyProtection="1">
      <alignment horizontal="left" vertical="center" indent="1"/>
      <protection locked="0"/>
    </xf>
    <xf numFmtId="0" fontId="14" fillId="0" borderId="30" xfId="0" applyFont="1" applyBorder="1" applyAlignment="1" applyProtection="1">
      <alignment horizontal="left" vertical="center" indent="1"/>
      <protection locked="0"/>
    </xf>
    <xf numFmtId="0" fontId="14" fillId="4" borderId="43" xfId="0" applyFont="1" applyFill="1" applyBorder="1" applyAlignment="1" applyProtection="1">
      <alignment horizontal="left" vertical="center" indent="1"/>
      <protection locked="0"/>
    </xf>
    <xf numFmtId="0" fontId="14" fillId="4" borderId="29" xfId="0" applyFont="1" applyFill="1" applyBorder="1" applyAlignment="1" applyProtection="1">
      <alignment horizontal="left" vertical="center" indent="1"/>
      <protection locked="0"/>
    </xf>
    <xf numFmtId="0" fontId="14" fillId="4" borderId="57" xfId="0" applyFont="1" applyFill="1" applyBorder="1" applyAlignment="1" applyProtection="1">
      <alignment horizontal="left" vertical="center" indent="1"/>
      <protection locked="0"/>
    </xf>
    <xf numFmtId="0" fontId="14" fillId="0" borderId="52" xfId="0" applyFont="1" applyFill="1" applyBorder="1" applyAlignment="1" applyProtection="1">
      <alignment horizontal="left" vertical="top" wrapText="1"/>
      <protection locked="0"/>
    </xf>
    <xf numFmtId="0" fontId="14" fillId="0" borderId="53" xfId="0" applyFont="1" applyFill="1" applyBorder="1" applyAlignment="1" applyProtection="1">
      <alignment horizontal="left" vertical="top" wrapText="1"/>
      <protection locked="0"/>
    </xf>
    <xf numFmtId="0" fontId="14" fillId="0" borderId="54" xfId="0" applyFont="1" applyFill="1" applyBorder="1" applyAlignment="1" applyProtection="1">
      <alignment horizontal="left" vertical="top" wrapText="1"/>
      <protection locked="0"/>
    </xf>
    <xf numFmtId="0" fontId="14" fillId="0" borderId="16" xfId="0" applyFont="1" applyFill="1" applyBorder="1" applyAlignment="1" applyProtection="1">
      <alignment horizontal="left" vertical="top" wrapText="1"/>
      <protection locked="0"/>
    </xf>
    <xf numFmtId="0" fontId="14" fillId="0" borderId="0" xfId="0" applyFont="1" applyFill="1" applyBorder="1" applyAlignment="1" applyProtection="1">
      <alignment horizontal="left" vertical="top" wrapText="1"/>
      <protection locked="0"/>
    </xf>
    <xf numFmtId="0" fontId="14" fillId="0" borderId="27" xfId="0" applyFont="1" applyFill="1" applyBorder="1" applyAlignment="1" applyProtection="1">
      <alignment horizontal="left" vertical="top" wrapText="1"/>
      <protection locked="0"/>
    </xf>
    <xf numFmtId="0" fontId="24" fillId="0" borderId="0" xfId="0" applyFont="1" applyFill="1" applyBorder="1" applyAlignment="1" applyProtection="1">
      <alignment vertical="top" wrapText="1"/>
      <protection locked="0"/>
    </xf>
    <xf numFmtId="58" fontId="14" fillId="3" borderId="31" xfId="0" applyNumberFormat="1" applyFont="1" applyFill="1" applyBorder="1" applyAlignment="1" applyProtection="1">
      <alignment horizontal="center" vertical="top" shrinkToFit="1"/>
      <protection locked="0"/>
    </xf>
    <xf numFmtId="58" fontId="14" fillId="3" borderId="32" xfId="0" applyNumberFormat="1" applyFont="1" applyFill="1" applyBorder="1" applyAlignment="1" applyProtection="1">
      <alignment horizontal="center" vertical="top" shrinkToFit="1"/>
      <protection locked="0"/>
    </xf>
    <xf numFmtId="58" fontId="14" fillId="3" borderId="47" xfId="0" applyNumberFormat="1" applyFont="1" applyFill="1" applyBorder="1" applyAlignment="1" applyProtection="1">
      <alignment horizontal="center" vertical="top" shrinkToFit="1"/>
      <protection locked="0"/>
    </xf>
    <xf numFmtId="186" fontId="14" fillId="3" borderId="9" xfId="0" applyNumberFormat="1" applyFont="1" applyFill="1" applyBorder="1" applyAlignment="1" applyProtection="1">
      <alignment horizontal="left" vertical="center" shrinkToFit="1"/>
      <protection locked="0"/>
    </xf>
    <xf numFmtId="0" fontId="14" fillId="0" borderId="32" xfId="0" applyFont="1" applyBorder="1" applyAlignment="1" applyProtection="1">
      <alignment vertical="center" shrinkToFit="1"/>
      <protection locked="0"/>
    </xf>
    <xf numFmtId="0" fontId="14" fillId="0" borderId="33" xfId="0" applyFont="1" applyBorder="1" applyAlignment="1" applyProtection="1">
      <alignment vertical="center" shrinkToFit="1"/>
      <protection locked="0"/>
    </xf>
    <xf numFmtId="58" fontId="14" fillId="3" borderId="9" xfId="0" applyNumberFormat="1" applyFont="1" applyFill="1" applyBorder="1" applyAlignment="1" applyProtection="1">
      <alignment horizontal="center" vertical="top" shrinkToFit="1"/>
      <protection locked="0"/>
    </xf>
    <xf numFmtId="0" fontId="14" fillId="0" borderId="53" xfId="0" applyFont="1" applyBorder="1" applyAlignment="1" applyProtection="1">
      <alignment horizontal="left" vertical="top"/>
      <protection locked="0"/>
    </xf>
    <xf numFmtId="0" fontId="14" fillId="0" borderId="54" xfId="0" applyFont="1" applyBorder="1" applyAlignment="1" applyProtection="1">
      <alignment horizontal="left" vertical="top"/>
      <protection locked="0"/>
    </xf>
    <xf numFmtId="0" fontId="14" fillId="0" borderId="16" xfId="0" applyFont="1" applyBorder="1" applyAlignment="1" applyProtection="1">
      <alignment horizontal="left" vertical="top"/>
      <protection locked="0"/>
    </xf>
    <xf numFmtId="0" fontId="14" fillId="0" borderId="0" xfId="0" applyFont="1" applyBorder="1" applyAlignment="1" applyProtection="1">
      <alignment horizontal="left" vertical="top"/>
      <protection locked="0"/>
    </xf>
    <xf numFmtId="0" fontId="14" fillId="0" borderId="27" xfId="0" applyFont="1" applyBorder="1" applyAlignment="1" applyProtection="1">
      <alignment horizontal="left" vertical="top"/>
      <protection locked="0"/>
    </xf>
    <xf numFmtId="0" fontId="14" fillId="0" borderId="17" xfId="0" applyFont="1" applyBorder="1" applyAlignment="1" applyProtection="1">
      <alignment horizontal="left" vertical="top"/>
      <protection locked="0"/>
    </xf>
    <xf numFmtId="0" fontId="14" fillId="0" borderId="24" xfId="0" applyFont="1" applyBorder="1" applyAlignment="1" applyProtection="1">
      <alignment horizontal="left" vertical="top"/>
      <protection locked="0"/>
    </xf>
    <xf numFmtId="0" fontId="14" fillId="0" borderId="34" xfId="0" applyFont="1" applyBorder="1" applyAlignment="1" applyProtection="1">
      <alignment horizontal="left" vertical="top"/>
      <protection locked="0"/>
    </xf>
    <xf numFmtId="0" fontId="17" fillId="0" borderId="0" xfId="0" applyFont="1" applyFill="1" applyBorder="1" applyAlignment="1" applyProtection="1">
      <alignment vertical="top" wrapText="1"/>
      <protection locked="0"/>
    </xf>
    <xf numFmtId="184" fontId="14" fillId="4" borderId="29" xfId="0" applyNumberFormat="1" applyFont="1" applyFill="1" applyBorder="1" applyAlignment="1" applyProtection="1">
      <alignment horizontal="left" vertical="center" shrinkToFit="1"/>
      <protection locked="0"/>
    </xf>
    <xf numFmtId="0" fontId="14" fillId="0" borderId="49" xfId="0" applyFont="1" applyBorder="1" applyAlignment="1" applyProtection="1">
      <alignment horizontal="left" vertical="center"/>
      <protection locked="0"/>
    </xf>
    <xf numFmtId="0" fontId="14" fillId="0" borderId="30" xfId="0" applyFont="1" applyBorder="1" applyAlignment="1" applyProtection="1">
      <alignment horizontal="left" vertical="center"/>
      <protection locked="0"/>
    </xf>
    <xf numFmtId="0" fontId="14" fillId="0" borderId="0" xfId="0" applyFont="1" applyAlignment="1" applyProtection="1">
      <alignment horizontal="left" vertical="top" wrapText="1"/>
      <protection locked="0"/>
    </xf>
    <xf numFmtId="0" fontId="14" fillId="0" borderId="27" xfId="0" applyFont="1" applyBorder="1" applyAlignment="1" applyProtection="1">
      <alignment horizontal="left" vertical="top" wrapText="1"/>
      <protection locked="0"/>
    </xf>
    <xf numFmtId="0" fontId="14" fillId="0" borderId="16" xfId="0" applyFont="1" applyBorder="1" applyAlignment="1" applyProtection="1">
      <alignment horizontal="left" vertical="top" wrapText="1"/>
      <protection locked="0"/>
    </xf>
    <xf numFmtId="0" fontId="14" fillId="0" borderId="17" xfId="0" applyFont="1" applyBorder="1" applyAlignment="1" applyProtection="1">
      <alignment horizontal="left" vertical="top" wrapText="1"/>
      <protection locked="0"/>
    </xf>
    <xf numFmtId="0" fontId="14" fillId="0" borderId="24" xfId="0" applyFont="1" applyBorder="1" applyAlignment="1" applyProtection="1">
      <alignment horizontal="left" vertical="top" wrapText="1"/>
      <protection locked="0"/>
    </xf>
    <xf numFmtId="0" fontId="14" fillId="0" borderId="34" xfId="0" applyFont="1" applyBorder="1" applyAlignment="1" applyProtection="1">
      <alignment horizontal="left" vertical="top" wrapText="1"/>
      <protection locked="0"/>
    </xf>
    <xf numFmtId="0" fontId="14" fillId="4" borderId="62" xfId="0" applyFont="1" applyFill="1" applyBorder="1" applyAlignment="1" applyProtection="1">
      <alignment horizontal="center" vertical="center"/>
      <protection locked="0"/>
    </xf>
    <xf numFmtId="0" fontId="14" fillId="4" borderId="15" xfId="0" applyFont="1" applyFill="1" applyBorder="1" applyAlignment="1" applyProtection="1">
      <alignment horizontal="center" vertical="center"/>
      <protection locked="0"/>
    </xf>
    <xf numFmtId="0" fontId="14" fillId="4" borderId="35" xfId="0" applyFont="1" applyFill="1" applyBorder="1" applyAlignment="1" applyProtection="1">
      <alignment horizontal="center" vertical="center"/>
      <protection locked="0"/>
    </xf>
    <xf numFmtId="0" fontId="14" fillId="4" borderId="105" xfId="0" applyFont="1" applyFill="1" applyBorder="1" applyAlignment="1" applyProtection="1">
      <alignment horizontal="center" vertical="center"/>
      <protection locked="0"/>
    </xf>
    <xf numFmtId="0" fontId="14" fillId="4" borderId="73" xfId="0" applyFont="1" applyFill="1" applyBorder="1" applyAlignment="1" applyProtection="1">
      <alignment horizontal="center" vertical="center"/>
      <protection locked="0"/>
    </xf>
    <xf numFmtId="0" fontId="14" fillId="4" borderId="106" xfId="0" applyFont="1" applyFill="1" applyBorder="1" applyAlignment="1" applyProtection="1">
      <alignment horizontal="center" vertical="center"/>
      <protection locked="0"/>
    </xf>
    <xf numFmtId="0" fontId="14" fillId="0" borderId="28" xfId="0" applyFont="1" applyFill="1" applyBorder="1" applyAlignment="1" applyProtection="1">
      <alignment horizontal="left" vertical="top" wrapText="1"/>
      <protection locked="0"/>
    </xf>
    <xf numFmtId="0" fontId="14" fillId="0" borderId="15" xfId="0" applyFont="1" applyFill="1" applyBorder="1" applyAlignment="1" applyProtection="1">
      <alignment horizontal="left" vertical="top" wrapText="1"/>
      <protection locked="0"/>
    </xf>
    <xf numFmtId="0" fontId="14" fillId="0" borderId="26" xfId="0" applyFont="1" applyFill="1" applyBorder="1" applyAlignment="1" applyProtection="1">
      <alignment horizontal="left" vertical="top" wrapText="1"/>
      <protection locked="0"/>
    </xf>
    <xf numFmtId="0" fontId="14" fillId="0" borderId="107" xfId="0" applyFont="1" applyFill="1" applyBorder="1" applyAlignment="1" applyProtection="1">
      <alignment horizontal="left" vertical="top" wrapText="1"/>
      <protection locked="0"/>
    </xf>
    <xf numFmtId="0" fontId="14" fillId="0" borderId="73" xfId="0" applyFont="1" applyFill="1" applyBorder="1" applyAlignment="1" applyProtection="1">
      <alignment horizontal="left" vertical="top" wrapText="1"/>
      <protection locked="0"/>
    </xf>
    <xf numFmtId="0" fontId="14" fillId="0" borderId="108" xfId="0" applyFont="1" applyFill="1" applyBorder="1" applyAlignment="1" applyProtection="1">
      <alignment horizontal="left" vertical="top" wrapText="1"/>
      <protection locked="0"/>
    </xf>
    <xf numFmtId="0" fontId="17" fillId="4" borderId="59" xfId="0" applyFont="1" applyFill="1" applyBorder="1" applyAlignment="1" applyProtection="1">
      <alignment horizontal="center" vertical="center" textRotation="255"/>
      <protection locked="0"/>
    </xf>
    <xf numFmtId="0" fontId="17" fillId="4" borderId="60" xfId="0" applyFont="1" applyFill="1" applyBorder="1" applyAlignment="1" applyProtection="1">
      <alignment horizontal="center" vertical="center" textRotation="255"/>
      <protection locked="0"/>
    </xf>
    <xf numFmtId="0" fontId="17" fillId="0" borderId="60" xfId="0" applyFont="1" applyBorder="1" applyAlignment="1" applyProtection="1">
      <alignment horizontal="center" vertical="center" textRotation="255"/>
      <protection locked="0"/>
    </xf>
    <xf numFmtId="0" fontId="17" fillId="0" borderId="61" xfId="0" applyFont="1" applyBorder="1" applyAlignment="1" applyProtection="1">
      <alignment horizontal="center" vertical="center" textRotation="255"/>
      <protection locked="0"/>
    </xf>
    <xf numFmtId="0" fontId="17" fillId="4" borderId="92" xfId="0" applyFont="1" applyFill="1" applyBorder="1" applyAlignment="1" applyProtection="1">
      <alignment horizontal="center" vertical="center" textRotation="255" wrapText="1"/>
      <protection locked="0"/>
    </xf>
    <xf numFmtId="0" fontId="17" fillId="4" borderId="90" xfId="0" applyFont="1" applyFill="1" applyBorder="1" applyAlignment="1" applyProtection="1">
      <alignment horizontal="center" vertical="center" textRotation="255" wrapText="1"/>
      <protection locked="0"/>
    </xf>
    <xf numFmtId="0" fontId="17" fillId="4" borderId="91" xfId="0" applyFont="1" applyFill="1" applyBorder="1" applyAlignment="1" applyProtection="1">
      <alignment horizontal="center" vertical="center" textRotation="255" wrapText="1"/>
      <protection locked="0"/>
    </xf>
    <xf numFmtId="0" fontId="14" fillId="0" borderId="88" xfId="0" applyFont="1" applyBorder="1" applyAlignment="1" applyProtection="1">
      <alignment horizontal="left" vertical="top" wrapText="1"/>
      <protection locked="0"/>
    </xf>
    <xf numFmtId="0" fontId="14" fillId="0" borderId="8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86" xfId="0" applyFont="1" applyBorder="1" applyAlignment="1" applyProtection="1">
      <alignment horizontal="left" vertical="top" wrapText="1"/>
      <protection locked="0"/>
    </xf>
    <xf numFmtId="0" fontId="14" fillId="0" borderId="87" xfId="0" applyFont="1" applyBorder="1" applyAlignment="1" applyProtection="1">
      <alignment horizontal="left" vertical="top" wrapText="1"/>
      <protection locked="0"/>
    </xf>
    <xf numFmtId="0" fontId="14" fillId="4" borderId="52" xfId="0" applyFont="1" applyFill="1" applyBorder="1" applyAlignment="1" applyProtection="1">
      <alignment horizontal="center" vertical="center"/>
      <protection locked="0"/>
    </xf>
    <xf numFmtId="0" fontId="14" fillId="4" borderId="53" xfId="0" applyFont="1" applyFill="1" applyBorder="1" applyAlignment="1" applyProtection="1">
      <alignment horizontal="center" vertical="center"/>
      <protection locked="0"/>
    </xf>
    <xf numFmtId="0" fontId="14" fillId="0" borderId="113" xfId="0" applyFont="1" applyBorder="1" applyAlignment="1" applyProtection="1">
      <alignment horizontal="center" vertical="center"/>
      <protection locked="0"/>
    </xf>
    <xf numFmtId="0" fontId="14" fillId="4" borderId="18" xfId="0" applyFont="1" applyFill="1" applyBorder="1" applyAlignment="1" applyProtection="1">
      <alignment horizontal="center" vertical="center"/>
      <protection locked="0"/>
    </xf>
    <xf numFmtId="58" fontId="14" fillId="3" borderId="29" xfId="0" applyNumberFormat="1" applyFont="1" applyFill="1" applyBorder="1" applyAlignment="1" applyProtection="1">
      <alignment horizontal="center" vertical="top" shrinkToFit="1"/>
      <protection locked="0"/>
    </xf>
    <xf numFmtId="58" fontId="14" fillId="3" borderId="49" xfId="0" applyNumberFormat="1" applyFont="1" applyFill="1" applyBorder="1" applyAlignment="1" applyProtection="1">
      <alignment horizontal="center" vertical="top" shrinkToFit="1"/>
      <protection locked="0"/>
    </xf>
    <xf numFmtId="58" fontId="14" fillId="3" borderId="50" xfId="0" applyNumberFormat="1" applyFont="1" applyFill="1" applyBorder="1" applyAlignment="1" applyProtection="1">
      <alignment horizontal="center" vertical="top" shrinkToFit="1"/>
      <protection locked="0"/>
    </xf>
    <xf numFmtId="58" fontId="14" fillId="3" borderId="8" xfId="0" applyNumberFormat="1" applyFont="1" applyFill="1" applyBorder="1" applyAlignment="1" applyProtection="1">
      <alignment horizontal="center" vertical="top" shrinkToFit="1"/>
      <protection locked="0"/>
    </xf>
    <xf numFmtId="0" fontId="14" fillId="4" borderId="41" xfId="0" applyFont="1" applyFill="1" applyBorder="1" applyAlignment="1" applyProtection="1">
      <alignment horizontal="left" vertical="center" indent="1"/>
      <protection locked="0"/>
    </xf>
    <xf numFmtId="0" fontId="14" fillId="4" borderId="76" xfId="0" applyFont="1" applyFill="1" applyBorder="1" applyAlignment="1" applyProtection="1">
      <alignment horizontal="left" vertical="center" indent="1"/>
      <protection locked="0"/>
    </xf>
    <xf numFmtId="0" fontId="14" fillId="4" borderId="58" xfId="0" applyFont="1" applyFill="1" applyBorder="1" applyAlignment="1" applyProtection="1">
      <alignment horizontal="left" vertical="center" indent="1"/>
      <protection locked="0"/>
    </xf>
    <xf numFmtId="0" fontId="14" fillId="4" borderId="44" xfId="0" applyFont="1" applyFill="1" applyBorder="1" applyAlignment="1" applyProtection="1">
      <alignment horizontal="center" vertical="center" wrapText="1"/>
      <protection locked="0"/>
    </xf>
    <xf numFmtId="0" fontId="14" fillId="0" borderId="37" xfId="0" applyFont="1" applyBorder="1" applyAlignment="1" applyProtection="1">
      <alignment vertical="center" wrapText="1"/>
      <protection locked="0"/>
    </xf>
    <xf numFmtId="0" fontId="14" fillId="0" borderId="45" xfId="0" applyFont="1" applyBorder="1" applyAlignment="1" applyProtection="1">
      <alignment vertical="center" wrapText="1"/>
      <protection locked="0"/>
    </xf>
    <xf numFmtId="185" fontId="17" fillId="5" borderId="10" xfId="0" applyNumberFormat="1" applyFont="1" applyFill="1" applyBorder="1" applyAlignment="1" applyProtection="1">
      <alignment horizontal="center" vertical="center" shrinkToFit="1"/>
      <protection locked="0"/>
    </xf>
    <xf numFmtId="0" fontId="17" fillId="5" borderId="65" xfId="0" applyFont="1" applyFill="1" applyBorder="1" applyAlignment="1" applyProtection="1">
      <alignment horizontal="center" vertical="center" shrinkToFit="1"/>
      <protection locked="0"/>
    </xf>
    <xf numFmtId="0" fontId="17" fillId="0" borderId="65" xfId="0" applyFont="1" applyBorder="1" applyAlignment="1" applyProtection="1">
      <alignment vertical="center"/>
      <protection locked="0"/>
    </xf>
    <xf numFmtId="0" fontId="17" fillId="0" borderId="104" xfId="0" applyFont="1" applyBorder="1" applyAlignment="1" applyProtection="1">
      <alignment vertical="center"/>
      <protection locked="0"/>
    </xf>
    <xf numFmtId="58" fontId="14" fillId="3" borderId="44" xfId="0" applyNumberFormat="1" applyFont="1" applyFill="1" applyBorder="1" applyAlignment="1" applyProtection="1">
      <alignment horizontal="center" vertical="center" wrapText="1"/>
      <protection locked="0"/>
    </xf>
    <xf numFmtId="0" fontId="14" fillId="3" borderId="37" xfId="0" applyFont="1" applyFill="1" applyBorder="1" applyAlignment="1" applyProtection="1">
      <alignment horizontal="center" vertical="center" wrapText="1"/>
      <protection locked="0"/>
    </xf>
    <xf numFmtId="58" fontId="14" fillId="3" borderId="37" xfId="0" applyNumberFormat="1" applyFont="1" applyFill="1" applyBorder="1" applyAlignment="1" applyProtection="1">
      <alignment horizontal="center" vertical="center" wrapText="1"/>
      <protection locked="0"/>
    </xf>
    <xf numFmtId="0" fontId="14" fillId="4" borderId="112" xfId="0" applyFont="1" applyFill="1" applyBorder="1" applyAlignment="1" applyProtection="1">
      <alignment horizontal="center" vertical="center"/>
      <protection locked="0"/>
    </xf>
    <xf numFmtId="0" fontId="14" fillId="0" borderId="15" xfId="0" applyFont="1" applyBorder="1" applyAlignment="1" applyProtection="1">
      <alignment vertical="center"/>
      <protection locked="0"/>
    </xf>
    <xf numFmtId="0" fontId="14" fillId="0" borderId="26" xfId="0" applyFont="1" applyBorder="1" applyAlignment="1" applyProtection="1">
      <alignment vertical="center"/>
      <protection locked="0"/>
    </xf>
    <xf numFmtId="0" fontId="14" fillId="0" borderId="114" xfId="0" applyFont="1" applyBorder="1" applyAlignment="1" applyProtection="1">
      <alignment vertical="center"/>
      <protection locked="0"/>
    </xf>
    <xf numFmtId="0" fontId="14" fillId="0" borderId="24" xfId="0" applyFont="1" applyBorder="1" applyAlignment="1" applyProtection="1">
      <alignment vertical="center"/>
      <protection locked="0"/>
    </xf>
    <xf numFmtId="0" fontId="14" fillId="0" borderId="34" xfId="0" applyFont="1" applyBorder="1" applyAlignment="1" applyProtection="1">
      <alignment vertical="center"/>
      <protection locked="0"/>
    </xf>
    <xf numFmtId="186" fontId="14" fillId="3" borderId="8" xfId="0" applyNumberFormat="1" applyFont="1" applyFill="1" applyBorder="1" applyAlignment="1" applyProtection="1">
      <alignment horizontal="left" vertical="center" shrinkToFit="1"/>
      <protection locked="0"/>
    </xf>
    <xf numFmtId="0" fontId="14" fillId="0" borderId="49" xfId="0" applyFont="1" applyBorder="1" applyAlignment="1" applyProtection="1">
      <alignment vertical="center" shrinkToFit="1"/>
      <protection locked="0"/>
    </xf>
    <xf numFmtId="0" fontId="14" fillId="0" borderId="30" xfId="0" applyFont="1" applyBorder="1" applyAlignment="1" applyProtection="1">
      <alignment vertical="center" shrinkToFit="1"/>
      <protection locked="0"/>
    </xf>
    <xf numFmtId="0" fontId="14" fillId="0" borderId="50" xfId="0" applyFont="1" applyBorder="1" applyAlignment="1" applyProtection="1">
      <alignment horizontal="left" vertical="center" indent="1"/>
      <protection locked="0"/>
    </xf>
    <xf numFmtId="0" fontId="36" fillId="0" borderId="25" xfId="0" applyFont="1" applyBorder="1" applyAlignment="1" applyProtection="1">
      <alignment vertical="top" wrapText="1"/>
      <protection locked="0"/>
    </xf>
    <xf numFmtId="0" fontId="24" fillId="4" borderId="55" xfId="0" applyFont="1" applyFill="1" applyBorder="1" applyAlignment="1">
      <alignment horizontal="center" vertical="center"/>
    </xf>
    <xf numFmtId="0" fontId="14" fillId="3" borderId="55" xfId="0" applyFont="1" applyFill="1" applyBorder="1" applyAlignment="1">
      <alignment horizontal="left" vertical="center" wrapText="1"/>
    </xf>
    <xf numFmtId="0" fontId="14" fillId="0" borderId="19" xfId="0" applyFont="1" applyBorder="1" applyAlignment="1" applyProtection="1">
      <alignment horizontal="left" vertical="top" wrapText="1"/>
      <protection locked="0"/>
    </xf>
    <xf numFmtId="0" fontId="14" fillId="0" borderId="53" xfId="0" applyFont="1" applyBorder="1" applyAlignment="1" applyProtection="1">
      <alignment horizontal="left" vertical="top" wrapText="1"/>
      <protection locked="0"/>
    </xf>
    <xf numFmtId="0" fontId="14" fillId="0" borderId="54" xfId="0" applyFont="1" applyBorder="1" applyAlignment="1" applyProtection="1">
      <alignment horizontal="left" vertical="top" wrapText="1"/>
      <protection locked="0"/>
    </xf>
    <xf numFmtId="0" fontId="14" fillId="0" borderId="75" xfId="0" applyFont="1" applyBorder="1" applyAlignment="1" applyProtection="1">
      <alignment horizontal="left" vertical="top" wrapText="1"/>
      <protection locked="0"/>
    </xf>
    <xf numFmtId="0" fontId="14" fillId="0" borderId="111" xfId="0" applyFont="1" applyBorder="1" applyAlignment="1" applyProtection="1">
      <alignment horizontal="left" vertical="top" wrapText="1"/>
      <protection locked="0"/>
    </xf>
    <xf numFmtId="0" fontId="17" fillId="4" borderId="22" xfId="0" applyFont="1" applyFill="1" applyBorder="1" applyAlignment="1" applyProtection="1">
      <alignment horizontal="center" vertical="center" textRotation="255" wrapText="1"/>
      <protection locked="0"/>
    </xf>
    <xf numFmtId="49" fontId="14" fillId="3" borderId="55" xfId="0" applyNumberFormat="1" applyFont="1" applyFill="1" applyBorder="1" applyAlignment="1">
      <alignment horizontal="left" vertical="center" wrapText="1"/>
    </xf>
    <xf numFmtId="178" fontId="17" fillId="2" borderId="1" xfId="0" applyNumberFormat="1" applyFont="1" applyFill="1" applyBorder="1" applyAlignment="1" applyProtection="1">
      <alignment horizontal="center" vertical="center" shrinkToFit="1"/>
    </xf>
    <xf numFmtId="178" fontId="14" fillId="3" borderId="24" xfId="0" applyNumberFormat="1" applyFont="1" applyFill="1" applyBorder="1" applyAlignment="1" applyProtection="1">
      <alignment vertical="center" wrapText="1" shrinkToFit="1"/>
    </xf>
    <xf numFmtId="0" fontId="14" fillId="3" borderId="24" xfId="0" applyFont="1" applyFill="1" applyBorder="1" applyAlignment="1" applyProtection="1">
      <alignment vertical="center" wrapText="1" shrinkToFit="1"/>
    </xf>
    <xf numFmtId="0" fontId="14" fillId="2" borderId="1" xfId="0" applyFont="1" applyFill="1" applyBorder="1" applyAlignment="1" applyProtection="1">
      <alignment horizontal="center" vertical="center" wrapText="1"/>
    </xf>
    <xf numFmtId="0" fontId="14" fillId="5" borderId="64" xfId="3" applyFont="1" applyFill="1" applyBorder="1" applyAlignment="1" applyProtection="1">
      <alignment horizontal="left" vertical="center"/>
    </xf>
    <xf numFmtId="0" fontId="14" fillId="0" borderId="65" xfId="0" applyFont="1" applyBorder="1" applyAlignment="1" applyProtection="1">
      <alignment vertical="center"/>
    </xf>
    <xf numFmtId="0" fontId="14" fillId="0" borderId="69" xfId="0" applyFont="1" applyBorder="1" applyAlignment="1" applyProtection="1">
      <alignment vertical="center"/>
    </xf>
    <xf numFmtId="0" fontId="14" fillId="5" borderId="29" xfId="3" applyFont="1" applyFill="1" applyBorder="1" applyAlignment="1" applyProtection="1">
      <alignment horizontal="left" vertical="center"/>
    </xf>
    <xf numFmtId="0" fontId="14" fillId="0" borderId="49" xfId="0" applyFont="1" applyBorder="1" applyAlignment="1" applyProtection="1">
      <alignment vertical="center"/>
    </xf>
    <xf numFmtId="0" fontId="14" fillId="0" borderId="70" xfId="0" applyFont="1" applyBorder="1" applyAlignment="1" applyProtection="1">
      <alignment vertical="center"/>
    </xf>
    <xf numFmtId="178" fontId="14" fillId="0" borderId="0" xfId="2" applyNumberFormat="1" applyFont="1" applyFill="1" applyBorder="1" applyAlignment="1" applyProtection="1">
      <alignment horizontal="center" vertical="center" shrinkToFit="1"/>
    </xf>
    <xf numFmtId="0" fontId="31" fillId="0" borderId="16" xfId="0" applyFont="1" applyFill="1" applyBorder="1" applyAlignment="1" applyProtection="1">
      <alignment vertical="center" shrinkToFit="1"/>
      <protection locked="0"/>
    </xf>
    <xf numFmtId="0" fontId="31" fillId="0" borderId="0" xfId="0" applyFont="1" applyFill="1" applyBorder="1" applyAlignment="1" applyProtection="1">
      <alignment vertical="center" shrinkToFit="1"/>
      <protection locked="0"/>
    </xf>
    <xf numFmtId="0" fontId="31" fillId="0" borderId="80" xfId="0" applyFont="1" applyFill="1" applyBorder="1" applyAlignment="1" applyProtection="1">
      <alignment vertical="center" shrinkToFit="1"/>
      <protection locked="0"/>
    </xf>
    <xf numFmtId="0" fontId="31" fillId="0" borderId="28" xfId="0" applyFont="1" applyFill="1" applyBorder="1" applyAlignment="1" applyProtection="1">
      <alignment vertical="center" shrinkToFit="1"/>
      <protection locked="0"/>
    </xf>
    <xf numFmtId="0" fontId="31" fillId="0" borderId="85" xfId="0" applyFont="1" applyFill="1" applyBorder="1" applyAlignment="1" applyProtection="1">
      <alignment vertical="center" shrinkToFit="1"/>
      <protection locked="0"/>
    </xf>
    <xf numFmtId="0" fontId="31" fillId="0" borderId="17" xfId="0" applyFont="1" applyFill="1" applyBorder="1" applyAlignment="1" applyProtection="1">
      <alignment vertical="center" shrinkToFit="1"/>
      <protection locked="0"/>
    </xf>
    <xf numFmtId="0" fontId="31" fillId="0" borderId="71" xfId="0" applyFont="1" applyFill="1" applyBorder="1" applyAlignment="1" applyProtection="1">
      <alignment vertical="center" shrinkToFit="1"/>
      <protection locked="0"/>
    </xf>
    <xf numFmtId="38" fontId="31" fillId="0" borderId="28" xfId="4" applyFont="1" applyFill="1" applyBorder="1" applyAlignment="1" applyProtection="1">
      <alignment vertical="center" shrinkToFit="1"/>
      <protection locked="0"/>
    </xf>
    <xf numFmtId="38" fontId="31" fillId="0" borderId="85" xfId="4" applyFont="1" applyFill="1" applyBorder="1" applyAlignment="1" applyProtection="1">
      <alignment vertical="center" shrinkToFit="1"/>
      <protection locked="0"/>
    </xf>
    <xf numFmtId="38" fontId="31" fillId="0" borderId="16" xfId="4" applyFont="1" applyFill="1" applyBorder="1" applyAlignment="1" applyProtection="1">
      <alignment vertical="center" shrinkToFit="1"/>
      <protection locked="0"/>
    </xf>
    <xf numFmtId="38" fontId="31" fillId="0" borderId="80" xfId="4" applyFont="1" applyFill="1" applyBorder="1" applyAlignment="1" applyProtection="1">
      <alignment vertical="center" shrinkToFit="1"/>
      <protection locked="0"/>
    </xf>
    <xf numFmtId="0" fontId="31" fillId="4" borderId="20" xfId="0" applyFont="1" applyFill="1" applyBorder="1" applyAlignment="1" applyProtection="1">
      <alignment horizontal="center" vertical="center"/>
      <protection locked="0"/>
    </xf>
    <xf numFmtId="0" fontId="31" fillId="4" borderId="12" xfId="0" applyFont="1" applyFill="1" applyBorder="1" applyAlignment="1" applyProtection="1">
      <alignment horizontal="center" vertical="center"/>
      <protection locked="0"/>
    </xf>
    <xf numFmtId="0" fontId="31" fillId="4" borderId="31" xfId="0" applyFont="1" applyFill="1" applyBorder="1" applyAlignment="1" applyProtection="1">
      <alignment horizontal="center" vertical="center"/>
      <protection locked="0"/>
    </xf>
    <xf numFmtId="0" fontId="31" fillId="4" borderId="32" xfId="0" applyFont="1" applyFill="1" applyBorder="1" applyAlignment="1" applyProtection="1">
      <alignment horizontal="center" vertical="center"/>
      <protection locked="0"/>
    </xf>
    <xf numFmtId="0" fontId="31" fillId="4" borderId="47" xfId="0" applyFont="1" applyFill="1" applyBorder="1" applyAlignment="1" applyProtection="1">
      <alignment horizontal="center" vertical="center"/>
      <protection locked="0"/>
    </xf>
    <xf numFmtId="0" fontId="34" fillId="4" borderId="31" xfId="0" applyFont="1" applyFill="1" applyBorder="1" applyAlignment="1" applyProtection="1">
      <alignment horizontal="center" vertical="center" wrapText="1"/>
      <protection locked="0"/>
    </xf>
    <xf numFmtId="0" fontId="34" fillId="4" borderId="32" xfId="0" applyFont="1" applyFill="1" applyBorder="1" applyAlignment="1" applyProtection="1">
      <alignment horizontal="center" vertical="center" wrapText="1"/>
      <protection locked="0"/>
    </xf>
    <xf numFmtId="0" fontId="34" fillId="4" borderId="47" xfId="0" applyFont="1" applyFill="1" applyBorder="1" applyAlignment="1" applyProtection="1">
      <alignment horizontal="center" vertical="center" wrapText="1"/>
      <protection locked="0"/>
    </xf>
    <xf numFmtId="0" fontId="31" fillId="4" borderId="1" xfId="0" applyFont="1" applyFill="1" applyBorder="1" applyAlignment="1" applyProtection="1">
      <alignment horizontal="center" vertical="center" wrapText="1"/>
      <protection locked="0"/>
    </xf>
    <xf numFmtId="0" fontId="31" fillId="4" borderId="1" xfId="0" applyFont="1" applyFill="1" applyBorder="1" applyAlignment="1" applyProtection="1">
      <alignment horizontal="center" vertical="center"/>
      <protection locked="0"/>
    </xf>
    <xf numFmtId="0" fontId="31" fillId="4" borderId="28" xfId="0" applyFont="1" applyFill="1" applyBorder="1" applyAlignment="1" applyProtection="1">
      <alignment horizontal="center" vertical="center" wrapText="1"/>
      <protection locked="0"/>
    </xf>
    <xf numFmtId="0" fontId="31" fillId="4" borderId="35" xfId="0" applyFont="1" applyFill="1" applyBorder="1" applyAlignment="1" applyProtection="1">
      <alignment horizontal="center" vertical="center" wrapText="1"/>
      <protection locked="0"/>
    </xf>
    <xf numFmtId="0" fontId="31" fillId="4" borderId="16" xfId="0" applyFont="1" applyFill="1" applyBorder="1" applyAlignment="1" applyProtection="1">
      <alignment horizontal="center" vertical="center" wrapText="1"/>
      <protection locked="0"/>
    </xf>
    <xf numFmtId="0" fontId="31" fillId="4" borderId="36" xfId="0" applyFont="1" applyFill="1" applyBorder="1" applyAlignment="1" applyProtection="1">
      <alignment horizontal="center" vertical="center" wrapText="1"/>
      <protection locked="0"/>
    </xf>
    <xf numFmtId="0" fontId="31" fillId="4" borderId="17" xfId="0" applyFont="1" applyFill="1" applyBorder="1" applyAlignment="1" applyProtection="1">
      <alignment horizontal="center" vertical="center" wrapText="1"/>
      <protection locked="0"/>
    </xf>
    <xf numFmtId="0" fontId="31" fillId="4" borderId="63" xfId="0" applyFont="1" applyFill="1" applyBorder="1" applyAlignment="1" applyProtection="1">
      <alignment horizontal="center" vertical="center" wrapText="1"/>
      <protection locked="0"/>
    </xf>
    <xf numFmtId="0" fontId="31" fillId="4" borderId="44" xfId="0" applyFont="1" applyFill="1" applyBorder="1" applyAlignment="1" applyProtection="1">
      <alignment horizontal="center" vertical="center" wrapText="1"/>
      <protection locked="0"/>
    </xf>
    <xf numFmtId="0" fontId="31" fillId="4" borderId="37" xfId="0" applyFont="1" applyFill="1" applyBorder="1" applyAlignment="1" applyProtection="1">
      <alignment horizontal="center" vertical="center" wrapText="1"/>
      <protection locked="0"/>
    </xf>
    <xf numFmtId="0" fontId="31" fillId="4" borderId="45" xfId="0" applyFont="1" applyFill="1" applyBorder="1" applyAlignment="1" applyProtection="1">
      <alignment horizontal="center" vertical="center" wrapText="1"/>
      <protection locked="0"/>
    </xf>
    <xf numFmtId="0" fontId="31" fillId="0" borderId="15" xfId="0" applyFont="1" applyFill="1" applyBorder="1" applyAlignment="1" applyProtection="1">
      <alignment horizontal="justify" vertical="center" wrapText="1"/>
      <protection locked="0"/>
    </xf>
    <xf numFmtId="0" fontId="31" fillId="4" borderId="28" xfId="0" applyFont="1" applyFill="1" applyBorder="1" applyAlignment="1" applyProtection="1">
      <alignment horizontal="center" vertical="distributed" textRotation="255" justifyLastLine="1"/>
      <protection locked="0"/>
    </xf>
    <xf numFmtId="0" fontId="31" fillId="4" borderId="16" xfId="0" applyFont="1" applyFill="1" applyBorder="1" applyAlignment="1" applyProtection="1">
      <alignment horizontal="center" vertical="distributed" textRotation="255" justifyLastLine="1"/>
      <protection locked="0"/>
    </xf>
    <xf numFmtId="0" fontId="31" fillId="4" borderId="17" xfId="0" applyFont="1" applyFill="1" applyBorder="1" applyAlignment="1" applyProtection="1">
      <alignment horizontal="center" vertical="distributed" textRotation="255" justifyLastLine="1"/>
      <protection locked="0"/>
    </xf>
    <xf numFmtId="0" fontId="31" fillId="4" borderId="55" xfId="0" applyFont="1" applyFill="1" applyBorder="1" applyAlignment="1" applyProtection="1">
      <alignment horizontal="center" vertical="center" textRotation="255" wrapText="1"/>
      <protection locked="0"/>
    </xf>
    <xf numFmtId="0" fontId="31" fillId="4" borderId="23" xfId="0" applyFont="1" applyFill="1" applyBorder="1" applyAlignment="1" applyProtection="1">
      <alignment horizontal="center" vertical="center" textRotation="255" wrapText="1"/>
      <protection locked="0"/>
    </xf>
    <xf numFmtId="0" fontId="31" fillId="4" borderId="55" xfId="0" applyFont="1" applyFill="1" applyBorder="1" applyAlignment="1" applyProtection="1">
      <alignment horizontal="center" vertical="distributed" textRotation="255" justifyLastLine="1"/>
      <protection locked="0"/>
    </xf>
    <xf numFmtId="0" fontId="31" fillId="4" borderId="23" xfId="0" applyFont="1" applyFill="1" applyBorder="1" applyAlignment="1" applyProtection="1">
      <alignment horizontal="center" vertical="distributed" textRotation="255" justifyLastLine="1"/>
      <protection locked="0"/>
    </xf>
    <xf numFmtId="0" fontId="31" fillId="0" borderId="15" xfId="0" applyFont="1" applyFill="1" applyBorder="1" applyAlignment="1" applyProtection="1">
      <alignment vertical="center" shrinkToFit="1"/>
      <protection locked="0"/>
    </xf>
    <xf numFmtId="0" fontId="31" fillId="0" borderId="24" xfId="0" applyFont="1" applyFill="1" applyBorder="1" applyAlignment="1" applyProtection="1">
      <alignment vertical="center" shrinkToFit="1"/>
      <protection locked="0"/>
    </xf>
    <xf numFmtId="0" fontId="31" fillId="4" borderId="44" xfId="0" applyFont="1" applyFill="1" applyBorder="1" applyAlignment="1" applyProtection="1">
      <alignment horizontal="center" vertical="center"/>
      <protection locked="0"/>
    </xf>
    <xf numFmtId="0" fontId="31" fillId="4" borderId="37" xfId="0" applyFont="1" applyFill="1" applyBorder="1" applyAlignment="1" applyProtection="1">
      <alignment horizontal="center" vertical="center"/>
      <protection locked="0"/>
    </xf>
    <xf numFmtId="0" fontId="31" fillId="4" borderId="45" xfId="0" applyFont="1" applyFill="1" applyBorder="1" applyAlignment="1" applyProtection="1">
      <alignment horizontal="center" vertical="center"/>
      <protection locked="0"/>
    </xf>
    <xf numFmtId="0" fontId="31" fillId="4" borderId="16" xfId="0" applyFont="1" applyFill="1" applyBorder="1" applyAlignment="1" applyProtection="1">
      <alignment horizontal="center" vertical="center" textRotation="255" wrapText="1"/>
      <protection locked="0"/>
    </xf>
    <xf numFmtId="0" fontId="31" fillId="4" borderId="56" xfId="0" applyFont="1" applyFill="1" applyBorder="1" applyAlignment="1" applyProtection="1">
      <alignment horizontal="center" vertical="center" textRotation="255" wrapText="1"/>
      <protection locked="0"/>
    </xf>
    <xf numFmtId="0" fontId="31" fillId="4" borderId="28" xfId="0" applyFont="1" applyFill="1" applyBorder="1" applyAlignment="1" applyProtection="1">
      <alignment horizontal="center" vertical="distributed" textRotation="255" wrapText="1" justifyLastLine="1"/>
      <protection locked="0"/>
    </xf>
    <xf numFmtId="0" fontId="31" fillId="4" borderId="16" xfId="0" applyFont="1" applyFill="1" applyBorder="1" applyAlignment="1" applyProtection="1">
      <alignment horizontal="center" vertical="distributed" textRotation="255" wrapText="1" justifyLastLine="1"/>
      <protection locked="0"/>
    </xf>
    <xf numFmtId="0" fontId="31" fillId="4" borderId="17" xfId="0" applyFont="1" applyFill="1" applyBorder="1" applyAlignment="1" applyProtection="1">
      <alignment horizontal="center" vertical="distributed" textRotation="255" wrapText="1" justifyLastLine="1"/>
      <protection locked="0"/>
    </xf>
    <xf numFmtId="0" fontId="31" fillId="4" borderId="55" xfId="0" applyFont="1" applyFill="1" applyBorder="1" applyAlignment="1" applyProtection="1">
      <alignment horizontal="center" vertical="distributed" textRotation="255" wrapText="1" justifyLastLine="1"/>
      <protection locked="0"/>
    </xf>
    <xf numFmtId="0" fontId="31" fillId="4" borderId="23" xfId="0" applyFont="1" applyFill="1" applyBorder="1" applyAlignment="1" applyProtection="1">
      <alignment horizontal="center" vertical="distributed" textRotation="255" wrapText="1" justifyLastLine="1"/>
      <protection locked="0"/>
    </xf>
    <xf numFmtId="0" fontId="31" fillId="4" borderId="56" xfId="0" applyFont="1" applyFill="1" applyBorder="1" applyAlignment="1" applyProtection="1">
      <alignment horizontal="center" vertical="distributed" textRotation="255" wrapText="1" justifyLastLine="1"/>
      <protection locked="0"/>
    </xf>
    <xf numFmtId="0" fontId="31" fillId="4" borderId="64" xfId="0" applyFont="1" applyFill="1" applyBorder="1" applyAlignment="1" applyProtection="1">
      <alignment horizontal="center" vertical="center"/>
      <protection locked="0"/>
    </xf>
    <xf numFmtId="0" fontId="31" fillId="4" borderId="65" xfId="0" applyFont="1" applyFill="1" applyBorder="1" applyAlignment="1" applyProtection="1">
      <alignment horizontal="center" vertical="center"/>
      <protection locked="0"/>
    </xf>
    <xf numFmtId="0" fontId="31" fillId="4" borderId="74" xfId="0" applyFont="1" applyFill="1" applyBorder="1" applyAlignment="1" applyProtection="1">
      <alignment horizontal="center" vertical="center"/>
      <protection locked="0"/>
    </xf>
    <xf numFmtId="0" fontId="31" fillId="4" borderId="56" xfId="0" applyFont="1" applyFill="1" applyBorder="1" applyAlignment="1" applyProtection="1">
      <alignment horizontal="center" vertical="center"/>
      <protection locked="0"/>
    </xf>
    <xf numFmtId="0" fontId="17" fillId="4" borderId="56" xfId="0" applyFont="1" applyFill="1" applyBorder="1" applyProtection="1">
      <alignment vertical="center"/>
      <protection locked="0"/>
    </xf>
    <xf numFmtId="0" fontId="26" fillId="0" borderId="0" xfId="0" applyFont="1" applyFill="1" applyBorder="1" applyAlignment="1" applyProtection="1">
      <alignment horizontal="left" vertical="center"/>
      <protection locked="0"/>
    </xf>
    <xf numFmtId="0" fontId="31" fillId="0" borderId="0" xfId="0" applyFont="1" applyFill="1" applyBorder="1" applyAlignment="1" applyProtection="1">
      <alignment horizontal="center" vertical="center"/>
      <protection locked="0"/>
    </xf>
    <xf numFmtId="0" fontId="42" fillId="0" borderId="37" xfId="0" applyFont="1" applyFill="1" applyBorder="1" applyProtection="1">
      <alignment vertical="center"/>
      <protection locked="0"/>
    </xf>
    <xf numFmtId="0" fontId="17" fillId="4" borderId="28" xfId="0" applyFont="1" applyFill="1" applyBorder="1" applyAlignment="1" applyProtection="1">
      <alignment horizontal="center" vertical="center"/>
      <protection locked="0"/>
    </xf>
    <xf numFmtId="0" fontId="17" fillId="4" borderId="15" xfId="0" applyFont="1" applyFill="1" applyBorder="1" applyAlignment="1" applyProtection="1">
      <alignment horizontal="center" vertical="center"/>
      <protection locked="0"/>
    </xf>
    <xf numFmtId="0" fontId="17" fillId="4" borderId="85" xfId="0" applyFont="1" applyFill="1" applyBorder="1" applyAlignment="1" applyProtection="1">
      <alignment horizontal="center" vertical="center"/>
      <protection locked="0"/>
    </xf>
    <xf numFmtId="0" fontId="17" fillId="4" borderId="35" xfId="0" applyFont="1" applyFill="1" applyBorder="1" applyProtection="1">
      <alignment vertical="center"/>
      <protection locked="0"/>
    </xf>
    <xf numFmtId="0" fontId="17" fillId="4" borderId="36" xfId="0" applyFont="1" applyFill="1" applyBorder="1" applyProtection="1">
      <alignment vertical="center"/>
      <protection locked="0"/>
    </xf>
    <xf numFmtId="0" fontId="17" fillId="4" borderId="16" xfId="0" applyFont="1" applyFill="1" applyBorder="1" applyProtection="1">
      <alignment vertical="center"/>
      <protection locked="0"/>
    </xf>
    <xf numFmtId="0" fontId="17" fillId="4" borderId="17" xfId="0" applyFont="1" applyFill="1" applyBorder="1" applyProtection="1">
      <alignment vertical="center"/>
      <protection locked="0"/>
    </xf>
    <xf numFmtId="0" fontId="17" fillId="4" borderId="63" xfId="0" applyFont="1" applyFill="1" applyBorder="1" applyProtection="1">
      <alignment vertical="center"/>
      <protection locked="0"/>
    </xf>
    <xf numFmtId="0" fontId="31" fillId="3" borderId="49" xfId="0" applyFont="1" applyFill="1" applyBorder="1" applyAlignment="1" applyProtection="1">
      <alignment horizontal="center" vertical="center" shrinkToFit="1"/>
      <protection locked="0"/>
    </xf>
    <xf numFmtId="0" fontId="31" fillId="3" borderId="70" xfId="0" applyFont="1" applyFill="1" applyBorder="1" applyAlignment="1" applyProtection="1">
      <alignment horizontal="center" vertical="center" shrinkToFit="1"/>
      <protection locked="0"/>
    </xf>
    <xf numFmtId="187" fontId="31" fillId="3" borderId="8" xfId="4" applyNumberFormat="1" applyFont="1" applyFill="1" applyBorder="1" applyAlignment="1" applyProtection="1">
      <alignment horizontal="center" vertical="center"/>
      <protection locked="0"/>
    </xf>
    <xf numFmtId="187" fontId="31" fillId="3" borderId="50" xfId="4" applyNumberFormat="1" applyFont="1" applyFill="1" applyBorder="1" applyAlignment="1" applyProtection="1">
      <alignment horizontal="center" vertical="center"/>
      <protection locked="0"/>
    </xf>
    <xf numFmtId="187" fontId="31" fillId="3" borderId="12" xfId="4" applyNumberFormat="1" applyFont="1" applyFill="1" applyBorder="1" applyAlignment="1" applyProtection="1">
      <alignment horizontal="center" vertical="center"/>
      <protection locked="0"/>
    </xf>
    <xf numFmtId="0" fontId="17" fillId="4" borderId="35" xfId="0" applyFont="1" applyFill="1" applyBorder="1" applyAlignment="1" applyProtection="1">
      <alignment vertical="center"/>
      <protection locked="0"/>
    </xf>
    <xf numFmtId="0" fontId="17" fillId="4" borderId="16" xfId="0" applyFont="1" applyFill="1" applyBorder="1" applyAlignment="1" applyProtection="1">
      <alignment vertical="center"/>
      <protection locked="0"/>
    </xf>
    <xf numFmtId="0" fontId="17" fillId="4" borderId="36" xfId="0" applyFont="1" applyFill="1" applyBorder="1" applyAlignment="1" applyProtection="1">
      <alignment vertical="center"/>
      <protection locked="0"/>
    </xf>
    <xf numFmtId="0" fontId="17" fillId="4" borderId="17" xfId="0" applyFont="1" applyFill="1" applyBorder="1" applyAlignment="1" applyProtection="1">
      <alignment vertical="center"/>
      <protection locked="0"/>
    </xf>
    <xf numFmtId="0" fontId="17" fillId="4" borderId="63" xfId="0" applyFont="1" applyFill="1" applyBorder="1" applyAlignment="1" applyProtection="1">
      <alignment vertical="center"/>
      <protection locked="0"/>
    </xf>
    <xf numFmtId="187" fontId="31" fillId="3" borderId="13" xfId="4" applyNumberFormat="1" applyFont="1" applyFill="1" applyBorder="1" applyAlignment="1" applyProtection="1">
      <alignment horizontal="center" vertical="center"/>
      <protection locked="0"/>
    </xf>
    <xf numFmtId="0" fontId="17" fillId="4" borderId="35" xfId="0" applyFont="1" applyFill="1" applyBorder="1" applyAlignment="1" applyProtection="1">
      <alignment vertical="center" wrapText="1"/>
      <protection locked="0"/>
    </xf>
    <xf numFmtId="0" fontId="17" fillId="4" borderId="16" xfId="0" applyFont="1" applyFill="1" applyBorder="1" applyAlignment="1" applyProtection="1">
      <alignment vertical="center" wrapText="1"/>
      <protection locked="0"/>
    </xf>
    <xf numFmtId="0" fontId="17" fillId="4" borderId="36" xfId="0" applyFont="1" applyFill="1" applyBorder="1" applyAlignment="1" applyProtection="1">
      <alignment vertical="center" wrapText="1"/>
      <protection locked="0"/>
    </xf>
    <xf numFmtId="0" fontId="17" fillId="4" borderId="17" xfId="0" applyFont="1" applyFill="1" applyBorder="1" applyAlignment="1" applyProtection="1">
      <alignment vertical="center" wrapText="1"/>
      <protection locked="0"/>
    </xf>
    <xf numFmtId="0" fontId="17" fillId="4" borderId="63" xfId="0" applyFont="1" applyFill="1" applyBorder="1" applyAlignment="1" applyProtection="1">
      <alignment vertical="center" wrapText="1"/>
      <protection locked="0"/>
    </xf>
    <xf numFmtId="0" fontId="31" fillId="4" borderId="17" xfId="0" applyFont="1" applyFill="1" applyBorder="1" applyAlignment="1" applyProtection="1">
      <alignment horizontal="center" vertical="center"/>
      <protection locked="0"/>
    </xf>
    <xf numFmtId="0" fontId="31" fillId="4" borderId="24" xfId="0" applyFont="1" applyFill="1" applyBorder="1" applyAlignment="1" applyProtection="1">
      <alignment horizontal="center" vertical="center"/>
      <protection locked="0"/>
    </xf>
    <xf numFmtId="0" fontId="31" fillId="4" borderId="63" xfId="0" applyFont="1" applyFill="1" applyBorder="1" applyAlignment="1" applyProtection="1">
      <alignment horizontal="center" vertical="center"/>
      <protection locked="0"/>
    </xf>
    <xf numFmtId="38" fontId="31" fillId="0" borderId="17" xfId="4" applyFont="1" applyFill="1" applyBorder="1" applyAlignment="1" applyProtection="1">
      <alignment vertical="center" shrinkToFit="1"/>
      <protection locked="0"/>
    </xf>
    <xf numFmtId="38" fontId="31" fillId="0" borderId="71" xfId="4" applyFont="1" applyFill="1" applyBorder="1" applyAlignment="1" applyProtection="1">
      <alignment vertical="center" shrinkToFit="1"/>
      <protection locked="0"/>
    </xf>
    <xf numFmtId="0" fontId="31" fillId="0" borderId="0" xfId="0" applyFont="1" applyFill="1" applyBorder="1" applyAlignment="1" applyProtection="1">
      <alignment horizontal="justify" vertical="center" wrapText="1"/>
      <protection locked="0"/>
    </xf>
    <xf numFmtId="0" fontId="31" fillId="4" borderId="110" xfId="0" applyFont="1" applyFill="1" applyBorder="1" applyAlignment="1" applyProtection="1">
      <alignment horizontal="center" vertical="center"/>
      <protection locked="0"/>
    </xf>
    <xf numFmtId="0" fontId="31" fillId="4" borderId="81" xfId="0" applyFont="1" applyFill="1" applyBorder="1" applyAlignment="1" applyProtection="1">
      <alignment horizontal="center" vertical="center"/>
      <protection locked="0"/>
    </xf>
    <xf numFmtId="0" fontId="31" fillId="4" borderId="109" xfId="0" applyFont="1" applyFill="1" applyBorder="1" applyAlignment="1" applyProtection="1">
      <alignment horizontal="center" vertical="center"/>
      <protection locked="0"/>
    </xf>
    <xf numFmtId="0" fontId="26" fillId="0" borderId="0" xfId="0" applyFont="1" applyFill="1" applyBorder="1" applyAlignment="1" applyProtection="1">
      <protection locked="0"/>
    </xf>
    <xf numFmtId="0" fontId="17" fillId="4" borderId="45" xfId="0" applyFont="1" applyFill="1" applyBorder="1" applyProtection="1">
      <alignment vertical="center"/>
      <protection locked="0"/>
    </xf>
    <xf numFmtId="0" fontId="17" fillId="4" borderId="37" xfId="0" applyFont="1" applyFill="1" applyBorder="1" applyProtection="1">
      <alignment vertical="center"/>
      <protection locked="0"/>
    </xf>
    <xf numFmtId="0" fontId="31" fillId="4" borderId="6" xfId="0" applyFont="1" applyFill="1" applyBorder="1" applyAlignment="1" applyProtection="1">
      <alignment horizontal="center" vertical="center"/>
      <protection locked="0"/>
    </xf>
    <xf numFmtId="0" fontId="31" fillId="4" borderId="13" xfId="0" applyFont="1" applyFill="1" applyBorder="1" applyAlignment="1" applyProtection="1">
      <alignment horizontal="center" vertical="center"/>
      <protection locked="0"/>
    </xf>
    <xf numFmtId="0" fontId="31" fillId="4" borderId="40" xfId="0" applyFont="1" applyFill="1" applyBorder="1" applyAlignment="1" applyProtection="1">
      <alignment horizontal="center" vertical="center"/>
      <protection locked="0"/>
    </xf>
    <xf numFmtId="0" fontId="31" fillId="4" borderId="66" xfId="0" applyFont="1" applyFill="1" applyBorder="1" applyAlignment="1" applyProtection="1">
      <alignment horizontal="center" vertical="center"/>
      <protection locked="0"/>
    </xf>
    <xf numFmtId="0" fontId="31" fillId="4" borderId="8" xfId="0" applyFont="1" applyFill="1" applyBorder="1" applyAlignment="1" applyProtection="1">
      <alignment horizontal="center" vertical="center"/>
      <protection locked="0"/>
    </xf>
    <xf numFmtId="0" fontId="31" fillId="4" borderId="49" xfId="0" applyFont="1" applyFill="1" applyBorder="1" applyAlignment="1" applyProtection="1">
      <alignment horizontal="center" vertical="center"/>
      <protection locked="0"/>
    </xf>
    <xf numFmtId="0" fontId="31" fillId="4" borderId="50" xfId="0" applyFont="1" applyFill="1" applyBorder="1" applyAlignment="1" applyProtection="1">
      <alignment horizontal="center" vertical="center"/>
      <protection locked="0"/>
    </xf>
    <xf numFmtId="0" fontId="31" fillId="4" borderId="10" xfId="0" applyFont="1" applyFill="1" applyBorder="1" applyAlignment="1" applyProtection="1">
      <alignment horizontal="center" vertical="center"/>
      <protection locked="0"/>
    </xf>
    <xf numFmtId="181" fontId="27" fillId="0" borderId="20" xfId="5" applyNumberFormat="1" applyFont="1" applyFill="1" applyBorder="1" applyAlignment="1" applyProtection="1">
      <alignment horizontal="center" vertical="center" shrinkToFit="1"/>
      <protection locked="0"/>
    </xf>
    <xf numFmtId="181" fontId="27" fillId="0" borderId="12" xfId="5" applyNumberFormat="1" applyFont="1" applyFill="1" applyBorder="1" applyAlignment="1" applyProtection="1">
      <alignment horizontal="center" vertical="center" shrinkToFit="1"/>
      <protection locked="0"/>
    </xf>
    <xf numFmtId="0" fontId="27" fillId="4" borderId="38" xfId="5" applyFont="1" applyFill="1" applyBorder="1" applyAlignment="1" applyProtection="1">
      <alignment horizontal="center" vertical="center"/>
      <protection locked="0"/>
    </xf>
    <xf numFmtId="0" fontId="27" fillId="4" borderId="39" xfId="5" applyFont="1" applyFill="1" applyBorder="1" applyAlignment="1" applyProtection="1">
      <alignment horizontal="center" vertical="center"/>
      <protection locked="0"/>
    </xf>
    <xf numFmtId="0" fontId="27" fillId="4" borderId="22" xfId="5" applyFont="1" applyFill="1" applyBorder="1" applyAlignment="1" applyProtection="1">
      <alignment horizontal="right" vertical="center"/>
      <protection locked="0"/>
    </xf>
    <xf numFmtId="0" fontId="27" fillId="4" borderId="18" xfId="5" applyFont="1" applyFill="1" applyBorder="1" applyAlignment="1" applyProtection="1">
      <alignment horizontal="right" vertical="center"/>
      <protection locked="0"/>
    </xf>
    <xf numFmtId="0" fontId="27" fillId="4" borderId="19" xfId="5" applyFont="1" applyFill="1" applyBorder="1" applyAlignment="1" applyProtection="1">
      <alignment horizontal="right" vertical="center"/>
      <protection locked="0"/>
    </xf>
    <xf numFmtId="0" fontId="27" fillId="4" borderId="44" xfId="5" applyFont="1" applyFill="1" applyBorder="1" applyAlignment="1" applyProtection="1">
      <alignment horizontal="center" vertical="center"/>
      <protection locked="0"/>
    </xf>
    <xf numFmtId="0" fontId="27" fillId="4" borderId="37" xfId="5" applyFont="1" applyFill="1" applyBorder="1" applyAlignment="1" applyProtection="1">
      <alignment horizontal="center" vertical="center"/>
      <protection locked="0"/>
    </xf>
    <xf numFmtId="0" fontId="27" fillId="4" borderId="68" xfId="5" applyFont="1" applyFill="1" applyBorder="1" applyAlignment="1" applyProtection="1">
      <alignment horizontal="center" vertical="center"/>
      <protection locked="0"/>
    </xf>
    <xf numFmtId="0" fontId="27" fillId="4" borderId="90" xfId="5" applyFont="1" applyFill="1" applyBorder="1" applyAlignment="1" applyProtection="1">
      <alignment horizontal="right" vertical="center" shrinkToFit="1"/>
      <protection locked="0"/>
    </xf>
    <xf numFmtId="0" fontId="27" fillId="4" borderId="93" xfId="5" applyFont="1" applyFill="1" applyBorder="1" applyAlignment="1" applyProtection="1">
      <alignment horizontal="right" vertical="center" shrinkToFit="1"/>
      <protection locked="0"/>
    </xf>
    <xf numFmtId="0" fontId="27" fillId="4" borderId="6" xfId="5" applyFont="1" applyFill="1" applyBorder="1" applyAlignment="1" applyProtection="1">
      <alignment horizontal="center" vertical="center"/>
      <protection locked="0"/>
    </xf>
    <xf numFmtId="0" fontId="27" fillId="4" borderId="13" xfId="5" applyFont="1" applyFill="1" applyBorder="1" applyAlignment="1" applyProtection="1">
      <alignment horizontal="center" vertical="center"/>
      <protection locked="0"/>
    </xf>
    <xf numFmtId="178" fontId="27" fillId="0" borderId="13" xfId="5" applyNumberFormat="1" applyFont="1" applyFill="1" applyBorder="1" applyAlignment="1" applyProtection="1">
      <alignment vertical="center"/>
      <protection locked="0"/>
    </xf>
    <xf numFmtId="178" fontId="27" fillId="0" borderId="10" xfId="5" applyNumberFormat="1" applyFont="1" applyFill="1" applyBorder="1" applyAlignment="1" applyProtection="1">
      <alignment vertical="center"/>
      <protection locked="0"/>
    </xf>
    <xf numFmtId="190" fontId="27" fillId="3" borderId="39" xfId="5" applyNumberFormat="1" applyFont="1" applyFill="1" applyBorder="1" applyAlignment="1" applyProtection="1">
      <alignment vertical="center"/>
      <protection locked="0"/>
    </xf>
    <xf numFmtId="190" fontId="27" fillId="3" borderId="14" xfId="5" applyNumberFormat="1" applyFont="1" applyFill="1" applyBorder="1" applyAlignment="1" applyProtection="1">
      <alignment vertical="center"/>
      <protection locked="0"/>
    </xf>
    <xf numFmtId="186" fontId="27" fillId="4" borderId="68" xfId="5" applyNumberFormat="1" applyFont="1" applyFill="1" applyBorder="1" applyAlignment="1" applyProtection="1">
      <alignment horizontal="center" vertical="center" wrapText="1"/>
      <protection locked="0"/>
    </xf>
    <xf numFmtId="186" fontId="27" fillId="4" borderId="39" xfId="5" applyNumberFormat="1" applyFont="1" applyFill="1" applyBorder="1" applyAlignment="1" applyProtection="1">
      <alignment horizontal="center" vertical="center" wrapText="1"/>
      <protection locked="0"/>
    </xf>
    <xf numFmtId="0" fontId="27" fillId="4" borderId="40" xfId="5" applyFont="1" applyFill="1" applyBorder="1" applyAlignment="1" applyProtection="1">
      <alignment horizontal="center" vertical="center"/>
      <protection locked="0"/>
    </xf>
    <xf numFmtId="0" fontId="27" fillId="4" borderId="79" xfId="5" applyFont="1" applyFill="1" applyBorder="1" applyAlignment="1" applyProtection="1">
      <alignment horizontal="center" vertical="center"/>
      <protection locked="0"/>
    </xf>
    <xf numFmtId="0" fontId="27" fillId="4" borderId="78" xfId="5" applyFont="1" applyFill="1" applyBorder="1" applyAlignment="1" applyProtection="1">
      <alignment horizontal="center" vertical="center"/>
      <protection locked="0"/>
    </xf>
    <xf numFmtId="181" fontId="27" fillId="0" borderId="72" xfId="5" applyNumberFormat="1" applyFont="1" applyFill="1" applyBorder="1" applyAlignment="1" applyProtection="1">
      <alignment horizontal="center" vertical="center" shrinkToFit="1"/>
      <protection locked="0"/>
    </xf>
    <xf numFmtId="181" fontId="27" fillId="0" borderId="11" xfId="5" applyNumberFormat="1" applyFont="1" applyFill="1" applyBorder="1" applyAlignment="1" applyProtection="1">
      <alignment horizontal="center" vertical="center" shrinkToFit="1"/>
      <protection locked="0"/>
    </xf>
    <xf numFmtId="0" fontId="27" fillId="4" borderId="66" xfId="5" applyFont="1" applyFill="1" applyBorder="1" applyAlignment="1" applyProtection="1">
      <alignment horizontal="center" vertical="center"/>
      <protection locked="0"/>
    </xf>
    <xf numFmtId="0" fontId="27" fillId="4" borderId="67" xfId="5" applyFont="1" applyFill="1" applyBorder="1" applyAlignment="1" applyProtection="1">
      <alignment horizontal="center" vertical="center"/>
      <protection locked="0"/>
    </xf>
    <xf numFmtId="190" fontId="27" fillId="3" borderId="67" xfId="5" applyNumberFormat="1" applyFont="1" applyFill="1" applyBorder="1" applyAlignment="1" applyProtection="1">
      <alignment vertical="center"/>
      <protection locked="0"/>
    </xf>
    <xf numFmtId="190" fontId="27" fillId="3" borderId="84" xfId="5" applyNumberFormat="1" applyFont="1" applyFill="1" applyBorder="1" applyAlignment="1" applyProtection="1">
      <alignment vertical="center"/>
      <protection locked="0"/>
    </xf>
    <xf numFmtId="186" fontId="27" fillId="4" borderId="71" xfId="5" applyNumberFormat="1" applyFont="1" applyFill="1" applyBorder="1" applyAlignment="1" applyProtection="1">
      <alignment horizontal="center" vertical="center" wrapText="1"/>
      <protection locked="0"/>
    </xf>
    <xf numFmtId="186" fontId="27" fillId="4" borderId="67" xfId="5" applyNumberFormat="1" applyFont="1" applyFill="1" applyBorder="1" applyAlignment="1" applyProtection="1">
      <alignment horizontal="center" vertical="center" wrapText="1"/>
      <protection locked="0"/>
    </xf>
    <xf numFmtId="0" fontId="27" fillId="4" borderId="20" xfId="5" applyFont="1" applyFill="1" applyBorder="1" applyAlignment="1" applyProtection="1">
      <alignment horizontal="center" vertical="center"/>
      <protection locked="0"/>
    </xf>
    <xf numFmtId="0" fontId="27" fillId="4" borderId="12" xfId="5" applyFont="1" applyFill="1" applyBorder="1" applyAlignment="1" applyProtection="1">
      <alignment horizontal="center" vertical="center"/>
      <protection locked="0"/>
    </xf>
    <xf numFmtId="186" fontId="27" fillId="0" borderId="12" xfId="5" applyNumberFormat="1" applyFont="1" applyFill="1" applyBorder="1" applyAlignment="1" applyProtection="1">
      <alignment horizontal="center" vertical="center"/>
      <protection locked="0"/>
    </xf>
    <xf numFmtId="186" fontId="27" fillId="0" borderId="5" xfId="5" applyNumberFormat="1" applyFont="1" applyFill="1" applyBorder="1" applyAlignment="1" applyProtection="1">
      <alignment horizontal="center" vertical="center"/>
      <protection locked="0"/>
    </xf>
    <xf numFmtId="189" fontId="27" fillId="0" borderId="13" xfId="5" applyNumberFormat="1" applyFont="1" applyFill="1" applyBorder="1" applyAlignment="1" applyProtection="1">
      <alignment vertical="center"/>
      <protection locked="0"/>
    </xf>
    <xf numFmtId="186" fontId="27" fillId="0" borderId="13" xfId="5" applyNumberFormat="1" applyFont="1" applyFill="1" applyBorder="1" applyAlignment="1" applyProtection="1">
      <alignment horizontal="left" vertical="center" indent="1"/>
      <protection locked="0"/>
    </xf>
    <xf numFmtId="186" fontId="27" fillId="0" borderId="7" xfId="5" applyNumberFormat="1" applyFont="1" applyFill="1" applyBorder="1" applyAlignment="1" applyProtection="1">
      <alignment horizontal="left" vertical="center" indent="1"/>
      <protection locked="0"/>
    </xf>
    <xf numFmtId="178" fontId="27" fillId="0" borderId="39" xfId="5" applyNumberFormat="1" applyFont="1" applyFill="1" applyBorder="1" applyAlignment="1" applyProtection="1">
      <alignment vertical="center"/>
      <protection locked="0"/>
    </xf>
    <xf numFmtId="0" fontId="27" fillId="4" borderId="2" xfId="5" applyFont="1" applyFill="1" applyBorder="1" applyAlignment="1" applyProtection="1">
      <alignment horizontal="center" vertical="center"/>
      <protection locked="0"/>
    </xf>
    <xf numFmtId="0" fontId="27" fillId="4" borderId="3" xfId="5" applyFont="1" applyFill="1" applyBorder="1" applyAlignment="1" applyProtection="1">
      <alignment horizontal="center" vertical="center"/>
      <protection locked="0"/>
    </xf>
    <xf numFmtId="178" fontId="27" fillId="3" borderId="3" xfId="5" applyNumberFormat="1" applyFont="1" applyFill="1" applyBorder="1" applyAlignment="1" applyProtection="1">
      <alignment vertical="center"/>
      <protection locked="0"/>
    </xf>
    <xf numFmtId="178" fontId="27" fillId="3" borderId="8" xfId="5" applyNumberFormat="1" applyFont="1" applyFill="1" applyBorder="1" applyAlignment="1" applyProtection="1">
      <alignment vertical="center"/>
      <protection locked="0"/>
    </xf>
    <xf numFmtId="186" fontId="27" fillId="4" borderId="29" xfId="5" applyNumberFormat="1" applyFont="1" applyFill="1" applyBorder="1" applyAlignment="1" applyProtection="1">
      <alignment horizontal="center" vertical="center" shrinkToFit="1"/>
      <protection locked="0"/>
    </xf>
    <xf numFmtId="186" fontId="27" fillId="4" borderId="50" xfId="5" applyNumberFormat="1" applyFont="1" applyFill="1" applyBorder="1" applyAlignment="1" applyProtection="1">
      <alignment horizontal="center" vertical="center" shrinkToFit="1"/>
      <protection locked="0"/>
    </xf>
    <xf numFmtId="182" fontId="27" fillId="0" borderId="3" xfId="5" applyNumberFormat="1" applyFont="1" applyFill="1" applyBorder="1" applyAlignment="1" applyProtection="1">
      <alignment horizontal="center" vertical="center"/>
      <protection locked="0"/>
    </xf>
    <xf numFmtId="182" fontId="27" fillId="0" borderId="4" xfId="5" applyNumberFormat="1" applyFont="1" applyFill="1" applyBorder="1" applyAlignment="1" applyProtection="1">
      <alignment horizontal="center" vertical="center"/>
      <protection locked="0"/>
    </xf>
    <xf numFmtId="182" fontId="27" fillId="3" borderId="3" xfId="5" applyNumberFormat="1" applyFont="1" applyFill="1" applyBorder="1" applyAlignment="1" applyProtection="1">
      <alignment horizontal="center" vertical="center"/>
      <protection locked="0"/>
    </xf>
    <xf numFmtId="182" fontId="27" fillId="3" borderId="4" xfId="5" applyNumberFormat="1" applyFont="1" applyFill="1" applyBorder="1" applyAlignment="1" applyProtection="1">
      <alignment horizontal="center" vertical="center"/>
      <protection locked="0"/>
    </xf>
    <xf numFmtId="186" fontId="27" fillId="3" borderId="12" xfId="5" applyNumberFormat="1" applyFont="1" applyFill="1" applyBorder="1" applyAlignment="1" applyProtection="1">
      <alignment horizontal="center" vertical="center" shrinkToFit="1"/>
      <protection locked="0"/>
    </xf>
    <xf numFmtId="186" fontId="27" fillId="3" borderId="5" xfId="5" applyNumberFormat="1" applyFont="1" applyFill="1" applyBorder="1" applyAlignment="1" applyProtection="1">
      <alignment horizontal="center" vertical="center" shrinkToFit="1"/>
      <protection locked="0"/>
    </xf>
    <xf numFmtId="0" fontId="17" fillId="0" borderId="0" xfId="3" applyFont="1" applyFill="1" applyBorder="1" applyAlignment="1" applyProtection="1">
      <alignment horizontal="left" vertical="top" wrapText="1"/>
      <protection locked="0"/>
    </xf>
    <xf numFmtId="0" fontId="27" fillId="4" borderId="38" xfId="5" applyFont="1" applyFill="1" applyBorder="1" applyAlignment="1" applyProtection="1">
      <alignment horizontal="center" vertical="center" shrinkToFit="1"/>
      <protection locked="0"/>
    </xf>
    <xf numFmtId="0" fontId="27" fillId="4" borderId="39" xfId="5" applyFont="1" applyFill="1" applyBorder="1" applyAlignment="1" applyProtection="1">
      <alignment horizontal="center" vertical="center" shrinkToFit="1"/>
      <protection locked="0"/>
    </xf>
    <xf numFmtId="38" fontId="27" fillId="3" borderId="39" xfId="5" applyNumberFormat="1" applyFont="1" applyFill="1" applyBorder="1" applyAlignment="1" applyProtection="1">
      <alignment horizontal="center" vertical="center" shrinkToFit="1"/>
      <protection locked="0"/>
    </xf>
    <xf numFmtId="38" fontId="27" fillId="3" borderId="14" xfId="5" applyNumberFormat="1" applyFont="1" applyFill="1" applyBorder="1" applyAlignment="1" applyProtection="1">
      <alignment horizontal="center" vertical="center" shrinkToFit="1"/>
      <protection locked="0"/>
    </xf>
    <xf numFmtId="0" fontId="26" fillId="0" borderId="0" xfId="5" applyFont="1" applyFill="1" applyBorder="1" applyAlignment="1" applyProtection="1">
      <alignment horizontal="center" vertical="center"/>
      <protection locked="0"/>
    </xf>
    <xf numFmtId="0" fontId="27" fillId="4" borderId="40" xfId="5" applyFont="1" applyFill="1" applyBorder="1" applyAlignment="1" applyProtection="1">
      <alignment horizontal="center" vertical="center" shrinkToFit="1"/>
      <protection locked="0"/>
    </xf>
    <xf numFmtId="0" fontId="27" fillId="4" borderId="79" xfId="5" applyFont="1" applyFill="1" applyBorder="1" applyAlignment="1" applyProtection="1">
      <alignment horizontal="center" vertical="center" shrinkToFit="1"/>
      <protection locked="0"/>
    </xf>
    <xf numFmtId="178" fontId="27" fillId="3" borderId="79" xfId="5" applyNumberFormat="1" applyFont="1" applyFill="1" applyBorder="1" applyAlignment="1" applyProtection="1">
      <alignment vertical="center" shrinkToFit="1"/>
      <protection locked="0"/>
    </xf>
    <xf numFmtId="178" fontId="27" fillId="3" borderId="78" xfId="5" applyNumberFormat="1" applyFont="1" applyFill="1" applyBorder="1" applyAlignment="1" applyProtection="1">
      <alignment vertical="center" shrinkToFit="1"/>
      <protection locked="0"/>
    </xf>
    <xf numFmtId="0" fontId="27" fillId="4" borderId="80" xfId="5" applyFont="1" applyFill="1" applyBorder="1" applyAlignment="1" applyProtection="1">
      <alignment horizontal="center" vertical="center" shrinkToFit="1"/>
      <protection locked="0"/>
    </xf>
    <xf numFmtId="0" fontId="27" fillId="4" borderId="93" xfId="5" applyFont="1" applyFill="1" applyBorder="1" applyAlignment="1" applyProtection="1">
      <alignment horizontal="center" vertical="center" shrinkToFit="1"/>
      <protection locked="0"/>
    </xf>
    <xf numFmtId="178" fontId="27" fillId="3" borderId="39" xfId="5" applyNumberFormat="1" applyFont="1" applyFill="1" applyBorder="1" applyAlignment="1" applyProtection="1">
      <alignment vertical="center" shrinkToFit="1"/>
      <protection locked="0"/>
    </xf>
    <xf numFmtId="178" fontId="27" fillId="3" borderId="14" xfId="5" applyNumberFormat="1" applyFont="1" applyFill="1" applyBorder="1" applyAlignment="1" applyProtection="1">
      <alignment vertical="center" shrinkToFit="1"/>
      <protection locked="0"/>
    </xf>
    <xf numFmtId="0" fontId="27" fillId="4" borderId="68" xfId="5" applyFont="1" applyFill="1" applyBorder="1" applyAlignment="1" applyProtection="1">
      <alignment horizontal="center" vertical="center" shrinkToFit="1"/>
      <protection locked="0"/>
    </xf>
    <xf numFmtId="0" fontId="27" fillId="4" borderId="66" xfId="5" applyFont="1" applyFill="1" applyBorder="1" applyAlignment="1" applyProtection="1">
      <alignment horizontal="center" vertical="center" shrinkToFit="1"/>
      <protection locked="0"/>
    </xf>
    <xf numFmtId="0" fontId="27" fillId="4" borderId="67" xfId="5" applyFont="1" applyFill="1" applyBorder="1" applyAlignment="1" applyProtection="1">
      <alignment horizontal="center" vertical="center" shrinkToFit="1"/>
      <protection locked="0"/>
    </xf>
    <xf numFmtId="178" fontId="27" fillId="3" borderId="67" xfId="5" applyNumberFormat="1" applyFont="1" applyFill="1" applyBorder="1" applyAlignment="1" applyProtection="1">
      <alignment vertical="center" shrinkToFit="1"/>
      <protection locked="0"/>
    </xf>
    <xf numFmtId="178" fontId="27" fillId="3" borderId="84" xfId="5" applyNumberFormat="1" applyFont="1" applyFill="1" applyBorder="1" applyAlignment="1" applyProtection="1">
      <alignment vertical="center" shrinkToFit="1"/>
      <protection locked="0"/>
    </xf>
    <xf numFmtId="0" fontId="27" fillId="4" borderId="71" xfId="5" applyFont="1" applyFill="1" applyBorder="1" applyAlignment="1" applyProtection="1">
      <alignment horizontal="center" vertical="center" shrinkToFit="1"/>
      <protection locked="0"/>
    </xf>
  </cellXfs>
  <cellStyles count="11">
    <cellStyle name="パーセント 2" xfId="1" xr:uid="{00000000-0005-0000-0000-000000000000}"/>
    <cellStyle name="桁区切り" xfId="4" builtinId="6"/>
    <cellStyle name="桁区切り 2" xfId="2" xr:uid="{00000000-0005-0000-0000-000002000000}"/>
    <cellStyle name="桁区切り 3" xfId="6" xr:uid="{00000000-0005-0000-0000-000003000000}"/>
    <cellStyle name="標準" xfId="0" builtinId="0"/>
    <cellStyle name="標準 2" xfId="3" xr:uid="{00000000-0005-0000-0000-000005000000}"/>
    <cellStyle name="標準 3" xfId="5" xr:uid="{00000000-0005-0000-0000-000006000000}"/>
    <cellStyle name="標準 4" xfId="7" xr:uid="{00000000-0005-0000-0000-000007000000}"/>
    <cellStyle name="標準 5" xfId="8" xr:uid="{00000000-0005-0000-0000-000008000000}"/>
    <cellStyle name="標準 5 2" xfId="9" xr:uid="{BE10A0DE-2FB2-443D-9A70-E8B4A296C36A}"/>
    <cellStyle name="標準 5 2 2" xfId="10" xr:uid="{FD8EBD8C-AC1B-4E1D-A8A9-CA089B0D8C4C}"/>
  </cellStyles>
  <dxfs count="54">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font>
        <color theme="0"/>
      </font>
      <fill>
        <patternFill patternType="solid">
          <bgColor theme="0"/>
        </patternFill>
      </fill>
      <border>
        <left/>
        <right/>
        <top/>
        <bottom/>
      </border>
    </dxf>
    <dxf>
      <border>
        <top style="thin">
          <color indexed="64"/>
        </top>
        <bottom style="thin">
          <color indexed="64"/>
        </bottom>
      </border>
    </dxf>
    <dxf>
      <font>
        <color theme="0"/>
      </font>
      <fill>
        <patternFill>
          <fgColor theme="0"/>
          <bgColor theme="0"/>
        </patternFill>
      </fill>
      <border>
        <left/>
        <right/>
        <top/>
        <bottom style="thin">
          <color indexed="64"/>
        </bottom>
      </border>
    </dxf>
    <dxf>
      <font>
        <color theme="0"/>
      </font>
      <fill>
        <patternFill patternType="solid">
          <bgColor theme="0"/>
        </patternFill>
      </fill>
      <border>
        <left/>
        <right/>
        <top/>
        <bottom/>
      </border>
    </dxf>
    <dxf>
      <fill>
        <patternFill>
          <bgColor rgb="FFFFC000"/>
        </patternFill>
      </fill>
    </dxf>
    <dxf>
      <fill>
        <patternFill>
          <bgColor theme="7"/>
        </patternFill>
      </fill>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ont>
        <strike val="0"/>
      </font>
      <fill>
        <patternFill>
          <bgColor theme="2"/>
        </patternFill>
      </fill>
    </dxf>
    <dxf>
      <fill>
        <patternFill>
          <bgColor rgb="FFFFC000"/>
        </patternFill>
      </fill>
    </dxf>
    <dxf>
      <fill>
        <patternFill>
          <bgColor rgb="FF969696"/>
        </patternFill>
      </fill>
    </dxf>
    <dxf>
      <border>
        <left style="thin">
          <color auto="1"/>
        </left>
        <right style="thin">
          <color auto="1"/>
        </right>
        <top style="thin">
          <color auto="1"/>
        </top>
        <bottom style="thin">
          <color auto="1"/>
        </bottom>
        <vertical style="hair">
          <color auto="1"/>
        </vertical>
        <horizontal style="hair">
          <color auto="1"/>
        </horizontal>
      </border>
    </dxf>
    <dxf>
      <border>
        <left style="thin">
          <color auto="1"/>
        </left>
        <right style="thin">
          <color auto="1"/>
        </right>
        <top style="thin">
          <color auto="1"/>
        </top>
        <bottom style="thin">
          <color auto="1"/>
        </bottom>
        <vertical style="hair">
          <color auto="1"/>
        </vertical>
        <horizontal style="hair">
          <color auto="1"/>
        </horizontal>
      </border>
    </dxf>
  </dxfs>
  <tableStyles count="2" defaultTableStyle="TableStyleMedium2" defaultPivotStyle="PivotStyleLight16">
    <tableStyle name="テーブル スタイル 1" pivot="0" count="1" xr9:uid="{00000000-0011-0000-FFFF-FFFF00000000}">
      <tableStyleElement type="wholeTable" dxfId="53"/>
    </tableStyle>
    <tableStyle name="ピボットテーブル スタイル 1" table="0" count="2" xr9:uid="{00000000-0011-0000-FFFF-FFFF01000000}">
      <tableStyleElement type="wholeTable" dxfId="52"/>
      <tableStyleElement type="headerRow" dxfId="51"/>
    </tableStyle>
  </tableStyles>
  <colors>
    <mruColors>
      <color rgb="FFCCFFFF"/>
      <color rgb="FFEAEAEA"/>
      <color rgb="FF969696"/>
      <color rgb="FFC0C0C0"/>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G$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279400</xdr:colOff>
          <xdr:row>2</xdr:row>
          <xdr:rowOff>228600</xdr:rowOff>
        </xdr:from>
        <xdr:to>
          <xdr:col>6</xdr:col>
          <xdr:colOff>565150</xdr:colOff>
          <xdr:row>4</xdr:row>
          <xdr:rowOff>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4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22522;&#37329;&#37096;\&#22522;&#37329;&#37096;&#20840;&#20307;&#20849;&#29992;&#12501;&#12457;&#12523;&#12480;\&#12480;&#12454;&#12531;&#12525;&#12540;&#12489;&#29992;&#27096;&#24335;&#26684;&#32013;&#24235;\&#12480;&#12454;&#12531;&#12525;&#12540;&#12489;&#29992;&#27096;&#24335;&#65288;&#33464;&#27963;&#35506;&#65289;\R3\02_&#30003;&#35531;&#26360;\03_&#22269;&#38555;\&#20316;&#26989;&#20013;\R3_shinsei_kokusai_4festiv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itoh-m\AppData\Local\Temp\R3_21_kikin_ongaku_shinsei-houkok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
      <sheetName val="個表A"/>
      <sheetName val="個表B"/>
      <sheetName val="支出予算書"/>
      <sheetName val="収入"/>
      <sheetName val="別紙入場料詳細"/>
      <sheetName val="変更理由書（交付申請時）"/>
      <sheetName val="変更理由書記入例"/>
      <sheetName val="【非表示】分野・ジャンル"/>
      <sheetName val="【非表示】経費一覧"/>
    </sheetNames>
    <sheetDataSet>
      <sheetData sheetId="0"/>
      <sheetData sheetId="1"/>
      <sheetData sheetId="2"/>
      <sheetData sheetId="3"/>
      <sheetData sheetId="4"/>
      <sheetData sheetId="5"/>
      <sheetData sheetId="6"/>
      <sheetData sheetId="7"/>
      <sheetData sheetId="8">
        <row r="1">
          <cell r="A1" t="str">
            <v>音楽</v>
          </cell>
        </row>
      </sheetData>
      <sheetData sheetId="9">
        <row r="2">
          <cell r="C2" t="str">
            <v>指揮料</v>
          </cell>
        </row>
        <row r="3">
          <cell r="C3" t="str">
            <v>演奏料</v>
          </cell>
        </row>
        <row r="4">
          <cell r="C4" t="str">
            <v>ソリスト料</v>
          </cell>
        </row>
        <row r="5">
          <cell r="C5" t="str">
            <v>合唱料</v>
          </cell>
        </row>
        <row r="6">
          <cell r="C6" t="str">
            <v>助演料</v>
          </cell>
        </row>
        <row r="7">
          <cell r="C7" t="str">
            <v>俳優・舞踊家等出演料</v>
          </cell>
        </row>
        <row r="8">
          <cell r="C8" t="str">
            <v>音楽制作料</v>
          </cell>
        </row>
        <row r="9">
          <cell r="C9" t="str">
            <v>音楽編集料</v>
          </cell>
        </row>
        <row r="10">
          <cell r="C10" t="str">
            <v>副指揮料</v>
          </cell>
        </row>
        <row r="11">
          <cell r="C11" t="str">
            <v>合唱指揮料</v>
          </cell>
        </row>
        <row r="12">
          <cell r="C12" t="str">
            <v>稽古ピアニスト料</v>
          </cell>
        </row>
        <row r="13">
          <cell r="C13" t="str">
            <v>楽器借料</v>
          </cell>
        </row>
        <row r="14">
          <cell r="C14" t="str">
            <v>楽譜借料</v>
          </cell>
        </row>
        <row r="15">
          <cell r="C15" t="str">
            <v>楽譜製作料</v>
          </cell>
        </row>
        <row r="16">
          <cell r="C16" t="str">
            <v>調律料</v>
          </cell>
        </row>
        <row r="17">
          <cell r="C17" t="str">
            <v>コレペティ料</v>
          </cell>
        </row>
        <row r="18">
          <cell r="C18" t="str">
            <v>脚本料</v>
          </cell>
        </row>
        <row r="19">
          <cell r="C19" t="str">
            <v>台本料</v>
          </cell>
        </row>
        <row r="20">
          <cell r="C20" t="str">
            <v>脚色料</v>
          </cell>
        </row>
        <row r="21">
          <cell r="C21" t="str">
            <v>補綴料</v>
          </cell>
        </row>
        <row r="22">
          <cell r="C22" t="str">
            <v>台本印刷料</v>
          </cell>
        </row>
        <row r="23">
          <cell r="C23" t="str">
            <v>翻訳料</v>
          </cell>
        </row>
        <row r="24">
          <cell r="C24" t="str">
            <v>演出料</v>
          </cell>
        </row>
        <row r="25">
          <cell r="C25" t="str">
            <v>演出助手料</v>
          </cell>
        </row>
        <row r="26">
          <cell r="C26" t="str">
            <v>構成料</v>
          </cell>
        </row>
        <row r="27">
          <cell r="C27" t="str">
            <v>ドラマトゥルク料</v>
          </cell>
        </row>
        <row r="28">
          <cell r="C28" t="str">
            <v>振付料</v>
          </cell>
        </row>
        <row r="29">
          <cell r="C29" t="str">
            <v>振付助手料</v>
          </cell>
        </row>
        <row r="30">
          <cell r="C30" t="str">
            <v>バレエマスター料</v>
          </cell>
        </row>
        <row r="31">
          <cell r="C31" t="str">
            <v>バレエミストレス料</v>
          </cell>
        </row>
        <row r="32">
          <cell r="C32" t="str">
            <v>プロンプター料</v>
          </cell>
        </row>
        <row r="33">
          <cell r="C33" t="str">
            <v>舞台監督料</v>
          </cell>
        </row>
        <row r="34">
          <cell r="C34" t="str">
            <v>舞台監督助手料</v>
          </cell>
        </row>
        <row r="35">
          <cell r="C35" t="str">
            <v>舞台美術デザイン料</v>
          </cell>
        </row>
        <row r="36">
          <cell r="C36" t="str">
            <v>人形美術デザイン料</v>
          </cell>
        </row>
        <row r="37">
          <cell r="C37" t="str">
            <v>照明プラン料</v>
          </cell>
        </row>
        <row r="38">
          <cell r="C38" t="str">
            <v>衣装デザイン料</v>
          </cell>
        </row>
        <row r="39">
          <cell r="C39" t="str">
            <v>音楽プラン料</v>
          </cell>
        </row>
        <row r="40">
          <cell r="C40" t="str">
            <v>音響プラン料</v>
          </cell>
        </row>
        <row r="41">
          <cell r="C41" t="str">
            <v>映像プラン料</v>
          </cell>
        </row>
        <row r="42">
          <cell r="C42" t="str">
            <v>特殊効果プラン料</v>
          </cell>
        </row>
        <row r="43">
          <cell r="C43" t="str">
            <v>原語指導料</v>
          </cell>
        </row>
        <row r="44">
          <cell r="C44" t="str">
            <v>言語指導料</v>
          </cell>
        </row>
        <row r="45">
          <cell r="C45" t="str">
            <v>方言指導料</v>
          </cell>
        </row>
        <row r="46">
          <cell r="C46" t="str">
            <v>振付指導料</v>
          </cell>
        </row>
        <row r="47">
          <cell r="C47" t="str">
            <v>剣術指導料</v>
          </cell>
        </row>
        <row r="48">
          <cell r="C48" t="str">
            <v>所作指導料</v>
          </cell>
        </row>
        <row r="49">
          <cell r="C49" t="str">
            <v>合唱指導料</v>
          </cell>
        </row>
        <row r="50">
          <cell r="C50" t="str">
            <v>歌唱指導料</v>
          </cell>
        </row>
        <row r="51">
          <cell r="C51" t="str">
            <v>字幕原稿翻訳料</v>
          </cell>
        </row>
        <row r="52">
          <cell r="C52" t="str">
            <v>字幕原稿作成料</v>
          </cell>
        </row>
        <row r="53">
          <cell r="C53" t="str">
            <v>著作権使用料</v>
          </cell>
        </row>
        <row r="54">
          <cell r="C54" t="str">
            <v>ライセンス料</v>
          </cell>
        </row>
        <row r="55">
          <cell r="C55" t="str">
            <v>ロイヤリティ</v>
          </cell>
        </row>
        <row r="56">
          <cell r="C56" t="str">
            <v>企画制作料</v>
          </cell>
        </row>
        <row r="57">
          <cell r="C57" t="str">
            <v>会場使用料</v>
          </cell>
        </row>
        <row r="58">
          <cell r="C58" t="str">
            <v>付帯設備使用料</v>
          </cell>
        </row>
        <row r="59">
          <cell r="C59" t="str">
            <v>大道具費</v>
          </cell>
        </row>
        <row r="60">
          <cell r="C60" t="str">
            <v>小道具費</v>
          </cell>
        </row>
        <row r="61">
          <cell r="C61" t="str">
            <v>舞台スタッフ費</v>
          </cell>
        </row>
        <row r="62">
          <cell r="C62" t="str">
            <v>道具スタッフ費</v>
          </cell>
        </row>
        <row r="63">
          <cell r="C63" t="str">
            <v>人形製作費</v>
          </cell>
        </row>
        <row r="64">
          <cell r="C64" t="str">
            <v>衣装費</v>
          </cell>
        </row>
        <row r="65">
          <cell r="C65" t="str">
            <v>装束料</v>
          </cell>
        </row>
        <row r="66">
          <cell r="C66" t="str">
            <v>衣装スタッフ費</v>
          </cell>
        </row>
        <row r="67">
          <cell r="C67" t="str">
            <v>履物費</v>
          </cell>
        </row>
        <row r="68">
          <cell r="C68" t="str">
            <v>メイク費</v>
          </cell>
        </row>
        <row r="69">
          <cell r="C69" t="str">
            <v>かつら（床山）費</v>
          </cell>
        </row>
        <row r="70">
          <cell r="C70" t="str">
            <v>照明費</v>
          </cell>
        </row>
        <row r="71">
          <cell r="C71" t="str">
            <v>照明スタッフ費</v>
          </cell>
        </row>
        <row r="72">
          <cell r="C72" t="str">
            <v>音響費</v>
          </cell>
        </row>
        <row r="73">
          <cell r="C73" t="str">
            <v>音響スタッフ費</v>
          </cell>
        </row>
        <row r="74">
          <cell r="C74" t="str">
            <v>映像費</v>
          </cell>
        </row>
        <row r="75">
          <cell r="C75" t="str">
            <v>映像スタッフ費</v>
          </cell>
        </row>
        <row r="76">
          <cell r="C76" t="str">
            <v>特殊効果費</v>
          </cell>
        </row>
        <row r="77">
          <cell r="C77" t="str">
            <v>機材借料</v>
          </cell>
        </row>
        <row r="78">
          <cell r="C78" t="str">
            <v>字幕費</v>
          </cell>
        </row>
        <row r="79">
          <cell r="C79" t="str">
            <v>会場設営費</v>
          </cell>
        </row>
        <row r="80">
          <cell r="C80" t="str">
            <v>国内運搬費</v>
          </cell>
        </row>
        <row r="81">
          <cell r="C81" t="str">
            <v>編集謝金</v>
          </cell>
        </row>
        <row r="82">
          <cell r="C82" t="str">
            <v>原稿執筆謝金</v>
          </cell>
        </row>
        <row r="83">
          <cell r="C83" t="str">
            <v>通訳謝金</v>
          </cell>
        </row>
        <row r="84">
          <cell r="C84" t="str">
            <v>翻訳謝金</v>
          </cell>
        </row>
        <row r="85">
          <cell r="C85" t="str">
            <v>会場整理謝金</v>
          </cell>
        </row>
        <row r="86">
          <cell r="C86" t="str">
            <v>託児謝金</v>
          </cell>
        </row>
        <row r="87">
          <cell r="C87" t="str">
            <v>医師・看護師謝金</v>
          </cell>
        </row>
        <row r="88">
          <cell r="C88" t="str">
            <v>手話通訳謝金</v>
          </cell>
        </row>
        <row r="89">
          <cell r="C89" t="str">
            <v>要約筆記謝金</v>
          </cell>
        </row>
        <row r="90">
          <cell r="C90" t="str">
            <v>国内交通費</v>
          </cell>
        </row>
        <row r="91">
          <cell r="C91" t="str">
            <v>国内宿泊費</v>
          </cell>
        </row>
        <row r="92">
          <cell r="C92" t="str">
            <v>案内状送付料</v>
          </cell>
        </row>
        <row r="93">
          <cell r="C93" t="str">
            <v>広告宣伝費</v>
          </cell>
        </row>
        <row r="94">
          <cell r="C94" t="str">
            <v>入場券販売手数料</v>
          </cell>
        </row>
        <row r="95">
          <cell r="C95" t="str">
            <v>ポスター印刷費</v>
          </cell>
        </row>
        <row r="96">
          <cell r="C96" t="str">
            <v>チラシ印刷費</v>
          </cell>
        </row>
        <row r="97">
          <cell r="C97" t="str">
            <v>プログラム印刷費</v>
          </cell>
        </row>
        <row r="98">
          <cell r="C98" t="str">
            <v>録画費</v>
          </cell>
        </row>
        <row r="99">
          <cell r="C99" t="str">
            <v>録音費</v>
          </cell>
        </row>
        <row r="100">
          <cell r="C100" t="str">
            <v>写真費</v>
          </cell>
        </row>
        <row r="106">
          <cell r="C106" t="str">
            <v>国際運搬費</v>
          </cell>
        </row>
        <row r="107">
          <cell r="C107" t="str">
            <v>海外現地運搬費</v>
          </cell>
        </row>
        <row r="108">
          <cell r="C108" t="str">
            <v>渡航費</v>
          </cell>
        </row>
        <row r="109">
          <cell r="C109" t="str">
            <v>海外現地交通費</v>
          </cell>
        </row>
        <row r="110">
          <cell r="C110" t="str">
            <v>海外宿泊費</v>
          </cell>
        </row>
        <row r="111">
          <cell r="C111" t="str">
            <v>日当</v>
          </cell>
        </row>
        <row r="112">
          <cell r="C112" t="str">
            <v>ビザ代</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表_申請"/>
      <sheetName val="個表_申請"/>
      <sheetName val="収入_申請"/>
      <sheetName val="別紙　入場料詳細_申請"/>
      <sheetName val="支出_申請"/>
      <sheetName val="変更理由書"/>
      <sheetName val="【非表示】計画変更承認申請書"/>
      <sheetName val="【非表示】別紙　変更内容"/>
      <sheetName val="【非表示】収入_計画変更"/>
      <sheetName val="【非表示】別紙　入場料詳細_計画変更"/>
      <sheetName val="【非表示】支出_計画変更"/>
      <sheetName val="変更理由書記入例"/>
      <sheetName val="総表_実績"/>
      <sheetName val="個表_実績"/>
      <sheetName val="収入_実績"/>
      <sheetName val="別紙　入場料詳細_実績"/>
      <sheetName val="支出_実績"/>
      <sheetName val="当日来場者数内訳"/>
      <sheetName val="変更理由書_実績"/>
      <sheetName val="変更理由書記入例_実績"/>
      <sheetName val="支払申請書_実績"/>
      <sheetName val="《非表示》記載可能経費一覧"/>
      <sheetName val="《非表示》分野・ジャンル"/>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1">
          <cell r="A1" t="str">
            <v>現代舞台芸術創造普及活動・音楽</v>
          </cell>
          <cell r="B1" t="str">
            <v>現代舞台芸術創造普及活動・舞踊</v>
          </cell>
          <cell r="C1" t="str">
            <v>現代舞台芸術創造普及活動・演劇</v>
          </cell>
          <cell r="D1" t="str">
            <v>伝統芸能の公開活動</v>
          </cell>
          <cell r="E1" t="str">
            <v>多分野共同等芸術創造活動</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63"/>
  <sheetViews>
    <sheetView tabSelected="1" view="pageBreakPreview" zoomScale="80" zoomScaleNormal="80" zoomScaleSheetLayoutView="80" workbookViewId="0">
      <selection activeCell="H6" sqref="H6:J6"/>
    </sheetView>
  </sheetViews>
  <sheetFormatPr defaultColWidth="9" defaultRowHeight="30" customHeight="1"/>
  <cols>
    <col min="1" max="1" width="6.58203125" style="20" customWidth="1"/>
    <col min="2" max="2" width="15.58203125" style="20" customWidth="1"/>
    <col min="3" max="3" width="18.58203125" style="20" customWidth="1"/>
    <col min="4" max="4" width="5.58203125" style="20" customWidth="1"/>
    <col min="5" max="5" width="18.58203125" style="20" customWidth="1"/>
    <col min="6" max="6" width="19.83203125" style="20" customWidth="1"/>
    <col min="7" max="7" width="5.58203125" style="20" customWidth="1"/>
    <col min="8" max="10" width="11.58203125" style="20" customWidth="1"/>
    <col min="11" max="11" width="97.58203125" style="21" customWidth="1"/>
    <col min="12" max="16384" width="9" style="20"/>
  </cols>
  <sheetData>
    <row r="1" spans="1:18" s="96" customFormat="1" ht="9" customHeight="1">
      <c r="A1" s="95"/>
      <c r="I1" s="97"/>
      <c r="J1" s="97"/>
      <c r="K1" s="98"/>
    </row>
    <row r="2" spans="1:18" s="96" customFormat="1" ht="18" customHeight="1">
      <c r="A2" s="95"/>
      <c r="B2" s="95" t="s">
        <v>338</v>
      </c>
      <c r="I2" s="97"/>
      <c r="J2" s="97"/>
      <c r="K2" s="98"/>
    </row>
    <row r="3" spans="1:18" s="96" customFormat="1" ht="18" customHeight="1">
      <c r="B3" s="95" t="s">
        <v>336</v>
      </c>
      <c r="K3" s="98"/>
    </row>
    <row r="4" spans="1:18" s="100" customFormat="1" ht="79.900000000000006" customHeight="1">
      <c r="A4" s="404" t="s">
        <v>339</v>
      </c>
      <c r="B4" s="404"/>
      <c r="C4" s="404"/>
      <c r="D4" s="404"/>
      <c r="E4" s="404"/>
      <c r="F4" s="404"/>
      <c r="G4" s="404"/>
      <c r="H4" s="404"/>
      <c r="I4" s="404"/>
      <c r="J4" s="404"/>
      <c r="K4" s="99"/>
      <c r="N4" s="96"/>
      <c r="O4" s="96"/>
      <c r="P4" s="96"/>
      <c r="Q4" s="96"/>
      <c r="R4" s="96"/>
    </row>
    <row r="5" spans="1:18" s="100" customFormat="1" ht="21.75" customHeight="1">
      <c r="A5" s="101"/>
      <c r="B5" s="101"/>
      <c r="C5" s="101"/>
      <c r="D5" s="101"/>
      <c r="E5" s="101"/>
      <c r="F5" s="101"/>
      <c r="G5" s="101"/>
      <c r="H5" s="102"/>
      <c r="I5" s="405"/>
      <c r="J5" s="405"/>
      <c r="K5" s="103"/>
      <c r="N5" s="96"/>
      <c r="O5" s="96"/>
      <c r="P5" s="96"/>
      <c r="Q5" s="96"/>
      <c r="R5" s="96"/>
    </row>
    <row r="6" spans="1:18" s="100" customFormat="1" ht="21.75" customHeight="1">
      <c r="A6" s="104"/>
      <c r="H6" s="484" t="s">
        <v>337</v>
      </c>
      <c r="I6" s="484"/>
      <c r="J6" s="484"/>
      <c r="K6" s="105"/>
      <c r="N6" s="96"/>
      <c r="O6" s="96"/>
      <c r="P6" s="96"/>
      <c r="Q6" s="96"/>
      <c r="R6" s="96"/>
    </row>
    <row r="7" spans="1:18" s="100" customFormat="1" ht="21" customHeight="1">
      <c r="A7" s="104"/>
      <c r="B7" s="95" t="s">
        <v>315</v>
      </c>
      <c r="K7" s="99"/>
      <c r="R7" s="106"/>
    </row>
    <row r="8" spans="1:18" s="100" customFormat="1" ht="11.25" customHeight="1">
      <c r="A8" s="104"/>
      <c r="K8" s="99"/>
      <c r="R8" s="106"/>
    </row>
    <row r="9" spans="1:18" s="100" customFormat="1" ht="44.25" customHeight="1">
      <c r="A9" s="107"/>
      <c r="B9" s="406" t="s">
        <v>377</v>
      </c>
      <c r="C9" s="406"/>
      <c r="D9" s="406"/>
      <c r="E9" s="406"/>
      <c r="F9" s="406"/>
      <c r="G9" s="406"/>
      <c r="H9" s="406"/>
      <c r="I9" s="406"/>
      <c r="J9" s="406"/>
      <c r="K9" s="99"/>
      <c r="R9" s="106"/>
    </row>
    <row r="10" spans="1:18" s="100" customFormat="1" ht="12.75" customHeight="1">
      <c r="A10" s="407"/>
      <c r="B10" s="407"/>
      <c r="C10" s="407"/>
      <c r="D10" s="407"/>
      <c r="E10" s="407"/>
      <c r="F10" s="407"/>
      <c r="G10" s="407"/>
      <c r="H10" s="407"/>
      <c r="I10" s="407"/>
      <c r="J10" s="407"/>
      <c r="K10" s="99"/>
      <c r="R10" s="106"/>
    </row>
    <row r="11" spans="1:18" ht="45" customHeight="1">
      <c r="A11" s="464" t="s">
        <v>0</v>
      </c>
      <c r="B11" s="464"/>
      <c r="C11" s="485" t="s">
        <v>277</v>
      </c>
      <c r="D11" s="485"/>
      <c r="E11" s="485"/>
      <c r="F11" s="88" t="s">
        <v>250</v>
      </c>
      <c r="G11" s="486" t="s">
        <v>290</v>
      </c>
      <c r="H11" s="487"/>
      <c r="I11" s="487"/>
      <c r="J11" s="488"/>
      <c r="K11" s="89"/>
    </row>
    <row r="12" spans="1:18" ht="45" customHeight="1">
      <c r="A12" s="464" t="s">
        <v>84</v>
      </c>
      <c r="B12" s="464"/>
      <c r="C12" s="500"/>
      <c r="D12" s="500"/>
      <c r="E12" s="500"/>
      <c r="F12" s="88" t="s">
        <v>15</v>
      </c>
      <c r="G12" s="500"/>
      <c r="H12" s="500"/>
      <c r="I12" s="500"/>
      <c r="J12" s="500"/>
      <c r="K12" s="271" t="s">
        <v>340</v>
      </c>
    </row>
    <row r="13" spans="1:18" ht="30" customHeight="1">
      <c r="A13" s="409" t="s">
        <v>14</v>
      </c>
      <c r="B13" s="22" t="s">
        <v>85</v>
      </c>
      <c r="C13" s="47"/>
      <c r="D13" s="48" t="s">
        <v>10</v>
      </c>
      <c r="E13" s="49"/>
      <c r="F13" s="501"/>
      <c r="G13" s="501"/>
      <c r="H13" s="501"/>
      <c r="I13" s="501"/>
      <c r="J13" s="502"/>
      <c r="K13" s="471" t="s">
        <v>341</v>
      </c>
    </row>
    <row r="14" spans="1:18" ht="15" customHeight="1">
      <c r="A14" s="410"/>
      <c r="B14" s="503" t="s">
        <v>86</v>
      </c>
      <c r="C14" s="23" t="s">
        <v>87</v>
      </c>
      <c r="D14" s="450" t="s">
        <v>88</v>
      </c>
      <c r="E14" s="453"/>
      <c r="F14" s="450" t="s">
        <v>89</v>
      </c>
      <c r="G14" s="452"/>
      <c r="H14" s="452"/>
      <c r="I14" s="452"/>
      <c r="J14" s="453"/>
      <c r="K14" s="471"/>
    </row>
    <row r="15" spans="1:18" ht="45" customHeight="1">
      <c r="A15" s="410"/>
      <c r="B15" s="464"/>
      <c r="C15" s="50"/>
      <c r="D15" s="478"/>
      <c r="E15" s="479"/>
      <c r="F15" s="480"/>
      <c r="G15" s="481"/>
      <c r="H15" s="481"/>
      <c r="I15" s="481"/>
      <c r="J15" s="482"/>
      <c r="K15" s="471"/>
    </row>
    <row r="16" spans="1:18" ht="22.5" customHeight="1">
      <c r="A16" s="410"/>
      <c r="B16" s="24" t="s">
        <v>328</v>
      </c>
      <c r="C16" s="468"/>
      <c r="D16" s="469"/>
      <c r="E16" s="469"/>
      <c r="F16" s="469"/>
      <c r="G16" s="469"/>
      <c r="H16" s="469"/>
      <c r="I16" s="469"/>
      <c r="J16" s="470"/>
      <c r="K16" s="471"/>
    </row>
    <row r="17" spans="1:11" ht="45" customHeight="1">
      <c r="A17" s="410"/>
      <c r="B17" s="26" t="s">
        <v>278</v>
      </c>
      <c r="C17" s="483"/>
      <c r="D17" s="483"/>
      <c r="E17" s="483"/>
      <c r="F17" s="483"/>
      <c r="G17" s="483"/>
      <c r="H17" s="483"/>
      <c r="I17" s="483"/>
      <c r="J17" s="483"/>
      <c r="K17" s="471"/>
    </row>
    <row r="18" spans="1:11" ht="45" customHeight="1">
      <c r="A18" s="410"/>
      <c r="B18" s="92" t="s">
        <v>90</v>
      </c>
      <c r="C18" s="472"/>
      <c r="D18" s="472"/>
      <c r="E18" s="472"/>
      <c r="F18" s="472"/>
      <c r="G18" s="472"/>
      <c r="H18" s="472"/>
      <c r="I18" s="472"/>
      <c r="J18" s="472"/>
      <c r="K18" s="25"/>
    </row>
    <row r="19" spans="1:11" ht="45" customHeight="1">
      <c r="A19" s="410"/>
      <c r="B19" s="88" t="s">
        <v>1</v>
      </c>
      <c r="C19" s="472"/>
      <c r="D19" s="472"/>
      <c r="E19" s="472"/>
      <c r="F19" s="472"/>
      <c r="G19" s="472"/>
      <c r="H19" s="472"/>
      <c r="I19" s="472"/>
      <c r="J19" s="472"/>
      <c r="K19" s="25"/>
    </row>
    <row r="20" spans="1:11" s="15" customFormat="1" ht="35.25" customHeight="1">
      <c r="A20" s="411"/>
      <c r="B20" s="14" t="s">
        <v>316</v>
      </c>
      <c r="C20" s="408"/>
      <c r="D20" s="408"/>
      <c r="E20" s="408"/>
      <c r="F20" s="408"/>
      <c r="G20" s="408"/>
      <c r="H20" s="408"/>
      <c r="I20" s="408"/>
      <c r="J20" s="408"/>
      <c r="K20" s="18"/>
    </row>
    <row r="21" spans="1:11" s="15" customFormat="1" ht="35.25" customHeight="1">
      <c r="A21" s="489" t="s">
        <v>317</v>
      </c>
      <c r="B21" s="16" t="s">
        <v>318</v>
      </c>
      <c r="C21" s="492"/>
      <c r="D21" s="493"/>
      <c r="E21" s="14" t="s">
        <v>319</v>
      </c>
      <c r="F21" s="492"/>
      <c r="G21" s="494"/>
      <c r="H21" s="494"/>
      <c r="I21" s="494"/>
      <c r="J21" s="495"/>
      <c r="K21" s="18"/>
    </row>
    <row r="22" spans="1:11" s="15" customFormat="1" ht="35.25" customHeight="1">
      <c r="A22" s="490"/>
      <c r="B22" s="17" t="s">
        <v>320</v>
      </c>
      <c r="C22" s="496"/>
      <c r="D22" s="497"/>
      <c r="E22" s="14" t="s">
        <v>321</v>
      </c>
      <c r="F22" s="492"/>
      <c r="G22" s="494"/>
      <c r="H22" s="494"/>
      <c r="I22" s="494"/>
      <c r="J22" s="495"/>
      <c r="K22" s="18"/>
    </row>
    <row r="23" spans="1:11" s="15" customFormat="1" ht="35.25" customHeight="1">
      <c r="A23" s="491"/>
      <c r="B23" s="19" t="s">
        <v>322</v>
      </c>
      <c r="C23" s="498"/>
      <c r="D23" s="499"/>
      <c r="E23" s="14" t="s">
        <v>323</v>
      </c>
      <c r="F23" s="492"/>
      <c r="G23" s="494"/>
      <c r="H23" s="494"/>
      <c r="I23" s="494"/>
      <c r="J23" s="495"/>
      <c r="K23" s="18"/>
    </row>
    <row r="24" spans="1:11" ht="45" customHeight="1">
      <c r="A24" s="410" t="s">
        <v>335</v>
      </c>
      <c r="B24" s="27" t="s">
        <v>91</v>
      </c>
      <c r="C24" s="473"/>
      <c r="D24" s="473"/>
      <c r="E24" s="473"/>
      <c r="F24" s="473"/>
      <c r="G24" s="473"/>
      <c r="H24" s="473"/>
      <c r="I24" s="473"/>
      <c r="J24" s="474"/>
    </row>
    <row r="25" spans="1:11" ht="60" customHeight="1">
      <c r="A25" s="410"/>
      <c r="B25" s="28" t="s">
        <v>13</v>
      </c>
      <c r="C25" s="475"/>
      <c r="D25" s="475"/>
      <c r="E25" s="475"/>
      <c r="F25" s="475"/>
      <c r="G25" s="475"/>
      <c r="H25" s="475"/>
      <c r="I25" s="475"/>
      <c r="J25" s="476"/>
      <c r="K25" s="271" t="s">
        <v>342</v>
      </c>
    </row>
    <row r="26" spans="1:11" ht="15" hidden="1" customHeight="1">
      <c r="A26" s="410"/>
      <c r="B26" s="464" t="s">
        <v>92</v>
      </c>
      <c r="C26" s="29" t="s">
        <v>16</v>
      </c>
      <c r="D26" s="450" t="s">
        <v>13</v>
      </c>
      <c r="E26" s="452"/>
      <c r="F26" s="452"/>
      <c r="G26" s="452"/>
      <c r="H26" s="452"/>
      <c r="I26" s="453"/>
      <c r="J26" s="29" t="s">
        <v>93</v>
      </c>
      <c r="K26" s="272" t="s">
        <v>343</v>
      </c>
    </row>
    <row r="27" spans="1:11" ht="60" hidden="1" customHeight="1">
      <c r="A27" s="410"/>
      <c r="B27" s="464"/>
      <c r="C27" s="88" t="s">
        <v>94</v>
      </c>
      <c r="D27" s="465"/>
      <c r="E27" s="466"/>
      <c r="F27" s="466"/>
      <c r="G27" s="466"/>
      <c r="H27" s="466"/>
      <c r="I27" s="467"/>
      <c r="J27" s="30"/>
      <c r="K27" s="273" t="s">
        <v>344</v>
      </c>
    </row>
    <row r="28" spans="1:11" ht="60" hidden="1" customHeight="1">
      <c r="A28" s="410"/>
      <c r="B28" s="464"/>
      <c r="C28" s="88" t="s">
        <v>95</v>
      </c>
      <c r="D28" s="465"/>
      <c r="E28" s="466"/>
      <c r="F28" s="466"/>
      <c r="G28" s="466"/>
      <c r="H28" s="466"/>
      <c r="I28" s="467"/>
      <c r="J28" s="30"/>
      <c r="K28" s="273" t="s">
        <v>343</v>
      </c>
    </row>
    <row r="29" spans="1:11" ht="60" hidden="1" customHeight="1">
      <c r="A29" s="410"/>
      <c r="B29" s="464"/>
      <c r="C29" s="88" t="s">
        <v>96</v>
      </c>
      <c r="D29" s="465"/>
      <c r="E29" s="466"/>
      <c r="F29" s="466"/>
      <c r="G29" s="466"/>
      <c r="H29" s="466"/>
      <c r="I29" s="467"/>
      <c r="J29" s="30"/>
      <c r="K29" s="272" t="s">
        <v>343</v>
      </c>
    </row>
    <row r="30" spans="1:11" ht="15" customHeight="1">
      <c r="A30" s="410"/>
      <c r="B30" s="458" t="s">
        <v>97</v>
      </c>
      <c r="C30" s="450" t="s">
        <v>295</v>
      </c>
      <c r="D30" s="451"/>
      <c r="E30" s="93"/>
      <c r="F30" s="452" t="s">
        <v>296</v>
      </c>
      <c r="G30" s="453"/>
      <c r="H30" s="461" t="s">
        <v>306</v>
      </c>
      <c r="I30" s="462"/>
      <c r="J30" s="463"/>
      <c r="K30" s="271"/>
    </row>
    <row r="31" spans="1:11" ht="30" customHeight="1">
      <c r="A31" s="410"/>
      <c r="B31" s="459"/>
      <c r="C31" s="454"/>
      <c r="D31" s="455"/>
      <c r="E31" s="51" t="s">
        <v>297</v>
      </c>
      <c r="F31" s="456"/>
      <c r="G31" s="457"/>
      <c r="H31" s="267" t="str">
        <f>IF(H33="","","（"&amp;H33)</f>
        <v/>
      </c>
      <c r="I31" s="268" t="str">
        <f>IF(I33="","",I33&amp;")")</f>
        <v/>
      </c>
      <c r="J31" s="269">
        <f>IF(ISBLANK(F33:G44),"",COUNTA(F34:G44))</f>
        <v>0</v>
      </c>
      <c r="K31" s="274" t="s">
        <v>345</v>
      </c>
    </row>
    <row r="32" spans="1:11" ht="15" customHeight="1">
      <c r="A32" s="410"/>
      <c r="B32" s="459"/>
      <c r="C32" s="90" t="s">
        <v>98</v>
      </c>
      <c r="D32" s="31"/>
      <c r="E32" s="91" t="s">
        <v>99</v>
      </c>
      <c r="F32" s="450" t="s">
        <v>100</v>
      </c>
      <c r="G32" s="453"/>
      <c r="H32" s="32" t="s">
        <v>305</v>
      </c>
      <c r="I32" s="33" t="s">
        <v>304</v>
      </c>
      <c r="J32" s="34"/>
      <c r="K32" s="271"/>
    </row>
    <row r="33" spans="1:19" ht="20.149999999999999" customHeight="1">
      <c r="A33" s="410"/>
      <c r="B33" s="459"/>
      <c r="C33" s="52"/>
      <c r="D33" s="48" t="s">
        <v>12</v>
      </c>
      <c r="E33" s="53"/>
      <c r="F33" s="426"/>
      <c r="G33" s="425"/>
      <c r="H33" s="54"/>
      <c r="I33" s="424"/>
      <c r="J33" s="425"/>
      <c r="K33" s="275" t="s">
        <v>346</v>
      </c>
      <c r="L33" s="21"/>
      <c r="M33" s="21"/>
      <c r="N33" s="21"/>
      <c r="O33" s="21"/>
      <c r="P33" s="21"/>
      <c r="Q33" s="21"/>
      <c r="R33" s="21"/>
      <c r="S33" s="21"/>
    </row>
    <row r="34" spans="1:19" ht="20.149999999999999" customHeight="1">
      <c r="A34" s="410"/>
      <c r="B34" s="459"/>
      <c r="C34" s="52"/>
      <c r="D34" s="48" t="s">
        <v>12</v>
      </c>
      <c r="E34" s="53"/>
      <c r="F34" s="426"/>
      <c r="G34" s="425"/>
      <c r="H34" s="54"/>
      <c r="I34" s="424"/>
      <c r="J34" s="425"/>
      <c r="K34" s="477" t="s">
        <v>347</v>
      </c>
      <c r="L34" s="21"/>
      <c r="M34" s="21"/>
      <c r="N34" s="21"/>
      <c r="O34" s="21"/>
      <c r="P34" s="21"/>
      <c r="Q34" s="21"/>
      <c r="R34" s="21"/>
      <c r="S34" s="21"/>
    </row>
    <row r="35" spans="1:19" ht="20.149999999999999" customHeight="1">
      <c r="A35" s="410"/>
      <c r="B35" s="459"/>
      <c r="C35" s="52"/>
      <c r="D35" s="48" t="s">
        <v>12</v>
      </c>
      <c r="E35" s="53"/>
      <c r="F35" s="426"/>
      <c r="G35" s="425"/>
      <c r="H35" s="54"/>
      <c r="I35" s="424"/>
      <c r="J35" s="425"/>
      <c r="K35" s="477"/>
      <c r="L35" s="21"/>
      <c r="M35" s="21"/>
      <c r="N35" s="21"/>
      <c r="O35" s="21"/>
      <c r="P35" s="21"/>
      <c r="Q35" s="21"/>
      <c r="R35" s="21"/>
      <c r="S35" s="21"/>
    </row>
    <row r="36" spans="1:19" ht="20.149999999999999" customHeight="1">
      <c r="A36" s="410"/>
      <c r="B36" s="459"/>
      <c r="C36" s="52"/>
      <c r="D36" s="48" t="s">
        <v>12</v>
      </c>
      <c r="E36" s="53"/>
      <c r="F36" s="426"/>
      <c r="G36" s="425"/>
      <c r="H36" s="54"/>
      <c r="I36" s="424"/>
      <c r="J36" s="425"/>
      <c r="K36" s="270"/>
      <c r="L36" s="21"/>
      <c r="M36" s="21"/>
      <c r="N36" s="21"/>
      <c r="O36" s="21"/>
      <c r="P36" s="21"/>
      <c r="Q36" s="21"/>
      <c r="R36" s="21"/>
      <c r="S36" s="21"/>
    </row>
    <row r="37" spans="1:19" ht="20.149999999999999" customHeight="1">
      <c r="A37" s="410"/>
      <c r="B37" s="459"/>
      <c r="C37" s="52"/>
      <c r="D37" s="48" t="s">
        <v>12</v>
      </c>
      <c r="E37" s="53"/>
      <c r="F37" s="426"/>
      <c r="G37" s="425"/>
      <c r="H37" s="54"/>
      <c r="I37" s="424"/>
      <c r="J37" s="425"/>
      <c r="K37" s="270"/>
      <c r="L37" s="21"/>
      <c r="M37" s="21"/>
      <c r="N37" s="21"/>
      <c r="O37" s="21"/>
      <c r="P37" s="21"/>
      <c r="Q37" s="21"/>
      <c r="R37" s="21"/>
      <c r="S37" s="21"/>
    </row>
    <row r="38" spans="1:19" ht="20.149999999999999" customHeight="1">
      <c r="A38" s="410"/>
      <c r="B38" s="459"/>
      <c r="C38" s="52"/>
      <c r="D38" s="48" t="s">
        <v>12</v>
      </c>
      <c r="E38" s="53"/>
      <c r="F38" s="426"/>
      <c r="G38" s="425"/>
      <c r="H38" s="54"/>
      <c r="I38" s="424"/>
      <c r="J38" s="425"/>
      <c r="K38" s="270"/>
      <c r="L38" s="21"/>
      <c r="M38" s="21"/>
      <c r="N38" s="21"/>
      <c r="O38" s="21"/>
      <c r="P38" s="21"/>
      <c r="Q38" s="21"/>
      <c r="R38" s="21"/>
      <c r="S38" s="21"/>
    </row>
    <row r="39" spans="1:19" ht="20.149999999999999" customHeight="1">
      <c r="A39" s="410"/>
      <c r="B39" s="459"/>
      <c r="C39" s="52"/>
      <c r="D39" s="48" t="s">
        <v>12</v>
      </c>
      <c r="E39" s="53"/>
      <c r="F39" s="426"/>
      <c r="G39" s="425"/>
      <c r="H39" s="54"/>
      <c r="I39" s="424"/>
      <c r="J39" s="425"/>
      <c r="K39" s="25"/>
      <c r="L39" s="21"/>
      <c r="M39" s="21"/>
      <c r="N39" s="21"/>
      <c r="O39" s="21"/>
      <c r="P39" s="21"/>
      <c r="Q39" s="21"/>
      <c r="R39" s="21"/>
      <c r="S39" s="21"/>
    </row>
    <row r="40" spans="1:19" ht="20.149999999999999" customHeight="1">
      <c r="A40" s="410"/>
      <c r="B40" s="459"/>
      <c r="C40" s="52"/>
      <c r="D40" s="48" t="s">
        <v>12</v>
      </c>
      <c r="E40" s="53"/>
      <c r="F40" s="426"/>
      <c r="G40" s="425"/>
      <c r="H40" s="54"/>
      <c r="I40" s="424"/>
      <c r="J40" s="425"/>
      <c r="K40" s="25"/>
      <c r="L40" s="21"/>
      <c r="M40" s="21"/>
      <c r="N40" s="21"/>
      <c r="O40" s="21"/>
      <c r="P40" s="21"/>
      <c r="Q40" s="21"/>
      <c r="R40" s="21"/>
      <c r="S40" s="21"/>
    </row>
    <row r="41" spans="1:19" ht="20.149999999999999" customHeight="1">
      <c r="A41" s="410"/>
      <c r="B41" s="459"/>
      <c r="C41" s="52"/>
      <c r="D41" s="48" t="s">
        <v>12</v>
      </c>
      <c r="E41" s="53"/>
      <c r="F41" s="426"/>
      <c r="G41" s="425"/>
      <c r="H41" s="54"/>
      <c r="I41" s="424"/>
      <c r="J41" s="425"/>
      <c r="K41" s="25"/>
      <c r="L41" s="21"/>
      <c r="M41" s="21"/>
      <c r="N41" s="21"/>
      <c r="O41" s="21"/>
      <c r="P41" s="21"/>
      <c r="Q41" s="21"/>
      <c r="R41" s="21"/>
      <c r="S41" s="21"/>
    </row>
    <row r="42" spans="1:19" ht="20.149999999999999" customHeight="1">
      <c r="A42" s="410"/>
      <c r="B42" s="459"/>
      <c r="C42" s="52"/>
      <c r="D42" s="48" t="s">
        <v>12</v>
      </c>
      <c r="E42" s="53"/>
      <c r="F42" s="426"/>
      <c r="G42" s="425"/>
      <c r="H42" s="54"/>
      <c r="I42" s="424"/>
      <c r="J42" s="425"/>
      <c r="K42" s="25"/>
      <c r="L42" s="21"/>
      <c r="M42" s="21"/>
      <c r="N42" s="21"/>
      <c r="O42" s="21"/>
      <c r="P42" s="21"/>
      <c r="Q42" s="21"/>
      <c r="R42" s="21"/>
      <c r="S42" s="21"/>
    </row>
    <row r="43" spans="1:19" ht="20.149999999999999" customHeight="1">
      <c r="A43" s="410"/>
      <c r="B43" s="459"/>
      <c r="C43" s="52"/>
      <c r="D43" s="48" t="s">
        <v>12</v>
      </c>
      <c r="E43" s="53"/>
      <c r="F43" s="426"/>
      <c r="G43" s="425"/>
      <c r="H43" s="54"/>
      <c r="I43" s="424"/>
      <c r="J43" s="425"/>
      <c r="K43" s="25"/>
      <c r="L43" s="21"/>
      <c r="M43" s="21"/>
      <c r="N43" s="21"/>
      <c r="O43" s="21"/>
      <c r="P43" s="21"/>
      <c r="Q43" s="21"/>
      <c r="R43" s="21"/>
      <c r="S43" s="21"/>
    </row>
    <row r="44" spans="1:19" ht="20.149999999999999" customHeight="1">
      <c r="A44" s="410"/>
      <c r="B44" s="460"/>
      <c r="C44" s="52"/>
      <c r="D44" s="48" t="s">
        <v>12</v>
      </c>
      <c r="E44" s="53"/>
      <c r="F44" s="426"/>
      <c r="G44" s="425"/>
      <c r="H44" s="54"/>
      <c r="I44" s="424"/>
      <c r="J44" s="425"/>
      <c r="K44" s="25"/>
      <c r="L44" s="21"/>
      <c r="M44" s="21"/>
      <c r="N44" s="21"/>
      <c r="O44" s="21"/>
      <c r="P44" s="21"/>
      <c r="Q44" s="21"/>
      <c r="R44" s="21"/>
      <c r="S44" s="21"/>
    </row>
    <row r="45" spans="1:19" s="35" customFormat="1" ht="15" customHeight="1">
      <c r="A45" s="410"/>
      <c r="B45" s="414" t="s">
        <v>330</v>
      </c>
      <c r="C45" s="416" t="s">
        <v>7</v>
      </c>
      <c r="D45" s="429" t="s">
        <v>101</v>
      </c>
      <c r="E45" s="430"/>
      <c r="F45" s="431" t="s">
        <v>274</v>
      </c>
      <c r="G45" s="416"/>
      <c r="H45" s="429" t="s">
        <v>275</v>
      </c>
      <c r="I45" s="430"/>
      <c r="J45" s="432" t="s">
        <v>9</v>
      </c>
      <c r="K45" s="21"/>
    </row>
    <row r="46" spans="1:19" s="35" customFormat="1" ht="15" customHeight="1">
      <c r="A46" s="410"/>
      <c r="B46" s="415"/>
      <c r="C46" s="417"/>
      <c r="D46" s="434" t="s">
        <v>102</v>
      </c>
      <c r="E46" s="435"/>
      <c r="F46" s="434" t="s">
        <v>102</v>
      </c>
      <c r="G46" s="435"/>
      <c r="H46" s="434" t="s">
        <v>102</v>
      </c>
      <c r="I46" s="435"/>
      <c r="J46" s="433"/>
      <c r="K46" s="21"/>
    </row>
    <row r="47" spans="1:19" s="35" customFormat="1" ht="30" customHeight="1">
      <c r="A47" s="410"/>
      <c r="B47" s="421" t="s">
        <v>103</v>
      </c>
      <c r="C47" s="36" t="s">
        <v>269</v>
      </c>
      <c r="D47" s="447"/>
      <c r="E47" s="447"/>
      <c r="F47" s="448">
        <f>支出予算書!H11</f>
        <v>0</v>
      </c>
      <c r="G47" s="448"/>
      <c r="H47" s="449"/>
      <c r="I47" s="449"/>
      <c r="J47" s="37"/>
      <c r="K47" s="271" t="s">
        <v>348</v>
      </c>
    </row>
    <row r="48" spans="1:19" s="35" customFormat="1" ht="30" customHeight="1">
      <c r="A48" s="410"/>
      <c r="B48" s="412"/>
      <c r="C48" s="38" t="s">
        <v>270</v>
      </c>
      <c r="D48" s="418"/>
      <c r="E48" s="418"/>
      <c r="F48" s="419">
        <f>支出予算書!H14</f>
        <v>0</v>
      </c>
      <c r="G48" s="419"/>
      <c r="H48" s="420"/>
      <c r="I48" s="420"/>
      <c r="J48" s="39"/>
      <c r="K48" s="21"/>
    </row>
    <row r="49" spans="1:19" s="35" customFormat="1" ht="30" hidden="1" customHeight="1">
      <c r="A49" s="410"/>
      <c r="B49" s="412"/>
      <c r="C49" s="38" t="s">
        <v>271</v>
      </c>
      <c r="D49" s="418"/>
      <c r="E49" s="418"/>
      <c r="F49" s="419">
        <f>支出予算書!H15</f>
        <v>0</v>
      </c>
      <c r="G49" s="419"/>
      <c r="H49" s="420"/>
      <c r="I49" s="420"/>
      <c r="J49" s="40" t="s">
        <v>104</v>
      </c>
      <c r="K49" s="55"/>
    </row>
    <row r="50" spans="1:19" s="35" customFormat="1" ht="30" hidden="1" customHeight="1">
      <c r="A50" s="410"/>
      <c r="B50" s="412"/>
      <c r="C50" s="38" t="s">
        <v>272</v>
      </c>
      <c r="D50" s="418"/>
      <c r="E50" s="418"/>
      <c r="F50" s="419"/>
      <c r="G50" s="419"/>
      <c r="H50" s="420"/>
      <c r="I50" s="420"/>
      <c r="J50" s="40"/>
      <c r="K50" s="55"/>
    </row>
    <row r="51" spans="1:19" s="35" customFormat="1" ht="30" customHeight="1" thickBot="1">
      <c r="A51" s="410"/>
      <c r="B51" s="412"/>
      <c r="C51" s="94" t="s">
        <v>273</v>
      </c>
      <c r="D51" s="436">
        <f t="shared" ref="D51" si="0">F51+H51</f>
        <v>0</v>
      </c>
      <c r="E51" s="436"/>
      <c r="F51" s="436">
        <f>支出予算書!H15</f>
        <v>0</v>
      </c>
      <c r="G51" s="436"/>
      <c r="H51" s="436">
        <f>支出予算書!H17</f>
        <v>0</v>
      </c>
      <c r="I51" s="436"/>
      <c r="J51" s="41"/>
      <c r="K51" s="55"/>
    </row>
    <row r="52" spans="1:19" s="35" customFormat="1" ht="1" hidden="1" customHeight="1">
      <c r="A52" s="410"/>
      <c r="B52" s="422" t="s">
        <v>105</v>
      </c>
      <c r="C52" s="42" t="s">
        <v>106</v>
      </c>
      <c r="D52" s="437"/>
      <c r="E52" s="438"/>
      <c r="F52" s="439"/>
      <c r="G52" s="440"/>
      <c r="H52" s="441"/>
      <c r="I52" s="441"/>
      <c r="J52" s="43"/>
      <c r="K52" s="55"/>
    </row>
    <row r="53" spans="1:19" s="35" customFormat="1" ht="1" hidden="1" customHeight="1">
      <c r="A53" s="410"/>
      <c r="B53" s="423"/>
      <c r="C53" s="44" t="s">
        <v>107</v>
      </c>
      <c r="D53" s="442"/>
      <c r="E53" s="443"/>
      <c r="F53" s="444"/>
      <c r="G53" s="445"/>
      <c r="H53" s="446"/>
      <c r="I53" s="446"/>
      <c r="J53" s="45"/>
      <c r="K53" s="55"/>
    </row>
    <row r="54" spans="1:19" s="35" customFormat="1" ht="1" hidden="1" customHeight="1">
      <c r="A54" s="411"/>
      <c r="B54" s="412" t="s">
        <v>11</v>
      </c>
      <c r="C54" s="412"/>
      <c r="D54" s="413"/>
      <c r="E54" s="413"/>
      <c r="F54" s="413"/>
      <c r="G54" s="413"/>
      <c r="H54" s="413"/>
      <c r="I54" s="413"/>
      <c r="J54" s="413"/>
      <c r="K54" s="21"/>
    </row>
    <row r="55" spans="1:19" s="282" customFormat="1" ht="30" customHeight="1" thickTop="1" thickBot="1">
      <c r="A55" s="276"/>
      <c r="B55" s="277"/>
      <c r="C55" s="278" t="s">
        <v>349</v>
      </c>
      <c r="D55" s="427" t="s">
        <v>350</v>
      </c>
      <c r="E55" s="428"/>
      <c r="F55" s="279"/>
      <c r="G55" s="279"/>
      <c r="H55" s="279"/>
      <c r="I55" s="279"/>
      <c r="J55" s="280"/>
      <c r="K55" s="281" t="s">
        <v>351</v>
      </c>
    </row>
    <row r="56" spans="1:19" s="35" customFormat="1" ht="15" customHeight="1" thickTop="1">
      <c r="A56" s="87"/>
      <c r="D56" s="46"/>
      <c r="E56" s="46"/>
      <c r="H56" s="46"/>
      <c r="I56" s="46"/>
      <c r="J56" s="46"/>
      <c r="K56" s="21"/>
    </row>
    <row r="57" spans="1:19" ht="30" customHeight="1">
      <c r="K57" s="25"/>
      <c r="L57" s="21"/>
      <c r="M57" s="21"/>
      <c r="N57" s="21"/>
      <c r="O57" s="21"/>
      <c r="P57" s="21"/>
      <c r="Q57" s="21"/>
      <c r="R57" s="21"/>
      <c r="S57" s="21"/>
    </row>
    <row r="58" spans="1:19" ht="30" customHeight="1">
      <c r="K58" s="25"/>
      <c r="L58" s="21"/>
      <c r="M58" s="21"/>
      <c r="N58" s="21"/>
      <c r="O58" s="21"/>
      <c r="P58" s="21"/>
      <c r="Q58" s="21"/>
      <c r="R58" s="21"/>
      <c r="S58" s="21"/>
    </row>
    <row r="59" spans="1:19" ht="30" customHeight="1">
      <c r="K59" s="25"/>
      <c r="L59" s="21"/>
      <c r="M59" s="21"/>
      <c r="N59" s="21"/>
      <c r="O59" s="21"/>
      <c r="P59" s="21"/>
      <c r="Q59" s="21"/>
      <c r="R59" s="21"/>
      <c r="S59" s="21"/>
    </row>
    <row r="60" spans="1:19" ht="30" customHeight="1">
      <c r="K60" s="25"/>
      <c r="L60" s="21"/>
      <c r="M60" s="21"/>
      <c r="N60" s="21"/>
      <c r="O60" s="21"/>
      <c r="P60" s="21"/>
      <c r="Q60" s="21"/>
      <c r="R60" s="21"/>
      <c r="S60" s="21"/>
    </row>
    <row r="61" spans="1:19" ht="30" customHeight="1">
      <c r="K61" s="25"/>
      <c r="L61" s="21"/>
      <c r="M61" s="21"/>
      <c r="N61" s="21"/>
      <c r="O61" s="21"/>
      <c r="P61" s="21"/>
      <c r="Q61" s="21"/>
      <c r="R61" s="21"/>
      <c r="S61" s="21"/>
    </row>
    <row r="62" spans="1:19" ht="30" customHeight="1">
      <c r="K62" s="25"/>
      <c r="L62" s="21"/>
      <c r="M62" s="21"/>
      <c r="N62" s="21"/>
      <c r="O62" s="21"/>
      <c r="P62" s="21"/>
      <c r="Q62" s="21"/>
      <c r="R62" s="21"/>
      <c r="S62" s="21"/>
    </row>
    <row r="63" spans="1:19" ht="30" customHeight="1">
      <c r="K63" s="25"/>
      <c r="L63" s="21"/>
      <c r="M63" s="21"/>
      <c r="N63" s="21"/>
      <c r="O63" s="21"/>
      <c r="P63" s="21"/>
      <c r="Q63" s="21"/>
      <c r="R63" s="21"/>
      <c r="S63" s="21"/>
    </row>
  </sheetData>
  <mergeCells count="106">
    <mergeCell ref="H6:J6"/>
    <mergeCell ref="A11:B11"/>
    <mergeCell ref="C11:E11"/>
    <mergeCell ref="G11:J11"/>
    <mergeCell ref="A21:A23"/>
    <mergeCell ref="C21:D21"/>
    <mergeCell ref="F21:J21"/>
    <mergeCell ref="C22:D22"/>
    <mergeCell ref="F22:J22"/>
    <mergeCell ref="C23:D23"/>
    <mergeCell ref="F23:J23"/>
    <mergeCell ref="A12:B12"/>
    <mergeCell ref="C12:E12"/>
    <mergeCell ref="G12:J12"/>
    <mergeCell ref="F13:J13"/>
    <mergeCell ref="B14:B15"/>
    <mergeCell ref="K13:K17"/>
    <mergeCell ref="F34:G34"/>
    <mergeCell ref="C19:J19"/>
    <mergeCell ref="C24:J24"/>
    <mergeCell ref="C25:J25"/>
    <mergeCell ref="F36:G36"/>
    <mergeCell ref="I36:J36"/>
    <mergeCell ref="F37:G37"/>
    <mergeCell ref="I37:J37"/>
    <mergeCell ref="I34:J34"/>
    <mergeCell ref="F35:G35"/>
    <mergeCell ref="I35:J35"/>
    <mergeCell ref="F32:G32"/>
    <mergeCell ref="F33:G33"/>
    <mergeCell ref="I33:J33"/>
    <mergeCell ref="K34:K35"/>
    <mergeCell ref="D14:E14"/>
    <mergeCell ref="F14:J14"/>
    <mergeCell ref="D15:E15"/>
    <mergeCell ref="F15:J15"/>
    <mergeCell ref="C17:J17"/>
    <mergeCell ref="C18:J18"/>
    <mergeCell ref="B26:B29"/>
    <mergeCell ref="D26:I26"/>
    <mergeCell ref="D27:I27"/>
    <mergeCell ref="D28:I28"/>
    <mergeCell ref="D29:I29"/>
    <mergeCell ref="C16:J16"/>
    <mergeCell ref="F40:G40"/>
    <mergeCell ref="F42:G42"/>
    <mergeCell ref="I42:J42"/>
    <mergeCell ref="F43:G43"/>
    <mergeCell ref="C30:D30"/>
    <mergeCell ref="F30:G30"/>
    <mergeCell ref="C31:D31"/>
    <mergeCell ref="F31:G31"/>
    <mergeCell ref="B30:B44"/>
    <mergeCell ref="H30:J30"/>
    <mergeCell ref="I40:J40"/>
    <mergeCell ref="F41:G41"/>
    <mergeCell ref="I41:J41"/>
    <mergeCell ref="F38:G38"/>
    <mergeCell ref="I38:J38"/>
    <mergeCell ref="D55:E55"/>
    <mergeCell ref="D45:E45"/>
    <mergeCell ref="F45:G45"/>
    <mergeCell ref="H45:I45"/>
    <mergeCell ref="J45:J46"/>
    <mergeCell ref="D46:E46"/>
    <mergeCell ref="D48:E48"/>
    <mergeCell ref="F48:G48"/>
    <mergeCell ref="H48:I48"/>
    <mergeCell ref="D51:E51"/>
    <mergeCell ref="F51:G51"/>
    <mergeCell ref="H51:I51"/>
    <mergeCell ref="D52:E52"/>
    <mergeCell ref="F52:G52"/>
    <mergeCell ref="H52:I52"/>
    <mergeCell ref="D53:E53"/>
    <mergeCell ref="F53:G53"/>
    <mergeCell ref="H53:I53"/>
    <mergeCell ref="D47:E47"/>
    <mergeCell ref="F47:G47"/>
    <mergeCell ref="H47:I47"/>
    <mergeCell ref="F46:G46"/>
    <mergeCell ref="H46:I46"/>
    <mergeCell ref="A4:J4"/>
    <mergeCell ref="I5:J5"/>
    <mergeCell ref="B9:J9"/>
    <mergeCell ref="A10:J10"/>
    <mergeCell ref="C20:J20"/>
    <mergeCell ref="A13:A20"/>
    <mergeCell ref="B54:C54"/>
    <mergeCell ref="D54:J54"/>
    <mergeCell ref="B45:B46"/>
    <mergeCell ref="C45:C46"/>
    <mergeCell ref="D49:E49"/>
    <mergeCell ref="F49:G49"/>
    <mergeCell ref="H49:I49"/>
    <mergeCell ref="D50:E50"/>
    <mergeCell ref="F50:G50"/>
    <mergeCell ref="H50:I50"/>
    <mergeCell ref="B47:B51"/>
    <mergeCell ref="B52:B53"/>
    <mergeCell ref="A24:A54"/>
    <mergeCell ref="I43:J43"/>
    <mergeCell ref="F44:G44"/>
    <mergeCell ref="I44:J44"/>
    <mergeCell ref="F39:G39"/>
    <mergeCell ref="I39:J39"/>
  </mergeCells>
  <phoneticPr fontId="7"/>
  <conditionalFormatting sqref="D55:E55">
    <cfRule type="expression" dxfId="50" priority="1">
      <formula>D55="※金額を入力"</formula>
    </cfRule>
  </conditionalFormatting>
  <dataValidations count="16">
    <dataValidation type="list" allowBlank="1" showInputMessage="1" showErrorMessage="1" prompt="1～3のうち、該当するものを選択してください。" sqref="D54:J54" xr:uid="{00000000-0002-0000-0100-000000000000}">
      <formula1>"1 課税事業者,2 免税事業者及び簡易課税事業者,3 課税事業者ではあるが、その他条件により消費税等仕入控除調整を行わない事業者"</formula1>
    </dataValidation>
    <dataValidation type="list" allowBlank="1" showInputMessage="1" showErrorMessage="1" sqref="G12:J12" xr:uid="{00000000-0002-0000-0100-000001000000}">
      <formula1>INDIRECT($C$12)</formula1>
    </dataValidation>
    <dataValidation type="list" allowBlank="1" showInputMessage="1" showErrorMessage="1" sqref="C12:E12" xr:uid="{00000000-0002-0000-0100-000002000000}">
      <formula1>応募分野</formula1>
    </dataValidation>
    <dataValidation imeMode="halfAlpha" operator="greaterThanOrEqual" allowBlank="1" showInputMessage="1" showErrorMessage="1" sqref="E13 C13:C14" xr:uid="{00000000-0002-0000-0100-000003000000}"/>
    <dataValidation type="list" allowBlank="1" showInputMessage="1" sqref="C15" xr:uid="{00000000-0002-0000-0100-000004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G11:J11" xr:uid="{00000000-0002-0000-0100-000005000000}">
      <formula1>"海外公演,国際共同制作（海外公演）,国際共同制作（国内公演）,国際フェスティバル"</formula1>
    </dataValidation>
    <dataValidation type="date" allowBlank="1" showInputMessage="1" showErrorMessage="1" errorTitle="帰国日を入力してください。" error="2022/4/1～2023/3/31で記載してください。" sqref="F31:G31" xr:uid="{00000000-0002-0000-0100-000008000000}">
      <formula1>44652</formula1>
      <formula2>45016</formula2>
    </dataValidation>
    <dataValidation type="date" allowBlank="1" showInputMessage="1" showErrorMessage="1" errorTitle="出発日を入力してください。" error="2022/4/1～2023/3/31で記載してください。" sqref="C31:D31" xr:uid="{00000000-0002-0000-0100-000009000000}">
      <formula1>44652</formula1>
      <formula2>45016</formula2>
    </dataValidation>
    <dataValidation type="list" allowBlank="1" showInputMessage="1" showErrorMessage="1" sqref="H33:H44" xr:uid="{00000000-0002-0000-0100-00000A000000}">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imeMode="halfAlpha" allowBlank="1" showInputMessage="1" showErrorMessage="1" sqref="F23:J23" xr:uid="{00000000-0002-0000-0100-00000B000000}"/>
    <dataValidation imeMode="halfAlpha" allowBlank="1" showInputMessage="1" showErrorMessage="1" prompt="ハイフンを入れた形式で入力してください。_x000a_ex.) 03-3265-7411" sqref="C20:J20 F21:J22" xr:uid="{00000000-0002-0000-0100-00000C000000}"/>
    <dataValidation imeMode="fullKatakana" allowBlank="1" showInputMessage="1" showErrorMessage="1" sqref="C22:D22" xr:uid="{00000000-0002-0000-0100-00000D000000}"/>
    <dataValidation type="date" allowBlank="1" showInputMessage="1" showErrorMessage="1" errorTitle="公演日を記載してください。" error="2022/4/1～2023/3/31で記載してください。" sqref="E33:E44" xr:uid="{00000000-0002-0000-0100-00000E000000}">
      <formula1>44652</formula1>
      <formula2>45016</formula2>
    </dataValidation>
    <dataValidation type="date" allowBlank="1" showInputMessage="1" showErrorMessage="1" errorTitle="公演日を記載してください。" error="2022/4/1～2023/3/31で記載してください。" prompt="開始日の早い順に入力してください。" sqref="C33:C44" xr:uid="{00000000-0002-0000-0100-00000F000000}">
      <formula1>44652</formula1>
      <formula2>45016</formula2>
    </dataValidation>
    <dataValidation imeMode="fullKatakana" allowBlank="1" showInputMessage="1" showErrorMessage="1" prompt="法人格（一般社団法人等）部分のフリガナは不要（入力しないでください）です。_x000a_数字もフリガナとしてください。_x000a_" sqref="C16:J16" xr:uid="{00000000-0002-0000-0100-000010000000}"/>
    <dataValidation imeMode="fullKatakana" allowBlank="1" showInputMessage="1" showErrorMessage="1" prompt="数字もフリガナとしてください" sqref="C24:J24" xr:uid="{E0DB6968-B95C-4704-BC6C-9A7D8B35785D}"/>
  </dataValidations>
  <printOptions horizontalCentered="1"/>
  <pageMargins left="0.59055118110236227" right="0.59055118110236227" top="0.59055118110236227" bottom="0.39370078740157483" header="0.19685039370078741" footer="0"/>
  <pageSetup paperSize="9" scale="57" orientation="portrait" r:id="rId1"/>
  <headerFooter scaleWithDoc="0">
    <oddFooter>&amp;R&amp;"ＭＳ ゴシック,標準"&amp;12整理番号：（事務局記入欄）</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93"/>
  <sheetViews>
    <sheetView view="pageBreakPreview" zoomScale="70" zoomScaleNormal="70" zoomScaleSheetLayoutView="70" zoomScalePageLayoutView="55" workbookViewId="0">
      <selection activeCell="D4" sqref="D4:M8"/>
    </sheetView>
  </sheetViews>
  <sheetFormatPr defaultColWidth="9" defaultRowHeight="18.75" customHeight="1"/>
  <cols>
    <col min="1" max="1" width="3.58203125" style="108" customWidth="1"/>
    <col min="2" max="2" width="3.58203125" style="109" customWidth="1"/>
    <col min="3" max="3" width="4.83203125" style="109" customWidth="1"/>
    <col min="4" max="4" width="9.5" style="109" customWidth="1"/>
    <col min="5" max="12" width="15.58203125" style="109" customWidth="1"/>
    <col min="13" max="13" width="10.58203125" style="109" customWidth="1"/>
    <col min="14" max="14" width="68.5" style="109" customWidth="1"/>
    <col min="15" max="16384" width="9" style="108"/>
  </cols>
  <sheetData>
    <row r="1" spans="1:14" s="282" customFormat="1" ht="26.25" customHeight="1">
      <c r="B1" s="283" t="s">
        <v>352</v>
      </c>
      <c r="M1" s="284"/>
      <c r="N1" s="285"/>
    </row>
    <row r="2" spans="1:14" s="282" customFormat="1" ht="26.25" customHeight="1" thickBot="1">
      <c r="B2" s="600" t="s">
        <v>353</v>
      </c>
      <c r="C2" s="600"/>
      <c r="D2" s="600"/>
      <c r="E2" s="601">
        <f>総表!C17</f>
        <v>0</v>
      </c>
      <c r="F2" s="601"/>
      <c r="G2" s="601"/>
      <c r="H2" s="286" t="s">
        <v>354</v>
      </c>
      <c r="I2" s="608">
        <f>総表!C25</f>
        <v>0</v>
      </c>
      <c r="J2" s="601"/>
      <c r="K2" s="601"/>
      <c r="L2" s="601"/>
      <c r="M2" s="601"/>
      <c r="N2" s="285"/>
    </row>
    <row r="3" spans="1:14" ht="18.75" customHeight="1">
      <c r="B3" s="556" t="s">
        <v>2</v>
      </c>
      <c r="C3" s="576" t="s">
        <v>83</v>
      </c>
      <c r="D3" s="576"/>
      <c r="E3" s="576"/>
      <c r="F3" s="576"/>
      <c r="G3" s="576"/>
      <c r="H3" s="576"/>
      <c r="I3" s="576"/>
      <c r="J3" s="576"/>
      <c r="K3" s="576"/>
      <c r="L3" s="577"/>
      <c r="M3" s="578"/>
    </row>
    <row r="4" spans="1:14" ht="24" customHeight="1">
      <c r="A4" s="108">
        <v>1</v>
      </c>
      <c r="B4" s="557"/>
      <c r="C4" s="607" t="s">
        <v>281</v>
      </c>
      <c r="D4" s="602"/>
      <c r="E4" s="603"/>
      <c r="F4" s="603"/>
      <c r="G4" s="603"/>
      <c r="H4" s="603"/>
      <c r="I4" s="603"/>
      <c r="J4" s="603"/>
      <c r="K4" s="603"/>
      <c r="L4" s="603"/>
      <c r="M4" s="604"/>
      <c r="N4" s="599" t="s">
        <v>355</v>
      </c>
    </row>
    <row r="5" spans="1:14" ht="24" customHeight="1">
      <c r="A5" s="108">
        <v>2</v>
      </c>
      <c r="B5" s="557"/>
      <c r="C5" s="561"/>
      <c r="D5" s="605"/>
      <c r="E5" s="565"/>
      <c r="F5" s="565"/>
      <c r="G5" s="565"/>
      <c r="H5" s="565"/>
      <c r="I5" s="565"/>
      <c r="J5" s="565"/>
      <c r="K5" s="565"/>
      <c r="L5" s="565"/>
      <c r="M5" s="539"/>
      <c r="N5" s="599"/>
    </row>
    <row r="6" spans="1:14" ht="24" customHeight="1">
      <c r="A6" s="108">
        <v>3</v>
      </c>
      <c r="B6" s="557"/>
      <c r="C6" s="561"/>
      <c r="D6" s="605"/>
      <c r="E6" s="565"/>
      <c r="F6" s="565"/>
      <c r="G6" s="565"/>
      <c r="H6" s="565"/>
      <c r="I6" s="565"/>
      <c r="J6" s="565"/>
      <c r="K6" s="565"/>
      <c r="L6" s="565"/>
      <c r="M6" s="539"/>
      <c r="N6" s="599"/>
    </row>
    <row r="7" spans="1:14" ht="24" customHeight="1">
      <c r="A7" s="108">
        <v>4</v>
      </c>
      <c r="B7" s="557"/>
      <c r="C7" s="561"/>
      <c r="D7" s="605"/>
      <c r="E7" s="565"/>
      <c r="F7" s="565"/>
      <c r="G7" s="565"/>
      <c r="H7" s="565"/>
      <c r="I7" s="565"/>
      <c r="J7" s="565"/>
      <c r="K7" s="565"/>
      <c r="L7" s="565"/>
      <c r="M7" s="539"/>
      <c r="N7" s="599"/>
    </row>
    <row r="8" spans="1:14" ht="24" customHeight="1">
      <c r="A8" s="108">
        <v>5</v>
      </c>
      <c r="B8" s="557"/>
      <c r="C8" s="562"/>
      <c r="D8" s="606"/>
      <c r="E8" s="566"/>
      <c r="F8" s="566"/>
      <c r="G8" s="566"/>
      <c r="H8" s="566"/>
      <c r="I8" s="566"/>
      <c r="J8" s="566"/>
      <c r="K8" s="566"/>
      <c r="L8" s="566"/>
      <c r="M8" s="567"/>
      <c r="N8" s="599"/>
    </row>
    <row r="9" spans="1:14" ht="24" customHeight="1">
      <c r="A9" s="108">
        <v>1</v>
      </c>
      <c r="B9" s="557"/>
      <c r="C9" s="560" t="s">
        <v>282</v>
      </c>
      <c r="D9" s="563"/>
      <c r="E9" s="563"/>
      <c r="F9" s="563"/>
      <c r="G9" s="563"/>
      <c r="H9" s="563"/>
      <c r="I9" s="563"/>
      <c r="J9" s="563"/>
      <c r="K9" s="563"/>
      <c r="L9" s="563"/>
      <c r="M9" s="564"/>
      <c r="N9" s="504" t="s">
        <v>356</v>
      </c>
    </row>
    <row r="10" spans="1:14" ht="24" customHeight="1">
      <c r="A10" s="108">
        <v>2</v>
      </c>
      <c r="B10" s="557"/>
      <c r="C10" s="561"/>
      <c r="D10" s="565"/>
      <c r="E10" s="565"/>
      <c r="F10" s="565"/>
      <c r="G10" s="565"/>
      <c r="H10" s="565"/>
      <c r="I10" s="565"/>
      <c r="J10" s="565"/>
      <c r="K10" s="565"/>
      <c r="L10" s="565"/>
      <c r="M10" s="539"/>
      <c r="N10" s="504"/>
    </row>
    <row r="11" spans="1:14" ht="24" customHeight="1">
      <c r="A11" s="108">
        <v>3</v>
      </c>
      <c r="B11" s="557"/>
      <c r="C11" s="561"/>
      <c r="D11" s="565"/>
      <c r="E11" s="565"/>
      <c r="F11" s="565"/>
      <c r="G11" s="565"/>
      <c r="H11" s="565"/>
      <c r="I11" s="565"/>
      <c r="J11" s="565"/>
      <c r="K11" s="565"/>
      <c r="L11" s="565"/>
      <c r="M11" s="539"/>
      <c r="N11" s="287"/>
    </row>
    <row r="12" spans="1:14" ht="24" customHeight="1">
      <c r="A12" s="108">
        <v>4</v>
      </c>
      <c r="B12" s="557"/>
      <c r="C12" s="562"/>
      <c r="D12" s="566"/>
      <c r="E12" s="566"/>
      <c r="F12" s="566"/>
      <c r="G12" s="566"/>
      <c r="H12" s="566"/>
      <c r="I12" s="566"/>
      <c r="J12" s="566"/>
      <c r="K12" s="566"/>
      <c r="L12" s="566"/>
      <c r="M12" s="567"/>
      <c r="N12" s="287"/>
    </row>
    <row r="13" spans="1:14" ht="24" customHeight="1">
      <c r="A13" s="108">
        <v>1</v>
      </c>
      <c r="B13" s="557"/>
      <c r="C13" s="561" t="s">
        <v>283</v>
      </c>
      <c r="D13" s="565"/>
      <c r="E13" s="565"/>
      <c r="F13" s="565"/>
      <c r="G13" s="565"/>
      <c r="H13" s="565"/>
      <c r="I13" s="565"/>
      <c r="J13" s="565"/>
      <c r="K13" s="565"/>
      <c r="L13" s="565"/>
      <c r="M13" s="539"/>
      <c r="N13" s="505" t="s">
        <v>357</v>
      </c>
    </row>
    <row r="14" spans="1:14" ht="24" customHeight="1">
      <c r="A14" s="108">
        <v>2</v>
      </c>
      <c r="B14" s="557"/>
      <c r="C14" s="561"/>
      <c r="D14" s="565"/>
      <c r="E14" s="565"/>
      <c r="F14" s="565"/>
      <c r="G14" s="565"/>
      <c r="H14" s="565"/>
      <c r="I14" s="565"/>
      <c r="J14" s="565"/>
      <c r="K14" s="565"/>
      <c r="L14" s="565"/>
      <c r="M14" s="539"/>
      <c r="N14" s="505"/>
    </row>
    <row r="15" spans="1:14" ht="24" customHeight="1">
      <c r="A15" s="108">
        <v>3</v>
      </c>
      <c r="B15" s="557"/>
      <c r="C15" s="561"/>
      <c r="D15" s="565"/>
      <c r="E15" s="565"/>
      <c r="F15" s="565"/>
      <c r="G15" s="565"/>
      <c r="H15" s="565"/>
      <c r="I15" s="565"/>
      <c r="J15" s="565"/>
      <c r="K15" s="565"/>
      <c r="L15" s="565"/>
      <c r="M15" s="539"/>
      <c r="N15" s="111"/>
    </row>
    <row r="16" spans="1:14" ht="24" customHeight="1">
      <c r="A16" s="108">
        <v>4</v>
      </c>
      <c r="B16" s="557"/>
      <c r="C16" s="561"/>
      <c r="D16" s="565"/>
      <c r="E16" s="565"/>
      <c r="F16" s="565"/>
      <c r="G16" s="565"/>
      <c r="H16" s="565"/>
      <c r="I16" s="565"/>
      <c r="J16" s="565"/>
      <c r="K16" s="565"/>
      <c r="L16" s="565"/>
      <c r="M16" s="539"/>
      <c r="N16" s="111"/>
    </row>
    <row r="17" spans="1:14" ht="18.75" customHeight="1">
      <c r="B17" s="557"/>
      <c r="C17" s="509" t="s">
        <v>288</v>
      </c>
      <c r="D17" s="509"/>
      <c r="E17" s="509"/>
      <c r="F17" s="509"/>
      <c r="G17" s="509"/>
      <c r="H17" s="509"/>
      <c r="I17" s="509"/>
      <c r="J17" s="509"/>
      <c r="K17" s="509"/>
      <c r="L17" s="510"/>
      <c r="M17" s="511"/>
    </row>
    <row r="18" spans="1:14" ht="18.75" customHeight="1">
      <c r="A18" s="108">
        <v>1</v>
      </c>
      <c r="B18" s="557"/>
      <c r="C18" s="512"/>
      <c r="D18" s="513"/>
      <c r="E18" s="513"/>
      <c r="F18" s="513"/>
      <c r="G18" s="513"/>
      <c r="H18" s="513"/>
      <c r="I18" s="513"/>
      <c r="J18" s="513"/>
      <c r="K18" s="513"/>
      <c r="L18" s="513"/>
      <c r="M18" s="514"/>
      <c r="N18" s="110" t="s">
        <v>371</v>
      </c>
    </row>
    <row r="19" spans="1:14" ht="18.75" customHeight="1">
      <c r="A19" s="108">
        <v>2</v>
      </c>
      <c r="B19" s="557"/>
      <c r="C19" s="515"/>
      <c r="D19" s="516"/>
      <c r="E19" s="516"/>
      <c r="F19" s="516"/>
      <c r="G19" s="516"/>
      <c r="H19" s="516"/>
      <c r="I19" s="516"/>
      <c r="J19" s="516"/>
      <c r="K19" s="516"/>
      <c r="L19" s="516"/>
      <c r="M19" s="517"/>
      <c r="N19" s="110"/>
    </row>
    <row r="20" spans="1:14" ht="18.75" customHeight="1">
      <c r="A20" s="108">
        <v>3</v>
      </c>
      <c r="B20" s="557"/>
      <c r="C20" s="515"/>
      <c r="D20" s="516"/>
      <c r="E20" s="516"/>
      <c r="F20" s="516"/>
      <c r="G20" s="516"/>
      <c r="H20" s="516"/>
      <c r="I20" s="516"/>
      <c r="J20" s="516"/>
      <c r="K20" s="516"/>
      <c r="L20" s="516"/>
      <c r="M20" s="517"/>
      <c r="N20" s="110"/>
    </row>
    <row r="21" spans="1:14" ht="18.75" customHeight="1">
      <c r="A21" s="108">
        <v>4</v>
      </c>
      <c r="B21" s="557"/>
      <c r="C21" s="515"/>
      <c r="D21" s="516"/>
      <c r="E21" s="516"/>
      <c r="F21" s="516"/>
      <c r="G21" s="516"/>
      <c r="H21" s="516"/>
      <c r="I21" s="516"/>
      <c r="J21" s="516"/>
      <c r="K21" s="516"/>
      <c r="L21" s="516"/>
      <c r="M21" s="517"/>
      <c r="N21" s="110"/>
    </row>
    <row r="22" spans="1:14" ht="18.75" customHeight="1">
      <c r="B22" s="557"/>
      <c r="C22" s="509" t="s">
        <v>307</v>
      </c>
      <c r="D22" s="509"/>
      <c r="E22" s="509"/>
      <c r="F22" s="509"/>
      <c r="G22" s="509"/>
      <c r="H22" s="509"/>
      <c r="I22" s="509"/>
      <c r="J22" s="509"/>
      <c r="K22" s="509"/>
      <c r="L22" s="510"/>
      <c r="M22" s="511"/>
    </row>
    <row r="23" spans="1:14" ht="18.75" customHeight="1">
      <c r="A23" s="108">
        <v>1</v>
      </c>
      <c r="B23" s="557"/>
      <c r="C23" s="512"/>
      <c r="D23" s="513"/>
      <c r="E23" s="513"/>
      <c r="F23" s="513"/>
      <c r="G23" s="513"/>
      <c r="H23" s="513"/>
      <c r="I23" s="513"/>
      <c r="J23" s="513"/>
      <c r="K23" s="513"/>
      <c r="L23" s="513"/>
      <c r="M23" s="514"/>
      <c r="N23" s="110"/>
    </row>
    <row r="24" spans="1:14" ht="18.75" customHeight="1">
      <c r="A24" s="108">
        <v>2</v>
      </c>
      <c r="B24" s="557"/>
      <c r="C24" s="515"/>
      <c r="D24" s="516"/>
      <c r="E24" s="516"/>
      <c r="F24" s="516"/>
      <c r="G24" s="516"/>
      <c r="H24" s="516"/>
      <c r="I24" s="516"/>
      <c r="J24" s="516"/>
      <c r="K24" s="516"/>
      <c r="L24" s="516"/>
      <c r="M24" s="517"/>
      <c r="N24" s="110"/>
    </row>
    <row r="25" spans="1:14" ht="18.75" customHeight="1">
      <c r="A25" s="108">
        <v>3</v>
      </c>
      <c r="B25" s="557"/>
      <c r="C25" s="515"/>
      <c r="D25" s="516"/>
      <c r="E25" s="516"/>
      <c r="F25" s="516"/>
      <c r="G25" s="516"/>
      <c r="H25" s="516"/>
      <c r="I25" s="516"/>
      <c r="J25" s="516"/>
      <c r="K25" s="516"/>
      <c r="L25" s="516"/>
      <c r="M25" s="517"/>
      <c r="N25" s="110"/>
    </row>
    <row r="26" spans="1:14" ht="24" customHeight="1">
      <c r="B26" s="557"/>
      <c r="C26" s="579" t="s">
        <v>298</v>
      </c>
      <c r="D26" s="580"/>
      <c r="E26" s="581"/>
      <c r="F26" s="586" t="str">
        <f>IF(ISBLANK(総表!C31),"",総表!C31)</f>
        <v/>
      </c>
      <c r="G26" s="587"/>
      <c r="H26" s="56" t="s">
        <v>12</v>
      </c>
      <c r="I26" s="588" t="str">
        <f>IF(ISBLANK(総表!F31),"",総表!F31)</f>
        <v/>
      </c>
      <c r="J26" s="587"/>
      <c r="K26" s="57"/>
      <c r="L26" s="57"/>
      <c r="M26" s="58"/>
      <c r="N26" s="292" t="s">
        <v>358</v>
      </c>
    </row>
    <row r="27" spans="1:14" ht="16.5">
      <c r="B27" s="557"/>
      <c r="C27" s="510" t="s">
        <v>299</v>
      </c>
      <c r="D27" s="507"/>
      <c r="E27" s="507"/>
      <c r="F27" s="507"/>
      <c r="G27" s="507"/>
      <c r="H27" s="598"/>
      <c r="I27" s="589" t="s">
        <v>300</v>
      </c>
      <c r="J27" s="590"/>
      <c r="K27" s="590"/>
      <c r="L27" s="590"/>
      <c r="M27" s="591"/>
      <c r="N27" s="112"/>
    </row>
    <row r="28" spans="1:14" ht="16.5">
      <c r="B28" s="557"/>
      <c r="C28" s="568" t="s">
        <v>98</v>
      </c>
      <c r="D28" s="569"/>
      <c r="E28" s="570"/>
      <c r="F28" s="571" t="s">
        <v>301</v>
      </c>
      <c r="G28" s="571"/>
      <c r="H28" s="402" t="s">
        <v>302</v>
      </c>
      <c r="I28" s="592"/>
      <c r="J28" s="593"/>
      <c r="K28" s="593"/>
      <c r="L28" s="593"/>
      <c r="M28" s="594"/>
      <c r="N28" s="112"/>
    </row>
    <row r="29" spans="1:14" ht="18.75" customHeight="1">
      <c r="A29" s="108">
        <v>1</v>
      </c>
      <c r="B29" s="557"/>
      <c r="C29" s="572" t="str">
        <f>IF(総表!C33="","",総表!C33)</f>
        <v/>
      </c>
      <c r="D29" s="573"/>
      <c r="E29" s="574"/>
      <c r="F29" s="575" t="str">
        <f>IF(総表!E33="","",総表!E33)</f>
        <v/>
      </c>
      <c r="G29" s="574"/>
      <c r="H29" s="59"/>
      <c r="I29" s="595" t="str">
        <f>IF(総表!F33="","",(総表!F33&amp;"（"&amp;総表!H33&amp;"／"&amp;総表!I33&amp;"）"))</f>
        <v/>
      </c>
      <c r="J29" s="596"/>
      <c r="K29" s="596"/>
      <c r="L29" s="596"/>
      <c r="M29" s="597"/>
      <c r="N29" s="518" t="s">
        <v>359</v>
      </c>
    </row>
    <row r="30" spans="1:14" ht="18.75" customHeight="1">
      <c r="A30" s="108">
        <v>2</v>
      </c>
      <c r="B30" s="557"/>
      <c r="C30" s="519" t="str">
        <f>IF(総表!C34="","",総表!C34)</f>
        <v/>
      </c>
      <c r="D30" s="520"/>
      <c r="E30" s="521"/>
      <c r="F30" s="525" t="str">
        <f>IF(総表!E34="","",総表!E34)</f>
        <v/>
      </c>
      <c r="G30" s="521"/>
      <c r="H30" s="60"/>
      <c r="I30" s="522" t="str">
        <f>IF(総表!F34="","",(総表!F34&amp;"（"&amp;総表!H34&amp;"／"&amp;総表!I34&amp;"）"))</f>
        <v/>
      </c>
      <c r="J30" s="523"/>
      <c r="K30" s="523"/>
      <c r="L30" s="523"/>
      <c r="M30" s="524"/>
      <c r="N30" s="518"/>
    </row>
    <row r="31" spans="1:14" ht="18.75" customHeight="1">
      <c r="A31" s="108">
        <v>3</v>
      </c>
      <c r="B31" s="557"/>
      <c r="C31" s="519" t="str">
        <f>IF(総表!C35="","",総表!C35)</f>
        <v/>
      </c>
      <c r="D31" s="520"/>
      <c r="E31" s="521"/>
      <c r="F31" s="525" t="str">
        <f>IF(総表!E35="","",総表!E35)</f>
        <v/>
      </c>
      <c r="G31" s="521"/>
      <c r="H31" s="60"/>
      <c r="I31" s="522" t="str">
        <f>IF(総表!F35="","",(総表!F35&amp;"（"&amp;総表!H35&amp;"／"&amp;総表!I35&amp;"）"))</f>
        <v/>
      </c>
      <c r="J31" s="523"/>
      <c r="K31" s="523"/>
      <c r="L31" s="523"/>
      <c r="M31" s="524"/>
      <c r="N31" s="518"/>
    </row>
    <row r="32" spans="1:14" ht="18.75" customHeight="1">
      <c r="A32" s="108">
        <v>4</v>
      </c>
      <c r="B32" s="557"/>
      <c r="C32" s="519" t="str">
        <f>IF(総表!C36="","",総表!C36)</f>
        <v/>
      </c>
      <c r="D32" s="520"/>
      <c r="E32" s="521"/>
      <c r="F32" s="525" t="str">
        <f>IF(総表!E36="","",総表!E36)</f>
        <v/>
      </c>
      <c r="G32" s="521"/>
      <c r="H32" s="60"/>
      <c r="I32" s="522" t="str">
        <f>IF(総表!F36="","",(総表!F36&amp;"（"&amp;総表!H36&amp;"／"&amp;総表!I36&amp;"）"))</f>
        <v/>
      </c>
      <c r="J32" s="523"/>
      <c r="K32" s="523"/>
      <c r="L32" s="523"/>
      <c r="M32" s="524"/>
      <c r="N32" s="518"/>
    </row>
    <row r="33" spans="1:14" ht="18.75" customHeight="1">
      <c r="A33" s="108">
        <v>5</v>
      </c>
      <c r="B33" s="557"/>
      <c r="C33" s="519" t="str">
        <f>IF(総表!C37="","",総表!C37)</f>
        <v/>
      </c>
      <c r="D33" s="520"/>
      <c r="E33" s="521"/>
      <c r="F33" s="525" t="str">
        <f>IF(総表!E37="","",総表!E37)</f>
        <v/>
      </c>
      <c r="G33" s="521"/>
      <c r="H33" s="60"/>
      <c r="I33" s="522" t="str">
        <f>IF(総表!F37="","",(総表!F37&amp;"（"&amp;総表!H37&amp;"／"&amp;総表!I37&amp;"）"))</f>
        <v/>
      </c>
      <c r="J33" s="523"/>
      <c r="K33" s="523"/>
      <c r="L33" s="523"/>
      <c r="M33" s="524"/>
      <c r="N33" s="518"/>
    </row>
    <row r="34" spans="1:14" ht="18.75" customHeight="1">
      <c r="A34" s="108">
        <v>6</v>
      </c>
      <c r="B34" s="557"/>
      <c r="C34" s="519" t="str">
        <f>IF(総表!C38="","",総表!C38)</f>
        <v/>
      </c>
      <c r="D34" s="520"/>
      <c r="E34" s="521"/>
      <c r="F34" s="525" t="str">
        <f>IF(総表!E38="","",総表!E38)</f>
        <v/>
      </c>
      <c r="G34" s="521"/>
      <c r="H34" s="60"/>
      <c r="I34" s="522" t="str">
        <f>IF(総表!F38="","",(総表!F38&amp;"（"&amp;総表!H38&amp;"／"&amp;総表!I38&amp;"）"))</f>
        <v/>
      </c>
      <c r="J34" s="523"/>
      <c r="K34" s="523"/>
      <c r="L34" s="523"/>
      <c r="M34" s="524"/>
      <c r="N34" s="518"/>
    </row>
    <row r="35" spans="1:14" ht="18.75" customHeight="1">
      <c r="A35" s="108">
        <v>7</v>
      </c>
      <c r="B35" s="557"/>
      <c r="C35" s="519" t="str">
        <f>IF(総表!C39="","",総表!C39)</f>
        <v/>
      </c>
      <c r="D35" s="520"/>
      <c r="E35" s="521"/>
      <c r="F35" s="525" t="str">
        <f>IF(総表!E39="","",総表!E39)</f>
        <v/>
      </c>
      <c r="G35" s="521"/>
      <c r="H35" s="60"/>
      <c r="I35" s="522" t="str">
        <f>IF(総表!F39="","",(総表!F39&amp;"（"&amp;総表!H39&amp;"／"&amp;総表!I39&amp;"）"))</f>
        <v/>
      </c>
      <c r="J35" s="523"/>
      <c r="K35" s="523"/>
      <c r="L35" s="523"/>
      <c r="M35" s="524"/>
      <c r="N35" s="518"/>
    </row>
    <row r="36" spans="1:14" ht="18.75" customHeight="1">
      <c r="A36" s="108">
        <v>8</v>
      </c>
      <c r="B36" s="557"/>
      <c r="C36" s="519" t="str">
        <f>IF(総表!C40="","",総表!C40)</f>
        <v/>
      </c>
      <c r="D36" s="520"/>
      <c r="E36" s="521"/>
      <c r="F36" s="525" t="str">
        <f>IF(総表!E40="","",総表!E40)</f>
        <v/>
      </c>
      <c r="G36" s="521"/>
      <c r="H36" s="60"/>
      <c r="I36" s="522" t="str">
        <f>IF(総表!F40="","",(総表!F40&amp;"（"&amp;総表!H40&amp;"／"&amp;総表!I40&amp;"）"))</f>
        <v/>
      </c>
      <c r="J36" s="523"/>
      <c r="K36" s="523"/>
      <c r="L36" s="523"/>
      <c r="M36" s="524"/>
      <c r="N36" s="518"/>
    </row>
    <row r="37" spans="1:14" ht="18.75" customHeight="1">
      <c r="A37" s="108">
        <v>9</v>
      </c>
      <c r="B37" s="557"/>
      <c r="C37" s="519" t="str">
        <f>IF(総表!C41="","",総表!C41)</f>
        <v/>
      </c>
      <c r="D37" s="520"/>
      <c r="E37" s="521"/>
      <c r="F37" s="525" t="str">
        <f>IF(総表!E41="","",総表!E41)</f>
        <v/>
      </c>
      <c r="G37" s="521"/>
      <c r="H37" s="60"/>
      <c r="I37" s="522" t="str">
        <f>IF(総表!F41="","",(総表!F41&amp;"（"&amp;総表!H41&amp;"／"&amp;総表!I41&amp;"）"))</f>
        <v/>
      </c>
      <c r="J37" s="523"/>
      <c r="K37" s="523"/>
      <c r="L37" s="523"/>
      <c r="M37" s="524"/>
      <c r="N37" s="518"/>
    </row>
    <row r="38" spans="1:14" ht="18.75" customHeight="1">
      <c r="A38" s="108">
        <v>10</v>
      </c>
      <c r="B38" s="557"/>
      <c r="C38" s="519" t="str">
        <f>IF(総表!C42="","",総表!C42)</f>
        <v/>
      </c>
      <c r="D38" s="520"/>
      <c r="E38" s="521"/>
      <c r="F38" s="525" t="str">
        <f>IF(総表!E42="","",総表!E42)</f>
        <v/>
      </c>
      <c r="G38" s="521"/>
      <c r="H38" s="60"/>
      <c r="I38" s="522" t="str">
        <f>IF(総表!F42="","",(総表!F42&amp;"（"&amp;総表!H42&amp;"／"&amp;総表!I42&amp;"）"))</f>
        <v/>
      </c>
      <c r="J38" s="523"/>
      <c r="K38" s="523"/>
      <c r="L38" s="523"/>
      <c r="M38" s="524"/>
      <c r="N38" s="518"/>
    </row>
    <row r="39" spans="1:14" ht="18.75" customHeight="1">
      <c r="A39" s="108">
        <v>11</v>
      </c>
      <c r="B39" s="557"/>
      <c r="C39" s="519" t="str">
        <f>IF(総表!C43="","",総表!C43)</f>
        <v/>
      </c>
      <c r="D39" s="520"/>
      <c r="E39" s="521"/>
      <c r="F39" s="525" t="str">
        <f>IF(総表!E43="","",総表!E43)</f>
        <v/>
      </c>
      <c r="G39" s="521"/>
      <c r="H39" s="60"/>
      <c r="I39" s="522" t="str">
        <f>IF(総表!F43="","",(総表!F43&amp;"（"&amp;総表!H43&amp;"／"&amp;総表!I43&amp;"）"))</f>
        <v/>
      </c>
      <c r="J39" s="523"/>
      <c r="K39" s="523"/>
      <c r="L39" s="523"/>
      <c r="M39" s="524"/>
      <c r="N39" s="518"/>
    </row>
    <row r="40" spans="1:14" ht="18.75" customHeight="1">
      <c r="A40" s="108">
        <v>12</v>
      </c>
      <c r="B40" s="557"/>
      <c r="C40" s="519" t="str">
        <f>IF(総表!C44="","",総表!C44)</f>
        <v/>
      </c>
      <c r="D40" s="520"/>
      <c r="E40" s="521"/>
      <c r="F40" s="525" t="str">
        <f>IF(総表!E44="","",総表!E44)</f>
        <v/>
      </c>
      <c r="G40" s="521"/>
      <c r="H40" s="60"/>
      <c r="I40" s="522" t="str">
        <f>IF(総表!F44="","",(総表!F44&amp;"（"&amp;総表!H44&amp;"／"&amp;総表!I44&amp;"）"))</f>
        <v/>
      </c>
      <c r="J40" s="523"/>
      <c r="K40" s="523"/>
      <c r="L40" s="523"/>
      <c r="M40" s="524"/>
      <c r="N40" s="518"/>
    </row>
    <row r="41" spans="1:14" ht="18.75" customHeight="1">
      <c r="B41" s="557"/>
      <c r="C41" s="61"/>
      <c r="D41" s="62"/>
      <c r="E41" s="62"/>
      <c r="F41" s="62"/>
      <c r="G41" s="403" t="s">
        <v>303</v>
      </c>
      <c r="H41" s="63">
        <f>SUM(H29:H40)</f>
        <v>0</v>
      </c>
      <c r="I41" s="582"/>
      <c r="J41" s="583"/>
      <c r="K41" s="584"/>
      <c r="L41" s="584"/>
      <c r="M41" s="585"/>
      <c r="N41" s="518"/>
    </row>
    <row r="42" spans="1:14" ht="18.75" customHeight="1">
      <c r="B42" s="557"/>
      <c r="C42" s="535" t="s">
        <v>308</v>
      </c>
      <c r="D42" s="536"/>
      <c r="E42" s="536"/>
      <c r="F42" s="536"/>
      <c r="G42" s="536"/>
      <c r="H42" s="536"/>
      <c r="I42" s="536"/>
      <c r="J42" s="536"/>
      <c r="K42" s="536"/>
      <c r="L42" s="536"/>
      <c r="M42" s="537"/>
    </row>
    <row r="43" spans="1:14" ht="18.75" customHeight="1">
      <c r="A43" s="108">
        <v>1</v>
      </c>
      <c r="B43" s="557"/>
      <c r="C43" s="515"/>
      <c r="D43" s="538"/>
      <c r="E43" s="538"/>
      <c r="F43" s="538"/>
      <c r="G43" s="538"/>
      <c r="H43" s="538"/>
      <c r="I43" s="538"/>
      <c r="J43" s="538"/>
      <c r="K43" s="538"/>
      <c r="L43" s="538"/>
      <c r="M43" s="539"/>
      <c r="N43" s="288" t="s">
        <v>360</v>
      </c>
    </row>
    <row r="44" spans="1:14" ht="18.75" customHeight="1">
      <c r="A44" s="108">
        <v>2</v>
      </c>
      <c r="B44" s="557"/>
      <c r="C44" s="540"/>
      <c r="D44" s="538"/>
      <c r="E44" s="538"/>
      <c r="F44" s="538"/>
      <c r="G44" s="538"/>
      <c r="H44" s="538"/>
      <c r="I44" s="538"/>
      <c r="J44" s="538"/>
      <c r="K44" s="538"/>
      <c r="L44" s="538"/>
      <c r="M44" s="539"/>
      <c r="N44" s="289" t="s">
        <v>361</v>
      </c>
    </row>
    <row r="45" spans="1:14" ht="18.75" customHeight="1">
      <c r="A45" s="108">
        <v>3</v>
      </c>
      <c r="B45" s="557"/>
      <c r="C45" s="540"/>
      <c r="D45" s="538"/>
      <c r="E45" s="538"/>
      <c r="F45" s="538"/>
      <c r="G45" s="538"/>
      <c r="H45" s="538"/>
      <c r="I45" s="538"/>
      <c r="J45" s="538"/>
      <c r="K45" s="538"/>
      <c r="L45" s="538"/>
      <c r="M45" s="539"/>
      <c r="N45" s="289" t="s">
        <v>362</v>
      </c>
    </row>
    <row r="46" spans="1:14" ht="18.75" customHeight="1">
      <c r="A46" s="108">
        <v>4</v>
      </c>
      <c r="B46" s="557"/>
      <c r="C46" s="540"/>
      <c r="D46" s="538"/>
      <c r="E46" s="538"/>
      <c r="F46" s="538"/>
      <c r="G46" s="538"/>
      <c r="H46" s="538"/>
      <c r="I46" s="538"/>
      <c r="J46" s="538"/>
      <c r="K46" s="538"/>
      <c r="L46" s="538"/>
      <c r="M46" s="539"/>
      <c r="N46" s="289" t="s">
        <v>363</v>
      </c>
    </row>
    <row r="47" spans="1:14" ht="18.75" customHeight="1">
      <c r="A47" s="108">
        <v>5</v>
      </c>
      <c r="B47" s="557"/>
      <c r="C47" s="540"/>
      <c r="D47" s="538"/>
      <c r="E47" s="538"/>
      <c r="F47" s="538"/>
      <c r="G47" s="538"/>
      <c r="H47" s="538"/>
      <c r="I47" s="538"/>
      <c r="J47" s="538"/>
      <c r="K47" s="538"/>
      <c r="L47" s="538"/>
      <c r="M47" s="539"/>
      <c r="N47" s="289" t="s">
        <v>364</v>
      </c>
    </row>
    <row r="48" spans="1:14" ht="18.75" customHeight="1">
      <c r="A48" s="108">
        <v>6</v>
      </c>
      <c r="B48" s="557"/>
      <c r="C48" s="540"/>
      <c r="D48" s="538"/>
      <c r="E48" s="538"/>
      <c r="F48" s="538"/>
      <c r="G48" s="538"/>
      <c r="H48" s="538"/>
      <c r="I48" s="538"/>
      <c r="J48" s="538"/>
      <c r="K48" s="538"/>
      <c r="L48" s="538"/>
      <c r="M48" s="539"/>
      <c r="N48" s="110"/>
    </row>
    <row r="49" spans="1:14" ht="18.75" customHeight="1">
      <c r="A49" s="108">
        <v>7</v>
      </c>
      <c r="B49" s="557"/>
      <c r="C49" s="540"/>
      <c r="D49" s="538"/>
      <c r="E49" s="538"/>
      <c r="F49" s="538"/>
      <c r="G49" s="538"/>
      <c r="H49" s="538"/>
      <c r="I49" s="538"/>
      <c r="J49" s="538"/>
      <c r="K49" s="538"/>
      <c r="L49" s="538"/>
      <c r="M49" s="539"/>
      <c r="N49" s="110"/>
    </row>
    <row r="50" spans="1:14" ht="18.75" customHeight="1">
      <c r="A50" s="108">
        <v>8</v>
      </c>
      <c r="B50" s="557"/>
      <c r="C50" s="540"/>
      <c r="D50" s="538"/>
      <c r="E50" s="538"/>
      <c r="F50" s="538"/>
      <c r="G50" s="538"/>
      <c r="H50" s="538"/>
      <c r="I50" s="538"/>
      <c r="J50" s="538"/>
      <c r="K50" s="538"/>
      <c r="L50" s="538"/>
      <c r="M50" s="539"/>
      <c r="N50" s="110"/>
    </row>
    <row r="51" spans="1:14" ht="18.75" customHeight="1">
      <c r="A51" s="108">
        <v>9</v>
      </c>
      <c r="B51" s="557"/>
      <c r="C51" s="540"/>
      <c r="D51" s="538"/>
      <c r="E51" s="538"/>
      <c r="F51" s="538"/>
      <c r="G51" s="538"/>
      <c r="H51" s="538"/>
      <c r="I51" s="538"/>
      <c r="J51" s="538"/>
      <c r="K51" s="538"/>
      <c r="L51" s="538"/>
      <c r="M51" s="539"/>
      <c r="N51" s="110"/>
    </row>
    <row r="52" spans="1:14" ht="18.75" customHeight="1">
      <c r="A52" s="108">
        <v>10</v>
      </c>
      <c r="B52" s="557"/>
      <c r="C52" s="540"/>
      <c r="D52" s="538"/>
      <c r="E52" s="538"/>
      <c r="F52" s="538"/>
      <c r="G52" s="538"/>
      <c r="H52" s="538"/>
      <c r="I52" s="538"/>
      <c r="J52" s="538"/>
      <c r="K52" s="538"/>
      <c r="L52" s="538"/>
      <c r="M52" s="539"/>
    </row>
    <row r="53" spans="1:14" ht="18.75" customHeight="1">
      <c r="A53" s="108">
        <v>11</v>
      </c>
      <c r="B53" s="557"/>
      <c r="C53" s="540"/>
      <c r="D53" s="538"/>
      <c r="E53" s="538"/>
      <c r="F53" s="538"/>
      <c r="G53" s="538"/>
      <c r="H53" s="538"/>
      <c r="I53" s="538"/>
      <c r="J53" s="538"/>
      <c r="K53" s="538"/>
      <c r="L53" s="538"/>
      <c r="M53" s="539"/>
      <c r="N53" s="110"/>
    </row>
    <row r="54" spans="1:14" ht="18.75" customHeight="1">
      <c r="A54" s="108">
        <v>12</v>
      </c>
      <c r="B54" s="557"/>
      <c r="C54" s="540"/>
      <c r="D54" s="538"/>
      <c r="E54" s="538"/>
      <c r="F54" s="538"/>
      <c r="G54" s="538"/>
      <c r="H54" s="538"/>
      <c r="I54" s="538"/>
      <c r="J54" s="538"/>
      <c r="K54" s="538"/>
      <c r="L54" s="538"/>
      <c r="M54" s="539"/>
      <c r="N54" s="110"/>
    </row>
    <row r="55" spans="1:14" ht="18.75" customHeight="1">
      <c r="A55" s="108">
        <v>13</v>
      </c>
      <c r="B55" s="557"/>
      <c r="C55" s="540"/>
      <c r="D55" s="538"/>
      <c r="E55" s="538"/>
      <c r="F55" s="538"/>
      <c r="G55" s="538"/>
      <c r="H55" s="538"/>
      <c r="I55" s="538"/>
      <c r="J55" s="538"/>
      <c r="K55" s="538"/>
      <c r="L55" s="538"/>
      <c r="M55" s="539"/>
      <c r="N55" s="110"/>
    </row>
    <row r="56" spans="1:14" ht="18.75" customHeight="1">
      <c r="A56" s="108">
        <v>14</v>
      </c>
      <c r="B56" s="557"/>
      <c r="C56" s="540"/>
      <c r="D56" s="538"/>
      <c r="E56" s="538"/>
      <c r="F56" s="538"/>
      <c r="G56" s="538"/>
      <c r="H56" s="538"/>
      <c r="I56" s="538"/>
      <c r="J56" s="538"/>
      <c r="K56" s="538"/>
      <c r="L56" s="538"/>
      <c r="M56" s="539"/>
    </row>
    <row r="57" spans="1:14" ht="18.75" customHeight="1">
      <c r="A57" s="108">
        <v>15</v>
      </c>
      <c r="B57" s="557"/>
      <c r="C57" s="540"/>
      <c r="D57" s="538"/>
      <c r="E57" s="538"/>
      <c r="F57" s="538"/>
      <c r="G57" s="538"/>
      <c r="H57" s="538"/>
      <c r="I57" s="538"/>
      <c r="J57" s="538"/>
      <c r="K57" s="538"/>
      <c r="L57" s="538"/>
      <c r="M57" s="539"/>
      <c r="N57" s="110"/>
    </row>
    <row r="58" spans="1:14" ht="18.75" customHeight="1">
      <c r="A58" s="108">
        <v>16</v>
      </c>
      <c r="B58" s="557"/>
      <c r="C58" s="540"/>
      <c r="D58" s="538"/>
      <c r="E58" s="538"/>
      <c r="F58" s="538"/>
      <c r="G58" s="538"/>
      <c r="H58" s="538"/>
      <c r="I58" s="538"/>
      <c r="J58" s="538"/>
      <c r="K58" s="538"/>
      <c r="L58" s="538"/>
      <c r="M58" s="539"/>
      <c r="N58" s="110"/>
    </row>
    <row r="59" spans="1:14" ht="18.75" customHeight="1">
      <c r="A59" s="108">
        <v>17</v>
      </c>
      <c r="B59" s="557"/>
      <c r="C59" s="540"/>
      <c r="D59" s="538"/>
      <c r="E59" s="538"/>
      <c r="F59" s="538"/>
      <c r="G59" s="538"/>
      <c r="H59" s="538"/>
      <c r="I59" s="538"/>
      <c r="J59" s="538"/>
      <c r="K59" s="538"/>
      <c r="L59" s="538"/>
      <c r="M59" s="539"/>
      <c r="N59" s="110"/>
    </row>
    <row r="60" spans="1:14" ht="18.75" customHeight="1">
      <c r="A60" s="108">
        <v>18</v>
      </c>
      <c r="B60" s="557"/>
      <c r="C60" s="540"/>
      <c r="D60" s="538"/>
      <c r="E60" s="538"/>
      <c r="F60" s="538"/>
      <c r="G60" s="538"/>
      <c r="H60" s="538"/>
      <c r="I60" s="538"/>
      <c r="J60" s="538"/>
      <c r="K60" s="538"/>
      <c r="L60" s="538"/>
      <c r="M60" s="539"/>
      <c r="N60" s="110"/>
    </row>
    <row r="61" spans="1:14" ht="18.75" customHeight="1">
      <c r="A61" s="108">
        <v>19</v>
      </c>
      <c r="B61" s="557"/>
      <c r="C61" s="540"/>
      <c r="D61" s="538"/>
      <c r="E61" s="538"/>
      <c r="F61" s="538"/>
      <c r="G61" s="538"/>
      <c r="H61" s="538"/>
      <c r="I61" s="538"/>
      <c r="J61" s="538"/>
      <c r="K61" s="538"/>
      <c r="L61" s="538"/>
      <c r="M61" s="539"/>
      <c r="N61" s="110"/>
    </row>
    <row r="62" spans="1:14" ht="18.75" customHeight="1">
      <c r="A62" s="108">
        <v>20</v>
      </c>
      <c r="B62" s="557"/>
      <c r="C62" s="540"/>
      <c r="D62" s="538"/>
      <c r="E62" s="538"/>
      <c r="F62" s="538"/>
      <c r="G62" s="538"/>
      <c r="H62" s="538"/>
      <c r="I62" s="538"/>
      <c r="J62" s="538"/>
      <c r="K62" s="538"/>
      <c r="L62" s="538"/>
      <c r="M62" s="539"/>
    </row>
    <row r="63" spans="1:14" ht="18.75" customHeight="1">
      <c r="A63" s="108">
        <v>21</v>
      </c>
      <c r="B63" s="557"/>
      <c r="C63" s="540"/>
      <c r="D63" s="538"/>
      <c r="E63" s="538"/>
      <c r="F63" s="538"/>
      <c r="G63" s="538"/>
      <c r="H63" s="538"/>
      <c r="I63" s="538"/>
      <c r="J63" s="538"/>
      <c r="K63" s="538"/>
      <c r="L63" s="538"/>
      <c r="M63" s="539"/>
      <c r="N63" s="110"/>
    </row>
    <row r="64" spans="1:14" ht="18.75" customHeight="1">
      <c r="A64" s="108">
        <v>22</v>
      </c>
      <c r="B64" s="557"/>
      <c r="C64" s="540"/>
      <c r="D64" s="538"/>
      <c r="E64" s="538"/>
      <c r="F64" s="538"/>
      <c r="G64" s="538"/>
      <c r="H64" s="538"/>
      <c r="I64" s="538"/>
      <c r="J64" s="538"/>
      <c r="K64" s="538"/>
      <c r="L64" s="538"/>
      <c r="M64" s="539"/>
      <c r="N64" s="110"/>
    </row>
    <row r="65" spans="1:14" ht="18.75" hidden="1" customHeight="1">
      <c r="A65" s="108">
        <v>23</v>
      </c>
      <c r="B65" s="557"/>
      <c r="C65" s="540"/>
      <c r="D65" s="538"/>
      <c r="E65" s="538"/>
      <c r="F65" s="538"/>
      <c r="G65" s="538"/>
      <c r="H65" s="538"/>
      <c r="I65" s="538"/>
      <c r="J65" s="538"/>
      <c r="K65" s="538"/>
      <c r="L65" s="538"/>
      <c r="M65" s="539"/>
      <c r="N65" s="110"/>
    </row>
    <row r="66" spans="1:14" ht="18.75" hidden="1" customHeight="1">
      <c r="A66" s="108">
        <v>24</v>
      </c>
      <c r="B66" s="557"/>
      <c r="C66" s="540"/>
      <c r="D66" s="538"/>
      <c r="E66" s="538"/>
      <c r="F66" s="538"/>
      <c r="G66" s="538"/>
      <c r="H66" s="538"/>
      <c r="I66" s="538"/>
      <c r="J66" s="538"/>
      <c r="K66" s="538"/>
      <c r="L66" s="538"/>
      <c r="M66" s="539"/>
    </row>
    <row r="67" spans="1:14" ht="18.75" hidden="1" customHeight="1">
      <c r="A67" s="108">
        <v>25</v>
      </c>
      <c r="B67" s="557"/>
      <c r="C67" s="540"/>
      <c r="D67" s="538"/>
      <c r="E67" s="538"/>
      <c r="F67" s="538"/>
      <c r="G67" s="538"/>
      <c r="H67" s="538"/>
      <c r="I67" s="538"/>
      <c r="J67" s="538"/>
      <c r="K67" s="538"/>
      <c r="L67" s="538"/>
      <c r="M67" s="539"/>
      <c r="N67" s="110"/>
    </row>
    <row r="68" spans="1:14" ht="18.75" customHeight="1">
      <c r="A68" s="108">
        <v>26</v>
      </c>
      <c r="B68" s="557"/>
      <c r="C68" s="541"/>
      <c r="D68" s="542"/>
      <c r="E68" s="542"/>
      <c r="F68" s="542"/>
      <c r="G68" s="542"/>
      <c r="H68" s="542"/>
      <c r="I68" s="542"/>
      <c r="J68" s="542"/>
      <c r="K68" s="542"/>
      <c r="L68" s="542"/>
      <c r="M68" s="543"/>
    </row>
    <row r="69" spans="1:14" ht="18.75" customHeight="1">
      <c r="B69" s="557"/>
      <c r="C69" s="506" t="s">
        <v>291</v>
      </c>
      <c r="D69" s="507"/>
      <c r="E69" s="507"/>
      <c r="F69" s="507"/>
      <c r="G69" s="507"/>
      <c r="H69" s="507"/>
      <c r="I69" s="507"/>
      <c r="J69" s="507"/>
      <c r="K69" s="507"/>
      <c r="L69" s="507"/>
      <c r="M69" s="508"/>
      <c r="N69" s="110"/>
    </row>
    <row r="70" spans="1:14" ht="18.75" customHeight="1">
      <c r="A70" s="108">
        <v>1</v>
      </c>
      <c r="B70" s="557"/>
      <c r="C70" s="512"/>
      <c r="D70" s="526"/>
      <c r="E70" s="526"/>
      <c r="F70" s="526"/>
      <c r="G70" s="526"/>
      <c r="H70" s="526"/>
      <c r="I70" s="526"/>
      <c r="J70" s="526"/>
      <c r="K70" s="526"/>
      <c r="L70" s="526"/>
      <c r="M70" s="527"/>
      <c r="N70" s="534"/>
    </row>
    <row r="71" spans="1:14" ht="18.75" customHeight="1">
      <c r="A71" s="108">
        <v>2</v>
      </c>
      <c r="B71" s="557"/>
      <c r="C71" s="515"/>
      <c r="D71" s="529"/>
      <c r="E71" s="529"/>
      <c r="F71" s="529"/>
      <c r="G71" s="529"/>
      <c r="H71" s="529"/>
      <c r="I71" s="529"/>
      <c r="J71" s="529"/>
      <c r="K71" s="529"/>
      <c r="L71" s="529"/>
      <c r="M71" s="530"/>
      <c r="N71" s="534"/>
    </row>
    <row r="72" spans="1:14" ht="18.75" customHeight="1">
      <c r="A72" s="108">
        <v>3</v>
      </c>
      <c r="B72" s="557"/>
      <c r="C72" s="528"/>
      <c r="D72" s="529"/>
      <c r="E72" s="529"/>
      <c r="F72" s="529"/>
      <c r="G72" s="529"/>
      <c r="H72" s="529"/>
      <c r="I72" s="529"/>
      <c r="J72" s="529"/>
      <c r="K72" s="529"/>
      <c r="L72" s="529"/>
      <c r="M72" s="530"/>
      <c r="N72" s="534"/>
    </row>
    <row r="73" spans="1:14" ht="18.75" customHeight="1">
      <c r="A73" s="108">
        <v>4</v>
      </c>
      <c r="B73" s="557"/>
      <c r="C73" s="531"/>
      <c r="D73" s="532"/>
      <c r="E73" s="532"/>
      <c r="F73" s="532"/>
      <c r="G73" s="532"/>
      <c r="H73" s="532"/>
      <c r="I73" s="532"/>
      <c r="J73" s="532"/>
      <c r="K73" s="532"/>
      <c r="L73" s="532"/>
      <c r="M73" s="533"/>
      <c r="N73" s="534"/>
    </row>
    <row r="74" spans="1:14" ht="18.75" customHeight="1">
      <c r="B74" s="557"/>
      <c r="C74" s="506" t="s">
        <v>292</v>
      </c>
      <c r="D74" s="507"/>
      <c r="E74" s="507"/>
      <c r="F74" s="507"/>
      <c r="G74" s="507"/>
      <c r="H74" s="507"/>
      <c r="I74" s="507"/>
      <c r="J74" s="507"/>
      <c r="K74" s="507"/>
      <c r="L74" s="507"/>
      <c r="M74" s="508"/>
      <c r="N74" s="110"/>
    </row>
    <row r="75" spans="1:14" ht="18.75" customHeight="1">
      <c r="A75" s="108">
        <v>1</v>
      </c>
      <c r="B75" s="557"/>
      <c r="C75" s="512"/>
      <c r="D75" s="526"/>
      <c r="E75" s="526"/>
      <c r="F75" s="526"/>
      <c r="G75" s="526"/>
      <c r="H75" s="526"/>
      <c r="I75" s="526"/>
      <c r="J75" s="526"/>
      <c r="K75" s="526"/>
      <c r="L75" s="526"/>
      <c r="M75" s="527"/>
      <c r="N75" s="534"/>
    </row>
    <row r="76" spans="1:14" ht="18.75" customHeight="1">
      <c r="A76" s="108">
        <v>2</v>
      </c>
      <c r="B76" s="557"/>
      <c r="C76" s="515"/>
      <c r="D76" s="529"/>
      <c r="E76" s="529"/>
      <c r="F76" s="529"/>
      <c r="G76" s="529"/>
      <c r="H76" s="529"/>
      <c r="I76" s="529"/>
      <c r="J76" s="529"/>
      <c r="K76" s="529"/>
      <c r="L76" s="529"/>
      <c r="M76" s="530"/>
      <c r="N76" s="534"/>
    </row>
    <row r="77" spans="1:14" ht="18.75" customHeight="1">
      <c r="A77" s="108">
        <v>3</v>
      </c>
      <c r="B77" s="557"/>
      <c r="C77" s="528"/>
      <c r="D77" s="529"/>
      <c r="E77" s="529"/>
      <c r="F77" s="529"/>
      <c r="G77" s="529"/>
      <c r="H77" s="529"/>
      <c r="I77" s="529"/>
      <c r="J77" s="529"/>
      <c r="K77" s="529"/>
      <c r="L77" s="529"/>
      <c r="M77" s="530"/>
      <c r="N77" s="534"/>
    </row>
    <row r="78" spans="1:14" ht="18.75" customHeight="1">
      <c r="A78" s="108">
        <v>4</v>
      </c>
      <c r="B78" s="557"/>
      <c r="C78" s="531"/>
      <c r="D78" s="532"/>
      <c r="E78" s="532"/>
      <c r="F78" s="532"/>
      <c r="G78" s="532"/>
      <c r="H78" s="532"/>
      <c r="I78" s="532"/>
      <c r="J78" s="532"/>
      <c r="K78" s="532"/>
      <c r="L78" s="532"/>
      <c r="M78" s="533"/>
      <c r="N78" s="534"/>
    </row>
    <row r="79" spans="1:14" ht="18.75" customHeight="1">
      <c r="B79" s="558"/>
      <c r="C79" s="506" t="s">
        <v>280</v>
      </c>
      <c r="D79" s="507"/>
      <c r="E79" s="507"/>
      <c r="F79" s="507"/>
      <c r="G79" s="507"/>
      <c r="H79" s="507"/>
      <c r="I79" s="507"/>
      <c r="J79" s="507"/>
      <c r="K79" s="507"/>
      <c r="L79" s="507"/>
      <c r="M79" s="508"/>
      <c r="N79" s="110"/>
    </row>
    <row r="80" spans="1:14" ht="18.75" customHeight="1">
      <c r="A80" s="108">
        <v>1</v>
      </c>
      <c r="B80" s="558"/>
      <c r="C80" s="512"/>
      <c r="D80" s="526"/>
      <c r="E80" s="526"/>
      <c r="F80" s="526"/>
      <c r="G80" s="526"/>
      <c r="H80" s="526"/>
      <c r="I80" s="526"/>
      <c r="J80" s="526"/>
      <c r="K80" s="526"/>
      <c r="L80" s="526"/>
      <c r="M80" s="527"/>
      <c r="N80" s="534"/>
    </row>
    <row r="81" spans="1:14" ht="18.75" customHeight="1">
      <c r="A81" s="108">
        <v>2</v>
      </c>
      <c r="B81" s="558"/>
      <c r="C81" s="528"/>
      <c r="D81" s="529"/>
      <c r="E81" s="529"/>
      <c r="F81" s="529"/>
      <c r="G81" s="529"/>
      <c r="H81" s="529"/>
      <c r="I81" s="529"/>
      <c r="J81" s="529"/>
      <c r="K81" s="529"/>
      <c r="L81" s="529"/>
      <c r="M81" s="530"/>
      <c r="N81" s="534"/>
    </row>
    <row r="82" spans="1:14" ht="18.75" customHeight="1">
      <c r="A82" s="108">
        <v>3</v>
      </c>
      <c r="B82" s="559"/>
      <c r="C82" s="531"/>
      <c r="D82" s="532"/>
      <c r="E82" s="532"/>
      <c r="F82" s="532"/>
      <c r="G82" s="532"/>
      <c r="H82" s="532"/>
      <c r="I82" s="532"/>
      <c r="J82" s="532"/>
      <c r="K82" s="532"/>
      <c r="L82" s="532"/>
      <c r="M82" s="533"/>
      <c r="N82" s="534"/>
    </row>
    <row r="83" spans="1:14" ht="18.75" customHeight="1">
      <c r="A83" s="109">
        <v>1</v>
      </c>
      <c r="B83" s="544" t="s">
        <v>279</v>
      </c>
      <c r="C83" s="545"/>
      <c r="D83" s="546"/>
      <c r="E83" s="550"/>
      <c r="F83" s="551"/>
      <c r="G83" s="551"/>
      <c r="H83" s="551"/>
      <c r="I83" s="551"/>
      <c r="J83" s="551"/>
      <c r="K83" s="551"/>
      <c r="L83" s="551"/>
      <c r="M83" s="552"/>
      <c r="N83" s="110"/>
    </row>
    <row r="84" spans="1:14" ht="18.75" customHeight="1" thickBot="1">
      <c r="A84" s="109">
        <v>2</v>
      </c>
      <c r="B84" s="547"/>
      <c r="C84" s="548"/>
      <c r="D84" s="549"/>
      <c r="E84" s="553"/>
      <c r="F84" s="554"/>
      <c r="G84" s="554"/>
      <c r="H84" s="554"/>
      <c r="I84" s="554"/>
      <c r="J84" s="554"/>
      <c r="K84" s="554"/>
      <c r="L84" s="554"/>
      <c r="M84" s="555"/>
      <c r="N84" s="110"/>
    </row>
    <row r="86" spans="1:14" ht="18.75" hidden="1" customHeight="1"/>
    <row r="87" spans="1:14" ht="18.75" hidden="1" customHeight="1">
      <c r="B87" s="113" t="s">
        <v>257</v>
      </c>
    </row>
    <row r="88" spans="1:14" ht="18.75" hidden="1" customHeight="1">
      <c r="E88" s="114" t="s">
        <v>258</v>
      </c>
      <c r="F88" s="114" t="s">
        <v>263</v>
      </c>
    </row>
    <row r="89" spans="1:14" ht="18.75" hidden="1" customHeight="1">
      <c r="E89" s="115" t="s">
        <v>259</v>
      </c>
      <c r="F89" s="109" t="s">
        <v>264</v>
      </c>
    </row>
    <row r="90" spans="1:14" ht="18.75" hidden="1" customHeight="1">
      <c r="E90" s="115" t="s">
        <v>260</v>
      </c>
      <c r="F90" s="109" t="s">
        <v>265</v>
      </c>
    </row>
    <row r="91" spans="1:14" ht="18.75" hidden="1" customHeight="1">
      <c r="E91" s="115" t="s">
        <v>268</v>
      </c>
      <c r="F91" s="109" t="s">
        <v>266</v>
      </c>
    </row>
    <row r="92" spans="1:14" ht="18.75" hidden="1" customHeight="1">
      <c r="E92" s="115" t="s">
        <v>261</v>
      </c>
      <c r="F92" s="109" t="s">
        <v>267</v>
      </c>
    </row>
    <row r="93" spans="1:14" ht="18.75" hidden="1" customHeight="1">
      <c r="E93" s="115" t="s">
        <v>262</v>
      </c>
    </row>
  </sheetData>
  <mergeCells count="76">
    <mergeCell ref="B2:D2"/>
    <mergeCell ref="E2:G2"/>
    <mergeCell ref="D4:M8"/>
    <mergeCell ref="C4:C8"/>
    <mergeCell ref="I2:M2"/>
    <mergeCell ref="I35:M35"/>
    <mergeCell ref="I30:M30"/>
    <mergeCell ref="F30:G30"/>
    <mergeCell ref="F35:G35"/>
    <mergeCell ref="N4:N8"/>
    <mergeCell ref="C33:E33"/>
    <mergeCell ref="F33:G33"/>
    <mergeCell ref="C34:E34"/>
    <mergeCell ref="C31:E31"/>
    <mergeCell ref="F31:G31"/>
    <mergeCell ref="C38:E38"/>
    <mergeCell ref="F38:G38"/>
    <mergeCell ref="F26:G26"/>
    <mergeCell ref="I26:J26"/>
    <mergeCell ref="C36:E36"/>
    <mergeCell ref="F36:G36"/>
    <mergeCell ref="C37:E37"/>
    <mergeCell ref="I27:M28"/>
    <mergeCell ref="I29:M29"/>
    <mergeCell ref="I36:M36"/>
    <mergeCell ref="I37:M37"/>
    <mergeCell ref="C27:H27"/>
    <mergeCell ref="C35:E35"/>
    <mergeCell ref="F37:G37"/>
    <mergeCell ref="C32:E32"/>
    <mergeCell ref="F32:G32"/>
    <mergeCell ref="F39:G39"/>
    <mergeCell ref="I39:M39"/>
    <mergeCell ref="C40:E40"/>
    <mergeCell ref="F40:G40"/>
    <mergeCell ref="I40:M40"/>
    <mergeCell ref="B83:D84"/>
    <mergeCell ref="E83:M84"/>
    <mergeCell ref="C69:M69"/>
    <mergeCell ref="C70:M73"/>
    <mergeCell ref="B3:B82"/>
    <mergeCell ref="C9:C12"/>
    <mergeCell ref="D9:M12"/>
    <mergeCell ref="C28:E28"/>
    <mergeCell ref="F28:G28"/>
    <mergeCell ref="C29:E29"/>
    <mergeCell ref="F29:G29"/>
    <mergeCell ref="C3:M3"/>
    <mergeCell ref="C13:C16"/>
    <mergeCell ref="D13:M16"/>
    <mergeCell ref="C26:E26"/>
    <mergeCell ref="I41:M41"/>
    <mergeCell ref="C80:M82"/>
    <mergeCell ref="N80:N82"/>
    <mergeCell ref="C42:M42"/>
    <mergeCell ref="C43:M68"/>
    <mergeCell ref="C75:M78"/>
    <mergeCell ref="N70:N73"/>
    <mergeCell ref="C74:M74"/>
    <mergeCell ref="N75:N78"/>
    <mergeCell ref="N9:N10"/>
    <mergeCell ref="N13:N14"/>
    <mergeCell ref="C79:M79"/>
    <mergeCell ref="C17:M17"/>
    <mergeCell ref="C18:M21"/>
    <mergeCell ref="N29:N41"/>
    <mergeCell ref="C30:E30"/>
    <mergeCell ref="I31:M31"/>
    <mergeCell ref="I32:M32"/>
    <mergeCell ref="I33:M33"/>
    <mergeCell ref="I34:M34"/>
    <mergeCell ref="F34:G34"/>
    <mergeCell ref="C22:M22"/>
    <mergeCell ref="C23:M25"/>
    <mergeCell ref="I38:M38"/>
    <mergeCell ref="C39:E39"/>
  </mergeCells>
  <phoneticPr fontId="4"/>
  <dataValidations count="5">
    <dataValidation type="textLength" operator="lessThanOrEqual" allowBlank="1" showInputMessage="1" showErrorMessage="1" errorTitle="字数超過" error="300字・6行以内でご記入ください。" sqref="C13:C15 C4 C9:C11" xr:uid="{00000000-0002-0000-0300-000000000000}">
      <formula1>300</formula1>
    </dataValidation>
    <dataValidation operator="lessThanOrEqual" allowBlank="1" showInputMessage="1" showErrorMessage="1" errorTitle="字数超過" error="200字・4行以下で入力してください。" sqref="C69 C79 C70:M73 C74 C75:M78 C80:M82" xr:uid="{00000000-0002-0000-0300-000001000000}"/>
    <dataValidation type="textLength" operator="lessThanOrEqual" allowBlank="1" showInputMessage="1" showErrorMessage="1" errorTitle="字数超過" error="200字・４行以内でご記入ください。" sqref="E83:M84" xr:uid="{00000000-0002-0000-0300-000002000000}">
      <formula1>200</formula1>
    </dataValidation>
    <dataValidation operator="lessThanOrEqual" allowBlank="1" showInputMessage="1" showErrorMessage="1" errorTitle="字数超過" error="200字・4行以内でご記入ください。" sqref="C18:M21 C23:M25" xr:uid="{00000000-0002-0000-0300-000003000000}"/>
    <dataValidation imeMode="hiragana" operator="lessThanOrEqual" allowBlank="1" showInputMessage="1" showErrorMessage="1" sqref="D4:M16 F26 H26:I26 K26:M26" xr:uid="{00000000-0002-0000-0300-000004000000}"/>
  </dataValidations>
  <printOptions horizontalCentered="1"/>
  <pageMargins left="0.59055118110236227" right="0.59055118110236227" top="0.59055118110236227" bottom="0.39370078740157483" header="0.19685039370078741" footer="0"/>
  <pageSetup paperSize="9" scale="47" orientation="portrait" r:id="rId1"/>
  <headerFooter scaleWithDoc="0">
    <oddFooter>&amp;R&amp;"ＭＳ ゴシック,標準"&amp;12整理番号：（事務局記入欄）</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R148"/>
  <sheetViews>
    <sheetView view="pageBreakPreview" zoomScale="80" zoomScaleNormal="60" zoomScaleSheetLayoutView="80" workbookViewId="0">
      <selection activeCell="G5" sqref="G5"/>
    </sheetView>
  </sheetViews>
  <sheetFormatPr defaultColWidth="9" defaultRowHeight="20.149999999999999" customHeight="1"/>
  <cols>
    <col min="1" max="1" width="4.83203125" style="116" bestFit="1" customWidth="1"/>
    <col min="2" max="3" width="4.58203125" style="116" customWidth="1"/>
    <col min="4" max="4" width="4.58203125" style="116" hidden="1" customWidth="1"/>
    <col min="5" max="5" width="20.58203125" style="118" customWidth="1"/>
    <col min="6" max="6" width="4.58203125" style="118" hidden="1" customWidth="1"/>
    <col min="7" max="7" width="58.58203125" style="116" customWidth="1"/>
    <col min="8" max="8" width="12.58203125" style="257" customWidth="1"/>
    <col min="9" max="9" width="6.58203125" style="120" customWidth="1"/>
    <col min="10" max="10" width="4.58203125" style="120" customWidth="1"/>
    <col min="11" max="11" width="6.58203125" style="120" customWidth="1"/>
    <col min="12" max="12" width="4.58203125" style="120" customWidth="1"/>
    <col min="13" max="13" width="6.58203125" style="121" customWidth="1"/>
    <col min="14" max="14" width="12.58203125" style="120" customWidth="1"/>
    <col min="15" max="15" width="12.58203125" style="123" customWidth="1"/>
    <col min="16" max="16" width="9" style="116"/>
    <col min="17" max="17" width="4.58203125" style="116" customWidth="1"/>
    <col min="18" max="16384" width="9" style="116"/>
  </cols>
  <sheetData>
    <row r="1" spans="1:18" ht="26.25" customHeight="1">
      <c r="B1" s="117" t="s">
        <v>329</v>
      </c>
      <c r="H1" s="119"/>
      <c r="O1" s="122"/>
    </row>
    <row r="2" spans="1:18" ht="9.65" customHeight="1">
      <c r="B2" s="117"/>
      <c r="H2" s="119"/>
      <c r="P2" s="124"/>
    </row>
    <row r="3" spans="1:18" s="125" customFormat="1" ht="34.5" customHeight="1">
      <c r="E3" s="126" t="s">
        <v>324</v>
      </c>
      <c r="F3" s="127"/>
      <c r="G3" s="128" t="str">
        <f>IF(ISBLANK(総表!C17),"",総表!C17)</f>
        <v/>
      </c>
      <c r="H3" s="129" t="s">
        <v>325</v>
      </c>
      <c r="I3" s="610" t="str">
        <f>IF(ISBLANK(総表!C25),"",総表!C25)</f>
        <v/>
      </c>
      <c r="J3" s="611"/>
      <c r="K3" s="611"/>
      <c r="L3" s="611"/>
      <c r="M3" s="611"/>
      <c r="N3" s="611"/>
      <c r="O3" s="611"/>
      <c r="P3" s="611"/>
      <c r="Q3" s="282" t="s">
        <v>365</v>
      </c>
    </row>
    <row r="4" spans="1:18" s="125" customFormat="1" ht="30.65" customHeight="1">
      <c r="E4" s="127"/>
      <c r="F4" s="127"/>
      <c r="H4" s="130"/>
      <c r="I4" s="131"/>
      <c r="J4" s="131"/>
      <c r="K4" s="131"/>
      <c r="L4" s="131"/>
      <c r="M4" s="132"/>
      <c r="N4" s="131"/>
      <c r="O4" s="122"/>
      <c r="P4" s="124"/>
    </row>
    <row r="5" spans="1:18" s="125" customFormat="1" ht="30.65" customHeight="1">
      <c r="B5" s="612" t="s">
        <v>253</v>
      </c>
      <c r="C5" s="612"/>
      <c r="D5" s="612"/>
      <c r="E5" s="612"/>
      <c r="F5" s="133" t="s">
        <v>326</v>
      </c>
      <c r="G5" s="258" t="s">
        <v>333</v>
      </c>
      <c r="H5" s="130"/>
      <c r="I5" s="131"/>
      <c r="J5" s="131"/>
      <c r="K5" s="131"/>
      <c r="L5" s="131"/>
      <c r="M5" s="132"/>
      <c r="N5" s="131"/>
      <c r="O5" s="122"/>
      <c r="P5" s="124"/>
    </row>
    <row r="6" spans="1:18" s="125" customFormat="1" ht="30.65" customHeight="1">
      <c r="E6" s="127"/>
      <c r="F6" s="127"/>
      <c r="H6" s="130"/>
      <c r="I6" s="131"/>
      <c r="J6" s="131"/>
      <c r="K6" s="131"/>
      <c r="L6" s="131"/>
      <c r="M6" s="132"/>
      <c r="N6" s="131"/>
      <c r="O6" s="122"/>
      <c r="P6" s="124"/>
    </row>
    <row r="7" spans="1:18" ht="20.149999999999999" customHeight="1">
      <c r="B7" s="134" t="s">
        <v>329</v>
      </c>
      <c r="H7" s="119" t="s">
        <v>144</v>
      </c>
      <c r="P7" s="124"/>
    </row>
    <row r="8" spans="1:18" ht="20.149999999999999" customHeight="1">
      <c r="A8" s="135"/>
      <c r="B8" s="136" t="s">
        <v>150</v>
      </c>
      <c r="C8" s="137"/>
      <c r="D8" s="137"/>
      <c r="E8" s="138"/>
      <c r="F8" s="139"/>
      <c r="G8" s="140"/>
      <c r="H8" s="141" t="s">
        <v>255</v>
      </c>
      <c r="I8" s="142"/>
      <c r="J8" s="142"/>
      <c r="K8" s="142"/>
      <c r="L8" s="142"/>
      <c r="M8" s="143"/>
      <c r="N8" s="142"/>
    </row>
    <row r="9" spans="1:18" ht="20.149999999999999" customHeight="1">
      <c r="A9" s="135"/>
      <c r="B9" s="144"/>
      <c r="C9" s="616" t="s">
        <v>289</v>
      </c>
      <c r="D9" s="617"/>
      <c r="E9" s="617"/>
      <c r="F9" s="617"/>
      <c r="G9" s="618"/>
      <c r="H9" s="145">
        <f>O23</f>
        <v>0</v>
      </c>
      <c r="I9" s="146"/>
      <c r="J9" s="146"/>
      <c r="K9" s="146"/>
      <c r="L9" s="146"/>
      <c r="M9" s="147"/>
      <c r="N9" s="146"/>
    </row>
    <row r="10" spans="1:18" ht="20.149999999999999" customHeight="1">
      <c r="A10" s="135"/>
      <c r="B10" s="144"/>
      <c r="C10" s="613" t="s">
        <v>284</v>
      </c>
      <c r="D10" s="614"/>
      <c r="E10" s="614"/>
      <c r="F10" s="614"/>
      <c r="G10" s="615"/>
      <c r="H10" s="148">
        <f>O74</f>
        <v>0</v>
      </c>
      <c r="I10" s="146"/>
      <c r="J10" s="146"/>
      <c r="K10" s="146"/>
      <c r="L10" s="146"/>
      <c r="M10" s="147"/>
      <c r="N10" s="146"/>
    </row>
    <row r="11" spans="1:18" ht="20.149999999999999" customHeight="1">
      <c r="A11" s="135"/>
      <c r="B11" s="144"/>
      <c r="C11" s="149" t="s">
        <v>156</v>
      </c>
      <c r="D11" s="150"/>
      <c r="E11" s="151"/>
      <c r="F11" s="152"/>
      <c r="G11" s="153"/>
      <c r="H11" s="154">
        <f>SUM(H9:H10)</f>
        <v>0</v>
      </c>
      <c r="I11" s="146"/>
      <c r="J11" s="146"/>
      <c r="K11" s="146"/>
      <c r="L11" s="146"/>
      <c r="M11" s="147"/>
      <c r="N11" s="146"/>
    </row>
    <row r="12" spans="1:18" ht="20.149999999999999" customHeight="1">
      <c r="A12" s="135"/>
      <c r="B12" s="144"/>
      <c r="C12" s="155"/>
      <c r="D12" s="156"/>
      <c r="E12" s="157" t="s">
        <v>153</v>
      </c>
      <c r="F12" s="158"/>
      <c r="G12" s="159"/>
      <c r="H12" s="145">
        <f>SUM(R23,R74)</f>
        <v>0</v>
      </c>
      <c r="I12" s="146"/>
      <c r="J12" s="160"/>
      <c r="K12" s="160"/>
      <c r="L12" s="160"/>
      <c r="M12" s="160"/>
      <c r="N12" s="160"/>
      <c r="O12" s="160"/>
      <c r="R12" s="161" t="s">
        <v>254</v>
      </c>
    </row>
    <row r="13" spans="1:18" ht="20.149999999999999" customHeight="1">
      <c r="A13" s="135"/>
      <c r="B13" s="144"/>
      <c r="C13" s="162"/>
      <c r="D13" s="163"/>
      <c r="E13" s="164" t="s">
        <v>154</v>
      </c>
      <c r="F13" s="165"/>
      <c r="G13" s="166"/>
      <c r="H13" s="167">
        <f>IF(R13="2",0,H11-H12)</f>
        <v>0</v>
      </c>
      <c r="I13" s="146"/>
      <c r="J13" s="160"/>
      <c r="K13" s="160"/>
      <c r="L13" s="160"/>
      <c r="M13" s="160"/>
      <c r="N13" s="160"/>
      <c r="O13" s="160"/>
      <c r="R13" s="168" t="str">
        <f>LEFT(G5,1)</f>
        <v>要</v>
      </c>
    </row>
    <row r="14" spans="1:18" ht="20.149999999999999" customHeight="1">
      <c r="A14" s="135"/>
      <c r="B14" s="144"/>
      <c r="C14" s="169" t="s">
        <v>157</v>
      </c>
      <c r="D14" s="170"/>
      <c r="E14" s="171"/>
      <c r="F14" s="172"/>
      <c r="G14" s="173"/>
      <c r="H14" s="174">
        <f>IF(R13="1",ROUNDDOWN(H13*10/110,0),0)</f>
        <v>0</v>
      </c>
      <c r="I14" s="146"/>
      <c r="J14" s="146"/>
      <c r="K14" s="146"/>
      <c r="L14" s="146"/>
      <c r="M14" s="147"/>
      <c r="N14" s="146"/>
      <c r="Q14" s="290" t="s">
        <v>366</v>
      </c>
    </row>
    <row r="15" spans="1:18" ht="20.149999999999999" customHeight="1">
      <c r="A15" s="135"/>
      <c r="B15" s="175"/>
      <c r="C15" s="169" t="s">
        <v>155</v>
      </c>
      <c r="D15" s="170"/>
      <c r="E15" s="171"/>
      <c r="F15" s="172"/>
      <c r="G15" s="173"/>
      <c r="H15" s="174">
        <f>H11-H14</f>
        <v>0</v>
      </c>
      <c r="I15" s="146"/>
      <c r="J15" s="146"/>
      <c r="K15" s="146"/>
      <c r="L15" s="146"/>
      <c r="M15" s="147"/>
      <c r="N15" s="146"/>
      <c r="Q15" s="290" t="s">
        <v>367</v>
      </c>
    </row>
    <row r="16" spans="1:18" ht="10" customHeight="1">
      <c r="A16" s="135"/>
      <c r="B16" s="176"/>
      <c r="C16" s="177"/>
      <c r="D16" s="176"/>
      <c r="E16" s="178"/>
      <c r="F16" s="176"/>
      <c r="G16" s="179"/>
      <c r="H16" s="180"/>
      <c r="I16" s="181"/>
      <c r="J16" s="181"/>
      <c r="K16" s="181"/>
      <c r="L16" s="181"/>
      <c r="M16" s="182"/>
      <c r="N16" s="181"/>
      <c r="O16" s="183"/>
    </row>
    <row r="17" spans="1:18" ht="20.149999999999999" customHeight="1">
      <c r="A17" s="135"/>
      <c r="B17" s="184" t="s">
        <v>372</v>
      </c>
      <c r="C17" s="185"/>
      <c r="D17" s="185"/>
      <c r="E17" s="186"/>
      <c r="F17" s="185"/>
      <c r="G17" s="185"/>
      <c r="H17" s="174">
        <f>MIN(R125,O125)</f>
        <v>0</v>
      </c>
      <c r="I17" s="187"/>
      <c r="J17" s="619"/>
      <c r="K17" s="619"/>
      <c r="L17" s="619"/>
      <c r="M17" s="619"/>
      <c r="N17" s="230"/>
      <c r="P17" s="189"/>
    </row>
    <row r="18" spans="1:18" ht="10" customHeight="1">
      <c r="A18" s="135"/>
      <c r="B18" s="176"/>
      <c r="C18" s="179"/>
      <c r="D18" s="179"/>
      <c r="E18" s="190"/>
      <c r="F18" s="191"/>
      <c r="G18" s="192"/>
      <c r="H18" s="193"/>
      <c r="I18" s="194"/>
      <c r="J18" s="194"/>
      <c r="L18" s="194"/>
      <c r="O18" s="183"/>
    </row>
    <row r="19" spans="1:18" ht="20.149999999999999" customHeight="1">
      <c r="A19" s="135"/>
      <c r="B19" s="195" t="s">
        <v>145</v>
      </c>
      <c r="C19" s="179"/>
      <c r="D19" s="179"/>
      <c r="E19" s="190"/>
      <c r="F19" s="191"/>
      <c r="G19" s="192"/>
      <c r="H19" s="193"/>
      <c r="I19" s="194"/>
      <c r="J19" s="194"/>
      <c r="L19" s="194"/>
      <c r="O19" s="183"/>
    </row>
    <row r="20" spans="1:18" ht="20.149999999999999" customHeight="1">
      <c r="B20" s="196" t="s">
        <v>6</v>
      </c>
      <c r="C20" s="196" t="s">
        <v>159</v>
      </c>
      <c r="D20" s="196" t="s">
        <v>158</v>
      </c>
      <c r="E20" s="196" t="s">
        <v>8</v>
      </c>
      <c r="F20" s="196" t="s">
        <v>161</v>
      </c>
      <c r="G20" s="196" t="s">
        <v>146</v>
      </c>
      <c r="H20" s="197" t="s">
        <v>147</v>
      </c>
      <c r="I20" s="609" t="s">
        <v>251</v>
      </c>
      <c r="J20" s="609"/>
      <c r="K20" s="609" t="s">
        <v>252</v>
      </c>
      <c r="L20" s="609"/>
      <c r="M20" s="198" t="s">
        <v>148</v>
      </c>
      <c r="N20" s="197" t="s">
        <v>149</v>
      </c>
      <c r="O20" s="141" t="s">
        <v>4</v>
      </c>
      <c r="P20" s="196" t="s">
        <v>231</v>
      </c>
    </row>
    <row r="21" spans="1:18" ht="20.149999999999999" customHeight="1">
      <c r="B21" s="199" t="s">
        <v>150</v>
      </c>
      <c r="C21" s="200"/>
      <c r="D21" s="200"/>
      <c r="E21" s="200"/>
      <c r="F21" s="200"/>
      <c r="G21" s="200"/>
      <c r="H21" s="201"/>
      <c r="I21" s="201"/>
      <c r="J21" s="201"/>
      <c r="K21" s="201"/>
      <c r="L21" s="201"/>
      <c r="M21" s="202"/>
      <c r="N21" s="203"/>
      <c r="O21" s="204"/>
      <c r="P21" s="205"/>
    </row>
    <row r="22" spans="1:18" ht="20.149999999999999" customHeight="1">
      <c r="B22" s="206"/>
      <c r="C22" s="207" t="s">
        <v>289</v>
      </c>
      <c r="D22" s="208"/>
      <c r="E22" s="209"/>
      <c r="F22" s="209"/>
      <c r="G22" s="209"/>
      <c r="H22" s="210"/>
      <c r="I22" s="210"/>
      <c r="J22" s="210"/>
      <c r="K22" s="210"/>
      <c r="L22" s="210"/>
      <c r="M22" s="211"/>
      <c r="N22" s="212"/>
      <c r="O22" s="213"/>
      <c r="P22" s="214"/>
      <c r="R22" s="215" t="s">
        <v>232</v>
      </c>
    </row>
    <row r="23" spans="1:18" ht="20.149999999999999" customHeight="1">
      <c r="A23" s="116">
        <v>1</v>
      </c>
      <c r="B23" s="206"/>
      <c r="C23" s="216"/>
      <c r="D23" s="118"/>
      <c r="E23" s="64"/>
      <c r="F23" s="65"/>
      <c r="G23" s="65"/>
      <c r="H23" s="66"/>
      <c r="I23" s="66"/>
      <c r="J23" s="67"/>
      <c r="K23" s="66"/>
      <c r="L23" s="67"/>
      <c r="M23" s="68"/>
      <c r="N23" s="217" t="str">
        <f>IF(ISNUMBER(H23),(ROUND(PRODUCT(H23,I23,K23,M23),0)),"")</f>
        <v/>
      </c>
      <c r="O23" s="218">
        <f>ROUNDDOWN(SUM(N23:N72)/1000,0)</f>
        <v>0</v>
      </c>
      <c r="P23" s="69" t="s">
        <v>48</v>
      </c>
      <c r="R23" s="219">
        <f>ROUNDDOWN(SUMIF(P23:P72,"課税対象外",N23:N72)/1000,0)</f>
        <v>0</v>
      </c>
    </row>
    <row r="24" spans="1:18" ht="20.149999999999999" customHeight="1">
      <c r="A24" s="116">
        <v>2</v>
      </c>
      <c r="B24" s="206"/>
      <c r="C24" s="216"/>
      <c r="D24" s="118"/>
      <c r="E24" s="70"/>
      <c r="F24" s="71"/>
      <c r="G24" s="71"/>
      <c r="H24" s="72"/>
      <c r="I24" s="72"/>
      <c r="J24" s="73"/>
      <c r="K24" s="72"/>
      <c r="L24" s="73"/>
      <c r="M24" s="74"/>
      <c r="N24" s="220" t="str">
        <f t="shared" ref="N24:N72" si="0">IF(ISNUMBER(H24),(ROUND(PRODUCT(H24,I24,K24,M24),0)),"")</f>
        <v/>
      </c>
      <c r="O24" s="221"/>
      <c r="P24" s="75" t="s">
        <v>48</v>
      </c>
      <c r="R24" s="120"/>
    </row>
    <row r="25" spans="1:18" ht="20.149999999999999" customHeight="1">
      <c r="A25" s="116">
        <v>3</v>
      </c>
      <c r="B25" s="206"/>
      <c r="C25" s="216"/>
      <c r="D25" s="118"/>
      <c r="E25" s="70"/>
      <c r="F25" s="71"/>
      <c r="G25" s="71"/>
      <c r="H25" s="72"/>
      <c r="I25" s="72"/>
      <c r="J25" s="73"/>
      <c r="K25" s="72"/>
      <c r="L25" s="73"/>
      <c r="M25" s="74"/>
      <c r="N25" s="220" t="str">
        <f t="shared" si="0"/>
        <v/>
      </c>
      <c r="O25" s="221"/>
      <c r="P25" s="75" t="s">
        <v>48</v>
      </c>
      <c r="R25" s="120"/>
    </row>
    <row r="26" spans="1:18" ht="20.149999999999999" customHeight="1">
      <c r="A26" s="116">
        <v>4</v>
      </c>
      <c r="B26" s="206"/>
      <c r="C26" s="216"/>
      <c r="D26" s="118"/>
      <c r="E26" s="70"/>
      <c r="F26" s="71"/>
      <c r="G26" s="71"/>
      <c r="H26" s="72"/>
      <c r="I26" s="72"/>
      <c r="J26" s="73"/>
      <c r="K26" s="72"/>
      <c r="L26" s="73"/>
      <c r="M26" s="74"/>
      <c r="N26" s="220" t="str">
        <f t="shared" si="0"/>
        <v/>
      </c>
      <c r="O26" s="221"/>
      <c r="P26" s="75" t="s">
        <v>48</v>
      </c>
      <c r="R26" s="120"/>
    </row>
    <row r="27" spans="1:18" ht="20.149999999999999" customHeight="1">
      <c r="A27" s="116">
        <v>5</v>
      </c>
      <c r="B27" s="206"/>
      <c r="C27" s="216"/>
      <c r="D27" s="118"/>
      <c r="E27" s="70"/>
      <c r="F27" s="71"/>
      <c r="G27" s="71"/>
      <c r="H27" s="72"/>
      <c r="I27" s="72"/>
      <c r="J27" s="73"/>
      <c r="K27" s="72"/>
      <c r="L27" s="73"/>
      <c r="M27" s="74"/>
      <c r="N27" s="220" t="str">
        <f t="shared" si="0"/>
        <v/>
      </c>
      <c r="O27" s="221"/>
      <c r="P27" s="75" t="s">
        <v>48</v>
      </c>
      <c r="R27" s="120"/>
    </row>
    <row r="28" spans="1:18" ht="20.149999999999999" customHeight="1">
      <c r="A28" s="116">
        <v>6</v>
      </c>
      <c r="B28" s="206"/>
      <c r="C28" s="216"/>
      <c r="D28" s="118"/>
      <c r="E28" s="70"/>
      <c r="F28" s="71"/>
      <c r="G28" s="71"/>
      <c r="H28" s="72"/>
      <c r="I28" s="72"/>
      <c r="J28" s="73"/>
      <c r="K28" s="72"/>
      <c r="L28" s="73"/>
      <c r="M28" s="74"/>
      <c r="N28" s="220" t="str">
        <f t="shared" si="0"/>
        <v/>
      </c>
      <c r="O28" s="221"/>
      <c r="P28" s="75" t="s">
        <v>48</v>
      </c>
      <c r="R28" s="120"/>
    </row>
    <row r="29" spans="1:18" ht="20.149999999999999" customHeight="1">
      <c r="A29" s="116">
        <v>7</v>
      </c>
      <c r="B29" s="206"/>
      <c r="C29" s="216"/>
      <c r="D29" s="118"/>
      <c r="E29" s="70"/>
      <c r="F29" s="71"/>
      <c r="G29" s="71"/>
      <c r="H29" s="72"/>
      <c r="I29" s="72"/>
      <c r="J29" s="73"/>
      <c r="K29" s="72"/>
      <c r="L29" s="73"/>
      <c r="M29" s="74"/>
      <c r="N29" s="220" t="str">
        <f t="shared" si="0"/>
        <v/>
      </c>
      <c r="O29" s="221"/>
      <c r="P29" s="75" t="s">
        <v>48</v>
      </c>
      <c r="R29" s="120"/>
    </row>
    <row r="30" spans="1:18" ht="20.149999999999999" customHeight="1">
      <c r="A30" s="116">
        <v>8</v>
      </c>
      <c r="B30" s="206"/>
      <c r="C30" s="216"/>
      <c r="D30" s="118"/>
      <c r="E30" s="70"/>
      <c r="F30" s="71"/>
      <c r="G30" s="71"/>
      <c r="H30" s="72"/>
      <c r="I30" s="72"/>
      <c r="J30" s="73"/>
      <c r="K30" s="72"/>
      <c r="L30" s="73"/>
      <c r="M30" s="74"/>
      <c r="N30" s="220" t="str">
        <f t="shared" si="0"/>
        <v/>
      </c>
      <c r="O30" s="221"/>
      <c r="P30" s="75" t="s">
        <v>48</v>
      </c>
      <c r="R30" s="120"/>
    </row>
    <row r="31" spans="1:18" ht="20.149999999999999" customHeight="1">
      <c r="A31" s="116">
        <v>9</v>
      </c>
      <c r="B31" s="206"/>
      <c r="C31" s="216"/>
      <c r="D31" s="118"/>
      <c r="E31" s="70"/>
      <c r="F31" s="71"/>
      <c r="G31" s="71"/>
      <c r="H31" s="72"/>
      <c r="I31" s="72"/>
      <c r="J31" s="73"/>
      <c r="K31" s="72"/>
      <c r="L31" s="73"/>
      <c r="M31" s="74"/>
      <c r="N31" s="220" t="str">
        <f t="shared" si="0"/>
        <v/>
      </c>
      <c r="O31" s="221"/>
      <c r="P31" s="75" t="s">
        <v>48</v>
      </c>
      <c r="R31" s="120"/>
    </row>
    <row r="32" spans="1:18" ht="20.149999999999999" customHeight="1">
      <c r="A32" s="116">
        <v>10</v>
      </c>
      <c r="B32" s="206"/>
      <c r="C32" s="216"/>
      <c r="D32" s="118"/>
      <c r="E32" s="70"/>
      <c r="F32" s="71"/>
      <c r="G32" s="71"/>
      <c r="H32" s="72"/>
      <c r="I32" s="72"/>
      <c r="J32" s="73"/>
      <c r="K32" s="72"/>
      <c r="L32" s="73"/>
      <c r="M32" s="74"/>
      <c r="N32" s="220" t="str">
        <f t="shared" si="0"/>
        <v/>
      </c>
      <c r="O32" s="221"/>
      <c r="P32" s="75" t="s">
        <v>48</v>
      </c>
      <c r="R32" s="120"/>
    </row>
    <row r="33" spans="1:18" ht="20.149999999999999" customHeight="1">
      <c r="A33" s="116">
        <v>11</v>
      </c>
      <c r="B33" s="206"/>
      <c r="C33" s="216"/>
      <c r="D33" s="118"/>
      <c r="E33" s="70"/>
      <c r="F33" s="71"/>
      <c r="G33" s="71"/>
      <c r="H33" s="72"/>
      <c r="I33" s="72"/>
      <c r="J33" s="73"/>
      <c r="K33" s="72"/>
      <c r="L33" s="73"/>
      <c r="M33" s="74"/>
      <c r="N33" s="220" t="str">
        <f t="shared" si="0"/>
        <v/>
      </c>
      <c r="O33" s="221"/>
      <c r="P33" s="75" t="s">
        <v>48</v>
      </c>
      <c r="R33" s="120"/>
    </row>
    <row r="34" spans="1:18" ht="20.149999999999999" customHeight="1">
      <c r="A34" s="116">
        <v>12</v>
      </c>
      <c r="B34" s="206"/>
      <c r="C34" s="216"/>
      <c r="D34" s="118"/>
      <c r="E34" s="70"/>
      <c r="F34" s="71"/>
      <c r="G34" s="71"/>
      <c r="H34" s="72"/>
      <c r="I34" s="72"/>
      <c r="J34" s="73"/>
      <c r="K34" s="72"/>
      <c r="L34" s="73"/>
      <c r="M34" s="74"/>
      <c r="N34" s="220" t="str">
        <f t="shared" si="0"/>
        <v/>
      </c>
      <c r="O34" s="221"/>
      <c r="P34" s="75" t="s">
        <v>48</v>
      </c>
      <c r="R34" s="120"/>
    </row>
    <row r="35" spans="1:18" ht="20.149999999999999" customHeight="1">
      <c r="A35" s="116">
        <v>13</v>
      </c>
      <c r="B35" s="206"/>
      <c r="C35" s="216"/>
      <c r="D35" s="118"/>
      <c r="E35" s="70"/>
      <c r="F35" s="71"/>
      <c r="G35" s="71"/>
      <c r="H35" s="72"/>
      <c r="I35" s="72"/>
      <c r="J35" s="73"/>
      <c r="K35" s="72"/>
      <c r="L35" s="73"/>
      <c r="M35" s="74"/>
      <c r="N35" s="220" t="str">
        <f t="shared" si="0"/>
        <v/>
      </c>
      <c r="O35" s="221"/>
      <c r="P35" s="75" t="s">
        <v>48</v>
      </c>
      <c r="R35" s="120"/>
    </row>
    <row r="36" spans="1:18" ht="20.149999999999999" customHeight="1">
      <c r="A36" s="116">
        <v>14</v>
      </c>
      <c r="B36" s="206"/>
      <c r="C36" s="216"/>
      <c r="D36" s="118"/>
      <c r="E36" s="70"/>
      <c r="F36" s="71"/>
      <c r="G36" s="71"/>
      <c r="H36" s="72"/>
      <c r="I36" s="72"/>
      <c r="J36" s="73"/>
      <c r="K36" s="72"/>
      <c r="L36" s="73"/>
      <c r="M36" s="74"/>
      <c r="N36" s="220" t="str">
        <f t="shared" si="0"/>
        <v/>
      </c>
      <c r="O36" s="221"/>
      <c r="P36" s="75" t="s">
        <v>48</v>
      </c>
      <c r="R36" s="120"/>
    </row>
    <row r="37" spans="1:18" ht="20.149999999999999" customHeight="1">
      <c r="A37" s="116">
        <v>15</v>
      </c>
      <c r="B37" s="206"/>
      <c r="C37" s="216"/>
      <c r="D37" s="118"/>
      <c r="E37" s="70"/>
      <c r="F37" s="71"/>
      <c r="G37" s="71"/>
      <c r="H37" s="72"/>
      <c r="I37" s="72"/>
      <c r="J37" s="73"/>
      <c r="K37" s="72"/>
      <c r="L37" s="73"/>
      <c r="M37" s="74"/>
      <c r="N37" s="220" t="str">
        <f t="shared" si="0"/>
        <v/>
      </c>
      <c r="O37" s="221"/>
      <c r="P37" s="75" t="s">
        <v>48</v>
      </c>
      <c r="R37" s="120"/>
    </row>
    <row r="38" spans="1:18" ht="20.149999999999999" customHeight="1">
      <c r="A38" s="116">
        <v>16</v>
      </c>
      <c r="B38" s="206"/>
      <c r="C38" s="216"/>
      <c r="D38" s="118"/>
      <c r="E38" s="70"/>
      <c r="F38" s="71"/>
      <c r="G38" s="71"/>
      <c r="H38" s="72"/>
      <c r="I38" s="72"/>
      <c r="J38" s="73"/>
      <c r="K38" s="72"/>
      <c r="L38" s="73"/>
      <c r="M38" s="74"/>
      <c r="N38" s="220" t="str">
        <f t="shared" si="0"/>
        <v/>
      </c>
      <c r="O38" s="221"/>
      <c r="P38" s="75" t="s">
        <v>48</v>
      </c>
      <c r="R38" s="120"/>
    </row>
    <row r="39" spans="1:18" ht="20.149999999999999" customHeight="1">
      <c r="A39" s="116">
        <v>17</v>
      </c>
      <c r="B39" s="206"/>
      <c r="C39" s="216"/>
      <c r="D39" s="118"/>
      <c r="E39" s="70"/>
      <c r="F39" s="71"/>
      <c r="G39" s="71"/>
      <c r="H39" s="72"/>
      <c r="I39" s="72"/>
      <c r="J39" s="73"/>
      <c r="K39" s="72"/>
      <c r="L39" s="73"/>
      <c r="M39" s="74"/>
      <c r="N39" s="220" t="str">
        <f t="shared" si="0"/>
        <v/>
      </c>
      <c r="O39" s="221"/>
      <c r="P39" s="75" t="s">
        <v>48</v>
      </c>
      <c r="R39" s="120"/>
    </row>
    <row r="40" spans="1:18" ht="20.149999999999999" customHeight="1">
      <c r="A40" s="116">
        <v>18</v>
      </c>
      <c r="B40" s="206"/>
      <c r="C40" s="216"/>
      <c r="D40" s="118"/>
      <c r="E40" s="70"/>
      <c r="F40" s="71"/>
      <c r="G40" s="71"/>
      <c r="H40" s="72"/>
      <c r="I40" s="72"/>
      <c r="J40" s="73"/>
      <c r="K40" s="72"/>
      <c r="L40" s="73"/>
      <c r="M40" s="74"/>
      <c r="N40" s="220" t="str">
        <f t="shared" si="0"/>
        <v/>
      </c>
      <c r="O40" s="221"/>
      <c r="P40" s="75" t="s">
        <v>48</v>
      </c>
      <c r="R40" s="120"/>
    </row>
    <row r="41" spans="1:18" ht="20.149999999999999" customHeight="1">
      <c r="A41" s="116">
        <v>19</v>
      </c>
      <c r="B41" s="206"/>
      <c r="C41" s="216"/>
      <c r="D41" s="118"/>
      <c r="E41" s="70"/>
      <c r="F41" s="71"/>
      <c r="G41" s="71"/>
      <c r="H41" s="72"/>
      <c r="I41" s="72"/>
      <c r="J41" s="73"/>
      <c r="K41" s="72"/>
      <c r="L41" s="73"/>
      <c r="M41" s="74"/>
      <c r="N41" s="220" t="str">
        <f t="shared" si="0"/>
        <v/>
      </c>
      <c r="O41" s="221"/>
      <c r="P41" s="75" t="s">
        <v>48</v>
      </c>
      <c r="R41" s="120"/>
    </row>
    <row r="42" spans="1:18" ht="20.149999999999999" customHeight="1">
      <c r="A42" s="116">
        <v>20</v>
      </c>
      <c r="B42" s="206"/>
      <c r="C42" s="216"/>
      <c r="D42" s="118"/>
      <c r="E42" s="70"/>
      <c r="F42" s="71"/>
      <c r="G42" s="71"/>
      <c r="H42" s="72"/>
      <c r="I42" s="72"/>
      <c r="J42" s="73"/>
      <c r="K42" s="72"/>
      <c r="L42" s="73"/>
      <c r="M42" s="74"/>
      <c r="N42" s="220" t="str">
        <f t="shared" si="0"/>
        <v/>
      </c>
      <c r="O42" s="221"/>
      <c r="P42" s="75" t="s">
        <v>48</v>
      </c>
      <c r="R42" s="120"/>
    </row>
    <row r="43" spans="1:18" ht="20.149999999999999" customHeight="1">
      <c r="A43" s="116">
        <v>21</v>
      </c>
      <c r="B43" s="206"/>
      <c r="C43" s="216"/>
      <c r="D43" s="118"/>
      <c r="E43" s="70"/>
      <c r="F43" s="71"/>
      <c r="G43" s="71"/>
      <c r="H43" s="72"/>
      <c r="I43" s="72"/>
      <c r="J43" s="73"/>
      <c r="K43" s="72"/>
      <c r="L43" s="73"/>
      <c r="M43" s="74"/>
      <c r="N43" s="220" t="str">
        <f t="shared" si="0"/>
        <v/>
      </c>
      <c r="O43" s="221"/>
      <c r="P43" s="75" t="s">
        <v>48</v>
      </c>
      <c r="R43" s="120"/>
    </row>
    <row r="44" spans="1:18" ht="20.149999999999999" customHeight="1">
      <c r="A44" s="116">
        <v>22</v>
      </c>
      <c r="B44" s="206"/>
      <c r="C44" s="216"/>
      <c r="D44" s="118"/>
      <c r="E44" s="70"/>
      <c r="F44" s="71"/>
      <c r="G44" s="71"/>
      <c r="H44" s="72"/>
      <c r="I44" s="72"/>
      <c r="J44" s="73"/>
      <c r="K44" s="72"/>
      <c r="L44" s="73"/>
      <c r="M44" s="74"/>
      <c r="N44" s="220" t="str">
        <f t="shared" si="0"/>
        <v/>
      </c>
      <c r="O44" s="221"/>
      <c r="P44" s="75" t="s">
        <v>48</v>
      </c>
      <c r="R44" s="120"/>
    </row>
    <row r="45" spans="1:18" ht="20.149999999999999" customHeight="1">
      <c r="A45" s="116">
        <v>23</v>
      </c>
      <c r="B45" s="206"/>
      <c r="C45" s="216"/>
      <c r="D45" s="118"/>
      <c r="E45" s="70"/>
      <c r="F45" s="71"/>
      <c r="G45" s="71"/>
      <c r="H45" s="72"/>
      <c r="I45" s="72"/>
      <c r="J45" s="73"/>
      <c r="K45" s="72"/>
      <c r="L45" s="73"/>
      <c r="M45" s="74"/>
      <c r="N45" s="220" t="str">
        <f t="shared" si="0"/>
        <v/>
      </c>
      <c r="O45" s="221"/>
      <c r="P45" s="75" t="s">
        <v>48</v>
      </c>
      <c r="R45" s="120"/>
    </row>
    <row r="46" spans="1:18" ht="20.149999999999999" customHeight="1">
      <c r="A46" s="116">
        <v>24</v>
      </c>
      <c r="B46" s="206"/>
      <c r="C46" s="216"/>
      <c r="D46" s="118"/>
      <c r="E46" s="70"/>
      <c r="F46" s="71"/>
      <c r="G46" s="71"/>
      <c r="H46" s="72"/>
      <c r="I46" s="72"/>
      <c r="J46" s="73"/>
      <c r="K46" s="72"/>
      <c r="L46" s="73"/>
      <c r="M46" s="74"/>
      <c r="N46" s="220" t="str">
        <f t="shared" si="0"/>
        <v/>
      </c>
      <c r="O46" s="221"/>
      <c r="P46" s="75" t="s">
        <v>48</v>
      </c>
      <c r="R46" s="120"/>
    </row>
    <row r="47" spans="1:18" ht="20.149999999999999" customHeight="1">
      <c r="A47" s="116">
        <v>25</v>
      </c>
      <c r="B47" s="206"/>
      <c r="C47" s="216"/>
      <c r="D47" s="118"/>
      <c r="E47" s="70"/>
      <c r="F47" s="71"/>
      <c r="G47" s="71"/>
      <c r="H47" s="72"/>
      <c r="I47" s="72"/>
      <c r="J47" s="73"/>
      <c r="K47" s="72"/>
      <c r="L47" s="73"/>
      <c r="M47" s="74"/>
      <c r="N47" s="220" t="str">
        <f t="shared" si="0"/>
        <v/>
      </c>
      <c r="O47" s="221"/>
      <c r="P47" s="75" t="s">
        <v>48</v>
      </c>
      <c r="R47" s="120"/>
    </row>
    <row r="48" spans="1:18" ht="20.149999999999999" customHeight="1">
      <c r="A48" s="116">
        <v>26</v>
      </c>
      <c r="B48" s="206"/>
      <c r="C48" s="216"/>
      <c r="D48" s="118"/>
      <c r="E48" s="70"/>
      <c r="F48" s="71"/>
      <c r="G48" s="71"/>
      <c r="H48" s="72"/>
      <c r="I48" s="72"/>
      <c r="J48" s="73"/>
      <c r="K48" s="72"/>
      <c r="L48" s="73"/>
      <c r="M48" s="74"/>
      <c r="N48" s="220" t="str">
        <f t="shared" si="0"/>
        <v/>
      </c>
      <c r="O48" s="221"/>
      <c r="P48" s="75" t="s">
        <v>48</v>
      </c>
      <c r="R48" s="120"/>
    </row>
    <row r="49" spans="1:18" ht="20.149999999999999" customHeight="1">
      <c r="A49" s="116">
        <v>27</v>
      </c>
      <c r="B49" s="206"/>
      <c r="C49" s="216"/>
      <c r="D49" s="118"/>
      <c r="E49" s="70"/>
      <c r="F49" s="71"/>
      <c r="G49" s="71"/>
      <c r="H49" s="72"/>
      <c r="I49" s="72"/>
      <c r="J49" s="73"/>
      <c r="K49" s="72"/>
      <c r="L49" s="73"/>
      <c r="M49" s="74"/>
      <c r="N49" s="220" t="str">
        <f t="shared" si="0"/>
        <v/>
      </c>
      <c r="O49" s="221"/>
      <c r="P49" s="75" t="s">
        <v>48</v>
      </c>
      <c r="R49" s="120"/>
    </row>
    <row r="50" spans="1:18" ht="20.149999999999999" customHeight="1">
      <c r="A50" s="116">
        <v>28</v>
      </c>
      <c r="B50" s="206"/>
      <c r="C50" s="216"/>
      <c r="D50" s="118"/>
      <c r="E50" s="70"/>
      <c r="F50" s="71"/>
      <c r="G50" s="71"/>
      <c r="H50" s="72"/>
      <c r="I50" s="72"/>
      <c r="J50" s="73"/>
      <c r="K50" s="72"/>
      <c r="L50" s="73"/>
      <c r="M50" s="74"/>
      <c r="N50" s="220" t="str">
        <f t="shared" si="0"/>
        <v/>
      </c>
      <c r="O50" s="221"/>
      <c r="P50" s="75" t="s">
        <v>48</v>
      </c>
      <c r="R50" s="120"/>
    </row>
    <row r="51" spans="1:18" ht="20.149999999999999" customHeight="1">
      <c r="A51" s="116">
        <v>29</v>
      </c>
      <c r="B51" s="206"/>
      <c r="C51" s="216"/>
      <c r="D51" s="118"/>
      <c r="E51" s="70"/>
      <c r="F51" s="71"/>
      <c r="G51" s="71"/>
      <c r="H51" s="72"/>
      <c r="I51" s="72"/>
      <c r="J51" s="73"/>
      <c r="K51" s="72"/>
      <c r="L51" s="73"/>
      <c r="M51" s="74"/>
      <c r="N51" s="220" t="str">
        <f t="shared" si="0"/>
        <v/>
      </c>
      <c r="O51" s="221"/>
      <c r="P51" s="75" t="s">
        <v>48</v>
      </c>
      <c r="R51" s="120"/>
    </row>
    <row r="52" spans="1:18" ht="20.149999999999999" customHeight="1">
      <c r="A52" s="116">
        <v>30</v>
      </c>
      <c r="B52" s="206"/>
      <c r="C52" s="216"/>
      <c r="D52" s="118"/>
      <c r="E52" s="70"/>
      <c r="F52" s="71"/>
      <c r="G52" s="71"/>
      <c r="H52" s="72"/>
      <c r="I52" s="72"/>
      <c r="J52" s="73"/>
      <c r="K52" s="72"/>
      <c r="L52" s="73"/>
      <c r="M52" s="74"/>
      <c r="N52" s="220" t="str">
        <f t="shared" si="0"/>
        <v/>
      </c>
      <c r="O52" s="221"/>
      <c r="P52" s="75" t="s">
        <v>48</v>
      </c>
      <c r="R52" s="120"/>
    </row>
    <row r="53" spans="1:18" ht="20.149999999999999" customHeight="1">
      <c r="A53" s="116">
        <v>31</v>
      </c>
      <c r="B53" s="206"/>
      <c r="C53" s="216"/>
      <c r="D53" s="118"/>
      <c r="E53" s="70"/>
      <c r="F53" s="71"/>
      <c r="G53" s="71"/>
      <c r="H53" s="72"/>
      <c r="I53" s="72"/>
      <c r="J53" s="73"/>
      <c r="K53" s="72"/>
      <c r="L53" s="73"/>
      <c r="M53" s="74"/>
      <c r="N53" s="220" t="str">
        <f t="shared" si="0"/>
        <v/>
      </c>
      <c r="O53" s="221"/>
      <c r="P53" s="75" t="s">
        <v>48</v>
      </c>
      <c r="R53" s="120"/>
    </row>
    <row r="54" spans="1:18" ht="20.149999999999999" customHeight="1">
      <c r="A54" s="116">
        <v>32</v>
      </c>
      <c r="B54" s="206"/>
      <c r="C54" s="216"/>
      <c r="D54" s="118"/>
      <c r="E54" s="70"/>
      <c r="F54" s="71"/>
      <c r="G54" s="71"/>
      <c r="H54" s="72"/>
      <c r="I54" s="72"/>
      <c r="J54" s="73"/>
      <c r="K54" s="72"/>
      <c r="L54" s="73"/>
      <c r="M54" s="74"/>
      <c r="N54" s="220" t="str">
        <f t="shared" si="0"/>
        <v/>
      </c>
      <c r="O54" s="221"/>
      <c r="P54" s="75" t="s">
        <v>48</v>
      </c>
      <c r="R54" s="120"/>
    </row>
    <row r="55" spans="1:18" ht="20.149999999999999" customHeight="1">
      <c r="A55" s="116">
        <v>33</v>
      </c>
      <c r="B55" s="206"/>
      <c r="C55" s="216"/>
      <c r="D55" s="118"/>
      <c r="E55" s="70"/>
      <c r="F55" s="71"/>
      <c r="G55" s="71"/>
      <c r="H55" s="72"/>
      <c r="I55" s="72"/>
      <c r="J55" s="73"/>
      <c r="K55" s="72"/>
      <c r="L55" s="73"/>
      <c r="M55" s="74"/>
      <c r="N55" s="220" t="str">
        <f t="shared" si="0"/>
        <v/>
      </c>
      <c r="O55" s="221"/>
      <c r="P55" s="75" t="s">
        <v>48</v>
      </c>
      <c r="R55" s="120"/>
    </row>
    <row r="56" spans="1:18" ht="20.149999999999999" customHeight="1">
      <c r="A56" s="116">
        <v>34</v>
      </c>
      <c r="B56" s="206"/>
      <c r="C56" s="216"/>
      <c r="D56" s="118"/>
      <c r="E56" s="70"/>
      <c r="F56" s="71"/>
      <c r="G56" s="71"/>
      <c r="H56" s="72"/>
      <c r="I56" s="72"/>
      <c r="J56" s="73"/>
      <c r="K56" s="72"/>
      <c r="L56" s="73"/>
      <c r="M56" s="74"/>
      <c r="N56" s="220" t="str">
        <f t="shared" si="0"/>
        <v/>
      </c>
      <c r="O56" s="221"/>
      <c r="P56" s="75" t="s">
        <v>48</v>
      </c>
      <c r="R56" s="120"/>
    </row>
    <row r="57" spans="1:18" ht="20.149999999999999" customHeight="1">
      <c r="A57" s="116">
        <v>35</v>
      </c>
      <c r="B57" s="206"/>
      <c r="C57" s="216"/>
      <c r="D57" s="118"/>
      <c r="E57" s="70"/>
      <c r="F57" s="71"/>
      <c r="G57" s="71"/>
      <c r="H57" s="72"/>
      <c r="I57" s="72"/>
      <c r="J57" s="73"/>
      <c r="K57" s="72"/>
      <c r="L57" s="73"/>
      <c r="M57" s="74"/>
      <c r="N57" s="220" t="str">
        <f t="shared" si="0"/>
        <v/>
      </c>
      <c r="O57" s="221"/>
      <c r="P57" s="75" t="s">
        <v>48</v>
      </c>
      <c r="R57" s="120"/>
    </row>
    <row r="58" spans="1:18" ht="20.149999999999999" customHeight="1">
      <c r="A58" s="116">
        <v>36</v>
      </c>
      <c r="B58" s="206"/>
      <c r="C58" s="216"/>
      <c r="D58" s="118"/>
      <c r="E58" s="70"/>
      <c r="F58" s="71"/>
      <c r="G58" s="71"/>
      <c r="H58" s="72"/>
      <c r="I58" s="72"/>
      <c r="J58" s="73"/>
      <c r="K58" s="72"/>
      <c r="L58" s="73"/>
      <c r="M58" s="74"/>
      <c r="N58" s="220" t="str">
        <f t="shared" si="0"/>
        <v/>
      </c>
      <c r="O58" s="221"/>
      <c r="P58" s="75" t="s">
        <v>48</v>
      </c>
      <c r="R58" s="120"/>
    </row>
    <row r="59" spans="1:18" ht="20.149999999999999" customHeight="1">
      <c r="A59" s="116">
        <v>37</v>
      </c>
      <c r="B59" s="206"/>
      <c r="C59" s="216"/>
      <c r="D59" s="118"/>
      <c r="E59" s="70"/>
      <c r="F59" s="71"/>
      <c r="G59" s="71"/>
      <c r="H59" s="72"/>
      <c r="I59" s="72"/>
      <c r="J59" s="73"/>
      <c r="K59" s="72"/>
      <c r="L59" s="73"/>
      <c r="M59" s="74"/>
      <c r="N59" s="220" t="str">
        <f t="shared" si="0"/>
        <v/>
      </c>
      <c r="O59" s="221"/>
      <c r="P59" s="75" t="s">
        <v>48</v>
      </c>
      <c r="R59" s="120"/>
    </row>
    <row r="60" spans="1:18" ht="20.149999999999999" customHeight="1">
      <c r="A60" s="116">
        <v>38</v>
      </c>
      <c r="B60" s="206"/>
      <c r="C60" s="216"/>
      <c r="D60" s="118"/>
      <c r="E60" s="70"/>
      <c r="F60" s="71"/>
      <c r="G60" s="71"/>
      <c r="H60" s="72"/>
      <c r="I60" s="72"/>
      <c r="J60" s="73"/>
      <c r="K60" s="72"/>
      <c r="L60" s="73"/>
      <c r="M60" s="74"/>
      <c r="N60" s="220" t="str">
        <f t="shared" si="0"/>
        <v/>
      </c>
      <c r="O60" s="221"/>
      <c r="P60" s="75" t="s">
        <v>48</v>
      </c>
      <c r="R60" s="120"/>
    </row>
    <row r="61" spans="1:18" ht="20.149999999999999" customHeight="1">
      <c r="A61" s="116">
        <v>39</v>
      </c>
      <c r="B61" s="206"/>
      <c r="C61" s="216"/>
      <c r="D61" s="118"/>
      <c r="E61" s="70"/>
      <c r="F61" s="71"/>
      <c r="G61" s="71"/>
      <c r="H61" s="72"/>
      <c r="I61" s="72"/>
      <c r="J61" s="73"/>
      <c r="K61" s="72"/>
      <c r="L61" s="73"/>
      <c r="M61" s="74"/>
      <c r="N61" s="220" t="str">
        <f t="shared" si="0"/>
        <v/>
      </c>
      <c r="O61" s="221"/>
      <c r="P61" s="75" t="s">
        <v>48</v>
      </c>
      <c r="R61" s="120"/>
    </row>
    <row r="62" spans="1:18" ht="20.149999999999999" customHeight="1">
      <c r="A62" s="116">
        <v>40</v>
      </c>
      <c r="B62" s="206"/>
      <c r="C62" s="216"/>
      <c r="D62" s="118"/>
      <c r="E62" s="70"/>
      <c r="F62" s="71"/>
      <c r="G62" s="71"/>
      <c r="H62" s="72"/>
      <c r="I62" s="72"/>
      <c r="J62" s="73"/>
      <c r="K62" s="72"/>
      <c r="L62" s="73"/>
      <c r="M62" s="74"/>
      <c r="N62" s="220" t="str">
        <f t="shared" si="0"/>
        <v/>
      </c>
      <c r="O62" s="221"/>
      <c r="P62" s="75" t="s">
        <v>48</v>
      </c>
      <c r="R62" s="120"/>
    </row>
    <row r="63" spans="1:18" ht="20.149999999999999" customHeight="1">
      <c r="A63" s="116">
        <v>41</v>
      </c>
      <c r="B63" s="206"/>
      <c r="C63" s="216"/>
      <c r="D63" s="118"/>
      <c r="E63" s="70"/>
      <c r="F63" s="71"/>
      <c r="G63" s="71"/>
      <c r="H63" s="72"/>
      <c r="I63" s="72"/>
      <c r="J63" s="73"/>
      <c r="K63" s="72"/>
      <c r="L63" s="73"/>
      <c r="M63" s="74"/>
      <c r="N63" s="220" t="str">
        <f t="shared" si="0"/>
        <v/>
      </c>
      <c r="O63" s="221"/>
      <c r="P63" s="75" t="s">
        <v>48</v>
      </c>
      <c r="R63" s="120"/>
    </row>
    <row r="64" spans="1:18" ht="20.149999999999999" customHeight="1">
      <c r="A64" s="116">
        <v>42</v>
      </c>
      <c r="B64" s="206"/>
      <c r="C64" s="216"/>
      <c r="D64" s="118"/>
      <c r="E64" s="70"/>
      <c r="F64" s="71"/>
      <c r="G64" s="71"/>
      <c r="H64" s="72"/>
      <c r="I64" s="72"/>
      <c r="J64" s="73"/>
      <c r="K64" s="72"/>
      <c r="L64" s="73"/>
      <c r="M64" s="74"/>
      <c r="N64" s="220" t="str">
        <f t="shared" si="0"/>
        <v/>
      </c>
      <c r="O64" s="221"/>
      <c r="P64" s="75" t="s">
        <v>48</v>
      </c>
      <c r="R64" s="120"/>
    </row>
    <row r="65" spans="1:18" ht="20.149999999999999" customHeight="1">
      <c r="A65" s="116">
        <v>43</v>
      </c>
      <c r="B65" s="206"/>
      <c r="C65" s="216"/>
      <c r="D65" s="118"/>
      <c r="E65" s="70"/>
      <c r="F65" s="71"/>
      <c r="G65" s="71"/>
      <c r="H65" s="72"/>
      <c r="I65" s="72"/>
      <c r="J65" s="73"/>
      <c r="K65" s="72"/>
      <c r="L65" s="73"/>
      <c r="M65" s="74"/>
      <c r="N65" s="220" t="str">
        <f t="shared" si="0"/>
        <v/>
      </c>
      <c r="O65" s="221"/>
      <c r="P65" s="75" t="s">
        <v>48</v>
      </c>
      <c r="R65" s="120"/>
    </row>
    <row r="66" spans="1:18" ht="20.149999999999999" customHeight="1">
      <c r="A66" s="116">
        <v>44</v>
      </c>
      <c r="B66" s="206"/>
      <c r="C66" s="216"/>
      <c r="D66" s="118"/>
      <c r="E66" s="70"/>
      <c r="F66" s="71"/>
      <c r="G66" s="71"/>
      <c r="H66" s="72"/>
      <c r="I66" s="72"/>
      <c r="J66" s="73"/>
      <c r="K66" s="72"/>
      <c r="L66" s="73"/>
      <c r="M66" s="74"/>
      <c r="N66" s="220" t="str">
        <f t="shared" si="0"/>
        <v/>
      </c>
      <c r="O66" s="221"/>
      <c r="P66" s="75" t="s">
        <v>48</v>
      </c>
      <c r="R66" s="120"/>
    </row>
    <row r="67" spans="1:18" ht="20.149999999999999" customHeight="1">
      <c r="A67" s="116">
        <v>45</v>
      </c>
      <c r="B67" s="206"/>
      <c r="C67" s="216"/>
      <c r="D67" s="118"/>
      <c r="E67" s="70"/>
      <c r="F67" s="71"/>
      <c r="G67" s="71"/>
      <c r="H67" s="72"/>
      <c r="I67" s="72"/>
      <c r="J67" s="73"/>
      <c r="K67" s="72"/>
      <c r="L67" s="73"/>
      <c r="M67" s="74"/>
      <c r="N67" s="220" t="str">
        <f t="shared" si="0"/>
        <v/>
      </c>
      <c r="O67" s="221"/>
      <c r="P67" s="75" t="s">
        <v>48</v>
      </c>
      <c r="R67" s="120"/>
    </row>
    <row r="68" spans="1:18" ht="20.149999999999999" customHeight="1">
      <c r="A68" s="116">
        <v>46</v>
      </c>
      <c r="B68" s="206"/>
      <c r="C68" s="216"/>
      <c r="D68" s="118"/>
      <c r="E68" s="70"/>
      <c r="F68" s="71"/>
      <c r="G68" s="71"/>
      <c r="H68" s="72"/>
      <c r="I68" s="72"/>
      <c r="J68" s="73"/>
      <c r="K68" s="72"/>
      <c r="L68" s="73"/>
      <c r="M68" s="74"/>
      <c r="N68" s="220" t="str">
        <f t="shared" si="0"/>
        <v/>
      </c>
      <c r="O68" s="221"/>
      <c r="P68" s="75" t="s">
        <v>48</v>
      </c>
      <c r="R68" s="120"/>
    </row>
    <row r="69" spans="1:18" ht="20.149999999999999" customHeight="1">
      <c r="A69" s="116">
        <v>47</v>
      </c>
      <c r="B69" s="206"/>
      <c r="C69" s="216"/>
      <c r="D69" s="118"/>
      <c r="E69" s="70"/>
      <c r="F69" s="71"/>
      <c r="G69" s="71"/>
      <c r="H69" s="72"/>
      <c r="I69" s="72"/>
      <c r="J69" s="73"/>
      <c r="K69" s="72"/>
      <c r="L69" s="73"/>
      <c r="M69" s="74"/>
      <c r="N69" s="220" t="str">
        <f t="shared" si="0"/>
        <v/>
      </c>
      <c r="O69" s="221"/>
      <c r="P69" s="75" t="s">
        <v>48</v>
      </c>
      <c r="R69" s="120"/>
    </row>
    <row r="70" spans="1:18" ht="20.149999999999999" customHeight="1">
      <c r="A70" s="116">
        <v>48</v>
      </c>
      <c r="B70" s="206"/>
      <c r="C70" s="216"/>
      <c r="D70" s="118"/>
      <c r="E70" s="70"/>
      <c r="F70" s="71"/>
      <c r="G70" s="71"/>
      <c r="H70" s="72"/>
      <c r="I70" s="72"/>
      <c r="J70" s="73"/>
      <c r="K70" s="72"/>
      <c r="L70" s="73"/>
      <c r="M70" s="74"/>
      <c r="N70" s="220" t="str">
        <f t="shared" si="0"/>
        <v/>
      </c>
      <c r="O70" s="221"/>
      <c r="P70" s="75" t="s">
        <v>48</v>
      </c>
      <c r="R70" s="120"/>
    </row>
    <row r="71" spans="1:18" ht="20.149999999999999" customHeight="1">
      <c r="A71" s="116">
        <v>49</v>
      </c>
      <c r="B71" s="206"/>
      <c r="C71" s="216"/>
      <c r="D71" s="118"/>
      <c r="E71" s="70"/>
      <c r="F71" s="71"/>
      <c r="G71" s="71"/>
      <c r="H71" s="72"/>
      <c r="I71" s="72"/>
      <c r="J71" s="73"/>
      <c r="K71" s="72"/>
      <c r="L71" s="73"/>
      <c r="M71" s="74"/>
      <c r="N71" s="220" t="str">
        <f t="shared" si="0"/>
        <v/>
      </c>
      <c r="O71" s="221"/>
      <c r="P71" s="75" t="s">
        <v>48</v>
      </c>
      <c r="R71" s="120"/>
    </row>
    <row r="72" spans="1:18" ht="20.149999999999999" customHeight="1">
      <c r="A72" s="116">
        <v>50</v>
      </c>
      <c r="B72" s="206"/>
      <c r="C72" s="222"/>
      <c r="D72" s="223"/>
      <c r="E72" s="76"/>
      <c r="F72" s="77"/>
      <c r="G72" s="77"/>
      <c r="H72" s="78"/>
      <c r="I72" s="78"/>
      <c r="J72" s="79"/>
      <c r="K72" s="78"/>
      <c r="L72" s="79"/>
      <c r="M72" s="80"/>
      <c r="N72" s="224" t="str">
        <f t="shared" si="0"/>
        <v/>
      </c>
      <c r="O72" s="225"/>
      <c r="P72" s="81" t="s">
        <v>48</v>
      </c>
      <c r="R72" s="120"/>
    </row>
    <row r="73" spans="1:18" ht="20.149999999999999" customHeight="1">
      <c r="B73" s="206"/>
      <c r="C73" s="207" t="s">
        <v>285</v>
      </c>
      <c r="D73" s="208"/>
      <c r="E73" s="259"/>
      <c r="F73" s="259"/>
      <c r="G73" s="259"/>
      <c r="H73" s="260"/>
      <c r="I73" s="260"/>
      <c r="J73" s="261"/>
      <c r="K73" s="260"/>
      <c r="L73" s="261"/>
      <c r="M73" s="262"/>
      <c r="N73" s="212"/>
      <c r="O73" s="213"/>
      <c r="P73" s="82"/>
      <c r="R73" s="226" t="s">
        <v>232</v>
      </c>
    </row>
    <row r="74" spans="1:18" ht="20.149999999999999" customHeight="1">
      <c r="A74" s="227">
        <v>1</v>
      </c>
      <c r="B74" s="206"/>
      <c r="C74" s="216"/>
      <c r="D74" s="118"/>
      <c r="E74" s="64"/>
      <c r="F74" s="65"/>
      <c r="G74" s="65"/>
      <c r="H74" s="66"/>
      <c r="I74" s="66"/>
      <c r="J74" s="67"/>
      <c r="K74" s="66"/>
      <c r="L74" s="67"/>
      <c r="M74" s="68"/>
      <c r="N74" s="217" t="str">
        <f>IF(ISNUMBER(H74),(ROUND(PRODUCT(H74,I74,K74,M74),0)),"")</f>
        <v/>
      </c>
      <c r="O74" s="218">
        <f>ROUNDDOWN(SUM(N74:N123)/1000,0)</f>
        <v>0</v>
      </c>
      <c r="P74" s="69" t="s">
        <v>48</v>
      </c>
      <c r="R74" s="219">
        <f>ROUNDDOWN(SUMIF(P74:P123,"課税対象外",N74:N123)/1000,0)</f>
        <v>0</v>
      </c>
    </row>
    <row r="75" spans="1:18" ht="20.149999999999999" customHeight="1">
      <c r="A75" s="227">
        <v>2</v>
      </c>
      <c r="B75" s="206"/>
      <c r="C75" s="216"/>
      <c r="D75" s="118"/>
      <c r="E75" s="70"/>
      <c r="F75" s="71"/>
      <c r="G75" s="71"/>
      <c r="H75" s="72"/>
      <c r="I75" s="72"/>
      <c r="J75" s="73"/>
      <c r="K75" s="72"/>
      <c r="L75" s="73"/>
      <c r="M75" s="74"/>
      <c r="N75" s="220" t="str">
        <f t="shared" ref="N75:N123" si="1">IF(ISNUMBER(H75),(ROUND(PRODUCT(H75,I75,K75,M75),0)),"")</f>
        <v/>
      </c>
      <c r="O75" s="221"/>
      <c r="P75" s="75" t="s">
        <v>48</v>
      </c>
      <c r="R75" s="120"/>
    </row>
    <row r="76" spans="1:18" ht="20.149999999999999" customHeight="1">
      <c r="A76" s="227">
        <v>3</v>
      </c>
      <c r="B76" s="206"/>
      <c r="C76" s="216"/>
      <c r="D76" s="118"/>
      <c r="E76" s="70"/>
      <c r="F76" s="71"/>
      <c r="G76" s="71"/>
      <c r="H76" s="72"/>
      <c r="I76" s="72"/>
      <c r="J76" s="73"/>
      <c r="K76" s="72"/>
      <c r="L76" s="73"/>
      <c r="M76" s="74"/>
      <c r="N76" s="220" t="str">
        <f t="shared" si="1"/>
        <v/>
      </c>
      <c r="O76" s="221"/>
      <c r="P76" s="75" t="s">
        <v>48</v>
      </c>
      <c r="R76" s="120"/>
    </row>
    <row r="77" spans="1:18" ht="20.149999999999999" customHeight="1">
      <c r="A77" s="227">
        <v>4</v>
      </c>
      <c r="B77" s="206"/>
      <c r="C77" s="216"/>
      <c r="D77" s="118"/>
      <c r="E77" s="70"/>
      <c r="F77" s="71"/>
      <c r="G77" s="71"/>
      <c r="H77" s="72"/>
      <c r="I77" s="72"/>
      <c r="J77" s="73"/>
      <c r="K77" s="72"/>
      <c r="L77" s="73"/>
      <c r="M77" s="74"/>
      <c r="N77" s="220" t="str">
        <f t="shared" si="1"/>
        <v/>
      </c>
      <c r="O77" s="221"/>
      <c r="P77" s="75" t="s">
        <v>48</v>
      </c>
      <c r="R77" s="120"/>
    </row>
    <row r="78" spans="1:18" ht="20.149999999999999" customHeight="1">
      <c r="A78" s="227">
        <v>5</v>
      </c>
      <c r="B78" s="206"/>
      <c r="C78" s="216"/>
      <c r="D78" s="118"/>
      <c r="E78" s="70"/>
      <c r="F78" s="71"/>
      <c r="G78" s="71"/>
      <c r="H78" s="72"/>
      <c r="I78" s="72"/>
      <c r="J78" s="73"/>
      <c r="K78" s="72"/>
      <c r="L78" s="73"/>
      <c r="M78" s="74"/>
      <c r="N78" s="220" t="str">
        <f t="shared" si="1"/>
        <v/>
      </c>
      <c r="O78" s="221"/>
      <c r="P78" s="75" t="s">
        <v>48</v>
      </c>
      <c r="R78" s="120"/>
    </row>
    <row r="79" spans="1:18" ht="20.149999999999999" customHeight="1">
      <c r="A79" s="227">
        <v>6</v>
      </c>
      <c r="B79" s="206"/>
      <c r="C79" s="216"/>
      <c r="D79" s="118"/>
      <c r="E79" s="70"/>
      <c r="F79" s="71"/>
      <c r="G79" s="71"/>
      <c r="H79" s="72"/>
      <c r="I79" s="72"/>
      <c r="J79" s="73"/>
      <c r="K79" s="72"/>
      <c r="L79" s="73"/>
      <c r="M79" s="74"/>
      <c r="N79" s="220" t="str">
        <f t="shared" si="1"/>
        <v/>
      </c>
      <c r="O79" s="221"/>
      <c r="P79" s="75" t="s">
        <v>48</v>
      </c>
      <c r="R79" s="120"/>
    </row>
    <row r="80" spans="1:18" ht="20.149999999999999" customHeight="1">
      <c r="A80" s="227">
        <v>7</v>
      </c>
      <c r="B80" s="206"/>
      <c r="C80" s="216"/>
      <c r="D80" s="118"/>
      <c r="E80" s="70"/>
      <c r="F80" s="71"/>
      <c r="G80" s="71"/>
      <c r="H80" s="72"/>
      <c r="I80" s="72"/>
      <c r="J80" s="73"/>
      <c r="K80" s="72"/>
      <c r="L80" s="73"/>
      <c r="M80" s="74"/>
      <c r="N80" s="220" t="str">
        <f t="shared" si="1"/>
        <v/>
      </c>
      <c r="O80" s="221"/>
      <c r="P80" s="75" t="s">
        <v>48</v>
      </c>
      <c r="R80" s="120"/>
    </row>
    <row r="81" spans="1:18" ht="20.149999999999999" customHeight="1">
      <c r="A81" s="227">
        <v>8</v>
      </c>
      <c r="B81" s="206"/>
      <c r="C81" s="216"/>
      <c r="D81" s="118"/>
      <c r="E81" s="70"/>
      <c r="F81" s="71"/>
      <c r="G81" s="71"/>
      <c r="H81" s="72"/>
      <c r="I81" s="72"/>
      <c r="J81" s="73"/>
      <c r="K81" s="72"/>
      <c r="L81" s="73"/>
      <c r="M81" s="74"/>
      <c r="N81" s="220" t="str">
        <f t="shared" si="1"/>
        <v/>
      </c>
      <c r="O81" s="221"/>
      <c r="P81" s="75" t="s">
        <v>48</v>
      </c>
      <c r="R81" s="120"/>
    </row>
    <row r="82" spans="1:18" ht="20.149999999999999" customHeight="1">
      <c r="A82" s="227">
        <v>9</v>
      </c>
      <c r="B82" s="206"/>
      <c r="C82" s="216"/>
      <c r="D82" s="118"/>
      <c r="E82" s="70"/>
      <c r="F82" s="71"/>
      <c r="G82" s="71"/>
      <c r="H82" s="72"/>
      <c r="I82" s="72"/>
      <c r="J82" s="73"/>
      <c r="K82" s="72"/>
      <c r="L82" s="73"/>
      <c r="M82" s="74"/>
      <c r="N82" s="220" t="str">
        <f t="shared" si="1"/>
        <v/>
      </c>
      <c r="O82" s="221"/>
      <c r="P82" s="75" t="s">
        <v>48</v>
      </c>
      <c r="R82" s="120"/>
    </row>
    <row r="83" spans="1:18" ht="20.149999999999999" customHeight="1">
      <c r="A83" s="227">
        <v>10</v>
      </c>
      <c r="B83" s="206"/>
      <c r="C83" s="216"/>
      <c r="D83" s="118"/>
      <c r="E83" s="70"/>
      <c r="F83" s="71"/>
      <c r="G83" s="71"/>
      <c r="H83" s="72"/>
      <c r="I83" s="72"/>
      <c r="J83" s="73"/>
      <c r="K83" s="72"/>
      <c r="L83" s="73"/>
      <c r="M83" s="74"/>
      <c r="N83" s="220" t="str">
        <f t="shared" si="1"/>
        <v/>
      </c>
      <c r="O83" s="221"/>
      <c r="P83" s="75" t="s">
        <v>48</v>
      </c>
      <c r="R83" s="120"/>
    </row>
    <row r="84" spans="1:18" ht="20.149999999999999" customHeight="1">
      <c r="A84" s="227">
        <v>11</v>
      </c>
      <c r="B84" s="206"/>
      <c r="C84" s="216"/>
      <c r="D84" s="118"/>
      <c r="E84" s="70"/>
      <c r="F84" s="71"/>
      <c r="G84" s="71"/>
      <c r="H84" s="72"/>
      <c r="I84" s="72"/>
      <c r="J84" s="73"/>
      <c r="K84" s="72"/>
      <c r="L84" s="73"/>
      <c r="M84" s="74"/>
      <c r="N84" s="220" t="str">
        <f t="shared" si="1"/>
        <v/>
      </c>
      <c r="O84" s="221"/>
      <c r="P84" s="75" t="s">
        <v>48</v>
      </c>
      <c r="R84" s="120"/>
    </row>
    <row r="85" spans="1:18" ht="20.149999999999999" customHeight="1">
      <c r="A85" s="227">
        <v>12</v>
      </c>
      <c r="B85" s="206"/>
      <c r="C85" s="216"/>
      <c r="D85" s="118"/>
      <c r="E85" s="70"/>
      <c r="F85" s="71"/>
      <c r="G85" s="71"/>
      <c r="H85" s="72"/>
      <c r="I85" s="72"/>
      <c r="J85" s="73"/>
      <c r="K85" s="72"/>
      <c r="L85" s="73"/>
      <c r="M85" s="74"/>
      <c r="N85" s="220" t="str">
        <f t="shared" si="1"/>
        <v/>
      </c>
      <c r="O85" s="221"/>
      <c r="P85" s="75" t="s">
        <v>48</v>
      </c>
      <c r="R85" s="120"/>
    </row>
    <row r="86" spans="1:18" ht="20.149999999999999" customHeight="1">
      <c r="A86" s="227">
        <v>13</v>
      </c>
      <c r="B86" s="206"/>
      <c r="C86" s="216"/>
      <c r="D86" s="118"/>
      <c r="E86" s="70"/>
      <c r="F86" s="71"/>
      <c r="G86" s="71"/>
      <c r="H86" s="72"/>
      <c r="I86" s="72"/>
      <c r="J86" s="73"/>
      <c r="K86" s="72"/>
      <c r="L86" s="73"/>
      <c r="M86" s="74"/>
      <c r="N86" s="220" t="str">
        <f t="shared" si="1"/>
        <v/>
      </c>
      <c r="O86" s="221"/>
      <c r="P86" s="75" t="s">
        <v>48</v>
      </c>
      <c r="R86" s="120"/>
    </row>
    <row r="87" spans="1:18" ht="20.149999999999999" customHeight="1">
      <c r="A87" s="227">
        <v>14</v>
      </c>
      <c r="B87" s="206"/>
      <c r="C87" s="216"/>
      <c r="D87" s="118"/>
      <c r="E87" s="70"/>
      <c r="F87" s="71"/>
      <c r="G87" s="71"/>
      <c r="H87" s="72"/>
      <c r="I87" s="72"/>
      <c r="J87" s="73"/>
      <c r="K87" s="72"/>
      <c r="L87" s="73"/>
      <c r="M87" s="74"/>
      <c r="N87" s="220" t="str">
        <f t="shared" si="1"/>
        <v/>
      </c>
      <c r="O87" s="221"/>
      <c r="P87" s="75" t="s">
        <v>48</v>
      </c>
      <c r="R87" s="120"/>
    </row>
    <row r="88" spans="1:18" ht="20.149999999999999" customHeight="1">
      <c r="A88" s="227">
        <v>15</v>
      </c>
      <c r="B88" s="206"/>
      <c r="C88" s="216"/>
      <c r="D88" s="118"/>
      <c r="E88" s="70"/>
      <c r="F88" s="71"/>
      <c r="G88" s="71"/>
      <c r="H88" s="72"/>
      <c r="I88" s="72"/>
      <c r="J88" s="73"/>
      <c r="K88" s="72"/>
      <c r="L88" s="73"/>
      <c r="M88" s="74"/>
      <c r="N88" s="220" t="str">
        <f t="shared" si="1"/>
        <v/>
      </c>
      <c r="O88" s="221"/>
      <c r="P88" s="75" t="s">
        <v>48</v>
      </c>
      <c r="R88" s="120"/>
    </row>
    <row r="89" spans="1:18" ht="20.149999999999999" customHeight="1">
      <c r="A89" s="227">
        <v>16</v>
      </c>
      <c r="B89" s="206"/>
      <c r="C89" s="216"/>
      <c r="D89" s="118"/>
      <c r="E89" s="70"/>
      <c r="F89" s="71"/>
      <c r="G89" s="71"/>
      <c r="H89" s="72"/>
      <c r="I89" s="72"/>
      <c r="J89" s="73"/>
      <c r="K89" s="72"/>
      <c r="L89" s="73"/>
      <c r="M89" s="74"/>
      <c r="N89" s="220" t="str">
        <f t="shared" si="1"/>
        <v/>
      </c>
      <c r="O89" s="221"/>
      <c r="P89" s="75" t="s">
        <v>48</v>
      </c>
      <c r="R89" s="120"/>
    </row>
    <row r="90" spans="1:18" ht="20.149999999999999" customHeight="1">
      <c r="A90" s="227">
        <v>17</v>
      </c>
      <c r="B90" s="206"/>
      <c r="C90" s="216"/>
      <c r="D90" s="118"/>
      <c r="E90" s="70"/>
      <c r="F90" s="71"/>
      <c r="G90" s="71"/>
      <c r="H90" s="72"/>
      <c r="I90" s="72"/>
      <c r="J90" s="73"/>
      <c r="K90" s="72"/>
      <c r="L90" s="73"/>
      <c r="M90" s="74"/>
      <c r="N90" s="220" t="str">
        <f t="shared" si="1"/>
        <v/>
      </c>
      <c r="O90" s="221"/>
      <c r="P90" s="75" t="s">
        <v>48</v>
      </c>
      <c r="R90" s="120"/>
    </row>
    <row r="91" spans="1:18" ht="20.149999999999999" customHeight="1">
      <c r="A91" s="227">
        <v>18</v>
      </c>
      <c r="B91" s="206"/>
      <c r="C91" s="216"/>
      <c r="D91" s="118"/>
      <c r="E91" s="70"/>
      <c r="F91" s="71"/>
      <c r="G91" s="71"/>
      <c r="H91" s="72"/>
      <c r="I91" s="72"/>
      <c r="J91" s="73"/>
      <c r="K91" s="72"/>
      <c r="L91" s="73"/>
      <c r="M91" s="74"/>
      <c r="N91" s="220" t="str">
        <f t="shared" si="1"/>
        <v/>
      </c>
      <c r="O91" s="221"/>
      <c r="P91" s="75" t="s">
        <v>48</v>
      </c>
      <c r="R91" s="120"/>
    </row>
    <row r="92" spans="1:18" ht="20.149999999999999" customHeight="1">
      <c r="A92" s="227">
        <v>19</v>
      </c>
      <c r="B92" s="206"/>
      <c r="C92" s="216"/>
      <c r="D92" s="118"/>
      <c r="E92" s="70"/>
      <c r="F92" s="71"/>
      <c r="G92" s="71"/>
      <c r="H92" s="72"/>
      <c r="I92" s="72"/>
      <c r="J92" s="73"/>
      <c r="K92" s="72"/>
      <c r="L92" s="73"/>
      <c r="M92" s="74"/>
      <c r="N92" s="220" t="str">
        <f t="shared" si="1"/>
        <v/>
      </c>
      <c r="O92" s="221"/>
      <c r="P92" s="75" t="s">
        <v>48</v>
      </c>
      <c r="R92" s="120"/>
    </row>
    <row r="93" spans="1:18" ht="20.149999999999999" customHeight="1">
      <c r="A93" s="227">
        <v>20</v>
      </c>
      <c r="B93" s="206"/>
      <c r="C93" s="216"/>
      <c r="D93" s="118"/>
      <c r="E93" s="70"/>
      <c r="F93" s="71"/>
      <c r="G93" s="71"/>
      <c r="H93" s="72"/>
      <c r="I93" s="72"/>
      <c r="J93" s="73"/>
      <c r="K93" s="72"/>
      <c r="L93" s="73"/>
      <c r="M93" s="74"/>
      <c r="N93" s="220" t="str">
        <f t="shared" si="1"/>
        <v/>
      </c>
      <c r="O93" s="221"/>
      <c r="P93" s="75" t="s">
        <v>48</v>
      </c>
      <c r="R93" s="120"/>
    </row>
    <row r="94" spans="1:18" ht="20.149999999999999" customHeight="1">
      <c r="A94" s="227">
        <v>21</v>
      </c>
      <c r="B94" s="206"/>
      <c r="C94" s="216"/>
      <c r="D94" s="118"/>
      <c r="E94" s="70"/>
      <c r="F94" s="71"/>
      <c r="G94" s="71"/>
      <c r="H94" s="72"/>
      <c r="I94" s="72"/>
      <c r="J94" s="73"/>
      <c r="K94" s="72"/>
      <c r="L94" s="73"/>
      <c r="M94" s="74"/>
      <c r="N94" s="220" t="str">
        <f t="shared" si="1"/>
        <v/>
      </c>
      <c r="O94" s="221"/>
      <c r="P94" s="75" t="s">
        <v>48</v>
      </c>
      <c r="R94" s="120"/>
    </row>
    <row r="95" spans="1:18" ht="20.149999999999999" customHeight="1">
      <c r="A95" s="227">
        <v>22</v>
      </c>
      <c r="B95" s="206"/>
      <c r="C95" s="216"/>
      <c r="D95" s="118"/>
      <c r="E95" s="70"/>
      <c r="F95" s="71"/>
      <c r="G95" s="71"/>
      <c r="H95" s="72"/>
      <c r="I95" s="72"/>
      <c r="J95" s="73"/>
      <c r="K95" s="72"/>
      <c r="L95" s="73"/>
      <c r="M95" s="74"/>
      <c r="N95" s="220" t="str">
        <f t="shared" si="1"/>
        <v/>
      </c>
      <c r="O95" s="221"/>
      <c r="P95" s="75" t="s">
        <v>48</v>
      </c>
      <c r="R95" s="120"/>
    </row>
    <row r="96" spans="1:18" ht="20.149999999999999" customHeight="1">
      <c r="A96" s="227">
        <v>23</v>
      </c>
      <c r="B96" s="206"/>
      <c r="C96" s="216"/>
      <c r="D96" s="118"/>
      <c r="E96" s="70"/>
      <c r="F96" s="71"/>
      <c r="G96" s="71"/>
      <c r="H96" s="72"/>
      <c r="I96" s="72"/>
      <c r="J96" s="73"/>
      <c r="K96" s="72"/>
      <c r="L96" s="73"/>
      <c r="M96" s="74"/>
      <c r="N96" s="220" t="str">
        <f t="shared" si="1"/>
        <v/>
      </c>
      <c r="O96" s="221"/>
      <c r="P96" s="75" t="s">
        <v>48</v>
      </c>
      <c r="R96" s="120"/>
    </row>
    <row r="97" spans="1:18" ht="20.149999999999999" customHeight="1">
      <c r="A97" s="227">
        <v>24</v>
      </c>
      <c r="B97" s="206"/>
      <c r="C97" s="216"/>
      <c r="D97" s="118"/>
      <c r="E97" s="70"/>
      <c r="F97" s="71"/>
      <c r="G97" s="71"/>
      <c r="H97" s="72"/>
      <c r="I97" s="72"/>
      <c r="J97" s="73"/>
      <c r="K97" s="72"/>
      <c r="L97" s="73"/>
      <c r="M97" s="74"/>
      <c r="N97" s="220" t="str">
        <f t="shared" si="1"/>
        <v/>
      </c>
      <c r="O97" s="221"/>
      <c r="P97" s="75" t="s">
        <v>48</v>
      </c>
      <c r="R97" s="120"/>
    </row>
    <row r="98" spans="1:18" ht="20.149999999999999" customHeight="1">
      <c r="A98" s="227">
        <v>25</v>
      </c>
      <c r="B98" s="206"/>
      <c r="C98" s="216"/>
      <c r="D98" s="118"/>
      <c r="E98" s="70"/>
      <c r="F98" s="71"/>
      <c r="G98" s="71"/>
      <c r="H98" s="72"/>
      <c r="I98" s="72"/>
      <c r="J98" s="73"/>
      <c r="K98" s="72"/>
      <c r="L98" s="73"/>
      <c r="M98" s="74"/>
      <c r="N98" s="220" t="str">
        <f t="shared" si="1"/>
        <v/>
      </c>
      <c r="O98" s="221"/>
      <c r="P98" s="75" t="s">
        <v>48</v>
      </c>
      <c r="R98" s="120"/>
    </row>
    <row r="99" spans="1:18" ht="20.149999999999999" customHeight="1">
      <c r="A99" s="227">
        <v>26</v>
      </c>
      <c r="B99" s="206"/>
      <c r="C99" s="216"/>
      <c r="D99" s="118"/>
      <c r="E99" s="70"/>
      <c r="F99" s="71"/>
      <c r="G99" s="71"/>
      <c r="H99" s="72"/>
      <c r="I99" s="72"/>
      <c r="J99" s="73"/>
      <c r="K99" s="72"/>
      <c r="L99" s="73"/>
      <c r="M99" s="74"/>
      <c r="N99" s="220" t="str">
        <f t="shared" si="1"/>
        <v/>
      </c>
      <c r="O99" s="221"/>
      <c r="P99" s="75" t="s">
        <v>48</v>
      </c>
      <c r="R99" s="120"/>
    </row>
    <row r="100" spans="1:18" ht="20.149999999999999" customHeight="1">
      <c r="A100" s="227">
        <v>27</v>
      </c>
      <c r="B100" s="206"/>
      <c r="C100" s="216"/>
      <c r="D100" s="118"/>
      <c r="E100" s="70"/>
      <c r="F100" s="71"/>
      <c r="G100" s="71"/>
      <c r="H100" s="72"/>
      <c r="I100" s="72"/>
      <c r="J100" s="73"/>
      <c r="K100" s="72"/>
      <c r="L100" s="73"/>
      <c r="M100" s="74"/>
      <c r="N100" s="220" t="str">
        <f t="shared" si="1"/>
        <v/>
      </c>
      <c r="O100" s="221"/>
      <c r="P100" s="75" t="s">
        <v>48</v>
      </c>
      <c r="R100" s="120"/>
    </row>
    <row r="101" spans="1:18" ht="20.149999999999999" customHeight="1">
      <c r="A101" s="227">
        <v>28</v>
      </c>
      <c r="B101" s="206"/>
      <c r="C101" s="216"/>
      <c r="D101" s="118"/>
      <c r="E101" s="70"/>
      <c r="F101" s="71"/>
      <c r="G101" s="71"/>
      <c r="H101" s="72"/>
      <c r="I101" s="72"/>
      <c r="J101" s="73"/>
      <c r="K101" s="72"/>
      <c r="L101" s="73"/>
      <c r="M101" s="74"/>
      <c r="N101" s="220" t="str">
        <f t="shared" si="1"/>
        <v/>
      </c>
      <c r="O101" s="221"/>
      <c r="P101" s="75" t="s">
        <v>48</v>
      </c>
      <c r="R101" s="120"/>
    </row>
    <row r="102" spans="1:18" ht="20.149999999999999" customHeight="1">
      <c r="A102" s="227">
        <v>29</v>
      </c>
      <c r="B102" s="206"/>
      <c r="C102" s="216"/>
      <c r="D102" s="118"/>
      <c r="E102" s="70"/>
      <c r="F102" s="71"/>
      <c r="G102" s="71"/>
      <c r="H102" s="72"/>
      <c r="I102" s="72"/>
      <c r="J102" s="73"/>
      <c r="K102" s="72"/>
      <c r="L102" s="73"/>
      <c r="M102" s="74"/>
      <c r="N102" s="220" t="str">
        <f t="shared" si="1"/>
        <v/>
      </c>
      <c r="O102" s="221"/>
      <c r="P102" s="75" t="s">
        <v>48</v>
      </c>
      <c r="R102" s="120"/>
    </row>
    <row r="103" spans="1:18" ht="20.149999999999999" customHeight="1">
      <c r="A103" s="227">
        <v>30</v>
      </c>
      <c r="B103" s="206"/>
      <c r="C103" s="216"/>
      <c r="D103" s="118"/>
      <c r="E103" s="70"/>
      <c r="F103" s="71"/>
      <c r="G103" s="71"/>
      <c r="H103" s="72"/>
      <c r="I103" s="72"/>
      <c r="J103" s="73"/>
      <c r="K103" s="72"/>
      <c r="L103" s="73"/>
      <c r="M103" s="74"/>
      <c r="N103" s="220" t="str">
        <f t="shared" si="1"/>
        <v/>
      </c>
      <c r="O103" s="221"/>
      <c r="P103" s="75" t="s">
        <v>48</v>
      </c>
      <c r="R103" s="120"/>
    </row>
    <row r="104" spans="1:18" ht="20.149999999999999" customHeight="1">
      <c r="A104" s="227">
        <v>31</v>
      </c>
      <c r="B104" s="206"/>
      <c r="C104" s="216"/>
      <c r="D104" s="118"/>
      <c r="E104" s="70"/>
      <c r="F104" s="71"/>
      <c r="G104" s="71"/>
      <c r="H104" s="72"/>
      <c r="I104" s="72"/>
      <c r="J104" s="73"/>
      <c r="K104" s="72"/>
      <c r="L104" s="73"/>
      <c r="M104" s="74"/>
      <c r="N104" s="220" t="str">
        <f t="shared" si="1"/>
        <v/>
      </c>
      <c r="O104" s="221"/>
      <c r="P104" s="75" t="s">
        <v>48</v>
      </c>
      <c r="R104" s="120"/>
    </row>
    <row r="105" spans="1:18" ht="20.149999999999999" customHeight="1">
      <c r="A105" s="227">
        <v>32</v>
      </c>
      <c r="B105" s="206"/>
      <c r="C105" s="216"/>
      <c r="D105" s="118"/>
      <c r="E105" s="70"/>
      <c r="F105" s="71"/>
      <c r="G105" s="71"/>
      <c r="H105" s="72"/>
      <c r="I105" s="72"/>
      <c r="J105" s="73"/>
      <c r="K105" s="72"/>
      <c r="L105" s="73"/>
      <c r="M105" s="74"/>
      <c r="N105" s="220" t="str">
        <f t="shared" si="1"/>
        <v/>
      </c>
      <c r="O105" s="221"/>
      <c r="P105" s="75" t="s">
        <v>48</v>
      </c>
      <c r="R105" s="120"/>
    </row>
    <row r="106" spans="1:18" ht="20.149999999999999" customHeight="1">
      <c r="A106" s="227">
        <v>33</v>
      </c>
      <c r="B106" s="206"/>
      <c r="C106" s="216"/>
      <c r="D106" s="118"/>
      <c r="E106" s="70"/>
      <c r="F106" s="71"/>
      <c r="G106" s="71"/>
      <c r="H106" s="72"/>
      <c r="I106" s="72"/>
      <c r="J106" s="73"/>
      <c r="K106" s="72"/>
      <c r="L106" s="73"/>
      <c r="M106" s="74"/>
      <c r="N106" s="220" t="str">
        <f t="shared" si="1"/>
        <v/>
      </c>
      <c r="O106" s="221"/>
      <c r="P106" s="75" t="s">
        <v>48</v>
      </c>
      <c r="R106" s="120"/>
    </row>
    <row r="107" spans="1:18" ht="20.149999999999999" customHeight="1">
      <c r="A107" s="227">
        <v>34</v>
      </c>
      <c r="B107" s="206"/>
      <c r="C107" s="216"/>
      <c r="D107" s="118"/>
      <c r="E107" s="70"/>
      <c r="F107" s="71"/>
      <c r="G107" s="71"/>
      <c r="H107" s="72"/>
      <c r="I107" s="72"/>
      <c r="J107" s="73"/>
      <c r="K107" s="72"/>
      <c r="L107" s="73"/>
      <c r="M107" s="74"/>
      <c r="N107" s="220" t="str">
        <f t="shared" si="1"/>
        <v/>
      </c>
      <c r="O107" s="221"/>
      <c r="P107" s="75" t="s">
        <v>48</v>
      </c>
      <c r="R107" s="120"/>
    </row>
    <row r="108" spans="1:18" ht="20.149999999999999" customHeight="1">
      <c r="A108" s="227">
        <v>35</v>
      </c>
      <c r="B108" s="206"/>
      <c r="C108" s="216"/>
      <c r="D108" s="118"/>
      <c r="E108" s="70"/>
      <c r="F108" s="71"/>
      <c r="G108" s="71"/>
      <c r="H108" s="72"/>
      <c r="I108" s="72"/>
      <c r="J108" s="73"/>
      <c r="K108" s="72"/>
      <c r="L108" s="73"/>
      <c r="M108" s="74"/>
      <c r="N108" s="220" t="str">
        <f t="shared" si="1"/>
        <v/>
      </c>
      <c r="O108" s="221"/>
      <c r="P108" s="75" t="s">
        <v>48</v>
      </c>
      <c r="R108" s="120"/>
    </row>
    <row r="109" spans="1:18" ht="20.149999999999999" customHeight="1">
      <c r="A109" s="227">
        <v>36</v>
      </c>
      <c r="B109" s="206"/>
      <c r="C109" s="216"/>
      <c r="D109" s="118"/>
      <c r="E109" s="70"/>
      <c r="F109" s="71"/>
      <c r="G109" s="71"/>
      <c r="H109" s="72"/>
      <c r="I109" s="72"/>
      <c r="J109" s="73"/>
      <c r="K109" s="72"/>
      <c r="L109" s="73"/>
      <c r="M109" s="74"/>
      <c r="N109" s="220" t="str">
        <f t="shared" si="1"/>
        <v/>
      </c>
      <c r="O109" s="221"/>
      <c r="P109" s="75" t="s">
        <v>48</v>
      </c>
      <c r="R109" s="120"/>
    </row>
    <row r="110" spans="1:18" ht="20.149999999999999" customHeight="1">
      <c r="A110" s="227">
        <v>37</v>
      </c>
      <c r="B110" s="206"/>
      <c r="C110" s="216"/>
      <c r="D110" s="118"/>
      <c r="E110" s="70"/>
      <c r="F110" s="71"/>
      <c r="G110" s="71"/>
      <c r="H110" s="72"/>
      <c r="I110" s="72"/>
      <c r="J110" s="73"/>
      <c r="K110" s="72"/>
      <c r="L110" s="73"/>
      <c r="M110" s="74"/>
      <c r="N110" s="220" t="str">
        <f t="shared" si="1"/>
        <v/>
      </c>
      <c r="O110" s="221"/>
      <c r="P110" s="75" t="s">
        <v>48</v>
      </c>
      <c r="R110" s="120"/>
    </row>
    <row r="111" spans="1:18" ht="20.149999999999999" customHeight="1">
      <c r="A111" s="227">
        <v>38</v>
      </c>
      <c r="B111" s="206"/>
      <c r="C111" s="216"/>
      <c r="D111" s="118"/>
      <c r="E111" s="70"/>
      <c r="F111" s="71"/>
      <c r="G111" s="71"/>
      <c r="H111" s="72"/>
      <c r="I111" s="72"/>
      <c r="J111" s="73"/>
      <c r="K111" s="72"/>
      <c r="L111" s="73"/>
      <c r="M111" s="74"/>
      <c r="N111" s="220" t="str">
        <f t="shared" si="1"/>
        <v/>
      </c>
      <c r="O111" s="221"/>
      <c r="P111" s="75" t="s">
        <v>48</v>
      </c>
      <c r="R111" s="120"/>
    </row>
    <row r="112" spans="1:18" ht="20.149999999999999" customHeight="1">
      <c r="A112" s="227">
        <v>39</v>
      </c>
      <c r="B112" s="206"/>
      <c r="C112" s="216"/>
      <c r="D112" s="118"/>
      <c r="E112" s="70"/>
      <c r="F112" s="71"/>
      <c r="G112" s="71"/>
      <c r="H112" s="72"/>
      <c r="I112" s="72"/>
      <c r="J112" s="73"/>
      <c r="K112" s="72"/>
      <c r="L112" s="73"/>
      <c r="M112" s="74"/>
      <c r="N112" s="220" t="str">
        <f t="shared" si="1"/>
        <v/>
      </c>
      <c r="O112" s="221"/>
      <c r="P112" s="75" t="s">
        <v>48</v>
      </c>
      <c r="R112" s="120"/>
    </row>
    <row r="113" spans="1:18" ht="20.149999999999999" customHeight="1">
      <c r="A113" s="227">
        <v>40</v>
      </c>
      <c r="B113" s="206"/>
      <c r="C113" s="216"/>
      <c r="D113" s="118"/>
      <c r="E113" s="70"/>
      <c r="F113" s="71"/>
      <c r="G113" s="71"/>
      <c r="H113" s="72"/>
      <c r="I113" s="72"/>
      <c r="J113" s="73"/>
      <c r="K113" s="72"/>
      <c r="L113" s="73"/>
      <c r="M113" s="74"/>
      <c r="N113" s="220" t="str">
        <f t="shared" si="1"/>
        <v/>
      </c>
      <c r="O113" s="221"/>
      <c r="P113" s="75" t="s">
        <v>48</v>
      </c>
      <c r="R113" s="120"/>
    </row>
    <row r="114" spans="1:18" ht="20.149999999999999" customHeight="1">
      <c r="A114" s="227">
        <v>41</v>
      </c>
      <c r="B114" s="206"/>
      <c r="C114" s="216"/>
      <c r="D114" s="118"/>
      <c r="E114" s="70"/>
      <c r="F114" s="71"/>
      <c r="G114" s="71"/>
      <c r="H114" s="72"/>
      <c r="I114" s="72"/>
      <c r="J114" s="73"/>
      <c r="K114" s="72"/>
      <c r="L114" s="73"/>
      <c r="M114" s="74"/>
      <c r="N114" s="220" t="str">
        <f t="shared" si="1"/>
        <v/>
      </c>
      <c r="O114" s="221"/>
      <c r="P114" s="75" t="s">
        <v>48</v>
      </c>
      <c r="R114" s="120"/>
    </row>
    <row r="115" spans="1:18" ht="20.149999999999999" customHeight="1">
      <c r="A115" s="227">
        <v>42</v>
      </c>
      <c r="B115" s="206"/>
      <c r="C115" s="216"/>
      <c r="D115" s="118"/>
      <c r="E115" s="70"/>
      <c r="F115" s="71"/>
      <c r="G115" s="71"/>
      <c r="H115" s="72"/>
      <c r="I115" s="72"/>
      <c r="J115" s="73"/>
      <c r="K115" s="72"/>
      <c r="L115" s="73"/>
      <c r="M115" s="74"/>
      <c r="N115" s="220" t="str">
        <f t="shared" si="1"/>
        <v/>
      </c>
      <c r="O115" s="221"/>
      <c r="P115" s="75" t="s">
        <v>48</v>
      </c>
      <c r="R115" s="120"/>
    </row>
    <row r="116" spans="1:18" ht="20.149999999999999" customHeight="1">
      <c r="A116" s="227">
        <v>43</v>
      </c>
      <c r="B116" s="206"/>
      <c r="C116" s="216"/>
      <c r="D116" s="118"/>
      <c r="E116" s="70"/>
      <c r="F116" s="71"/>
      <c r="G116" s="71"/>
      <c r="H116" s="72"/>
      <c r="I116" s="72"/>
      <c r="J116" s="73"/>
      <c r="K116" s="72"/>
      <c r="L116" s="73"/>
      <c r="M116" s="74"/>
      <c r="N116" s="220" t="str">
        <f t="shared" si="1"/>
        <v/>
      </c>
      <c r="O116" s="221"/>
      <c r="P116" s="75" t="s">
        <v>48</v>
      </c>
      <c r="R116" s="120"/>
    </row>
    <row r="117" spans="1:18" ht="20.149999999999999" customHeight="1">
      <c r="A117" s="227">
        <v>44</v>
      </c>
      <c r="B117" s="206"/>
      <c r="C117" s="216"/>
      <c r="D117" s="118"/>
      <c r="E117" s="70"/>
      <c r="F117" s="71"/>
      <c r="G117" s="71"/>
      <c r="H117" s="72"/>
      <c r="I117" s="72"/>
      <c r="J117" s="73"/>
      <c r="K117" s="72"/>
      <c r="L117" s="73"/>
      <c r="M117" s="74"/>
      <c r="N117" s="220" t="str">
        <f t="shared" si="1"/>
        <v/>
      </c>
      <c r="O117" s="221"/>
      <c r="P117" s="75" t="s">
        <v>48</v>
      </c>
      <c r="R117" s="120"/>
    </row>
    <row r="118" spans="1:18" ht="20.149999999999999" customHeight="1">
      <c r="A118" s="227">
        <v>45</v>
      </c>
      <c r="B118" s="206"/>
      <c r="C118" s="216"/>
      <c r="D118" s="118"/>
      <c r="E118" s="70"/>
      <c r="F118" s="71"/>
      <c r="G118" s="71"/>
      <c r="H118" s="72"/>
      <c r="I118" s="72"/>
      <c r="J118" s="73"/>
      <c r="K118" s="72"/>
      <c r="L118" s="73"/>
      <c r="M118" s="74"/>
      <c r="N118" s="220" t="str">
        <f t="shared" si="1"/>
        <v/>
      </c>
      <c r="O118" s="221"/>
      <c r="P118" s="75" t="s">
        <v>48</v>
      </c>
      <c r="R118" s="120"/>
    </row>
    <row r="119" spans="1:18" ht="20.149999999999999" customHeight="1">
      <c r="A119" s="227">
        <v>46</v>
      </c>
      <c r="B119" s="206"/>
      <c r="C119" s="216"/>
      <c r="D119" s="118"/>
      <c r="E119" s="70"/>
      <c r="F119" s="71"/>
      <c r="G119" s="71"/>
      <c r="H119" s="72"/>
      <c r="I119" s="72"/>
      <c r="J119" s="73"/>
      <c r="K119" s="72"/>
      <c r="L119" s="73"/>
      <c r="M119" s="74"/>
      <c r="N119" s="220" t="str">
        <f t="shared" si="1"/>
        <v/>
      </c>
      <c r="O119" s="221"/>
      <c r="P119" s="75" t="s">
        <v>48</v>
      </c>
      <c r="R119" s="120"/>
    </row>
    <row r="120" spans="1:18" ht="20.149999999999999" customHeight="1">
      <c r="A120" s="227">
        <v>47</v>
      </c>
      <c r="B120" s="206"/>
      <c r="C120" s="216"/>
      <c r="D120" s="118"/>
      <c r="E120" s="70"/>
      <c r="F120" s="71"/>
      <c r="G120" s="71"/>
      <c r="H120" s="72"/>
      <c r="I120" s="72"/>
      <c r="J120" s="73"/>
      <c r="K120" s="72"/>
      <c r="L120" s="73"/>
      <c r="M120" s="74"/>
      <c r="N120" s="220" t="str">
        <f t="shared" si="1"/>
        <v/>
      </c>
      <c r="O120" s="221"/>
      <c r="P120" s="75" t="s">
        <v>48</v>
      </c>
      <c r="R120" s="120"/>
    </row>
    <row r="121" spans="1:18" ht="20.149999999999999" customHeight="1">
      <c r="A121" s="227">
        <v>48</v>
      </c>
      <c r="B121" s="206"/>
      <c r="C121" s="216"/>
      <c r="D121" s="118"/>
      <c r="E121" s="70"/>
      <c r="F121" s="71"/>
      <c r="G121" s="71"/>
      <c r="H121" s="72"/>
      <c r="I121" s="72"/>
      <c r="J121" s="73"/>
      <c r="K121" s="72"/>
      <c r="L121" s="73"/>
      <c r="M121" s="74"/>
      <c r="N121" s="220" t="str">
        <f t="shared" si="1"/>
        <v/>
      </c>
      <c r="O121" s="221"/>
      <c r="P121" s="75" t="s">
        <v>48</v>
      </c>
      <c r="R121" s="120"/>
    </row>
    <row r="122" spans="1:18" ht="20.149999999999999" customHeight="1">
      <c r="A122" s="227">
        <v>49</v>
      </c>
      <c r="B122" s="206"/>
      <c r="C122" s="216"/>
      <c r="D122" s="118"/>
      <c r="E122" s="70"/>
      <c r="F122" s="71"/>
      <c r="G122" s="71"/>
      <c r="H122" s="72"/>
      <c r="I122" s="72"/>
      <c r="J122" s="73"/>
      <c r="K122" s="72"/>
      <c r="L122" s="73"/>
      <c r="M122" s="74"/>
      <c r="N122" s="220" t="str">
        <f t="shared" si="1"/>
        <v/>
      </c>
      <c r="O122" s="221"/>
      <c r="P122" s="75" t="s">
        <v>48</v>
      </c>
      <c r="R122" s="120"/>
    </row>
    <row r="123" spans="1:18" ht="20.149999999999999" customHeight="1">
      <c r="A123" s="227">
        <v>50</v>
      </c>
      <c r="B123" s="228"/>
      <c r="C123" s="222"/>
      <c r="D123" s="223"/>
      <c r="E123" s="76"/>
      <c r="F123" s="77"/>
      <c r="G123" s="77"/>
      <c r="H123" s="78"/>
      <c r="I123" s="78"/>
      <c r="J123" s="79"/>
      <c r="K123" s="78"/>
      <c r="L123" s="79"/>
      <c r="M123" s="80"/>
      <c r="N123" s="229" t="str">
        <f t="shared" si="1"/>
        <v/>
      </c>
      <c r="O123" s="225"/>
      <c r="P123" s="81" t="s">
        <v>48</v>
      </c>
      <c r="R123" s="120"/>
    </row>
    <row r="124" spans="1:18" ht="20.149999999999999" customHeight="1">
      <c r="B124" s="231" t="s">
        <v>327</v>
      </c>
      <c r="C124" s="232"/>
      <c r="D124" s="233"/>
      <c r="E124" s="263"/>
      <c r="F124" s="263"/>
      <c r="G124" s="263"/>
      <c r="H124" s="264"/>
      <c r="I124" s="264"/>
      <c r="J124" s="265"/>
      <c r="K124" s="264"/>
      <c r="L124" s="265"/>
      <c r="M124" s="266"/>
      <c r="N124" s="234"/>
      <c r="O124" s="235"/>
      <c r="P124" s="83"/>
      <c r="R124" s="291" t="s">
        <v>368</v>
      </c>
    </row>
    <row r="125" spans="1:18" ht="20.149999999999999" customHeight="1">
      <c r="A125" s="116">
        <v>1</v>
      </c>
      <c r="B125" s="206"/>
      <c r="C125" s="236"/>
      <c r="D125" s="237"/>
      <c r="E125" s="84"/>
      <c r="F125" s="65"/>
      <c r="G125" s="65"/>
      <c r="H125" s="66"/>
      <c r="I125" s="66"/>
      <c r="J125" s="67"/>
      <c r="K125" s="66"/>
      <c r="L125" s="67"/>
      <c r="M125" s="68"/>
      <c r="N125" s="217" t="str">
        <f>IF(ISNUMBER(H125),(ROUND(PRODUCT(H125,I125,K125,M125),0)),"")</f>
        <v/>
      </c>
      <c r="O125" s="238">
        <f>ROUNDDOWN((N145-N147)/1000,0)</f>
        <v>0</v>
      </c>
      <c r="P125" s="69" t="s">
        <v>48</v>
      </c>
      <c r="R125" s="188">
        <f>ROUNDDOWN(H15*0.1,0)</f>
        <v>0</v>
      </c>
    </row>
    <row r="126" spans="1:18" ht="20.149999999999999" customHeight="1">
      <c r="A126" s="116">
        <v>2</v>
      </c>
      <c r="B126" s="206"/>
      <c r="C126" s="236"/>
      <c r="D126" s="237"/>
      <c r="E126" s="85"/>
      <c r="F126" s="71"/>
      <c r="G126" s="71"/>
      <c r="H126" s="72"/>
      <c r="I126" s="72"/>
      <c r="J126" s="73"/>
      <c r="K126" s="72"/>
      <c r="L126" s="73"/>
      <c r="M126" s="74"/>
      <c r="N126" s="220" t="str">
        <f t="shared" ref="N126:N144" si="2">IF(ISNUMBER(H126),(ROUND(PRODUCT(H126,I126,K126,M126),0)),"")</f>
        <v/>
      </c>
      <c r="O126" s="239"/>
      <c r="P126" s="75" t="s">
        <v>48</v>
      </c>
    </row>
    <row r="127" spans="1:18" ht="20.149999999999999" customHeight="1">
      <c r="A127" s="116">
        <v>3</v>
      </c>
      <c r="B127" s="206"/>
      <c r="C127" s="236"/>
      <c r="D127" s="237"/>
      <c r="E127" s="85"/>
      <c r="F127" s="71"/>
      <c r="G127" s="71"/>
      <c r="H127" s="72"/>
      <c r="I127" s="72"/>
      <c r="J127" s="73"/>
      <c r="K127" s="72"/>
      <c r="L127" s="73"/>
      <c r="M127" s="74"/>
      <c r="N127" s="220" t="str">
        <f t="shared" si="2"/>
        <v/>
      </c>
      <c r="O127" s="221"/>
      <c r="P127" s="75" t="s">
        <v>48</v>
      </c>
    </row>
    <row r="128" spans="1:18" ht="20.149999999999999" customHeight="1">
      <c r="A128" s="116">
        <v>4</v>
      </c>
      <c r="B128" s="206"/>
      <c r="C128" s="236"/>
      <c r="D128" s="237"/>
      <c r="E128" s="85"/>
      <c r="F128" s="71"/>
      <c r="G128" s="71"/>
      <c r="H128" s="72"/>
      <c r="I128" s="72"/>
      <c r="J128" s="73"/>
      <c r="K128" s="72"/>
      <c r="L128" s="73"/>
      <c r="M128" s="74"/>
      <c r="N128" s="220" t="str">
        <f t="shared" si="2"/>
        <v/>
      </c>
      <c r="O128" s="221"/>
      <c r="P128" s="75" t="s">
        <v>48</v>
      </c>
    </row>
    <row r="129" spans="1:16" ht="20.149999999999999" customHeight="1">
      <c r="A129" s="116">
        <v>5</v>
      </c>
      <c r="B129" s="206"/>
      <c r="C129" s="236"/>
      <c r="D129" s="237"/>
      <c r="E129" s="85"/>
      <c r="F129" s="71"/>
      <c r="G129" s="71"/>
      <c r="H129" s="72"/>
      <c r="I129" s="72"/>
      <c r="J129" s="73"/>
      <c r="K129" s="72"/>
      <c r="L129" s="73"/>
      <c r="M129" s="74"/>
      <c r="N129" s="220" t="str">
        <f t="shared" si="2"/>
        <v/>
      </c>
      <c r="O129" s="221"/>
      <c r="P129" s="75" t="s">
        <v>48</v>
      </c>
    </row>
    <row r="130" spans="1:16" ht="20.149999999999999" customHeight="1">
      <c r="A130" s="116">
        <v>6</v>
      </c>
      <c r="B130" s="206"/>
      <c r="C130" s="236"/>
      <c r="D130" s="237"/>
      <c r="E130" s="85"/>
      <c r="F130" s="71"/>
      <c r="G130" s="71"/>
      <c r="H130" s="72"/>
      <c r="I130" s="72"/>
      <c r="J130" s="73"/>
      <c r="K130" s="72"/>
      <c r="L130" s="73"/>
      <c r="M130" s="74"/>
      <c r="N130" s="220" t="str">
        <f t="shared" si="2"/>
        <v/>
      </c>
      <c r="O130" s="221"/>
      <c r="P130" s="75" t="s">
        <v>48</v>
      </c>
    </row>
    <row r="131" spans="1:16" ht="20.149999999999999" customHeight="1">
      <c r="A131" s="116">
        <v>7</v>
      </c>
      <c r="B131" s="206"/>
      <c r="C131" s="236"/>
      <c r="D131" s="237"/>
      <c r="E131" s="85"/>
      <c r="F131" s="71"/>
      <c r="G131" s="71"/>
      <c r="H131" s="72"/>
      <c r="I131" s="72"/>
      <c r="J131" s="73"/>
      <c r="K131" s="72"/>
      <c r="L131" s="73"/>
      <c r="M131" s="74"/>
      <c r="N131" s="220" t="str">
        <f t="shared" si="2"/>
        <v/>
      </c>
      <c r="O131" s="221"/>
      <c r="P131" s="75" t="s">
        <v>48</v>
      </c>
    </row>
    <row r="132" spans="1:16" ht="20.149999999999999" customHeight="1">
      <c r="A132" s="116">
        <v>8</v>
      </c>
      <c r="B132" s="206"/>
      <c r="C132" s="236"/>
      <c r="D132" s="237"/>
      <c r="E132" s="85"/>
      <c r="F132" s="71"/>
      <c r="G132" s="71"/>
      <c r="H132" s="72"/>
      <c r="I132" s="72"/>
      <c r="J132" s="73"/>
      <c r="K132" s="72"/>
      <c r="L132" s="73"/>
      <c r="M132" s="74"/>
      <c r="N132" s="220" t="str">
        <f t="shared" si="2"/>
        <v/>
      </c>
      <c r="O132" s="221"/>
      <c r="P132" s="75" t="s">
        <v>48</v>
      </c>
    </row>
    <row r="133" spans="1:16" ht="20.149999999999999" customHeight="1">
      <c r="A133" s="116">
        <v>9</v>
      </c>
      <c r="B133" s="206"/>
      <c r="C133" s="236"/>
      <c r="D133" s="237"/>
      <c r="E133" s="85"/>
      <c r="F133" s="71"/>
      <c r="G133" s="71"/>
      <c r="H133" s="72"/>
      <c r="I133" s="72"/>
      <c r="J133" s="73"/>
      <c r="K133" s="72"/>
      <c r="L133" s="73"/>
      <c r="M133" s="74"/>
      <c r="N133" s="220" t="str">
        <f t="shared" si="2"/>
        <v/>
      </c>
      <c r="O133" s="221"/>
      <c r="P133" s="75" t="s">
        <v>48</v>
      </c>
    </row>
    <row r="134" spans="1:16" ht="20.149999999999999" customHeight="1">
      <c r="A134" s="116">
        <v>10</v>
      </c>
      <c r="B134" s="206"/>
      <c r="C134" s="236"/>
      <c r="D134" s="237"/>
      <c r="E134" s="85"/>
      <c r="F134" s="71"/>
      <c r="G134" s="71"/>
      <c r="H134" s="72"/>
      <c r="I134" s="72"/>
      <c r="J134" s="73"/>
      <c r="K134" s="72"/>
      <c r="L134" s="73"/>
      <c r="M134" s="74"/>
      <c r="N134" s="220" t="str">
        <f t="shared" si="2"/>
        <v/>
      </c>
      <c r="O134" s="221"/>
      <c r="P134" s="75" t="s">
        <v>48</v>
      </c>
    </row>
    <row r="135" spans="1:16" ht="20.149999999999999" customHeight="1">
      <c r="A135" s="116">
        <v>11</v>
      </c>
      <c r="B135" s="206"/>
      <c r="C135" s="236"/>
      <c r="D135" s="237"/>
      <c r="E135" s="85"/>
      <c r="F135" s="71"/>
      <c r="G135" s="71"/>
      <c r="H135" s="72"/>
      <c r="I135" s="72"/>
      <c r="J135" s="73"/>
      <c r="K135" s="72"/>
      <c r="L135" s="73"/>
      <c r="M135" s="74"/>
      <c r="N135" s="220" t="str">
        <f t="shared" si="2"/>
        <v/>
      </c>
      <c r="O135" s="221"/>
      <c r="P135" s="75" t="s">
        <v>48</v>
      </c>
    </row>
    <row r="136" spans="1:16" ht="20.149999999999999" customHeight="1">
      <c r="A136" s="116">
        <v>12</v>
      </c>
      <c r="B136" s="206"/>
      <c r="C136" s="236"/>
      <c r="D136" s="237"/>
      <c r="E136" s="85"/>
      <c r="F136" s="71"/>
      <c r="G136" s="71"/>
      <c r="H136" s="72"/>
      <c r="I136" s="72"/>
      <c r="J136" s="73"/>
      <c r="K136" s="72"/>
      <c r="L136" s="73"/>
      <c r="M136" s="74"/>
      <c r="N136" s="220" t="str">
        <f t="shared" si="2"/>
        <v/>
      </c>
      <c r="O136" s="221"/>
      <c r="P136" s="75" t="s">
        <v>48</v>
      </c>
    </row>
    <row r="137" spans="1:16" ht="20.149999999999999" customHeight="1">
      <c r="A137" s="116">
        <v>13</v>
      </c>
      <c r="B137" s="206"/>
      <c r="C137" s="236"/>
      <c r="D137" s="237"/>
      <c r="E137" s="85"/>
      <c r="F137" s="71"/>
      <c r="G137" s="71"/>
      <c r="H137" s="72"/>
      <c r="I137" s="72"/>
      <c r="J137" s="73"/>
      <c r="K137" s="72"/>
      <c r="L137" s="73"/>
      <c r="M137" s="74"/>
      <c r="N137" s="220" t="str">
        <f t="shared" si="2"/>
        <v/>
      </c>
      <c r="O137" s="221"/>
      <c r="P137" s="75" t="s">
        <v>48</v>
      </c>
    </row>
    <row r="138" spans="1:16" ht="20.149999999999999" customHeight="1">
      <c r="A138" s="116">
        <v>14</v>
      </c>
      <c r="B138" s="206"/>
      <c r="C138" s="236"/>
      <c r="D138" s="237"/>
      <c r="E138" s="85"/>
      <c r="F138" s="71"/>
      <c r="G138" s="71"/>
      <c r="H138" s="72"/>
      <c r="I138" s="72"/>
      <c r="J138" s="73"/>
      <c r="K138" s="72"/>
      <c r="L138" s="73"/>
      <c r="M138" s="74"/>
      <c r="N138" s="220" t="str">
        <f t="shared" si="2"/>
        <v/>
      </c>
      <c r="O138" s="221"/>
      <c r="P138" s="75" t="s">
        <v>48</v>
      </c>
    </row>
    <row r="139" spans="1:16" ht="20.149999999999999" customHeight="1">
      <c r="A139" s="116">
        <v>15</v>
      </c>
      <c r="B139" s="206"/>
      <c r="C139" s="236"/>
      <c r="D139" s="237"/>
      <c r="E139" s="85"/>
      <c r="F139" s="71"/>
      <c r="G139" s="71"/>
      <c r="H139" s="72"/>
      <c r="I139" s="72"/>
      <c r="J139" s="73"/>
      <c r="K139" s="72"/>
      <c r="L139" s="73"/>
      <c r="M139" s="74"/>
      <c r="N139" s="220" t="str">
        <f t="shared" si="2"/>
        <v/>
      </c>
      <c r="O139" s="221"/>
      <c r="P139" s="75" t="s">
        <v>48</v>
      </c>
    </row>
    <row r="140" spans="1:16" ht="20.149999999999999" customHeight="1">
      <c r="A140" s="116">
        <v>16</v>
      </c>
      <c r="B140" s="206"/>
      <c r="C140" s="236"/>
      <c r="D140" s="237"/>
      <c r="E140" s="85"/>
      <c r="F140" s="71"/>
      <c r="G140" s="71"/>
      <c r="H140" s="72"/>
      <c r="I140" s="72"/>
      <c r="J140" s="73"/>
      <c r="K140" s="72"/>
      <c r="L140" s="73"/>
      <c r="M140" s="74"/>
      <c r="N140" s="220" t="str">
        <f t="shared" si="2"/>
        <v/>
      </c>
      <c r="O140" s="221"/>
      <c r="P140" s="75" t="s">
        <v>48</v>
      </c>
    </row>
    <row r="141" spans="1:16" ht="20.149999999999999" customHeight="1">
      <c r="A141" s="116">
        <v>17</v>
      </c>
      <c r="B141" s="206"/>
      <c r="C141" s="236"/>
      <c r="D141" s="237"/>
      <c r="E141" s="85"/>
      <c r="F141" s="71"/>
      <c r="G141" s="71"/>
      <c r="H141" s="72"/>
      <c r="I141" s="72"/>
      <c r="J141" s="73"/>
      <c r="K141" s="72"/>
      <c r="L141" s="73"/>
      <c r="M141" s="74"/>
      <c r="N141" s="220" t="str">
        <f t="shared" si="2"/>
        <v/>
      </c>
      <c r="O141" s="221"/>
      <c r="P141" s="75" t="s">
        <v>48</v>
      </c>
    </row>
    <row r="142" spans="1:16" ht="20.149999999999999" customHeight="1">
      <c r="A142" s="116">
        <v>18</v>
      </c>
      <c r="B142" s="206"/>
      <c r="C142" s="236"/>
      <c r="D142" s="237"/>
      <c r="E142" s="85"/>
      <c r="F142" s="71"/>
      <c r="G142" s="71"/>
      <c r="H142" s="72"/>
      <c r="I142" s="72"/>
      <c r="J142" s="73"/>
      <c r="K142" s="72"/>
      <c r="L142" s="73"/>
      <c r="M142" s="74"/>
      <c r="N142" s="220" t="str">
        <f t="shared" si="2"/>
        <v/>
      </c>
      <c r="O142" s="221"/>
      <c r="P142" s="75" t="s">
        <v>48</v>
      </c>
    </row>
    <row r="143" spans="1:16" ht="20.149999999999999" customHeight="1">
      <c r="A143" s="116">
        <v>19</v>
      </c>
      <c r="B143" s="206"/>
      <c r="C143" s="236"/>
      <c r="D143" s="237"/>
      <c r="E143" s="85"/>
      <c r="F143" s="71"/>
      <c r="G143" s="71"/>
      <c r="H143" s="72"/>
      <c r="I143" s="72"/>
      <c r="J143" s="73"/>
      <c r="K143" s="72"/>
      <c r="L143" s="73"/>
      <c r="M143" s="74"/>
      <c r="N143" s="220" t="str">
        <f t="shared" si="2"/>
        <v/>
      </c>
      <c r="O143" s="221"/>
      <c r="P143" s="75" t="s">
        <v>48</v>
      </c>
    </row>
    <row r="144" spans="1:16" ht="20.149999999999999" customHeight="1">
      <c r="A144" s="116">
        <v>20</v>
      </c>
      <c r="B144" s="228"/>
      <c r="C144" s="240"/>
      <c r="D144" s="237"/>
      <c r="E144" s="86"/>
      <c r="F144" s="77"/>
      <c r="G144" s="77"/>
      <c r="H144" s="78"/>
      <c r="I144" s="78"/>
      <c r="J144" s="79"/>
      <c r="K144" s="78"/>
      <c r="L144" s="79"/>
      <c r="M144" s="80"/>
      <c r="N144" s="224" t="str">
        <f t="shared" si="2"/>
        <v/>
      </c>
      <c r="O144" s="225"/>
      <c r="P144" s="81" t="s">
        <v>48</v>
      </c>
    </row>
    <row r="145" spans="1:18" s="252" customFormat="1" ht="20.149999999999999" customHeight="1">
      <c r="A145" s="116"/>
      <c r="B145" s="206"/>
      <c r="C145" s="241"/>
      <c r="D145" s="242"/>
      <c r="E145" s="243"/>
      <c r="F145" s="244"/>
      <c r="G145" s="245" t="s">
        <v>369</v>
      </c>
      <c r="H145" s="246"/>
      <c r="I145" s="247"/>
      <c r="J145" s="248"/>
      <c r="K145" s="247"/>
      <c r="L145" s="248"/>
      <c r="M145" s="249"/>
      <c r="N145" s="250">
        <f>SUM(N125:N144)</f>
        <v>0</v>
      </c>
      <c r="O145" s="221"/>
      <c r="P145" s="251"/>
      <c r="Q145" s="116"/>
      <c r="R145" s="116"/>
    </row>
    <row r="146" spans="1:18" s="252" customFormat="1" ht="20.149999999999999" customHeight="1">
      <c r="A146" s="116"/>
      <c r="B146" s="206"/>
      <c r="C146" s="241"/>
      <c r="D146" s="242"/>
      <c r="E146" s="243"/>
      <c r="F146" s="244"/>
      <c r="G146" s="245" t="s">
        <v>331</v>
      </c>
      <c r="H146" s="246"/>
      <c r="I146" s="247"/>
      <c r="J146" s="248"/>
      <c r="K146" s="247"/>
      <c r="L146" s="248"/>
      <c r="M146" s="249"/>
      <c r="N146" s="250">
        <f>SUMIF(P125:P144,"課税対象外",N125:N144)</f>
        <v>0</v>
      </c>
      <c r="O146" s="221"/>
      <c r="P146" s="251"/>
      <c r="Q146" s="116"/>
      <c r="R146" s="116"/>
    </row>
    <row r="147" spans="1:18" s="252" customFormat="1" ht="20.149999999999999" customHeight="1">
      <c r="A147" s="116"/>
      <c r="B147" s="228"/>
      <c r="C147" s="253"/>
      <c r="D147" s="254"/>
      <c r="E147" s="243"/>
      <c r="F147" s="244"/>
      <c r="G147" s="245" t="s">
        <v>332</v>
      </c>
      <c r="H147" s="246"/>
      <c r="I147" s="247"/>
      <c r="J147" s="248"/>
      <c r="K147" s="247"/>
      <c r="L147" s="248"/>
      <c r="M147" s="249"/>
      <c r="N147" s="255">
        <f>IF(R13="1",ROUNDDOWN((N145-N146)*10/110,0),0)</f>
        <v>0</v>
      </c>
      <c r="O147" s="225"/>
      <c r="P147" s="256"/>
      <c r="Q147" s="116"/>
      <c r="R147" s="116"/>
    </row>
    <row r="148" spans="1:18" ht="20.149999999999999" customHeight="1">
      <c r="B148" s="116" t="s">
        <v>256</v>
      </c>
    </row>
  </sheetData>
  <mergeCells count="7">
    <mergeCell ref="I20:J20"/>
    <mergeCell ref="K20:L20"/>
    <mergeCell ref="I3:P3"/>
    <mergeCell ref="B5:E5"/>
    <mergeCell ref="C10:G10"/>
    <mergeCell ref="C9:G9"/>
    <mergeCell ref="J17:M17"/>
  </mergeCells>
  <phoneticPr fontId="7"/>
  <conditionalFormatting sqref="P125 P23:P27 P53:P77 P104:P123 P88 P136:P144">
    <cfRule type="expression" dxfId="49" priority="13">
      <formula>$R$13="2"</formula>
    </cfRule>
  </conditionalFormatting>
  <conditionalFormatting sqref="P38:P52">
    <cfRule type="expression" dxfId="48" priority="11">
      <formula>$R$13="2"</formula>
    </cfRule>
  </conditionalFormatting>
  <conditionalFormatting sqref="P28:P37">
    <cfRule type="expression" dxfId="47" priority="10">
      <formula>$R$13="2"</formula>
    </cfRule>
  </conditionalFormatting>
  <conditionalFormatting sqref="P89:P103">
    <cfRule type="expression" dxfId="46" priority="9">
      <formula>$R$13="2"</formula>
    </cfRule>
  </conditionalFormatting>
  <conditionalFormatting sqref="P78">
    <cfRule type="expression" dxfId="45" priority="8">
      <formula>$R$13="2"</formula>
    </cfRule>
  </conditionalFormatting>
  <conditionalFormatting sqref="P79:P87">
    <cfRule type="expression" dxfId="44" priority="7">
      <formula>$R$13="2"</formula>
    </cfRule>
  </conditionalFormatting>
  <conditionalFormatting sqref="P126:P130">
    <cfRule type="expression" dxfId="43" priority="6">
      <formula>$R$13="2"</formula>
    </cfRule>
  </conditionalFormatting>
  <conditionalFormatting sqref="P131:P135">
    <cfRule type="expression" dxfId="42" priority="5">
      <formula>$R$13="2"</formula>
    </cfRule>
  </conditionalFormatting>
  <conditionalFormatting sqref="G5">
    <cfRule type="containsText" dxfId="41" priority="1" operator="containsText" text="要選択">
      <formula>NOT(ISERROR(SEARCH("要選択",G5)))</formula>
    </cfRule>
    <cfRule type="containsText" dxfId="40" priority="2" operator="containsText" text="要入力">
      <formula>NOT(ISERROR(SEARCH("要入力",G5)))</formula>
    </cfRule>
  </conditionalFormatting>
  <dataValidations xWindow="182" yWindow="490" count="16">
    <dataValidation type="decimal" allowBlank="1" showInputMessage="1" showErrorMessage="1" sqref="M124 M148:M1048576 M18:M22 M73 M14:M16 M8:M11" xr:uid="{00000000-0002-0000-0400-000000000000}">
      <formula1>0</formula1>
      <formula2>99999999999999</formula2>
    </dataValidation>
    <dataValidation imeMode="hiragana" allowBlank="1" showInputMessage="1" showErrorMessage="1" prompt="人、枚、件等を単位を入力" sqref="J23:J72 J74:J123 J125:J147" xr:uid="{00000000-0002-0000-0400-000001000000}"/>
    <dataValidation imeMode="hiragana" allowBlank="1" showInputMessage="1" showErrorMessage="1" prompt="回、日、泊等の単位を入力。" sqref="L23:L72 L74:L123 L125:L147" xr:uid="{00000000-0002-0000-0400-000002000000}"/>
    <dataValidation type="decimal" imeMode="off" allowBlank="1" showInputMessage="1" showErrorMessage="1" prompt="消費税、為替レート等を入力" sqref="M23:M72 M74:M123 M125:M147" xr:uid="{00000000-0002-0000-0400-000003000000}">
      <formula1>0</formula1>
      <formula2>99999999999999</formula2>
    </dataValidation>
    <dataValidation imeMode="halfAlpha" allowBlank="1" showInputMessage="1" showErrorMessage="1" sqref="H148:I65569" xr:uid="{00000000-0002-0000-0400-000004000000}"/>
    <dataValidation type="whole" imeMode="halfAlpha" operator="greaterThanOrEqual" allowBlank="1" showInputMessage="1" showErrorMessage="1" sqref="H21:I22" xr:uid="{00000000-0002-0000-0400-000005000000}">
      <formula1>0</formula1>
    </dataValidation>
    <dataValidation imeMode="hiragana" allowBlank="1" showInputMessage="1" showErrorMessage="1" sqref="D14:F21 E12:F13 P20:P22 E22:F22 P73 P124 C22:D123 E148:E1048576 E73:F73 D6:F8 D11:F11 D1:F4 F124:F1048576 D124:D1048576 E124" xr:uid="{00000000-0002-0000-0400-000006000000}"/>
    <dataValidation type="list" imeMode="hiragana" allowBlank="1" showInputMessage="1" showErrorMessage="1" prompt="該当する細目を選択" sqref="E23:E72" xr:uid="{00000000-0002-0000-0400-000007000000}">
      <formula1>文芸費</formula1>
    </dataValidation>
    <dataValidation type="list" imeMode="hiragana" allowBlank="1" showInputMessage="1" showErrorMessage="1" sqref="E125:E144" xr:uid="{00000000-0002-0000-0400-000008000000}">
      <formula1>感染症対策経費</formula1>
    </dataValidation>
    <dataValidation type="list" allowBlank="1" showInputMessage="1" showErrorMessage="1" sqref="P74:P123 P23:P72 P125:P144" xr:uid="{00000000-0002-0000-0400-000009000000}">
      <formula1>"―,課税対象外"</formula1>
    </dataValidation>
    <dataValidation type="textLength" operator="lessThanOrEqual" allowBlank="1" showInputMessage="1" showErrorMessage="1" errorTitle="文字数超過" error="30字以下で入力してください。" sqref="G21:G22 G148:G65569" xr:uid="{00000000-0002-0000-0400-00000A000000}">
      <formula1>30</formula1>
    </dataValidation>
    <dataValidation type="list" imeMode="hiragana" allowBlank="1" showInputMessage="1" showErrorMessage="1" prompt="該当する細目を選択" sqref="E74:E123" xr:uid="{00000000-0002-0000-0400-00000B000000}">
      <formula1>旅費</formula1>
    </dataValidation>
    <dataValidation imeMode="off" allowBlank="1" showInputMessage="1" showErrorMessage="1" sqref="K4:K11 K1:K2 K14:K1048576" xr:uid="{00000000-0002-0000-0400-00000C000000}"/>
    <dataValidation type="list" allowBlank="1" showInputMessage="1" showErrorMessage="1" sqref="G5" xr:uid="{00000000-0002-0000-0400-00000F000000}">
      <formula1>"1 課税事業者,2 免税事業者及び簡易課税事業者,3 課税事業者ではあるが、その他条件により消費税等仕入控除調整を行わない事業者"</formula1>
    </dataValidation>
    <dataValidation imeMode="halfAlpha" operator="greaterThanOrEqual" allowBlank="1" showInputMessage="1" showErrorMessage="1" sqref="I23:I147" xr:uid="{00000000-0002-0000-0400-00000D000000}"/>
    <dataValidation imeMode="off" operator="greaterThanOrEqual" allowBlank="1" showInputMessage="1" showErrorMessage="1" sqref="H23:H147" xr:uid="{00000000-0002-0000-0400-00000E000000}"/>
  </dataValidations>
  <printOptions horizontalCentered="1"/>
  <pageMargins left="0.59055118110236227" right="0.59055118110236227" top="0.59055118110236227" bottom="0.39370078740157483" header="0.19685039370078741" footer="0"/>
  <pageSetup paperSize="9" scale="48" fitToHeight="0" orientation="portrait" r:id="rId1"/>
  <headerFooter scaleWithDoc="0">
    <oddFooter>&amp;R&amp;"ＭＳ ゴシック,標準"&amp;12整理番号：（事務局記入欄）</oddFooter>
  </headerFooter>
  <rowBreaks count="1" manualBreakCount="1">
    <brk id="72" min="1"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1" tint="0.499984740745262"/>
    <pageSetUpPr fitToPage="1"/>
  </sheetPr>
  <dimension ref="A1:X84"/>
  <sheetViews>
    <sheetView view="pageBreakPreview" zoomScale="60" zoomScaleNormal="90" workbookViewId="0">
      <pane ySplit="1" topLeftCell="A40" activePane="bottomLeft" state="frozen"/>
      <selection activeCell="B6" sqref="B6"/>
      <selection pane="bottomLeft" sqref="A1:XFD1048576"/>
    </sheetView>
  </sheetViews>
  <sheetFormatPr defaultColWidth="9" defaultRowHeight="18"/>
  <cols>
    <col min="1" max="2" width="15.58203125" style="2" customWidth="1"/>
    <col min="3" max="3" width="20.58203125" style="12" customWidth="1"/>
    <col min="4" max="4" width="47" style="2" customWidth="1"/>
    <col min="5" max="5" width="9" style="2"/>
    <col min="6" max="24" width="9" style="3"/>
    <col min="25" max="16384" width="9" style="2"/>
  </cols>
  <sheetData>
    <row r="1" spans="1:4">
      <c r="A1" s="5" t="s">
        <v>6</v>
      </c>
      <c r="B1" s="5" t="s">
        <v>7</v>
      </c>
      <c r="C1" s="8" t="s">
        <v>225</v>
      </c>
      <c r="D1" s="7" t="s">
        <v>5</v>
      </c>
    </row>
    <row r="2" spans="1:4">
      <c r="A2" s="6" t="s">
        <v>162</v>
      </c>
      <c r="B2" s="6" t="s">
        <v>164</v>
      </c>
      <c r="C2" s="9" t="s">
        <v>165</v>
      </c>
      <c r="D2" s="4"/>
    </row>
    <row r="3" spans="1:4">
      <c r="A3" s="1" t="s">
        <v>162</v>
      </c>
      <c r="B3" s="6" t="s">
        <v>164</v>
      </c>
      <c r="C3" s="9" t="s">
        <v>166</v>
      </c>
      <c r="D3" s="4"/>
    </row>
    <row r="4" spans="1:4">
      <c r="A4" s="1" t="s">
        <v>162</v>
      </c>
      <c r="B4" s="6" t="s">
        <v>201</v>
      </c>
      <c r="C4" s="9" t="s">
        <v>234</v>
      </c>
      <c r="D4" s="4"/>
    </row>
    <row r="5" spans="1:4">
      <c r="A5" s="1" t="s">
        <v>162</v>
      </c>
      <c r="B5" s="6" t="s">
        <v>160</v>
      </c>
      <c r="C5" s="9" t="s">
        <v>233</v>
      </c>
      <c r="D5" s="4"/>
    </row>
    <row r="6" spans="1:4">
      <c r="A6" s="1" t="s">
        <v>162</v>
      </c>
      <c r="B6" s="1" t="s">
        <v>201</v>
      </c>
      <c r="C6" s="9" t="s">
        <v>172</v>
      </c>
      <c r="D6" s="4"/>
    </row>
    <row r="7" spans="1:4">
      <c r="A7" s="1" t="s">
        <v>162</v>
      </c>
      <c r="B7" s="1" t="s">
        <v>201</v>
      </c>
      <c r="C7" s="9" t="s">
        <v>170</v>
      </c>
      <c r="D7" s="4"/>
    </row>
    <row r="8" spans="1:4">
      <c r="A8" s="1" t="s">
        <v>162</v>
      </c>
      <c r="B8" s="1" t="s">
        <v>201</v>
      </c>
      <c r="C8" s="9" t="s">
        <v>171</v>
      </c>
      <c r="D8" s="4"/>
    </row>
    <row r="9" spans="1:4">
      <c r="A9" s="1" t="s">
        <v>162</v>
      </c>
      <c r="B9" s="1" t="s">
        <v>160</v>
      </c>
      <c r="C9" s="9" t="s">
        <v>235</v>
      </c>
      <c r="D9" s="4"/>
    </row>
    <row r="10" spans="1:4">
      <c r="A10" s="1" t="s">
        <v>162</v>
      </c>
      <c r="B10" s="1" t="s">
        <v>160</v>
      </c>
      <c r="C10" s="9" t="s">
        <v>236</v>
      </c>
      <c r="D10" s="4"/>
    </row>
    <row r="11" spans="1:4">
      <c r="A11" s="1" t="s">
        <v>162</v>
      </c>
      <c r="B11" s="1" t="s">
        <v>201</v>
      </c>
      <c r="C11" s="9" t="s">
        <v>167</v>
      </c>
      <c r="D11" s="4"/>
    </row>
    <row r="12" spans="1:4">
      <c r="A12" s="1" t="s">
        <v>162</v>
      </c>
      <c r="B12" s="1" t="s">
        <v>201</v>
      </c>
      <c r="C12" s="9" t="s">
        <v>168</v>
      </c>
      <c r="D12" s="4"/>
    </row>
    <row r="13" spans="1:4">
      <c r="A13" s="1" t="s">
        <v>162</v>
      </c>
      <c r="B13" s="1" t="s">
        <v>160</v>
      </c>
      <c r="C13" s="9" t="s">
        <v>248</v>
      </c>
      <c r="D13" s="4"/>
    </row>
    <row r="14" spans="1:4">
      <c r="A14" s="1" t="s">
        <v>162</v>
      </c>
      <c r="B14" s="1" t="s">
        <v>201</v>
      </c>
      <c r="C14" s="9" t="s">
        <v>169</v>
      </c>
      <c r="D14" s="4"/>
    </row>
    <row r="15" spans="1:4">
      <c r="A15" s="1" t="s">
        <v>162</v>
      </c>
      <c r="B15" s="1" t="s">
        <v>201</v>
      </c>
      <c r="C15" s="9" t="s">
        <v>173</v>
      </c>
      <c r="D15" s="4"/>
    </row>
    <row r="16" spans="1:4">
      <c r="A16" s="1" t="s">
        <v>162</v>
      </c>
      <c r="B16" s="6" t="s">
        <v>202</v>
      </c>
      <c r="C16" s="9" t="s">
        <v>174</v>
      </c>
      <c r="D16" s="4"/>
    </row>
    <row r="17" spans="1:4">
      <c r="A17" s="1" t="s">
        <v>162</v>
      </c>
      <c r="B17" s="1" t="s">
        <v>202</v>
      </c>
      <c r="C17" s="9" t="s">
        <v>175</v>
      </c>
      <c r="D17" s="4"/>
    </row>
    <row r="18" spans="1:4">
      <c r="A18" s="1" t="s">
        <v>162</v>
      </c>
      <c r="B18" s="1" t="s">
        <v>202</v>
      </c>
      <c r="C18" s="9" t="s">
        <v>176</v>
      </c>
      <c r="D18" s="4"/>
    </row>
    <row r="19" spans="1:4">
      <c r="A19" s="1" t="s">
        <v>162</v>
      </c>
      <c r="B19" s="1" t="s">
        <v>202</v>
      </c>
      <c r="C19" s="9" t="s">
        <v>177</v>
      </c>
      <c r="D19" s="4"/>
    </row>
    <row r="20" spans="1:4">
      <c r="A20" s="1" t="s">
        <v>162</v>
      </c>
      <c r="B20" s="1" t="s">
        <v>202</v>
      </c>
      <c r="C20" s="9" t="s">
        <v>179</v>
      </c>
      <c r="D20" s="4"/>
    </row>
    <row r="21" spans="1:4">
      <c r="A21" s="1" t="s">
        <v>162</v>
      </c>
      <c r="B21" s="1" t="s">
        <v>202</v>
      </c>
      <c r="C21" s="9" t="s">
        <v>180</v>
      </c>
      <c r="D21" s="4"/>
    </row>
    <row r="22" spans="1:4">
      <c r="A22" s="1" t="s">
        <v>162</v>
      </c>
      <c r="B22" s="1" t="s">
        <v>202</v>
      </c>
      <c r="C22" s="11" t="s">
        <v>237</v>
      </c>
      <c r="D22" s="4"/>
    </row>
    <row r="23" spans="1:4">
      <c r="A23" s="1" t="s">
        <v>162</v>
      </c>
      <c r="B23" s="1" t="s">
        <v>151</v>
      </c>
      <c r="C23" s="11" t="s">
        <v>249</v>
      </c>
      <c r="D23" s="4"/>
    </row>
    <row r="24" spans="1:4">
      <c r="A24" s="1" t="s">
        <v>162</v>
      </c>
      <c r="B24" s="1" t="s">
        <v>202</v>
      </c>
      <c r="C24" s="9" t="s">
        <v>181</v>
      </c>
      <c r="D24" s="4"/>
    </row>
    <row r="25" spans="1:4">
      <c r="A25" s="1" t="s">
        <v>162</v>
      </c>
      <c r="B25" s="1" t="s">
        <v>202</v>
      </c>
      <c r="C25" s="9" t="s">
        <v>178</v>
      </c>
      <c r="D25" s="4"/>
    </row>
    <row r="26" spans="1:4">
      <c r="A26" s="1" t="s">
        <v>162</v>
      </c>
      <c r="B26" s="1" t="s">
        <v>151</v>
      </c>
      <c r="C26" s="9" t="s">
        <v>238</v>
      </c>
      <c r="D26" s="4"/>
    </row>
    <row r="27" spans="1:4">
      <c r="A27" s="1" t="s">
        <v>162</v>
      </c>
      <c r="B27" s="1" t="s">
        <v>202</v>
      </c>
      <c r="C27" s="9" t="s">
        <v>182</v>
      </c>
      <c r="D27" s="4"/>
    </row>
    <row r="28" spans="1:4">
      <c r="A28" s="1" t="s">
        <v>162</v>
      </c>
      <c r="B28" s="1" t="s">
        <v>202</v>
      </c>
      <c r="C28" s="9" t="s">
        <v>191</v>
      </c>
      <c r="D28" s="4"/>
    </row>
    <row r="29" spans="1:4">
      <c r="A29" s="1" t="s">
        <v>162</v>
      </c>
      <c r="B29" s="1" t="s">
        <v>202</v>
      </c>
      <c r="C29" s="9" t="s">
        <v>192</v>
      </c>
      <c r="D29" s="4"/>
    </row>
    <row r="30" spans="1:4">
      <c r="A30" s="1" t="s">
        <v>162</v>
      </c>
      <c r="B30" s="1" t="s">
        <v>202</v>
      </c>
      <c r="C30" s="9" t="s">
        <v>184</v>
      </c>
      <c r="D30" s="4"/>
    </row>
    <row r="31" spans="1:4">
      <c r="A31" s="1" t="s">
        <v>162</v>
      </c>
      <c r="B31" s="1" t="s">
        <v>202</v>
      </c>
      <c r="C31" s="9" t="s">
        <v>185</v>
      </c>
      <c r="D31" s="4"/>
    </row>
    <row r="32" spans="1:4">
      <c r="A32" s="1" t="s">
        <v>162</v>
      </c>
      <c r="B32" s="1" t="s">
        <v>202</v>
      </c>
      <c r="C32" s="9" t="s">
        <v>186</v>
      </c>
      <c r="D32" s="4"/>
    </row>
    <row r="33" spans="1:4">
      <c r="A33" s="1" t="s">
        <v>162</v>
      </c>
      <c r="B33" s="1" t="s">
        <v>202</v>
      </c>
      <c r="C33" s="9" t="s">
        <v>188</v>
      </c>
      <c r="D33" s="4"/>
    </row>
    <row r="34" spans="1:4">
      <c r="A34" s="1" t="s">
        <v>162</v>
      </c>
      <c r="B34" s="1" t="s">
        <v>202</v>
      </c>
      <c r="C34" s="9" t="s">
        <v>187</v>
      </c>
      <c r="D34" s="4"/>
    </row>
    <row r="35" spans="1:4">
      <c r="A35" s="1" t="s">
        <v>162</v>
      </c>
      <c r="B35" s="1" t="s">
        <v>202</v>
      </c>
      <c r="C35" s="9" t="s">
        <v>183</v>
      </c>
      <c r="D35" s="4"/>
    </row>
    <row r="36" spans="1:4">
      <c r="A36" s="1" t="s">
        <v>162</v>
      </c>
      <c r="B36" s="1" t="s">
        <v>202</v>
      </c>
      <c r="C36" s="9" t="s">
        <v>189</v>
      </c>
      <c r="D36" s="4"/>
    </row>
    <row r="37" spans="1:4">
      <c r="A37" s="1" t="s">
        <v>162</v>
      </c>
      <c r="B37" s="1" t="s">
        <v>202</v>
      </c>
      <c r="C37" s="9" t="s">
        <v>190</v>
      </c>
      <c r="D37" s="4"/>
    </row>
    <row r="38" spans="1:4">
      <c r="A38" s="1" t="s">
        <v>162</v>
      </c>
      <c r="B38" s="1" t="s">
        <v>151</v>
      </c>
      <c r="C38" s="9" t="s">
        <v>239</v>
      </c>
      <c r="D38" s="4"/>
    </row>
    <row r="39" spans="1:4">
      <c r="A39" s="1" t="s">
        <v>162</v>
      </c>
      <c r="B39" s="1" t="s">
        <v>151</v>
      </c>
      <c r="C39" s="9" t="s">
        <v>240</v>
      </c>
      <c r="D39" s="4"/>
    </row>
    <row r="40" spans="1:4">
      <c r="A40" s="1" t="s">
        <v>162</v>
      </c>
      <c r="B40" s="1" t="s">
        <v>151</v>
      </c>
      <c r="C40" s="9" t="s">
        <v>314</v>
      </c>
      <c r="D40" s="9"/>
    </row>
    <row r="41" spans="1:4">
      <c r="A41" s="1" t="s">
        <v>162</v>
      </c>
      <c r="B41" s="1" t="s">
        <v>151</v>
      </c>
      <c r="C41" s="9" t="s">
        <v>241</v>
      </c>
      <c r="D41" s="4"/>
    </row>
    <row r="42" spans="1:4">
      <c r="A42" s="1" t="s">
        <v>162</v>
      </c>
      <c r="B42" s="1" t="s">
        <v>202</v>
      </c>
      <c r="C42" s="9" t="s">
        <v>198</v>
      </c>
      <c r="D42" s="4"/>
    </row>
    <row r="43" spans="1:4">
      <c r="A43" s="1" t="s">
        <v>162</v>
      </c>
      <c r="B43" s="1" t="s">
        <v>202</v>
      </c>
      <c r="C43" s="9" t="s">
        <v>194</v>
      </c>
      <c r="D43" s="4"/>
    </row>
    <row r="44" spans="1:4">
      <c r="A44" s="1" t="s">
        <v>162</v>
      </c>
      <c r="B44" s="1" t="s">
        <v>202</v>
      </c>
      <c r="C44" s="9" t="s">
        <v>193</v>
      </c>
      <c r="D44" s="4"/>
    </row>
    <row r="45" spans="1:4">
      <c r="A45" s="1" t="s">
        <v>162</v>
      </c>
      <c r="B45" s="1" t="s">
        <v>202</v>
      </c>
      <c r="C45" s="9" t="s">
        <v>195</v>
      </c>
      <c r="D45" s="4"/>
    </row>
    <row r="46" spans="1:4">
      <c r="A46" s="1" t="s">
        <v>162</v>
      </c>
      <c r="B46" s="1" t="s">
        <v>202</v>
      </c>
      <c r="C46" s="9" t="s">
        <v>196</v>
      </c>
      <c r="D46" s="4"/>
    </row>
    <row r="47" spans="1:4">
      <c r="A47" s="1" t="s">
        <v>162</v>
      </c>
      <c r="B47" s="1" t="s">
        <v>202</v>
      </c>
      <c r="C47" s="9" t="s">
        <v>197</v>
      </c>
      <c r="D47" s="4"/>
    </row>
    <row r="48" spans="1:4">
      <c r="A48" s="1" t="s">
        <v>162</v>
      </c>
      <c r="B48" s="1" t="s">
        <v>151</v>
      </c>
      <c r="C48" s="9" t="s">
        <v>242</v>
      </c>
      <c r="D48" s="4"/>
    </row>
    <row r="49" spans="1:4">
      <c r="A49" s="1" t="s">
        <v>162</v>
      </c>
      <c r="B49" s="1" t="s">
        <v>202</v>
      </c>
      <c r="C49" s="9" t="s">
        <v>244</v>
      </c>
      <c r="D49" s="4"/>
    </row>
    <row r="50" spans="1:4">
      <c r="A50" s="1" t="s">
        <v>162</v>
      </c>
      <c r="B50" s="1" t="s">
        <v>151</v>
      </c>
      <c r="C50" s="9" t="s">
        <v>243</v>
      </c>
      <c r="D50" s="4"/>
    </row>
    <row r="51" spans="1:4">
      <c r="A51" s="1" t="s">
        <v>162</v>
      </c>
      <c r="B51" s="1" t="s">
        <v>202</v>
      </c>
      <c r="C51" s="9" t="s">
        <v>199</v>
      </c>
      <c r="D51" s="4"/>
    </row>
    <row r="52" spans="1:4">
      <c r="A52" s="1" t="s">
        <v>162</v>
      </c>
      <c r="B52" s="1" t="s">
        <v>202</v>
      </c>
      <c r="C52" s="9" t="s">
        <v>200</v>
      </c>
      <c r="D52" s="4"/>
    </row>
    <row r="53" spans="1:4">
      <c r="A53" s="1" t="s">
        <v>162</v>
      </c>
      <c r="B53" s="1" t="s">
        <v>151</v>
      </c>
      <c r="C53" s="9" t="s">
        <v>245</v>
      </c>
      <c r="D53" s="4"/>
    </row>
    <row r="54" spans="1:4">
      <c r="A54" s="1" t="s">
        <v>162</v>
      </c>
      <c r="B54" s="1" t="s">
        <v>151</v>
      </c>
      <c r="C54" s="9" t="s">
        <v>309</v>
      </c>
      <c r="D54" s="4"/>
    </row>
    <row r="55" spans="1:4">
      <c r="A55" s="1" t="s">
        <v>162</v>
      </c>
      <c r="B55" s="6" t="s">
        <v>203</v>
      </c>
      <c r="C55" s="9" t="s">
        <v>204</v>
      </c>
      <c r="D55" s="4"/>
    </row>
    <row r="56" spans="1:4">
      <c r="A56" s="1" t="s">
        <v>162</v>
      </c>
      <c r="B56" s="6" t="s">
        <v>203</v>
      </c>
      <c r="C56" s="9" t="s">
        <v>205</v>
      </c>
      <c r="D56" s="4"/>
    </row>
    <row r="57" spans="1:4">
      <c r="A57" s="1" t="s">
        <v>162</v>
      </c>
      <c r="B57" s="6" t="s">
        <v>206</v>
      </c>
      <c r="C57" s="9" t="s">
        <v>207</v>
      </c>
      <c r="D57" s="4"/>
    </row>
    <row r="58" spans="1:4">
      <c r="A58" s="1" t="s">
        <v>162</v>
      </c>
      <c r="B58" s="1" t="s">
        <v>206</v>
      </c>
      <c r="C58" s="9" t="s">
        <v>208</v>
      </c>
      <c r="D58" s="4"/>
    </row>
    <row r="59" spans="1:4">
      <c r="A59" s="1" t="s">
        <v>162</v>
      </c>
      <c r="B59" s="1" t="s">
        <v>152</v>
      </c>
      <c r="C59" s="9" t="s">
        <v>246</v>
      </c>
      <c r="D59" s="4"/>
    </row>
    <row r="60" spans="1:4">
      <c r="A60" s="1" t="s">
        <v>162</v>
      </c>
      <c r="B60" s="1" t="s">
        <v>206</v>
      </c>
      <c r="C60" s="9" t="s">
        <v>210</v>
      </c>
      <c r="D60" s="13" t="s">
        <v>247</v>
      </c>
    </row>
    <row r="61" spans="1:4">
      <c r="A61" s="1" t="s">
        <v>162</v>
      </c>
      <c r="B61" s="1" t="s">
        <v>206</v>
      </c>
      <c r="C61" s="9" t="s">
        <v>209</v>
      </c>
      <c r="D61" s="4"/>
    </row>
    <row r="62" spans="1:4">
      <c r="A62" s="1" t="s">
        <v>162</v>
      </c>
      <c r="B62" s="1" t="s">
        <v>206</v>
      </c>
      <c r="C62" s="9" t="s">
        <v>211</v>
      </c>
      <c r="D62" s="4"/>
    </row>
    <row r="63" spans="1:4">
      <c r="A63" s="1" t="s">
        <v>162</v>
      </c>
      <c r="B63" s="1" t="s">
        <v>152</v>
      </c>
      <c r="C63" s="9" t="s">
        <v>276</v>
      </c>
      <c r="D63" s="4"/>
    </row>
    <row r="64" spans="1:4">
      <c r="A64" s="1" t="s">
        <v>162</v>
      </c>
      <c r="B64" s="1" t="s">
        <v>206</v>
      </c>
      <c r="C64" s="9" t="s">
        <v>212</v>
      </c>
      <c r="D64" s="4"/>
    </row>
    <row r="65" spans="1:4">
      <c r="A65" s="1" t="s">
        <v>162</v>
      </c>
      <c r="B65" s="1" t="s">
        <v>206</v>
      </c>
      <c r="C65" s="9" t="s">
        <v>213</v>
      </c>
      <c r="D65" s="4"/>
    </row>
    <row r="66" spans="1:4">
      <c r="A66" s="1" t="s">
        <v>162</v>
      </c>
      <c r="B66" s="1" t="s">
        <v>206</v>
      </c>
      <c r="C66" s="9" t="s">
        <v>214</v>
      </c>
      <c r="D66" s="4"/>
    </row>
    <row r="67" spans="1:4">
      <c r="A67" s="1" t="s">
        <v>162</v>
      </c>
      <c r="B67" s="1" t="s">
        <v>206</v>
      </c>
      <c r="C67" s="9" t="s">
        <v>215</v>
      </c>
      <c r="D67" s="4"/>
    </row>
    <row r="68" spans="1:4">
      <c r="A68" s="1" t="s">
        <v>162</v>
      </c>
      <c r="B68" s="1" t="s">
        <v>206</v>
      </c>
      <c r="C68" s="9" t="s">
        <v>216</v>
      </c>
      <c r="D68" s="4"/>
    </row>
    <row r="69" spans="1:4">
      <c r="A69" s="1" t="s">
        <v>162</v>
      </c>
      <c r="B69" s="1" t="s">
        <v>206</v>
      </c>
      <c r="C69" s="9" t="s">
        <v>217</v>
      </c>
      <c r="D69" s="4"/>
    </row>
    <row r="70" spans="1:4">
      <c r="A70" s="1" t="s">
        <v>162</v>
      </c>
      <c r="B70" s="1" t="s">
        <v>206</v>
      </c>
      <c r="C70" s="10" t="s">
        <v>218</v>
      </c>
      <c r="D70" s="4"/>
    </row>
    <row r="71" spans="1:4">
      <c r="A71" s="1" t="s">
        <v>162</v>
      </c>
      <c r="B71" s="1" t="s">
        <v>206</v>
      </c>
      <c r="C71" s="9" t="s">
        <v>219</v>
      </c>
      <c r="D71" s="4"/>
    </row>
    <row r="72" spans="1:4">
      <c r="A72" s="1" t="s">
        <v>162</v>
      </c>
      <c r="B72" s="1" t="s">
        <v>206</v>
      </c>
      <c r="C72" s="9" t="s">
        <v>220</v>
      </c>
      <c r="D72" s="4"/>
    </row>
    <row r="73" spans="1:4">
      <c r="A73" s="1" t="s">
        <v>162</v>
      </c>
      <c r="B73" s="1" t="s">
        <v>206</v>
      </c>
      <c r="C73" s="9" t="s">
        <v>221</v>
      </c>
      <c r="D73" s="4"/>
    </row>
    <row r="74" spans="1:4">
      <c r="A74" s="1" t="s">
        <v>162</v>
      </c>
      <c r="B74" s="1" t="s">
        <v>206</v>
      </c>
      <c r="C74" s="9" t="s">
        <v>222</v>
      </c>
      <c r="D74" s="4"/>
    </row>
    <row r="75" spans="1:4">
      <c r="A75" s="1" t="s">
        <v>162</v>
      </c>
      <c r="B75" s="1" t="s">
        <v>206</v>
      </c>
      <c r="C75" s="9" t="s">
        <v>223</v>
      </c>
      <c r="D75" s="4"/>
    </row>
    <row r="76" spans="1:4">
      <c r="A76" s="1" t="s">
        <v>162</v>
      </c>
      <c r="B76" s="1" t="s">
        <v>206</v>
      </c>
      <c r="C76" s="9" t="s">
        <v>224</v>
      </c>
      <c r="D76" s="4"/>
    </row>
    <row r="77" spans="1:4">
      <c r="A77" s="1" t="s">
        <v>162</v>
      </c>
      <c r="B77" s="6" t="s">
        <v>286</v>
      </c>
      <c r="C77" s="9" t="s">
        <v>287</v>
      </c>
      <c r="D77" s="4"/>
    </row>
    <row r="78" spans="1:4">
      <c r="A78" s="1" t="s">
        <v>162</v>
      </c>
      <c r="B78" s="6" t="s">
        <v>286</v>
      </c>
      <c r="C78" s="9" t="s">
        <v>293</v>
      </c>
      <c r="D78" s="4"/>
    </row>
    <row r="79" spans="1:4">
      <c r="A79" s="1" t="s">
        <v>162</v>
      </c>
      <c r="B79" s="6" t="s">
        <v>286</v>
      </c>
      <c r="C79" s="9" t="s">
        <v>294</v>
      </c>
      <c r="D79" s="4"/>
    </row>
    <row r="80" spans="1:4">
      <c r="A80" s="6" t="s">
        <v>163</v>
      </c>
      <c r="B80" s="6" t="s">
        <v>163</v>
      </c>
      <c r="C80" s="9" t="s">
        <v>226</v>
      </c>
      <c r="D80" s="4"/>
    </row>
    <row r="81" spans="1:4">
      <c r="A81" s="6" t="s">
        <v>163</v>
      </c>
      <c r="B81" s="6" t="s">
        <v>163</v>
      </c>
      <c r="C81" s="11" t="s">
        <v>227</v>
      </c>
      <c r="D81" s="4"/>
    </row>
    <row r="82" spans="1:4">
      <c r="A82" s="6" t="s">
        <v>163</v>
      </c>
      <c r="B82" s="6" t="s">
        <v>163</v>
      </c>
      <c r="C82" s="11" t="s">
        <v>228</v>
      </c>
      <c r="D82" s="4"/>
    </row>
    <row r="83" spans="1:4">
      <c r="A83" s="6" t="s">
        <v>163</v>
      </c>
      <c r="B83" s="6" t="s">
        <v>163</v>
      </c>
      <c r="C83" s="11" t="s">
        <v>229</v>
      </c>
      <c r="D83" s="4"/>
    </row>
    <row r="84" spans="1:4">
      <c r="A84" s="6" t="s">
        <v>163</v>
      </c>
      <c r="B84" s="6" t="s">
        <v>163</v>
      </c>
      <c r="C84" s="11" t="s">
        <v>230</v>
      </c>
      <c r="D84" s="4"/>
    </row>
  </sheetData>
  <phoneticPr fontId="7"/>
  <pageMargins left="0.7" right="0.7" top="0.75" bottom="0.75" header="0.3" footer="0.3"/>
  <pageSetup paperSize="9" scale="47"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O54"/>
  <sheetViews>
    <sheetView view="pageBreakPreview" zoomScale="90" zoomScaleNormal="80" zoomScaleSheetLayoutView="90" workbookViewId="0">
      <selection activeCell="F6" sqref="F6"/>
    </sheetView>
  </sheetViews>
  <sheetFormatPr defaultColWidth="9" defaultRowHeight="19" customHeight="1"/>
  <cols>
    <col min="1" max="2" width="3.5" style="108" customWidth="1"/>
    <col min="3" max="3" width="8.75" style="108" customWidth="1"/>
    <col min="4" max="4" width="6.58203125" style="108" bestFit="1" customWidth="1"/>
    <col min="5" max="5" width="3" style="108" bestFit="1" customWidth="1"/>
    <col min="6" max="6" width="8.5" style="108" customWidth="1"/>
    <col min="7" max="7" width="10.5" style="108" customWidth="1"/>
    <col min="8" max="8" width="8.83203125" style="357" customWidth="1"/>
    <col min="9" max="10" width="3.5" style="108" customWidth="1"/>
    <col min="11" max="12" width="13.08203125" style="108" customWidth="1"/>
    <col min="13" max="13" width="10.75" style="108" customWidth="1"/>
    <col min="14" max="14" width="8.83203125" style="357" customWidth="1"/>
    <col min="15" max="16384" width="9" style="108"/>
  </cols>
  <sheetData>
    <row r="1" spans="1:15" ht="19" customHeight="1">
      <c r="A1" s="401" t="s">
        <v>49</v>
      </c>
      <c r="B1" s="293"/>
      <c r="C1" s="293"/>
      <c r="D1" s="293"/>
      <c r="E1" s="293"/>
      <c r="F1" s="293"/>
      <c r="G1" s="293"/>
      <c r="H1" s="294"/>
      <c r="I1" s="293"/>
      <c r="J1" s="109"/>
      <c r="K1" s="109"/>
      <c r="L1" s="109"/>
      <c r="M1" s="295"/>
      <c r="N1" s="296"/>
    </row>
    <row r="2" spans="1:15" ht="19" customHeight="1">
      <c r="A2" s="712" t="s">
        <v>50</v>
      </c>
      <c r="B2" s="712"/>
      <c r="C2" s="297"/>
      <c r="D2" s="298"/>
      <c r="E2" s="298"/>
      <c r="F2" s="298"/>
      <c r="G2" s="299"/>
      <c r="H2" s="300"/>
      <c r="I2" s="298"/>
      <c r="J2" s="298"/>
      <c r="K2" s="298"/>
      <c r="L2" s="298"/>
      <c r="M2" s="301"/>
      <c r="N2" s="302"/>
    </row>
    <row r="3" spans="1:15" ht="19" customHeight="1">
      <c r="A3" s="660" t="s">
        <v>51</v>
      </c>
      <c r="B3" s="662"/>
      <c r="C3" s="660" t="s">
        <v>52</v>
      </c>
      <c r="D3" s="661"/>
      <c r="E3" s="661"/>
      <c r="F3" s="661"/>
      <c r="G3" s="662"/>
      <c r="H3" s="303" t="s">
        <v>110</v>
      </c>
      <c r="I3" s="660" t="s">
        <v>51</v>
      </c>
      <c r="J3" s="713"/>
      <c r="K3" s="660" t="s">
        <v>53</v>
      </c>
      <c r="L3" s="714"/>
      <c r="M3" s="713"/>
      <c r="N3" s="303" t="s">
        <v>110</v>
      </c>
    </row>
    <row r="4" spans="1:15" ht="19" customHeight="1">
      <c r="A4" s="641" t="s">
        <v>54</v>
      </c>
      <c r="B4" s="642"/>
      <c r="C4" s="679" t="s">
        <v>55</v>
      </c>
      <c r="D4" s="680"/>
      <c r="E4" s="680"/>
      <c r="F4" s="681"/>
      <c r="G4" s="304" t="b">
        <v>0</v>
      </c>
      <c r="H4" s="305">
        <f>IF(G4=TRUE,ROUNDDOWN(別紙入場料詳細!E3/1000,0),ROUNDDOWN(G27/1000,0))</f>
        <v>0</v>
      </c>
      <c r="I4" s="641" t="s">
        <v>56</v>
      </c>
      <c r="J4" s="682"/>
      <c r="K4" s="623"/>
      <c r="L4" s="624"/>
      <c r="M4" s="306"/>
      <c r="N4" s="307">
        <f>ROUNDDOWN(SUM(M4:M10)/1000,0)</f>
        <v>0</v>
      </c>
      <c r="O4" s="108" t="s">
        <v>365</v>
      </c>
    </row>
    <row r="5" spans="1:15" ht="19" customHeight="1">
      <c r="A5" s="643"/>
      <c r="B5" s="644"/>
      <c r="C5" s="308" t="s">
        <v>57</v>
      </c>
      <c r="D5" s="687">
        <f>総表!F33</f>
        <v>0</v>
      </c>
      <c r="E5" s="687"/>
      <c r="F5" s="687"/>
      <c r="G5" s="688"/>
      <c r="H5" s="309"/>
      <c r="I5" s="643"/>
      <c r="J5" s="683"/>
      <c r="K5" s="620"/>
      <c r="L5" s="622"/>
      <c r="M5" s="310"/>
      <c r="N5" s="311"/>
    </row>
    <row r="6" spans="1:15" ht="19" customHeight="1">
      <c r="A6" s="643"/>
      <c r="B6" s="644"/>
      <c r="C6" s="715" t="s">
        <v>111</v>
      </c>
      <c r="D6" s="716"/>
      <c r="E6" s="716"/>
      <c r="F6" s="312"/>
      <c r="G6" s="313"/>
      <c r="H6" s="309"/>
      <c r="I6" s="643"/>
      <c r="J6" s="683"/>
      <c r="K6" s="620"/>
      <c r="L6" s="622"/>
      <c r="M6" s="310"/>
      <c r="N6" s="311"/>
      <c r="O6" s="314" t="s">
        <v>361</v>
      </c>
    </row>
    <row r="7" spans="1:15" ht="19" customHeight="1">
      <c r="A7" s="643"/>
      <c r="B7" s="644"/>
      <c r="C7" s="717" t="s">
        <v>112</v>
      </c>
      <c r="D7" s="719" t="s">
        <v>113</v>
      </c>
      <c r="E7" s="720"/>
      <c r="F7" s="721"/>
      <c r="G7" s="315"/>
      <c r="H7" s="309"/>
      <c r="I7" s="643"/>
      <c r="J7" s="683"/>
      <c r="K7" s="620"/>
      <c r="L7" s="622"/>
      <c r="M7" s="310"/>
      <c r="N7" s="311"/>
      <c r="O7" s="314" t="s">
        <v>370</v>
      </c>
    </row>
    <row r="8" spans="1:15" ht="19" customHeight="1">
      <c r="A8" s="643"/>
      <c r="B8" s="644"/>
      <c r="C8" s="718"/>
      <c r="D8" s="722" t="s">
        <v>114</v>
      </c>
      <c r="E8" s="672"/>
      <c r="F8" s="673"/>
      <c r="G8" s="316"/>
      <c r="H8" s="309"/>
      <c r="I8" s="643"/>
      <c r="J8" s="683"/>
      <c r="K8" s="620"/>
      <c r="L8" s="622"/>
      <c r="M8" s="310"/>
      <c r="N8" s="311"/>
    </row>
    <row r="9" spans="1:15" ht="19" customHeight="1">
      <c r="A9" s="643"/>
      <c r="B9" s="644"/>
      <c r="C9" s="308" t="s">
        <v>58</v>
      </c>
      <c r="D9" s="689">
        <f>F6-G7-G8</f>
        <v>0</v>
      </c>
      <c r="E9" s="690"/>
      <c r="F9" s="317" t="s">
        <v>59</v>
      </c>
      <c r="G9" s="318"/>
      <c r="H9" s="319"/>
      <c r="I9" s="684"/>
      <c r="J9" s="683"/>
      <c r="K9" s="620"/>
      <c r="L9" s="622"/>
      <c r="M9" s="320"/>
      <c r="N9" s="311"/>
    </row>
    <row r="10" spans="1:15" ht="19" customHeight="1">
      <c r="A10" s="643"/>
      <c r="B10" s="644"/>
      <c r="C10" s="631" t="s">
        <v>60</v>
      </c>
      <c r="D10" s="632"/>
      <c r="E10" s="632"/>
      <c r="F10" s="632"/>
      <c r="G10" s="321">
        <f>D9*G9</f>
        <v>0</v>
      </c>
      <c r="H10" s="319"/>
      <c r="I10" s="685"/>
      <c r="J10" s="686"/>
      <c r="K10" s="625"/>
      <c r="L10" s="626"/>
      <c r="M10" s="322"/>
      <c r="N10" s="323"/>
    </row>
    <row r="11" spans="1:15" ht="19" customHeight="1">
      <c r="A11" s="643"/>
      <c r="B11" s="644"/>
      <c r="C11" s="324" t="s">
        <v>61</v>
      </c>
      <c r="D11" s="691">
        <f>F25-F24</f>
        <v>0</v>
      </c>
      <c r="E11" s="691"/>
      <c r="F11" s="325" t="s">
        <v>62</v>
      </c>
      <c r="G11" s="326">
        <f>IF(ISERROR((F25-F24)/(D9*G9))=TRUE,0,(F25-F24)/(D9*G9))</f>
        <v>0</v>
      </c>
      <c r="H11" s="319"/>
      <c r="I11" s="641" t="s">
        <v>63</v>
      </c>
      <c r="J11" s="692"/>
      <c r="K11" s="627"/>
      <c r="L11" s="628"/>
      <c r="M11" s="327"/>
      <c r="N11" s="307">
        <f>ROUNDDOWN(SUM(M11:M14)/1000,0)</f>
        <v>0</v>
      </c>
    </row>
    <row r="12" spans="1:15" ht="19" customHeight="1">
      <c r="A12" s="643"/>
      <c r="B12" s="644"/>
      <c r="C12" s="328" t="s">
        <v>64</v>
      </c>
      <c r="D12" s="697">
        <f>SUM(F15:F24)</f>
        <v>0</v>
      </c>
      <c r="E12" s="697"/>
      <c r="F12" s="329" t="s">
        <v>65</v>
      </c>
      <c r="G12" s="330">
        <f>IF(ISERROR(F25/(D9*G9))=TRUE,0,(F25/(D9*G9)))</f>
        <v>0</v>
      </c>
      <c r="H12" s="319"/>
      <c r="I12" s="693"/>
      <c r="J12" s="694"/>
      <c r="K12" s="629"/>
      <c r="L12" s="630"/>
      <c r="M12" s="320"/>
      <c r="N12" s="311"/>
    </row>
    <row r="13" spans="1:15" ht="19" customHeight="1">
      <c r="A13" s="643"/>
      <c r="B13" s="644"/>
      <c r="C13" s="709" t="s">
        <v>334</v>
      </c>
      <c r="D13" s="710"/>
      <c r="E13" s="710"/>
      <c r="F13" s="710"/>
      <c r="G13" s="711"/>
      <c r="H13" s="309"/>
      <c r="I13" s="693"/>
      <c r="J13" s="694"/>
      <c r="K13" s="629"/>
      <c r="L13" s="630"/>
      <c r="M13" s="320"/>
      <c r="N13" s="311"/>
    </row>
    <row r="14" spans="1:15" ht="19" customHeight="1">
      <c r="A14" s="643"/>
      <c r="B14" s="644"/>
      <c r="C14" s="324" t="s">
        <v>66</v>
      </c>
      <c r="D14" s="325" t="s">
        <v>67</v>
      </c>
      <c r="E14" s="325" t="s">
        <v>68</v>
      </c>
      <c r="F14" s="325" t="s">
        <v>69</v>
      </c>
      <c r="G14" s="331" t="s">
        <v>70</v>
      </c>
      <c r="H14" s="309"/>
      <c r="I14" s="695"/>
      <c r="J14" s="696"/>
      <c r="K14" s="706"/>
      <c r="L14" s="707"/>
      <c r="M14" s="322"/>
      <c r="N14" s="311"/>
    </row>
    <row r="15" spans="1:15" ht="19" customHeight="1">
      <c r="A15" s="643"/>
      <c r="B15" s="644"/>
      <c r="C15" s="332"/>
      <c r="D15" s="333"/>
      <c r="E15" s="334" t="s">
        <v>68</v>
      </c>
      <c r="F15" s="333"/>
      <c r="G15" s="335">
        <f t="shared" ref="G15:G20" si="0">D15*F15</f>
        <v>0</v>
      </c>
      <c r="H15" s="309"/>
      <c r="I15" s="641" t="s">
        <v>71</v>
      </c>
      <c r="J15" s="698"/>
      <c r="K15" s="627"/>
      <c r="L15" s="628"/>
      <c r="M15" s="320"/>
      <c r="N15" s="307">
        <f>ROUNDDOWN(SUM(M15:M20)/1000,0)</f>
        <v>0</v>
      </c>
    </row>
    <row r="16" spans="1:15" ht="19" customHeight="1">
      <c r="A16" s="643"/>
      <c r="B16" s="644"/>
      <c r="C16" s="332"/>
      <c r="D16" s="333"/>
      <c r="E16" s="334" t="s">
        <v>68</v>
      </c>
      <c r="F16" s="333"/>
      <c r="G16" s="335">
        <f t="shared" si="0"/>
        <v>0</v>
      </c>
      <c r="H16" s="309"/>
      <c r="I16" s="699"/>
      <c r="J16" s="700"/>
      <c r="K16" s="629"/>
      <c r="L16" s="630"/>
      <c r="M16" s="320"/>
      <c r="N16" s="336"/>
    </row>
    <row r="17" spans="1:14" ht="19" customHeight="1">
      <c r="A17" s="643"/>
      <c r="B17" s="644"/>
      <c r="C17" s="332"/>
      <c r="D17" s="333"/>
      <c r="E17" s="334" t="s">
        <v>68</v>
      </c>
      <c r="F17" s="333"/>
      <c r="G17" s="335">
        <f t="shared" si="0"/>
        <v>0</v>
      </c>
      <c r="H17" s="309"/>
      <c r="I17" s="699"/>
      <c r="J17" s="700"/>
      <c r="K17" s="629"/>
      <c r="L17" s="630"/>
      <c r="M17" s="320"/>
      <c r="N17" s="311"/>
    </row>
    <row r="18" spans="1:14" ht="19" customHeight="1">
      <c r="A18" s="643"/>
      <c r="B18" s="644"/>
      <c r="C18" s="332"/>
      <c r="D18" s="333"/>
      <c r="E18" s="334" t="s">
        <v>68</v>
      </c>
      <c r="F18" s="333"/>
      <c r="G18" s="335">
        <f t="shared" si="0"/>
        <v>0</v>
      </c>
      <c r="H18" s="309"/>
      <c r="I18" s="699"/>
      <c r="J18" s="700"/>
      <c r="K18" s="629"/>
      <c r="L18" s="630"/>
      <c r="M18" s="320"/>
      <c r="N18" s="336"/>
    </row>
    <row r="19" spans="1:14" ht="19" customHeight="1">
      <c r="A19" s="643"/>
      <c r="B19" s="644"/>
      <c r="C19" s="332"/>
      <c r="D19" s="333"/>
      <c r="E19" s="334" t="s">
        <v>68</v>
      </c>
      <c r="F19" s="333"/>
      <c r="G19" s="335">
        <f t="shared" si="0"/>
        <v>0</v>
      </c>
      <c r="H19" s="309"/>
      <c r="I19" s="699"/>
      <c r="J19" s="700"/>
      <c r="K19" s="629"/>
      <c r="L19" s="630"/>
      <c r="M19" s="320"/>
      <c r="N19" s="336"/>
    </row>
    <row r="20" spans="1:14" ht="19" customHeight="1">
      <c r="A20" s="643"/>
      <c r="B20" s="644"/>
      <c r="C20" s="332"/>
      <c r="D20" s="333"/>
      <c r="E20" s="334" t="s">
        <v>68</v>
      </c>
      <c r="F20" s="333"/>
      <c r="G20" s="335">
        <f t="shared" si="0"/>
        <v>0</v>
      </c>
      <c r="H20" s="309"/>
      <c r="I20" s="701"/>
      <c r="J20" s="702"/>
      <c r="K20" s="625"/>
      <c r="L20" s="626"/>
      <c r="M20" s="322"/>
      <c r="N20" s="323"/>
    </row>
    <row r="21" spans="1:14" ht="19" customHeight="1">
      <c r="A21" s="643"/>
      <c r="B21" s="644"/>
      <c r="C21" s="337"/>
      <c r="D21" s="333"/>
      <c r="E21" s="334" t="s">
        <v>68</v>
      </c>
      <c r="F21" s="333"/>
      <c r="G21" s="335">
        <f t="shared" ref="G21" si="1">D21*F21</f>
        <v>0</v>
      </c>
      <c r="H21" s="338"/>
      <c r="I21" s="641" t="s">
        <v>72</v>
      </c>
      <c r="J21" s="642"/>
      <c r="K21" s="623"/>
      <c r="L21" s="624"/>
      <c r="M21" s="327"/>
      <c r="N21" s="307">
        <f>ROUNDDOWN(SUM(M21:M24)/1000,0)</f>
        <v>0</v>
      </c>
    </row>
    <row r="22" spans="1:14" ht="19" customHeight="1">
      <c r="A22" s="643"/>
      <c r="B22" s="644"/>
      <c r="C22" s="337"/>
      <c r="D22" s="333"/>
      <c r="E22" s="334" t="s">
        <v>68</v>
      </c>
      <c r="F22" s="333"/>
      <c r="G22" s="335">
        <f>D22*F22</f>
        <v>0</v>
      </c>
      <c r="H22" s="339"/>
      <c r="I22" s="643"/>
      <c r="J22" s="644"/>
      <c r="K22" s="620"/>
      <c r="L22" s="622"/>
      <c r="M22" s="320"/>
      <c r="N22" s="311"/>
    </row>
    <row r="23" spans="1:14" ht="19" customHeight="1">
      <c r="A23" s="643"/>
      <c r="B23" s="644"/>
      <c r="C23" s="337"/>
      <c r="D23" s="333"/>
      <c r="E23" s="334" t="s">
        <v>68</v>
      </c>
      <c r="F23" s="333"/>
      <c r="G23" s="335">
        <f>D23*F23</f>
        <v>0</v>
      </c>
      <c r="H23" s="339"/>
      <c r="I23" s="643"/>
      <c r="J23" s="644"/>
      <c r="K23" s="620"/>
      <c r="L23" s="622"/>
      <c r="M23" s="320"/>
      <c r="N23" s="311"/>
    </row>
    <row r="24" spans="1:14" ht="19" customHeight="1">
      <c r="A24" s="643"/>
      <c r="B24" s="644"/>
      <c r="C24" s="631" t="s">
        <v>73</v>
      </c>
      <c r="D24" s="632"/>
      <c r="E24" s="632"/>
      <c r="F24" s="333"/>
      <c r="G24" s="335">
        <v>0</v>
      </c>
      <c r="H24" s="338"/>
      <c r="I24" s="645"/>
      <c r="J24" s="646"/>
      <c r="K24" s="625"/>
      <c r="L24" s="626"/>
      <c r="M24" s="322"/>
      <c r="N24" s="323"/>
    </row>
    <row r="25" spans="1:14" ht="19" customHeight="1">
      <c r="A25" s="643"/>
      <c r="B25" s="644"/>
      <c r="C25" s="633" t="s">
        <v>74</v>
      </c>
      <c r="D25" s="634"/>
      <c r="E25" s="635"/>
      <c r="F25" s="340">
        <f>SUM(F15:F24)</f>
        <v>0</v>
      </c>
      <c r="G25" s="335">
        <f>SUM(G15:G24)</f>
        <v>0</v>
      </c>
      <c r="H25" s="338"/>
      <c r="I25" s="647" t="s">
        <v>376</v>
      </c>
      <c r="J25" s="648"/>
      <c r="K25" s="648"/>
      <c r="L25" s="648"/>
      <c r="M25" s="649"/>
      <c r="N25" s="341" t="str">
        <f>総表!D55</f>
        <v>※金額を入力</v>
      </c>
    </row>
    <row r="26" spans="1:14" ht="19" customHeight="1">
      <c r="A26" s="643"/>
      <c r="B26" s="644"/>
      <c r="C26" s="636" t="s">
        <v>115</v>
      </c>
      <c r="D26" s="637"/>
      <c r="E26" s="637"/>
      <c r="F26" s="638"/>
      <c r="G26" s="342"/>
      <c r="H26" s="338"/>
      <c r="I26" s="639" t="s">
        <v>75</v>
      </c>
      <c r="J26" s="639"/>
      <c r="K26" s="639"/>
      <c r="L26" s="639"/>
      <c r="M26" s="639"/>
      <c r="N26" s="343" t="e">
        <f>N27-H4-N4-N11-N15-N21-N25</f>
        <v>#VALUE!</v>
      </c>
    </row>
    <row r="27" spans="1:14" ht="19" customHeight="1">
      <c r="A27" s="645"/>
      <c r="B27" s="646"/>
      <c r="C27" s="671" t="s">
        <v>76</v>
      </c>
      <c r="D27" s="672"/>
      <c r="E27" s="673"/>
      <c r="F27" s="344">
        <f>F25</f>
        <v>0</v>
      </c>
      <c r="G27" s="345">
        <f>G25+G26</f>
        <v>0</v>
      </c>
      <c r="H27" s="346"/>
      <c r="I27" s="674" t="s">
        <v>77</v>
      </c>
      <c r="J27" s="675"/>
      <c r="K27" s="675"/>
      <c r="L27" s="675"/>
      <c r="M27" s="675"/>
      <c r="N27" s="323">
        <f>N52</f>
        <v>0</v>
      </c>
    </row>
    <row r="28" spans="1:14" ht="19" customHeight="1">
      <c r="A28" s="676" t="s">
        <v>78</v>
      </c>
      <c r="B28" s="676"/>
      <c r="C28" s="677"/>
      <c r="D28" s="677"/>
      <c r="E28" s="677"/>
      <c r="F28" s="677"/>
      <c r="G28" s="677"/>
      <c r="H28" s="347"/>
      <c r="I28" s="678"/>
      <c r="J28" s="678"/>
      <c r="K28" s="678"/>
      <c r="L28" s="678"/>
      <c r="M28" s="678"/>
      <c r="N28" s="678"/>
    </row>
    <row r="29" spans="1:14" ht="19" customHeight="1">
      <c r="A29" s="640" t="s">
        <v>79</v>
      </c>
      <c r="B29" s="640"/>
      <c r="C29" s="640" t="s">
        <v>53</v>
      </c>
      <c r="D29" s="640"/>
      <c r="E29" s="640"/>
      <c r="F29" s="640"/>
      <c r="G29" s="640"/>
      <c r="H29" s="303" t="s">
        <v>110</v>
      </c>
      <c r="I29" s="640" t="s">
        <v>79</v>
      </c>
      <c r="J29" s="640"/>
      <c r="K29" s="640" t="s">
        <v>52</v>
      </c>
      <c r="L29" s="640"/>
      <c r="M29" s="640"/>
      <c r="N29" s="303" t="s">
        <v>110</v>
      </c>
    </row>
    <row r="30" spans="1:14" ht="19" customHeight="1">
      <c r="A30" s="663" t="s">
        <v>80</v>
      </c>
      <c r="B30" s="665" t="s">
        <v>312</v>
      </c>
      <c r="C30" s="623"/>
      <c r="D30" s="658"/>
      <c r="E30" s="658"/>
      <c r="F30" s="624"/>
      <c r="G30" s="348"/>
      <c r="H30" s="305">
        <f>ROUNDDOWN(SUM(G30:G42)/1000,0)</f>
        <v>0</v>
      </c>
      <c r="I30" s="654" t="s">
        <v>80</v>
      </c>
      <c r="J30" s="668" t="s">
        <v>313</v>
      </c>
      <c r="K30" s="623"/>
      <c r="L30" s="624"/>
      <c r="M30" s="348"/>
      <c r="N30" s="305">
        <f>ROUNDDOWN(SUM(M30:M41)/1000,0)</f>
        <v>0</v>
      </c>
    </row>
    <row r="31" spans="1:14" ht="19" customHeight="1">
      <c r="A31" s="663"/>
      <c r="B31" s="666"/>
      <c r="C31" s="620"/>
      <c r="D31" s="621"/>
      <c r="E31" s="621"/>
      <c r="F31" s="622"/>
      <c r="G31" s="349"/>
      <c r="H31" s="309"/>
      <c r="I31" s="655"/>
      <c r="J31" s="669"/>
      <c r="K31" s="620"/>
      <c r="L31" s="622"/>
      <c r="M31" s="349"/>
      <c r="N31" s="309"/>
    </row>
    <row r="32" spans="1:14" ht="19" customHeight="1">
      <c r="A32" s="663"/>
      <c r="B32" s="666"/>
      <c r="C32" s="620"/>
      <c r="D32" s="621"/>
      <c r="E32" s="621"/>
      <c r="F32" s="622"/>
      <c r="G32" s="349"/>
      <c r="H32" s="309"/>
      <c r="I32" s="655"/>
      <c r="J32" s="669"/>
      <c r="K32" s="620"/>
      <c r="L32" s="622"/>
      <c r="M32" s="349"/>
      <c r="N32" s="309"/>
    </row>
    <row r="33" spans="1:14" ht="19" customHeight="1">
      <c r="A33" s="663"/>
      <c r="B33" s="666"/>
      <c r="C33" s="620"/>
      <c r="D33" s="621"/>
      <c r="E33" s="621"/>
      <c r="F33" s="622"/>
      <c r="G33" s="349"/>
      <c r="H33" s="309"/>
      <c r="I33" s="655"/>
      <c r="J33" s="669"/>
      <c r="K33" s="620"/>
      <c r="L33" s="622"/>
      <c r="M33" s="349"/>
      <c r="N33" s="309"/>
    </row>
    <row r="34" spans="1:14" ht="19" customHeight="1">
      <c r="A34" s="663"/>
      <c r="B34" s="666"/>
      <c r="C34" s="620"/>
      <c r="D34" s="621"/>
      <c r="E34" s="621"/>
      <c r="F34" s="622"/>
      <c r="G34" s="349"/>
      <c r="H34" s="309"/>
      <c r="I34" s="655"/>
      <c r="J34" s="669"/>
      <c r="K34" s="620"/>
      <c r="L34" s="622"/>
      <c r="M34" s="349"/>
      <c r="N34" s="309"/>
    </row>
    <row r="35" spans="1:14" ht="19" customHeight="1">
      <c r="A35" s="663"/>
      <c r="B35" s="666"/>
      <c r="C35" s="620"/>
      <c r="D35" s="621"/>
      <c r="E35" s="621"/>
      <c r="F35" s="622"/>
      <c r="G35" s="349"/>
      <c r="H35" s="309"/>
      <c r="I35" s="655"/>
      <c r="J35" s="669"/>
      <c r="K35" s="620"/>
      <c r="L35" s="622"/>
      <c r="M35" s="349"/>
      <c r="N35" s="309"/>
    </row>
    <row r="36" spans="1:14" ht="19" customHeight="1">
      <c r="A36" s="663"/>
      <c r="B36" s="666"/>
      <c r="C36" s="620"/>
      <c r="D36" s="621"/>
      <c r="E36" s="621"/>
      <c r="F36" s="622"/>
      <c r="G36" s="349"/>
      <c r="H36" s="309"/>
      <c r="I36" s="655"/>
      <c r="J36" s="669"/>
      <c r="K36" s="620"/>
      <c r="L36" s="622"/>
      <c r="M36" s="349"/>
      <c r="N36" s="309"/>
    </row>
    <row r="37" spans="1:14" ht="19" customHeight="1">
      <c r="A37" s="663"/>
      <c r="B37" s="666"/>
      <c r="C37" s="620"/>
      <c r="D37" s="621"/>
      <c r="E37" s="621"/>
      <c r="F37" s="622"/>
      <c r="G37" s="349"/>
      <c r="H37" s="309"/>
      <c r="I37" s="655"/>
      <c r="J37" s="669"/>
      <c r="K37" s="620"/>
      <c r="L37" s="622"/>
      <c r="M37" s="349"/>
      <c r="N37" s="309"/>
    </row>
    <row r="38" spans="1:14" ht="19" customHeight="1">
      <c r="A38" s="663"/>
      <c r="B38" s="666"/>
      <c r="C38" s="620"/>
      <c r="D38" s="621"/>
      <c r="E38" s="621"/>
      <c r="F38" s="622"/>
      <c r="G38" s="349"/>
      <c r="H38" s="309"/>
      <c r="I38" s="655"/>
      <c r="J38" s="669"/>
      <c r="K38" s="620"/>
      <c r="L38" s="622"/>
      <c r="M38" s="349"/>
      <c r="N38" s="309"/>
    </row>
    <row r="39" spans="1:14" ht="19" customHeight="1">
      <c r="A39" s="663"/>
      <c r="B39" s="666"/>
      <c r="C39" s="620"/>
      <c r="D39" s="621"/>
      <c r="E39" s="621"/>
      <c r="F39" s="622"/>
      <c r="G39" s="349"/>
      <c r="H39" s="309"/>
      <c r="I39" s="655"/>
      <c r="J39" s="669"/>
      <c r="K39" s="620"/>
      <c r="L39" s="622"/>
      <c r="M39" s="349"/>
      <c r="N39" s="309"/>
    </row>
    <row r="40" spans="1:14" ht="19" customHeight="1">
      <c r="A40" s="663"/>
      <c r="B40" s="666"/>
      <c r="C40" s="620"/>
      <c r="D40" s="621"/>
      <c r="E40" s="621"/>
      <c r="F40" s="622"/>
      <c r="G40" s="349"/>
      <c r="H40" s="309"/>
      <c r="I40" s="655"/>
      <c r="J40" s="669"/>
      <c r="K40" s="620"/>
      <c r="L40" s="622"/>
      <c r="M40" s="349"/>
      <c r="N40" s="309"/>
    </row>
    <row r="41" spans="1:14" ht="19" customHeight="1">
      <c r="A41" s="663"/>
      <c r="B41" s="666"/>
      <c r="C41" s="620"/>
      <c r="D41" s="621"/>
      <c r="E41" s="621"/>
      <c r="F41" s="622"/>
      <c r="G41" s="349"/>
      <c r="H41" s="309"/>
      <c r="I41" s="655"/>
      <c r="J41" s="670"/>
      <c r="K41" s="625"/>
      <c r="L41" s="626"/>
      <c r="M41" s="350"/>
      <c r="N41" s="346"/>
    </row>
    <row r="42" spans="1:14" ht="19" customHeight="1">
      <c r="A42" s="663"/>
      <c r="B42" s="667"/>
      <c r="C42" s="625"/>
      <c r="D42" s="659"/>
      <c r="E42" s="659"/>
      <c r="F42" s="626"/>
      <c r="G42" s="350"/>
      <c r="H42" s="346"/>
      <c r="I42" s="655"/>
      <c r="J42" s="656" t="s">
        <v>81</v>
      </c>
      <c r="K42" s="623"/>
      <c r="L42" s="624"/>
      <c r="M42" s="348"/>
      <c r="N42" s="305">
        <f>ROUNDDOWN(SUM(M42:M49)/1000,0)</f>
        <v>0</v>
      </c>
    </row>
    <row r="43" spans="1:14" ht="19" customHeight="1">
      <c r="A43" s="655"/>
      <c r="B43" s="651" t="s">
        <v>82</v>
      </c>
      <c r="C43" s="623"/>
      <c r="D43" s="658"/>
      <c r="E43" s="658"/>
      <c r="F43" s="624"/>
      <c r="G43" s="348"/>
      <c r="H43" s="305">
        <f>ROUNDDOWN(SUM(G43:G52)/1000,0)</f>
        <v>0</v>
      </c>
      <c r="I43" s="655"/>
      <c r="J43" s="657"/>
      <c r="K43" s="620"/>
      <c r="L43" s="622"/>
      <c r="M43" s="349"/>
      <c r="N43" s="309"/>
    </row>
    <row r="44" spans="1:14" ht="19" customHeight="1">
      <c r="A44" s="655"/>
      <c r="B44" s="652"/>
      <c r="C44" s="620"/>
      <c r="D44" s="621"/>
      <c r="E44" s="621"/>
      <c r="F44" s="622"/>
      <c r="G44" s="349"/>
      <c r="H44" s="351"/>
      <c r="I44" s="655"/>
      <c r="J44" s="657"/>
      <c r="K44" s="620"/>
      <c r="L44" s="622"/>
      <c r="M44" s="349"/>
      <c r="N44" s="309"/>
    </row>
    <row r="45" spans="1:14" ht="19" customHeight="1">
      <c r="A45" s="655"/>
      <c r="B45" s="652"/>
      <c r="C45" s="620"/>
      <c r="D45" s="621"/>
      <c r="E45" s="621"/>
      <c r="F45" s="622"/>
      <c r="G45" s="349"/>
      <c r="H45" s="352"/>
      <c r="I45" s="655"/>
      <c r="J45" s="657"/>
      <c r="K45" s="620"/>
      <c r="L45" s="622"/>
      <c r="M45" s="349"/>
      <c r="N45" s="309"/>
    </row>
    <row r="46" spans="1:14" ht="19" customHeight="1">
      <c r="A46" s="655"/>
      <c r="B46" s="652"/>
      <c r="C46" s="620"/>
      <c r="D46" s="621"/>
      <c r="E46" s="621"/>
      <c r="F46" s="622"/>
      <c r="G46" s="349"/>
      <c r="H46" s="352"/>
      <c r="I46" s="655"/>
      <c r="J46" s="657"/>
      <c r="K46" s="620"/>
      <c r="L46" s="622"/>
      <c r="M46" s="349"/>
      <c r="N46" s="309"/>
    </row>
    <row r="47" spans="1:14" ht="19" customHeight="1">
      <c r="A47" s="655"/>
      <c r="B47" s="652"/>
      <c r="C47" s="620"/>
      <c r="D47" s="621"/>
      <c r="E47" s="621"/>
      <c r="F47" s="622"/>
      <c r="G47" s="349"/>
      <c r="H47" s="352"/>
      <c r="I47" s="655"/>
      <c r="J47" s="657"/>
      <c r="K47" s="620"/>
      <c r="L47" s="622"/>
      <c r="M47" s="349"/>
      <c r="N47" s="309"/>
    </row>
    <row r="48" spans="1:14" ht="19" customHeight="1">
      <c r="A48" s="655"/>
      <c r="B48" s="652"/>
      <c r="C48" s="620"/>
      <c r="D48" s="621"/>
      <c r="E48" s="621"/>
      <c r="F48" s="622"/>
      <c r="G48" s="349"/>
      <c r="H48" s="352"/>
      <c r="I48" s="655"/>
      <c r="J48" s="657"/>
      <c r="K48" s="620"/>
      <c r="L48" s="622"/>
      <c r="M48" s="349"/>
      <c r="N48" s="309"/>
    </row>
    <row r="49" spans="1:14" ht="19" customHeight="1">
      <c r="A49" s="655"/>
      <c r="B49" s="652"/>
      <c r="C49" s="620"/>
      <c r="D49" s="621"/>
      <c r="E49" s="621"/>
      <c r="F49" s="622"/>
      <c r="G49" s="349"/>
      <c r="H49" s="352"/>
      <c r="I49" s="655"/>
      <c r="J49" s="657"/>
      <c r="K49" s="620"/>
      <c r="L49" s="622"/>
      <c r="M49" s="349"/>
      <c r="N49" s="309"/>
    </row>
    <row r="50" spans="1:14" ht="19" customHeight="1">
      <c r="A50" s="655"/>
      <c r="B50" s="652"/>
      <c r="C50" s="620"/>
      <c r="D50" s="621"/>
      <c r="E50" s="621"/>
      <c r="F50" s="622"/>
      <c r="G50" s="349"/>
      <c r="H50" s="352"/>
      <c r="I50" s="660" t="s">
        <v>143</v>
      </c>
      <c r="J50" s="661"/>
      <c r="K50" s="661"/>
      <c r="L50" s="661"/>
      <c r="M50" s="662"/>
      <c r="N50" s="353">
        <f>支出予算書!H11</f>
        <v>0</v>
      </c>
    </row>
    <row r="51" spans="1:14" ht="19" customHeight="1">
      <c r="A51" s="655"/>
      <c r="B51" s="652"/>
      <c r="C51" s="620"/>
      <c r="D51" s="621"/>
      <c r="E51" s="621"/>
      <c r="F51" s="622"/>
      <c r="G51" s="349"/>
      <c r="H51" s="352"/>
      <c r="I51" s="660" t="s">
        <v>374</v>
      </c>
      <c r="J51" s="661"/>
      <c r="K51" s="661"/>
      <c r="L51" s="661"/>
      <c r="M51" s="662"/>
      <c r="N51" s="353">
        <f>ROUNDDOWN(支出予算書!N145/1000,1)</f>
        <v>0</v>
      </c>
    </row>
    <row r="52" spans="1:14" ht="19" customHeight="1">
      <c r="A52" s="664"/>
      <c r="B52" s="653"/>
      <c r="C52" s="625"/>
      <c r="D52" s="659"/>
      <c r="E52" s="659"/>
      <c r="F52" s="626"/>
      <c r="G52" s="350"/>
      <c r="H52" s="354"/>
      <c r="I52" s="703" t="s">
        <v>77</v>
      </c>
      <c r="J52" s="704"/>
      <c r="K52" s="704"/>
      <c r="L52" s="704"/>
      <c r="M52" s="705"/>
      <c r="N52" s="353">
        <f>SUM(H30,H43,N30,N42,N50,N51)</f>
        <v>0</v>
      </c>
    </row>
    <row r="53" spans="1:14" ht="19" customHeight="1">
      <c r="A53" s="650" t="s">
        <v>310</v>
      </c>
      <c r="B53" s="650"/>
      <c r="C53" s="650"/>
      <c r="D53" s="650"/>
      <c r="E53" s="650"/>
      <c r="F53" s="650"/>
      <c r="G53" s="650"/>
      <c r="H53" s="650"/>
      <c r="I53" s="650"/>
      <c r="J53" s="650"/>
      <c r="K53" s="355"/>
      <c r="L53" s="355"/>
      <c r="M53" s="355"/>
      <c r="N53" s="356"/>
    </row>
    <row r="54" spans="1:14" ht="19" customHeight="1">
      <c r="A54" s="708" t="s">
        <v>311</v>
      </c>
      <c r="B54" s="708"/>
      <c r="C54" s="708"/>
      <c r="D54" s="708"/>
      <c r="E54" s="708"/>
      <c r="F54" s="708"/>
      <c r="G54" s="708"/>
      <c r="H54" s="708"/>
      <c r="I54" s="708"/>
      <c r="J54" s="708"/>
    </row>
  </sheetData>
  <mergeCells count="112">
    <mergeCell ref="A54:J54"/>
    <mergeCell ref="C13:G13"/>
    <mergeCell ref="A2:B2"/>
    <mergeCell ref="A3:B3"/>
    <mergeCell ref="C3:G3"/>
    <mergeCell ref="I3:J3"/>
    <mergeCell ref="K3:M3"/>
    <mergeCell ref="C6:E6"/>
    <mergeCell ref="C7:C8"/>
    <mergeCell ref="D7:F7"/>
    <mergeCell ref="D8:F8"/>
    <mergeCell ref="K4:L4"/>
    <mergeCell ref="K5:L5"/>
    <mergeCell ref="K6:L6"/>
    <mergeCell ref="K7:L7"/>
    <mergeCell ref="K8:L8"/>
    <mergeCell ref="K9:L9"/>
    <mergeCell ref="K10:L10"/>
    <mergeCell ref="K11:L11"/>
    <mergeCell ref="K12:L12"/>
    <mergeCell ref="K13:L13"/>
    <mergeCell ref="A29:B29"/>
    <mergeCell ref="C29:G29"/>
    <mergeCell ref="I29:J29"/>
    <mergeCell ref="A30:A52"/>
    <mergeCell ref="B30:B42"/>
    <mergeCell ref="J30:J41"/>
    <mergeCell ref="C27:E27"/>
    <mergeCell ref="I27:M27"/>
    <mergeCell ref="A28:B28"/>
    <mergeCell ref="C28:G28"/>
    <mergeCell ref="I28:J28"/>
    <mergeCell ref="K28:L28"/>
    <mergeCell ref="M28:N28"/>
    <mergeCell ref="A4:B27"/>
    <mergeCell ref="C4:F4"/>
    <mergeCell ref="I4:J10"/>
    <mergeCell ref="D5:G5"/>
    <mergeCell ref="D9:E9"/>
    <mergeCell ref="C10:F10"/>
    <mergeCell ref="D11:E11"/>
    <mergeCell ref="I11:J14"/>
    <mergeCell ref="D12:E12"/>
    <mergeCell ref="I15:J20"/>
    <mergeCell ref="I51:M51"/>
    <mergeCell ref="I52:M52"/>
    <mergeCell ref="K48:L48"/>
    <mergeCell ref="K14:L14"/>
    <mergeCell ref="A53:J53"/>
    <mergeCell ref="B43:B52"/>
    <mergeCell ref="I30:I49"/>
    <mergeCell ref="J42:J49"/>
    <mergeCell ref="C37:F37"/>
    <mergeCell ref="C39:F39"/>
    <mergeCell ref="C40:F40"/>
    <mergeCell ref="C38:F38"/>
    <mergeCell ref="C36:F36"/>
    <mergeCell ref="C31:F31"/>
    <mergeCell ref="C32:F32"/>
    <mergeCell ref="C33:F33"/>
    <mergeCell ref="C34:F34"/>
    <mergeCell ref="C35:F35"/>
    <mergeCell ref="C30:F30"/>
    <mergeCell ref="C42:F42"/>
    <mergeCell ref="C43:F43"/>
    <mergeCell ref="C52:F52"/>
    <mergeCell ref="C44:F44"/>
    <mergeCell ref="C45:F45"/>
    <mergeCell ref="C46:F46"/>
    <mergeCell ref="C49:F49"/>
    <mergeCell ref="I50:M50"/>
    <mergeCell ref="C50:F50"/>
    <mergeCell ref="K15:L15"/>
    <mergeCell ref="K17:L17"/>
    <mergeCell ref="K18:L18"/>
    <mergeCell ref="K19:L19"/>
    <mergeCell ref="C24:E24"/>
    <mergeCell ref="C25:E25"/>
    <mergeCell ref="C41:F41"/>
    <mergeCell ref="C26:F26"/>
    <mergeCell ref="I26:M26"/>
    <mergeCell ref="K16:L16"/>
    <mergeCell ref="K21:L21"/>
    <mergeCell ref="K20:L20"/>
    <mergeCell ref="K23:L23"/>
    <mergeCell ref="K24:L24"/>
    <mergeCell ref="K22:L22"/>
    <mergeCell ref="K29:M29"/>
    <mergeCell ref="I21:J24"/>
    <mergeCell ref="I25:M25"/>
    <mergeCell ref="C51:F51"/>
    <mergeCell ref="C47:F47"/>
    <mergeCell ref="C48:F48"/>
    <mergeCell ref="K30:L30"/>
    <mergeCell ref="K41:L41"/>
    <mergeCell ref="K31:L31"/>
    <mergeCell ref="K32:L32"/>
    <mergeCell ref="K33:L33"/>
    <mergeCell ref="K34:L34"/>
    <mergeCell ref="K35:L35"/>
    <mergeCell ref="K36:L36"/>
    <mergeCell ref="K37:L37"/>
    <mergeCell ref="K39:L39"/>
    <mergeCell ref="K40:L40"/>
    <mergeCell ref="K38:L38"/>
    <mergeCell ref="K42:L42"/>
    <mergeCell ref="K43:L43"/>
    <mergeCell ref="K44:L44"/>
    <mergeCell ref="K45:L45"/>
    <mergeCell ref="K46:L46"/>
    <mergeCell ref="K49:L49"/>
    <mergeCell ref="K47:L47"/>
  </mergeCells>
  <phoneticPr fontId="7"/>
  <conditionalFormatting sqref="C5:G5 C7:D7 C6 F6:G6 C9:G21 D8 G7:G8 C23:G26">
    <cfRule type="expression" dxfId="39" priority="4" stopIfTrue="1">
      <formula>$G$4=TRUE</formula>
    </cfRule>
  </conditionalFormatting>
  <conditionalFormatting sqref="C27:G27">
    <cfRule type="expression" dxfId="38" priority="3" stopIfTrue="1">
      <formula>$G$4=TRUE</formula>
    </cfRule>
  </conditionalFormatting>
  <conditionalFormatting sqref="C4:G4">
    <cfRule type="expression" dxfId="37" priority="2" stopIfTrue="1">
      <formula>$G$4=TRUE</formula>
    </cfRule>
  </conditionalFormatting>
  <conditionalFormatting sqref="C22:G22">
    <cfRule type="expression" dxfId="36" priority="1" stopIfTrue="1">
      <formula>$G$4=TRUE</formula>
    </cfRule>
  </conditionalFormatting>
  <dataValidations count="3">
    <dataValidation imeMode="off" allowBlank="1" showInputMessage="1" showErrorMessage="1" sqref="N30:N52 G7:G12 M30:M49 N26:N27 F6 D9:E9 D11:E12 F27:G27 F15:G25 D15:D23 G30:H52 N4:N25 M4:M24" xr:uid="{00000000-0002-0000-0600-000000000000}"/>
    <dataValidation imeMode="hiragana" allowBlank="1" showInputMessage="1" showErrorMessage="1" sqref="D13:D14 G1:G6 D24:D29 N53:N1048576 I15 D7:D8 I1:J13 G13:G14 N2:N3 N28:N29 D1:F5 C1:C7 F9:F14 D10:E10 F26 L1:M3 F28:G29 L26:M29 L50:M1048576 E13:E29 H1:H29 A53:J1048576 J26:J42 I25:I30 O5:O1048576 I50:J52 A1:B52 C9:C52 P1:XFD1048576 O1:O3 I21 K1:K24 K26:K1048576" xr:uid="{00000000-0002-0000-0600-000001000000}"/>
    <dataValidation imeMode="off" allowBlank="1" showInputMessage="1" showErrorMessage="1" prompt="マイナスで入力" sqref="G26" xr:uid="{00000000-0002-0000-0600-000002000000}"/>
  </dataValidations>
  <printOptions horizontalCentered="1"/>
  <pageMargins left="0.59055118110236227" right="0.59055118110236227" top="0.59055118110236227" bottom="0.39370078740157483" header="0.19685039370078741" footer="0"/>
  <pageSetup paperSize="9" scale="74" orientation="portrait" r:id="rId1"/>
  <headerFooter scaleWithDoc="0">
    <oddFooter>&amp;R&amp;"ＭＳ ゴシック,標準"&amp;12整理番号：（事務局記入欄）</oddFooter>
  </headerFooter>
  <colBreaks count="1" manualBreakCount="1">
    <brk id="1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6</xdr:col>
                    <xdr:colOff>279400</xdr:colOff>
                    <xdr:row>2</xdr:row>
                    <xdr:rowOff>228600</xdr:rowOff>
                  </from>
                  <to>
                    <xdr:col>6</xdr:col>
                    <xdr:colOff>565150</xdr:colOff>
                    <xdr:row>4</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56"/>
  <sheetViews>
    <sheetView view="pageBreakPreview" zoomScale="90" zoomScaleNormal="80" zoomScaleSheetLayoutView="90" workbookViewId="0">
      <selection activeCell="I11" sqref="I14:J14"/>
    </sheetView>
  </sheetViews>
  <sheetFormatPr defaultColWidth="9" defaultRowHeight="20.149999999999999" customHeight="1"/>
  <cols>
    <col min="1" max="1" width="10.58203125" style="360" customWidth="1"/>
    <col min="2" max="2" width="4.58203125" style="360" customWidth="1"/>
    <col min="3" max="3" width="6.58203125" style="360" customWidth="1"/>
    <col min="4" max="4" width="8.58203125" style="360" customWidth="1"/>
    <col min="5" max="5" width="4.58203125" style="360" customWidth="1"/>
    <col min="6" max="6" width="10.58203125" style="360" customWidth="1"/>
    <col min="7" max="7" width="14.58203125" style="360" customWidth="1"/>
    <col min="8" max="8" width="3.58203125" style="359" customWidth="1"/>
    <col min="9" max="9" width="10.58203125" style="360" customWidth="1"/>
    <col min="10" max="10" width="8.58203125" style="360" customWidth="1"/>
    <col min="11" max="11" width="6.58203125" style="360" customWidth="1"/>
    <col min="12" max="12" width="8.58203125" style="360" customWidth="1"/>
    <col min="13" max="13" width="4.58203125" style="360" customWidth="1"/>
    <col min="14" max="14" width="10.58203125" style="360" customWidth="1"/>
    <col min="15" max="15" width="12.58203125" style="360" customWidth="1"/>
    <col min="16" max="16" width="51.83203125" style="359" customWidth="1"/>
    <col min="17" max="16384" width="9" style="361"/>
  </cols>
  <sheetData>
    <row r="1" spans="1:16" ht="40" customHeight="1">
      <c r="A1" s="358" t="s">
        <v>116</v>
      </c>
      <c r="B1" s="358"/>
      <c r="C1" s="358"/>
      <c r="D1" s="358"/>
      <c r="E1" s="358"/>
      <c r="F1" s="358"/>
      <c r="G1" s="358"/>
      <c r="I1" s="359"/>
      <c r="J1" s="359"/>
      <c r="K1" s="359"/>
    </row>
    <row r="2" spans="1:16" s="364" customFormat="1" ht="20.149999999999999" customHeight="1">
      <c r="A2" s="362"/>
      <c r="B2" s="362"/>
      <c r="C2" s="362"/>
      <c r="D2" s="362"/>
      <c r="E2" s="362"/>
      <c r="F2" s="362"/>
      <c r="G2" s="362"/>
      <c r="H2" s="362"/>
      <c r="I2" s="362"/>
      <c r="J2" s="362"/>
      <c r="K2" s="362"/>
      <c r="L2" s="362"/>
      <c r="M2" s="362"/>
      <c r="N2" s="362"/>
      <c r="O2" s="362"/>
      <c r="P2" s="363"/>
    </row>
    <row r="3" spans="1:16" ht="20.149999999999999" customHeight="1">
      <c r="A3" s="775" t="s">
        <v>117</v>
      </c>
      <c r="B3" s="776"/>
      <c r="C3" s="776"/>
      <c r="D3" s="776"/>
      <c r="E3" s="777">
        <f ca="1">SUMIF($A$8:$O$1087,"合計",OFFSET($A$8:$O$1087,0,6))</f>
        <v>0</v>
      </c>
      <c r="F3" s="777"/>
      <c r="G3" s="778"/>
      <c r="H3" s="365"/>
      <c r="I3" s="779"/>
      <c r="J3" s="779"/>
      <c r="K3" s="779"/>
      <c r="L3" s="779"/>
      <c r="M3" s="779"/>
      <c r="N3" s="366"/>
      <c r="O3" s="367"/>
      <c r="P3" s="359" t="s">
        <v>373</v>
      </c>
    </row>
    <row r="4" spans="1:16" ht="20.149999999999999" customHeight="1">
      <c r="A4" s="780" t="s">
        <v>118</v>
      </c>
      <c r="B4" s="781"/>
      <c r="C4" s="782">
        <f ca="1">SUMIF($A$8:$O$1087,"公演回数",OFFSET($A$8:$O$1087,0,2))</f>
        <v>0</v>
      </c>
      <c r="D4" s="783"/>
      <c r="E4" s="784" t="s">
        <v>119</v>
      </c>
      <c r="F4" s="785"/>
      <c r="G4" s="368">
        <f ca="1">SUMIF($A$8:$O$1087,"使用席数×公演回数(a)",OFFSET($A$8:$O$1087,0,2))</f>
        <v>0</v>
      </c>
      <c r="H4" s="369"/>
      <c r="I4" s="362"/>
      <c r="J4" s="362"/>
      <c r="K4" s="362"/>
      <c r="L4" s="362"/>
      <c r="M4" s="362"/>
      <c r="N4" s="366"/>
      <c r="O4" s="367"/>
    </row>
    <row r="5" spans="1:16" ht="20.149999999999999" customHeight="1">
      <c r="A5" s="775" t="s">
        <v>120</v>
      </c>
      <c r="B5" s="776"/>
      <c r="C5" s="786">
        <f ca="1">SUMIF($A$8:$O$1087,"販売枚数(b)",OFFSET($A$8:$O$1087,0,2))</f>
        <v>0</v>
      </c>
      <c r="D5" s="787"/>
      <c r="E5" s="788" t="s">
        <v>121</v>
      </c>
      <c r="F5" s="776"/>
      <c r="G5" s="370" t="str">
        <f ca="1">IFERROR(C5/G4,"")</f>
        <v/>
      </c>
      <c r="H5" s="371"/>
      <c r="I5" s="362"/>
      <c r="J5" s="362"/>
      <c r="K5" s="362"/>
      <c r="L5" s="362"/>
      <c r="M5" s="362"/>
      <c r="N5" s="366"/>
      <c r="O5" s="367"/>
    </row>
    <row r="6" spans="1:16" ht="20.149999999999999" customHeight="1">
      <c r="A6" s="789" t="s">
        <v>122</v>
      </c>
      <c r="B6" s="790"/>
      <c r="C6" s="791">
        <f ca="1">SUMIF($A$8:$O$1087,"総入場者数(c)",OFFSET($A$8:$O$1087,0,2))</f>
        <v>0</v>
      </c>
      <c r="D6" s="792"/>
      <c r="E6" s="793" t="s">
        <v>123</v>
      </c>
      <c r="F6" s="790"/>
      <c r="G6" s="372" t="str">
        <f ca="1">IFERROR(C6/G4,"")</f>
        <v/>
      </c>
      <c r="H6" s="371"/>
      <c r="I6" s="779"/>
      <c r="J6" s="779"/>
      <c r="K6" s="779"/>
      <c r="L6" s="779"/>
      <c r="M6" s="779"/>
      <c r="N6" s="779"/>
      <c r="O6" s="779"/>
    </row>
    <row r="7" spans="1:16" ht="20.149999999999999" customHeight="1">
      <c r="H7" s="373"/>
      <c r="I7" s="362"/>
      <c r="J7" s="362"/>
      <c r="K7" s="362"/>
      <c r="L7" s="362"/>
      <c r="M7" s="362"/>
      <c r="N7" s="366"/>
      <c r="O7" s="367"/>
    </row>
    <row r="8" spans="1:16" ht="20.149999999999999" customHeight="1">
      <c r="A8" s="762" t="s">
        <v>124</v>
      </c>
      <c r="B8" s="763"/>
      <c r="C8" s="770" t="str">
        <f>IF(総表!$C33="","",TEXT(総表!$C33,"yyyy/mm/dd")&amp;総表!$D33&amp;TEXT(総表!$E33,"yyyy/mm/dd"))</f>
        <v/>
      </c>
      <c r="D8" s="770"/>
      <c r="E8" s="770"/>
      <c r="F8" s="770"/>
      <c r="G8" s="771"/>
      <c r="H8" s="373"/>
      <c r="I8" s="762" t="s">
        <v>124</v>
      </c>
      <c r="J8" s="763"/>
      <c r="K8" s="770" t="str">
        <f>IF(総表!$C34="","",TEXT(総表!$C34,"yyyy/mm/dd")&amp;総表!$D34&amp;TEXT(総表!$E34,"yyyy/mm/dd"))</f>
        <v/>
      </c>
      <c r="L8" s="770"/>
      <c r="M8" s="770"/>
      <c r="N8" s="770"/>
      <c r="O8" s="771"/>
      <c r="P8" s="774" t="s">
        <v>125</v>
      </c>
    </row>
    <row r="9" spans="1:16" ht="20.149999999999999" customHeight="1">
      <c r="A9" s="754" t="s">
        <v>126</v>
      </c>
      <c r="B9" s="755"/>
      <c r="C9" s="772" t="str">
        <f>IF(総表!$F33="","",総表!$F33)</f>
        <v/>
      </c>
      <c r="D9" s="772"/>
      <c r="E9" s="772"/>
      <c r="F9" s="772"/>
      <c r="G9" s="773"/>
      <c r="H9" s="373"/>
      <c r="I9" s="754" t="s">
        <v>126</v>
      </c>
      <c r="J9" s="755"/>
      <c r="K9" s="772" t="str">
        <f>IF(総表!$F34="","",総表!$F34)</f>
        <v/>
      </c>
      <c r="L9" s="772"/>
      <c r="M9" s="772"/>
      <c r="N9" s="772"/>
      <c r="O9" s="773"/>
      <c r="P9" s="774"/>
    </row>
    <row r="10" spans="1:16" ht="20.149999999999999" customHeight="1">
      <c r="A10" s="735" t="s">
        <v>127</v>
      </c>
      <c r="B10" s="736"/>
      <c r="C10" s="758"/>
      <c r="D10" s="758"/>
      <c r="E10" s="759"/>
      <c r="F10" s="759"/>
      <c r="G10" s="760"/>
      <c r="H10" s="373"/>
      <c r="I10" s="735" t="s">
        <v>127</v>
      </c>
      <c r="J10" s="736"/>
      <c r="K10" s="758"/>
      <c r="L10" s="758"/>
      <c r="M10" s="759"/>
      <c r="N10" s="759"/>
      <c r="O10" s="760"/>
      <c r="P10" s="774"/>
    </row>
    <row r="11" spans="1:16" ht="20.149999999999999" customHeight="1">
      <c r="A11" s="374" t="s">
        <v>128</v>
      </c>
      <c r="B11" s="726" t="s">
        <v>129</v>
      </c>
      <c r="C11" s="726"/>
      <c r="D11" s="761"/>
      <c r="E11" s="761"/>
      <c r="F11" s="375" t="s">
        <v>3</v>
      </c>
      <c r="G11" s="376"/>
      <c r="H11" s="377"/>
      <c r="I11" s="374" t="s">
        <v>128</v>
      </c>
      <c r="J11" s="726" t="s">
        <v>129</v>
      </c>
      <c r="K11" s="726"/>
      <c r="L11" s="761"/>
      <c r="M11" s="761"/>
      <c r="N11" s="375" t="s">
        <v>3</v>
      </c>
      <c r="O11" s="376"/>
      <c r="P11" s="774"/>
    </row>
    <row r="12" spans="1:16" ht="20.149999999999999" customHeight="1">
      <c r="A12" s="762" t="s">
        <v>130</v>
      </c>
      <c r="B12" s="763"/>
      <c r="C12" s="764">
        <f>C10-D11-G11</f>
        <v>0</v>
      </c>
      <c r="D12" s="765"/>
      <c r="E12" s="766" t="s">
        <v>131</v>
      </c>
      <c r="F12" s="767"/>
      <c r="G12" s="378" t="str">
        <f>IF(C12*C13=0,"",C12*C13)</f>
        <v/>
      </c>
      <c r="H12" s="373"/>
      <c r="I12" s="762" t="s">
        <v>130</v>
      </c>
      <c r="J12" s="763"/>
      <c r="K12" s="764">
        <f>K10-L11-O11</f>
        <v>0</v>
      </c>
      <c r="L12" s="765"/>
      <c r="M12" s="766" t="s">
        <v>131</v>
      </c>
      <c r="N12" s="767"/>
      <c r="O12" s="378" t="str">
        <f>IF(K12*K13=0,"",K12*K13)</f>
        <v/>
      </c>
      <c r="P12" s="774"/>
    </row>
    <row r="13" spans="1:16" ht="20.149999999999999" customHeight="1">
      <c r="A13" s="735" t="s">
        <v>132</v>
      </c>
      <c r="B13" s="736"/>
      <c r="C13" s="737"/>
      <c r="D13" s="738"/>
      <c r="E13" s="379"/>
      <c r="F13" s="380"/>
      <c r="G13" s="381"/>
      <c r="H13" s="373"/>
      <c r="I13" s="735" t="s">
        <v>132</v>
      </c>
      <c r="J13" s="736"/>
      <c r="K13" s="737"/>
      <c r="L13" s="738"/>
      <c r="M13" s="379"/>
      <c r="N13" s="380"/>
      <c r="O13" s="381"/>
      <c r="P13" s="774"/>
    </row>
    <row r="14" spans="1:16" ht="20.149999999999999" customHeight="1">
      <c r="A14" s="725" t="s">
        <v>133</v>
      </c>
      <c r="B14" s="726"/>
      <c r="C14" s="739" t="str">
        <f>IF(G12="","",SUM(F18:F27))</f>
        <v/>
      </c>
      <c r="D14" s="740"/>
      <c r="E14" s="741" t="s">
        <v>134</v>
      </c>
      <c r="F14" s="742"/>
      <c r="G14" s="382" t="str">
        <f>IF(G12="","",C14/G12)</f>
        <v/>
      </c>
      <c r="H14" s="373"/>
      <c r="I14" s="725" t="s">
        <v>133</v>
      </c>
      <c r="J14" s="726"/>
      <c r="K14" s="739" t="str">
        <f>IF(O12="","",SUM(N18:N27))</f>
        <v/>
      </c>
      <c r="L14" s="740"/>
      <c r="M14" s="741" t="s">
        <v>134</v>
      </c>
      <c r="N14" s="742"/>
      <c r="O14" s="382" t="str">
        <f>IF(O12="","",K14/O12)</f>
        <v/>
      </c>
      <c r="P14" s="774"/>
    </row>
    <row r="15" spans="1:16" ht="20.149999999999999" customHeight="1">
      <c r="A15" s="748" t="s">
        <v>135</v>
      </c>
      <c r="B15" s="749"/>
      <c r="C15" s="750" t="str">
        <f>IF(G12="","",SUM(F18:F28))</f>
        <v/>
      </c>
      <c r="D15" s="751"/>
      <c r="E15" s="752" t="s">
        <v>136</v>
      </c>
      <c r="F15" s="753"/>
      <c r="G15" s="383" t="str">
        <f>IF(G12="","",C15/G12)</f>
        <v/>
      </c>
      <c r="H15" s="373"/>
      <c r="I15" s="748" t="s">
        <v>135</v>
      </c>
      <c r="J15" s="749"/>
      <c r="K15" s="750" t="str">
        <f>IF(O12="","",SUM(N18:N28))</f>
        <v/>
      </c>
      <c r="L15" s="751"/>
      <c r="M15" s="752" t="s">
        <v>136</v>
      </c>
      <c r="N15" s="753"/>
      <c r="O15" s="383" t="str">
        <f>IF(O12="","",K15/O12)</f>
        <v/>
      </c>
      <c r="P15" s="774"/>
    </row>
    <row r="16" spans="1:16" ht="20.149999999999999" customHeight="1">
      <c r="A16" s="743" t="s">
        <v>137</v>
      </c>
      <c r="B16" s="744"/>
      <c r="C16" s="744"/>
      <c r="D16" s="744"/>
      <c r="E16" s="744"/>
      <c r="F16" s="744"/>
      <c r="G16" s="745"/>
      <c r="H16" s="373"/>
      <c r="I16" s="743" t="s">
        <v>137</v>
      </c>
      <c r="J16" s="744"/>
      <c r="K16" s="744"/>
      <c r="L16" s="744"/>
      <c r="M16" s="744"/>
      <c r="N16" s="744"/>
      <c r="O16" s="745"/>
      <c r="P16" s="774"/>
    </row>
    <row r="17" spans="1:16" ht="20.149999999999999" customHeight="1">
      <c r="A17" s="725" t="s">
        <v>138</v>
      </c>
      <c r="B17" s="726"/>
      <c r="C17" s="726"/>
      <c r="D17" s="384" t="s">
        <v>67</v>
      </c>
      <c r="E17" s="384" t="s">
        <v>109</v>
      </c>
      <c r="F17" s="384" t="s">
        <v>139</v>
      </c>
      <c r="G17" s="385" t="s">
        <v>140</v>
      </c>
      <c r="H17" s="373"/>
      <c r="I17" s="725" t="s">
        <v>138</v>
      </c>
      <c r="J17" s="726"/>
      <c r="K17" s="726"/>
      <c r="L17" s="384" t="s">
        <v>67</v>
      </c>
      <c r="M17" s="384" t="s">
        <v>109</v>
      </c>
      <c r="N17" s="384" t="s">
        <v>139</v>
      </c>
      <c r="O17" s="385" t="s">
        <v>140</v>
      </c>
      <c r="P17" s="774"/>
    </row>
    <row r="18" spans="1:16" ht="20.149999999999999" customHeight="1">
      <c r="A18" s="746"/>
      <c r="B18" s="747"/>
      <c r="C18" s="747"/>
      <c r="D18" s="386"/>
      <c r="E18" s="387" t="s">
        <v>109</v>
      </c>
      <c r="F18" s="388"/>
      <c r="G18" s="389">
        <f>D18*F18</f>
        <v>0</v>
      </c>
      <c r="H18" s="373"/>
      <c r="I18" s="746"/>
      <c r="J18" s="747"/>
      <c r="K18" s="747"/>
      <c r="L18" s="386"/>
      <c r="M18" s="387" t="s">
        <v>109</v>
      </c>
      <c r="N18" s="388"/>
      <c r="O18" s="389">
        <f>L18*N18</f>
        <v>0</v>
      </c>
      <c r="P18" s="774"/>
    </row>
    <row r="19" spans="1:16" ht="20.149999999999999" customHeight="1">
      <c r="A19" s="723"/>
      <c r="B19" s="724"/>
      <c r="C19" s="724"/>
      <c r="D19" s="390"/>
      <c r="E19" s="391" t="s">
        <v>109</v>
      </c>
      <c r="F19" s="390"/>
      <c r="G19" s="392">
        <f t="shared" ref="G19:G27" si="0">D19*F19</f>
        <v>0</v>
      </c>
      <c r="H19" s="373"/>
      <c r="I19" s="723"/>
      <c r="J19" s="724"/>
      <c r="K19" s="724"/>
      <c r="L19" s="390"/>
      <c r="M19" s="391" t="s">
        <v>109</v>
      </c>
      <c r="N19" s="390"/>
      <c r="O19" s="392">
        <f t="shared" ref="O19:O27" si="1">L19*N19</f>
        <v>0</v>
      </c>
      <c r="P19" s="774"/>
    </row>
    <row r="20" spans="1:16" ht="20.149999999999999" customHeight="1">
      <c r="A20" s="723"/>
      <c r="B20" s="724"/>
      <c r="C20" s="724"/>
      <c r="D20" s="390"/>
      <c r="E20" s="391" t="s">
        <v>109</v>
      </c>
      <c r="F20" s="390"/>
      <c r="G20" s="392">
        <f t="shared" si="0"/>
        <v>0</v>
      </c>
      <c r="H20" s="373"/>
      <c r="I20" s="723"/>
      <c r="J20" s="724"/>
      <c r="K20" s="724"/>
      <c r="L20" s="390"/>
      <c r="M20" s="391" t="s">
        <v>109</v>
      </c>
      <c r="N20" s="390"/>
      <c r="O20" s="392">
        <f t="shared" si="1"/>
        <v>0</v>
      </c>
      <c r="P20" s="774"/>
    </row>
    <row r="21" spans="1:16" ht="20.149999999999999" customHeight="1">
      <c r="A21" s="723"/>
      <c r="B21" s="724"/>
      <c r="C21" s="724"/>
      <c r="D21" s="390"/>
      <c r="E21" s="391" t="s">
        <v>109</v>
      </c>
      <c r="F21" s="390"/>
      <c r="G21" s="392">
        <f t="shared" si="0"/>
        <v>0</v>
      </c>
      <c r="H21" s="373"/>
      <c r="I21" s="723"/>
      <c r="J21" s="724"/>
      <c r="K21" s="724"/>
      <c r="L21" s="390"/>
      <c r="M21" s="391" t="s">
        <v>109</v>
      </c>
      <c r="N21" s="390"/>
      <c r="O21" s="392">
        <f t="shared" si="1"/>
        <v>0</v>
      </c>
      <c r="P21" s="774"/>
    </row>
    <row r="22" spans="1:16" ht="20.149999999999999" customHeight="1">
      <c r="A22" s="723"/>
      <c r="B22" s="724"/>
      <c r="C22" s="724"/>
      <c r="D22" s="390"/>
      <c r="E22" s="391" t="s">
        <v>109</v>
      </c>
      <c r="F22" s="390"/>
      <c r="G22" s="392">
        <f t="shared" si="0"/>
        <v>0</v>
      </c>
      <c r="H22" s="373"/>
      <c r="I22" s="723"/>
      <c r="J22" s="724"/>
      <c r="K22" s="724"/>
      <c r="L22" s="390"/>
      <c r="M22" s="391" t="s">
        <v>109</v>
      </c>
      <c r="N22" s="390"/>
      <c r="O22" s="392">
        <f t="shared" si="1"/>
        <v>0</v>
      </c>
      <c r="P22" s="774"/>
    </row>
    <row r="23" spans="1:16" ht="20.149999999999999" customHeight="1">
      <c r="A23" s="723"/>
      <c r="B23" s="724"/>
      <c r="C23" s="724"/>
      <c r="D23" s="390"/>
      <c r="E23" s="391" t="s">
        <v>109</v>
      </c>
      <c r="F23" s="390"/>
      <c r="G23" s="392">
        <f t="shared" si="0"/>
        <v>0</v>
      </c>
      <c r="H23" s="373"/>
      <c r="I23" s="723"/>
      <c r="J23" s="724"/>
      <c r="K23" s="724"/>
      <c r="L23" s="390"/>
      <c r="M23" s="391" t="s">
        <v>109</v>
      </c>
      <c r="N23" s="390"/>
      <c r="O23" s="392">
        <f t="shared" si="1"/>
        <v>0</v>
      </c>
      <c r="P23" s="774"/>
    </row>
    <row r="24" spans="1:16" ht="20.149999999999999" customHeight="1">
      <c r="A24" s="723"/>
      <c r="B24" s="724"/>
      <c r="C24" s="724"/>
      <c r="D24" s="390"/>
      <c r="E24" s="391" t="s">
        <v>109</v>
      </c>
      <c r="F24" s="390"/>
      <c r="G24" s="392">
        <f t="shared" si="0"/>
        <v>0</v>
      </c>
      <c r="H24" s="373"/>
      <c r="I24" s="723"/>
      <c r="J24" s="724"/>
      <c r="K24" s="724"/>
      <c r="L24" s="390"/>
      <c r="M24" s="391" t="s">
        <v>109</v>
      </c>
      <c r="N24" s="390"/>
      <c r="O24" s="392">
        <f t="shared" si="1"/>
        <v>0</v>
      </c>
      <c r="P24" s="774"/>
    </row>
    <row r="25" spans="1:16" ht="20.149999999999999" customHeight="1">
      <c r="A25" s="723"/>
      <c r="B25" s="724"/>
      <c r="C25" s="724"/>
      <c r="D25" s="390"/>
      <c r="E25" s="391" t="s">
        <v>109</v>
      </c>
      <c r="F25" s="390"/>
      <c r="G25" s="392">
        <f t="shared" si="0"/>
        <v>0</v>
      </c>
      <c r="H25" s="373"/>
      <c r="I25" s="723"/>
      <c r="J25" s="724"/>
      <c r="K25" s="724"/>
      <c r="L25" s="390"/>
      <c r="M25" s="391" t="s">
        <v>109</v>
      </c>
      <c r="N25" s="390"/>
      <c r="O25" s="392">
        <f t="shared" si="1"/>
        <v>0</v>
      </c>
      <c r="P25" s="774"/>
    </row>
    <row r="26" spans="1:16" ht="20.149999999999999" customHeight="1">
      <c r="A26" s="723"/>
      <c r="B26" s="724"/>
      <c r="C26" s="724"/>
      <c r="D26" s="390"/>
      <c r="E26" s="391" t="s">
        <v>109</v>
      </c>
      <c r="F26" s="390"/>
      <c r="G26" s="392">
        <f t="shared" si="0"/>
        <v>0</v>
      </c>
      <c r="H26" s="373"/>
      <c r="I26" s="723"/>
      <c r="J26" s="724"/>
      <c r="K26" s="724"/>
      <c r="L26" s="390"/>
      <c r="M26" s="391" t="s">
        <v>109</v>
      </c>
      <c r="N26" s="390"/>
      <c r="O26" s="392">
        <f t="shared" si="1"/>
        <v>0</v>
      </c>
      <c r="P26" s="774"/>
    </row>
    <row r="27" spans="1:16" ht="20.149999999999999" customHeight="1">
      <c r="A27" s="723"/>
      <c r="B27" s="724"/>
      <c r="C27" s="724"/>
      <c r="D27" s="390"/>
      <c r="E27" s="391" t="s">
        <v>109</v>
      </c>
      <c r="F27" s="390"/>
      <c r="G27" s="392">
        <f t="shared" si="0"/>
        <v>0</v>
      </c>
      <c r="H27" s="373"/>
      <c r="I27" s="723"/>
      <c r="J27" s="724"/>
      <c r="K27" s="724"/>
      <c r="L27" s="390"/>
      <c r="M27" s="391" t="s">
        <v>109</v>
      </c>
      <c r="N27" s="390"/>
      <c r="O27" s="392">
        <f t="shared" si="1"/>
        <v>0</v>
      </c>
      <c r="P27" s="774"/>
    </row>
    <row r="28" spans="1:16" ht="20.149999999999999" customHeight="1">
      <c r="A28" s="727" t="s">
        <v>141</v>
      </c>
      <c r="B28" s="728"/>
      <c r="C28" s="729"/>
      <c r="D28" s="393"/>
      <c r="E28" s="394" t="s">
        <v>109</v>
      </c>
      <c r="F28" s="395"/>
      <c r="G28" s="396">
        <f>D28*F28</f>
        <v>0</v>
      </c>
      <c r="H28" s="373"/>
      <c r="I28" s="727" t="s">
        <v>141</v>
      </c>
      <c r="J28" s="728"/>
      <c r="K28" s="729"/>
      <c r="L28" s="393"/>
      <c r="M28" s="394" t="s">
        <v>109</v>
      </c>
      <c r="N28" s="395"/>
      <c r="O28" s="396">
        <f>L28*N28</f>
        <v>0</v>
      </c>
      <c r="P28" s="774"/>
    </row>
    <row r="29" spans="1:16" ht="20.149999999999999" customHeight="1">
      <c r="A29" s="730" t="s">
        <v>142</v>
      </c>
      <c r="B29" s="731"/>
      <c r="C29" s="731"/>
      <c r="D29" s="731"/>
      <c r="E29" s="731"/>
      <c r="F29" s="732"/>
      <c r="G29" s="397">
        <f>SUM(G18:G28)</f>
        <v>0</v>
      </c>
      <c r="H29" s="373"/>
      <c r="I29" s="730" t="s">
        <v>142</v>
      </c>
      <c r="J29" s="731"/>
      <c r="K29" s="731"/>
      <c r="L29" s="731"/>
      <c r="M29" s="731"/>
      <c r="N29" s="732"/>
      <c r="O29" s="397">
        <f>SUM(O18:O28)</f>
        <v>0</v>
      </c>
      <c r="P29" s="398"/>
    </row>
    <row r="30" spans="1:16" ht="20.149999999999999" customHeight="1">
      <c r="A30" s="733" t="s">
        <v>375</v>
      </c>
      <c r="B30" s="734"/>
      <c r="C30" s="734"/>
      <c r="D30" s="734"/>
      <c r="E30" s="734"/>
      <c r="F30" s="734"/>
      <c r="G30" s="399"/>
      <c r="H30" s="373"/>
      <c r="I30" s="733" t="s">
        <v>375</v>
      </c>
      <c r="J30" s="734"/>
      <c r="K30" s="734"/>
      <c r="L30" s="734"/>
      <c r="M30" s="734"/>
      <c r="N30" s="734"/>
      <c r="O30" s="399"/>
      <c r="P30" s="398"/>
    </row>
    <row r="31" spans="1:16" ht="20.149999999999999" customHeight="1">
      <c r="A31" s="725" t="s">
        <v>108</v>
      </c>
      <c r="B31" s="726"/>
      <c r="C31" s="726"/>
      <c r="D31" s="726"/>
      <c r="E31" s="726"/>
      <c r="F31" s="726"/>
      <c r="G31" s="397">
        <f>G29+G30</f>
        <v>0</v>
      </c>
      <c r="H31" s="373"/>
      <c r="I31" s="725" t="s">
        <v>108</v>
      </c>
      <c r="J31" s="726"/>
      <c r="K31" s="726"/>
      <c r="L31" s="726"/>
      <c r="M31" s="726"/>
      <c r="N31" s="726"/>
      <c r="O31" s="397">
        <f>O29+O30</f>
        <v>0</v>
      </c>
      <c r="P31" s="398"/>
    </row>
    <row r="32" spans="1:16" ht="20.149999999999999" customHeight="1">
      <c r="A32" s="362"/>
      <c r="B32" s="362"/>
      <c r="C32" s="362"/>
      <c r="D32" s="362"/>
      <c r="E32" s="362"/>
      <c r="F32" s="366"/>
      <c r="G32" s="367"/>
      <c r="H32" s="367"/>
      <c r="I32" s="362"/>
      <c r="J32" s="362"/>
      <c r="K32" s="362"/>
      <c r="L32" s="362"/>
      <c r="M32" s="362"/>
      <c r="N32" s="366"/>
      <c r="O32" s="367"/>
      <c r="P32" s="400"/>
    </row>
    <row r="33" spans="1:15" ht="20.149999999999999" customHeight="1">
      <c r="A33" s="762" t="s">
        <v>124</v>
      </c>
      <c r="B33" s="763"/>
      <c r="C33" s="770" t="str">
        <f>IF(総表!$C35="","",TEXT(総表!$C35,"yyyy/mm/dd")&amp;総表!$D35&amp;TEXT(総表!$E35,"yyyy/mm/dd"))</f>
        <v/>
      </c>
      <c r="D33" s="770"/>
      <c r="E33" s="770"/>
      <c r="F33" s="770"/>
      <c r="G33" s="771"/>
      <c r="H33" s="373"/>
      <c r="I33" s="762" t="s">
        <v>124</v>
      </c>
      <c r="J33" s="763"/>
      <c r="K33" s="770" t="str">
        <f>IF(総表!$C36="","",TEXT(総表!$C36,"yyyy/mm/dd")&amp;総表!$D36&amp;TEXT(総表!$E36,"yyyy/mm/dd"))</f>
        <v/>
      </c>
      <c r="L33" s="770"/>
      <c r="M33" s="770"/>
      <c r="N33" s="770"/>
      <c r="O33" s="771"/>
    </row>
    <row r="34" spans="1:15" ht="20.149999999999999" customHeight="1">
      <c r="A34" s="754" t="s">
        <v>126</v>
      </c>
      <c r="B34" s="755"/>
      <c r="C34" s="772" t="str">
        <f>IF(総表!$F35="","",総表!$F35)</f>
        <v/>
      </c>
      <c r="D34" s="772"/>
      <c r="E34" s="772"/>
      <c r="F34" s="772"/>
      <c r="G34" s="773"/>
      <c r="H34" s="373"/>
      <c r="I34" s="754" t="s">
        <v>126</v>
      </c>
      <c r="J34" s="755"/>
      <c r="K34" s="772" t="str">
        <f>IF(総表!$F36="","",総表!$F36)</f>
        <v/>
      </c>
      <c r="L34" s="772"/>
      <c r="M34" s="772"/>
      <c r="N34" s="772"/>
      <c r="O34" s="773"/>
    </row>
    <row r="35" spans="1:15" ht="20.149999999999999" customHeight="1">
      <c r="A35" s="735" t="s">
        <v>127</v>
      </c>
      <c r="B35" s="736"/>
      <c r="C35" s="758"/>
      <c r="D35" s="758"/>
      <c r="E35" s="759"/>
      <c r="F35" s="759"/>
      <c r="G35" s="760"/>
      <c r="H35" s="373"/>
      <c r="I35" s="735" t="s">
        <v>127</v>
      </c>
      <c r="J35" s="736"/>
      <c r="K35" s="758"/>
      <c r="L35" s="758"/>
      <c r="M35" s="759"/>
      <c r="N35" s="759"/>
      <c r="O35" s="760"/>
    </row>
    <row r="36" spans="1:15" ht="20.149999999999999" customHeight="1">
      <c r="A36" s="374" t="s">
        <v>128</v>
      </c>
      <c r="B36" s="726" t="s">
        <v>129</v>
      </c>
      <c r="C36" s="726"/>
      <c r="D36" s="761"/>
      <c r="E36" s="761"/>
      <c r="F36" s="375" t="s">
        <v>3</v>
      </c>
      <c r="G36" s="376"/>
      <c r="H36" s="377"/>
      <c r="I36" s="374" t="s">
        <v>128</v>
      </c>
      <c r="J36" s="726" t="s">
        <v>129</v>
      </c>
      <c r="K36" s="726"/>
      <c r="L36" s="761"/>
      <c r="M36" s="761"/>
      <c r="N36" s="375" t="s">
        <v>3</v>
      </c>
      <c r="O36" s="376"/>
    </row>
    <row r="37" spans="1:15" ht="20.149999999999999" customHeight="1">
      <c r="A37" s="762" t="s">
        <v>130</v>
      </c>
      <c r="B37" s="763"/>
      <c r="C37" s="764">
        <f>C35-D36-G36</f>
        <v>0</v>
      </c>
      <c r="D37" s="765"/>
      <c r="E37" s="766" t="s">
        <v>131</v>
      </c>
      <c r="F37" s="767"/>
      <c r="G37" s="378" t="str">
        <f>IF(C37*C38=0,"",C37*C38)</f>
        <v/>
      </c>
      <c r="H37" s="373"/>
      <c r="I37" s="762" t="s">
        <v>130</v>
      </c>
      <c r="J37" s="763"/>
      <c r="K37" s="764">
        <f>K35-L36-O36</f>
        <v>0</v>
      </c>
      <c r="L37" s="765"/>
      <c r="M37" s="766" t="s">
        <v>131</v>
      </c>
      <c r="N37" s="767"/>
      <c r="O37" s="378" t="str">
        <f>IF(K37*K38=0,"",K37*K38)</f>
        <v/>
      </c>
    </row>
    <row r="38" spans="1:15" ht="20.149999999999999" customHeight="1">
      <c r="A38" s="735" t="s">
        <v>132</v>
      </c>
      <c r="B38" s="736"/>
      <c r="C38" s="737"/>
      <c r="D38" s="738"/>
      <c r="E38" s="379"/>
      <c r="F38" s="380"/>
      <c r="G38" s="381"/>
      <c r="H38" s="373"/>
      <c r="I38" s="735" t="s">
        <v>132</v>
      </c>
      <c r="J38" s="736"/>
      <c r="K38" s="737"/>
      <c r="L38" s="738"/>
      <c r="M38" s="379"/>
      <c r="N38" s="380"/>
      <c r="O38" s="381"/>
    </row>
    <row r="39" spans="1:15" ht="20.149999999999999" customHeight="1">
      <c r="A39" s="725" t="s">
        <v>133</v>
      </c>
      <c r="B39" s="726"/>
      <c r="C39" s="739" t="str">
        <f>IF(G37="","",SUM(F43:F52))</f>
        <v/>
      </c>
      <c r="D39" s="740"/>
      <c r="E39" s="741" t="s">
        <v>134</v>
      </c>
      <c r="F39" s="742"/>
      <c r="G39" s="382" t="str">
        <f>IF(G37="","",C39/G37)</f>
        <v/>
      </c>
      <c r="H39" s="373"/>
      <c r="I39" s="725" t="s">
        <v>133</v>
      </c>
      <c r="J39" s="726"/>
      <c r="K39" s="739" t="str">
        <f>IF(O37="","",SUM(N43:N52))</f>
        <v/>
      </c>
      <c r="L39" s="740"/>
      <c r="M39" s="741" t="s">
        <v>134</v>
      </c>
      <c r="N39" s="742"/>
      <c r="O39" s="382" t="str">
        <f>IF(O37="","",K39/O37)</f>
        <v/>
      </c>
    </row>
    <row r="40" spans="1:15" ht="20.149999999999999" customHeight="1">
      <c r="A40" s="748" t="s">
        <v>135</v>
      </c>
      <c r="B40" s="749"/>
      <c r="C40" s="750" t="str">
        <f>IF(G37="","",SUM(F43:F53))</f>
        <v/>
      </c>
      <c r="D40" s="751"/>
      <c r="E40" s="752" t="s">
        <v>136</v>
      </c>
      <c r="F40" s="753"/>
      <c r="G40" s="383" t="str">
        <f>IF(G37="","",C40/G37)</f>
        <v/>
      </c>
      <c r="H40" s="373"/>
      <c r="I40" s="748" t="s">
        <v>135</v>
      </c>
      <c r="J40" s="749"/>
      <c r="K40" s="750" t="str">
        <f>IF(O37="","",SUM(N43:N53))</f>
        <v/>
      </c>
      <c r="L40" s="751"/>
      <c r="M40" s="752" t="s">
        <v>136</v>
      </c>
      <c r="N40" s="753"/>
      <c r="O40" s="383" t="str">
        <f>IF(O37="","",K40/O37)</f>
        <v/>
      </c>
    </row>
    <row r="41" spans="1:15" ht="20.149999999999999" customHeight="1">
      <c r="A41" s="743" t="s">
        <v>137</v>
      </c>
      <c r="B41" s="744"/>
      <c r="C41" s="744"/>
      <c r="D41" s="744"/>
      <c r="E41" s="744"/>
      <c r="F41" s="744"/>
      <c r="G41" s="745"/>
      <c r="H41" s="373"/>
      <c r="I41" s="743" t="s">
        <v>137</v>
      </c>
      <c r="J41" s="744"/>
      <c r="K41" s="744"/>
      <c r="L41" s="744"/>
      <c r="M41" s="744"/>
      <c r="N41" s="744"/>
      <c r="O41" s="745"/>
    </row>
    <row r="42" spans="1:15" ht="20.149999999999999" customHeight="1">
      <c r="A42" s="725" t="s">
        <v>138</v>
      </c>
      <c r="B42" s="726"/>
      <c r="C42" s="726"/>
      <c r="D42" s="384" t="s">
        <v>67</v>
      </c>
      <c r="E42" s="384" t="s">
        <v>109</v>
      </c>
      <c r="F42" s="384" t="s">
        <v>139</v>
      </c>
      <c r="G42" s="385" t="s">
        <v>140</v>
      </c>
      <c r="H42" s="373"/>
      <c r="I42" s="725" t="s">
        <v>138</v>
      </c>
      <c r="J42" s="726"/>
      <c r="K42" s="726"/>
      <c r="L42" s="384" t="s">
        <v>67</v>
      </c>
      <c r="M42" s="384" t="s">
        <v>109</v>
      </c>
      <c r="N42" s="384" t="s">
        <v>139</v>
      </c>
      <c r="O42" s="385" t="s">
        <v>140</v>
      </c>
    </row>
    <row r="43" spans="1:15" ht="20.149999999999999" customHeight="1">
      <c r="A43" s="746"/>
      <c r="B43" s="747"/>
      <c r="C43" s="747"/>
      <c r="D43" s="386"/>
      <c r="E43" s="387" t="s">
        <v>109</v>
      </c>
      <c r="F43" s="388"/>
      <c r="G43" s="389">
        <f>D43*F43</f>
        <v>0</v>
      </c>
      <c r="H43" s="373"/>
      <c r="I43" s="746"/>
      <c r="J43" s="747"/>
      <c r="K43" s="747"/>
      <c r="L43" s="386"/>
      <c r="M43" s="387" t="s">
        <v>109</v>
      </c>
      <c r="N43" s="388"/>
      <c r="O43" s="389">
        <f>L43*N43</f>
        <v>0</v>
      </c>
    </row>
    <row r="44" spans="1:15" ht="20.149999999999999" customHeight="1">
      <c r="A44" s="723"/>
      <c r="B44" s="724"/>
      <c r="C44" s="724"/>
      <c r="D44" s="390"/>
      <c r="E44" s="391" t="s">
        <v>109</v>
      </c>
      <c r="F44" s="390"/>
      <c r="G44" s="392">
        <f t="shared" ref="G44:G52" si="2">D44*F44</f>
        <v>0</v>
      </c>
      <c r="H44" s="373"/>
      <c r="I44" s="723"/>
      <c r="J44" s="724"/>
      <c r="K44" s="724"/>
      <c r="L44" s="390"/>
      <c r="M44" s="391" t="s">
        <v>109</v>
      </c>
      <c r="N44" s="390"/>
      <c r="O44" s="392">
        <f t="shared" ref="O44:O52" si="3">L44*N44</f>
        <v>0</v>
      </c>
    </row>
    <row r="45" spans="1:15" ht="20.149999999999999" customHeight="1">
      <c r="A45" s="723"/>
      <c r="B45" s="724"/>
      <c r="C45" s="724"/>
      <c r="D45" s="390"/>
      <c r="E45" s="391" t="s">
        <v>109</v>
      </c>
      <c r="F45" s="390"/>
      <c r="G45" s="392">
        <f t="shared" si="2"/>
        <v>0</v>
      </c>
      <c r="H45" s="373"/>
      <c r="I45" s="723"/>
      <c r="J45" s="724"/>
      <c r="K45" s="724"/>
      <c r="L45" s="390"/>
      <c r="M45" s="391" t="s">
        <v>109</v>
      </c>
      <c r="N45" s="390"/>
      <c r="O45" s="392">
        <f t="shared" si="3"/>
        <v>0</v>
      </c>
    </row>
    <row r="46" spans="1:15" ht="20.149999999999999" customHeight="1">
      <c r="A46" s="723"/>
      <c r="B46" s="724"/>
      <c r="C46" s="724"/>
      <c r="D46" s="390"/>
      <c r="E46" s="391" t="s">
        <v>109</v>
      </c>
      <c r="F46" s="390"/>
      <c r="G46" s="392">
        <f t="shared" si="2"/>
        <v>0</v>
      </c>
      <c r="H46" s="373"/>
      <c r="I46" s="723"/>
      <c r="J46" s="724"/>
      <c r="K46" s="724"/>
      <c r="L46" s="390"/>
      <c r="M46" s="391" t="s">
        <v>109</v>
      </c>
      <c r="N46" s="390"/>
      <c r="O46" s="392">
        <f t="shared" si="3"/>
        <v>0</v>
      </c>
    </row>
    <row r="47" spans="1:15" ht="20.149999999999999" customHeight="1">
      <c r="A47" s="723"/>
      <c r="B47" s="724"/>
      <c r="C47" s="724"/>
      <c r="D47" s="390"/>
      <c r="E47" s="391" t="s">
        <v>109</v>
      </c>
      <c r="F47" s="390"/>
      <c r="G47" s="392">
        <f t="shared" si="2"/>
        <v>0</v>
      </c>
      <c r="H47" s="373"/>
      <c r="I47" s="723"/>
      <c r="J47" s="724"/>
      <c r="K47" s="724"/>
      <c r="L47" s="390"/>
      <c r="M47" s="391" t="s">
        <v>109</v>
      </c>
      <c r="N47" s="390"/>
      <c r="O47" s="392">
        <f t="shared" si="3"/>
        <v>0</v>
      </c>
    </row>
    <row r="48" spans="1:15" ht="20.149999999999999" customHeight="1">
      <c r="A48" s="723"/>
      <c r="B48" s="724"/>
      <c r="C48" s="724"/>
      <c r="D48" s="390"/>
      <c r="E48" s="391" t="s">
        <v>109</v>
      </c>
      <c r="F48" s="390"/>
      <c r="G48" s="392">
        <f t="shared" si="2"/>
        <v>0</v>
      </c>
      <c r="H48" s="373"/>
      <c r="I48" s="723"/>
      <c r="J48" s="724"/>
      <c r="K48" s="724"/>
      <c r="L48" s="390"/>
      <c r="M48" s="391" t="s">
        <v>109</v>
      </c>
      <c r="N48" s="390"/>
      <c r="O48" s="392">
        <f t="shared" si="3"/>
        <v>0</v>
      </c>
    </row>
    <row r="49" spans="1:15" ht="20.149999999999999" customHeight="1">
      <c r="A49" s="723"/>
      <c r="B49" s="724"/>
      <c r="C49" s="724"/>
      <c r="D49" s="390"/>
      <c r="E49" s="391" t="s">
        <v>109</v>
      </c>
      <c r="F49" s="390"/>
      <c r="G49" s="392">
        <f t="shared" si="2"/>
        <v>0</v>
      </c>
      <c r="H49" s="373"/>
      <c r="I49" s="723"/>
      <c r="J49" s="724"/>
      <c r="K49" s="724"/>
      <c r="L49" s="390"/>
      <c r="M49" s="391" t="s">
        <v>109</v>
      </c>
      <c r="N49" s="390"/>
      <c r="O49" s="392">
        <f t="shared" si="3"/>
        <v>0</v>
      </c>
    </row>
    <row r="50" spans="1:15" ht="20.149999999999999" customHeight="1">
      <c r="A50" s="723"/>
      <c r="B50" s="724"/>
      <c r="C50" s="724"/>
      <c r="D50" s="390"/>
      <c r="E50" s="391" t="s">
        <v>109</v>
      </c>
      <c r="F50" s="390"/>
      <c r="G50" s="392">
        <f t="shared" si="2"/>
        <v>0</v>
      </c>
      <c r="H50" s="373"/>
      <c r="I50" s="723"/>
      <c r="J50" s="724"/>
      <c r="K50" s="724"/>
      <c r="L50" s="390"/>
      <c r="M50" s="391" t="s">
        <v>109</v>
      </c>
      <c r="N50" s="390"/>
      <c r="O50" s="392">
        <f t="shared" si="3"/>
        <v>0</v>
      </c>
    </row>
    <row r="51" spans="1:15" ht="20.149999999999999" customHeight="1">
      <c r="A51" s="723"/>
      <c r="B51" s="724"/>
      <c r="C51" s="724"/>
      <c r="D51" s="390"/>
      <c r="E51" s="391" t="s">
        <v>109</v>
      </c>
      <c r="F51" s="390"/>
      <c r="G51" s="392">
        <f t="shared" si="2"/>
        <v>0</v>
      </c>
      <c r="H51" s="373"/>
      <c r="I51" s="723"/>
      <c r="J51" s="724"/>
      <c r="K51" s="724"/>
      <c r="L51" s="390"/>
      <c r="M51" s="391" t="s">
        <v>109</v>
      </c>
      <c r="N51" s="390"/>
      <c r="O51" s="392">
        <f t="shared" si="3"/>
        <v>0</v>
      </c>
    </row>
    <row r="52" spans="1:15" ht="20.149999999999999" customHeight="1">
      <c r="A52" s="723"/>
      <c r="B52" s="724"/>
      <c r="C52" s="724"/>
      <c r="D52" s="390"/>
      <c r="E52" s="391" t="s">
        <v>109</v>
      </c>
      <c r="F52" s="390"/>
      <c r="G52" s="392">
        <f t="shared" si="2"/>
        <v>0</v>
      </c>
      <c r="H52" s="373"/>
      <c r="I52" s="723"/>
      <c r="J52" s="724"/>
      <c r="K52" s="724"/>
      <c r="L52" s="390"/>
      <c r="M52" s="391" t="s">
        <v>109</v>
      </c>
      <c r="N52" s="390"/>
      <c r="O52" s="392">
        <f t="shared" si="3"/>
        <v>0</v>
      </c>
    </row>
    <row r="53" spans="1:15" ht="20.149999999999999" customHeight="1">
      <c r="A53" s="727" t="s">
        <v>141</v>
      </c>
      <c r="B53" s="728"/>
      <c r="C53" s="729"/>
      <c r="D53" s="393"/>
      <c r="E53" s="394" t="s">
        <v>109</v>
      </c>
      <c r="F53" s="395"/>
      <c r="G53" s="396">
        <f>D53*F53</f>
        <v>0</v>
      </c>
      <c r="H53" s="373"/>
      <c r="I53" s="727" t="s">
        <v>141</v>
      </c>
      <c r="J53" s="728"/>
      <c r="K53" s="729"/>
      <c r="L53" s="393"/>
      <c r="M53" s="394" t="s">
        <v>109</v>
      </c>
      <c r="N53" s="395"/>
      <c r="O53" s="396">
        <f>L53*N53</f>
        <v>0</v>
      </c>
    </row>
    <row r="54" spans="1:15" ht="20.149999999999999" customHeight="1">
      <c r="A54" s="730" t="s">
        <v>142</v>
      </c>
      <c r="B54" s="731"/>
      <c r="C54" s="731"/>
      <c r="D54" s="731"/>
      <c r="E54" s="731"/>
      <c r="F54" s="732"/>
      <c r="G54" s="397">
        <f>SUM(G43:G53)</f>
        <v>0</v>
      </c>
      <c r="H54" s="373"/>
      <c r="I54" s="730" t="s">
        <v>142</v>
      </c>
      <c r="J54" s="731"/>
      <c r="K54" s="731"/>
      <c r="L54" s="731"/>
      <c r="M54" s="731"/>
      <c r="N54" s="732"/>
      <c r="O54" s="397">
        <f>SUM(O43:O53)</f>
        <v>0</v>
      </c>
    </row>
    <row r="55" spans="1:15" ht="20.149999999999999" customHeight="1">
      <c r="A55" s="733" t="s">
        <v>375</v>
      </c>
      <c r="B55" s="734"/>
      <c r="C55" s="734"/>
      <c r="D55" s="734"/>
      <c r="E55" s="734"/>
      <c r="F55" s="734"/>
      <c r="G55" s="399"/>
      <c r="H55" s="373"/>
      <c r="I55" s="733" t="s">
        <v>375</v>
      </c>
      <c r="J55" s="734"/>
      <c r="K55" s="734"/>
      <c r="L55" s="734"/>
      <c r="M55" s="734"/>
      <c r="N55" s="734"/>
      <c r="O55" s="399"/>
    </row>
    <row r="56" spans="1:15" ht="20.149999999999999" customHeight="1">
      <c r="A56" s="725" t="s">
        <v>108</v>
      </c>
      <c r="B56" s="726"/>
      <c r="C56" s="726"/>
      <c r="D56" s="726"/>
      <c r="E56" s="726"/>
      <c r="F56" s="726"/>
      <c r="G56" s="397">
        <f>G54+G55</f>
        <v>0</v>
      </c>
      <c r="H56" s="373"/>
      <c r="I56" s="725" t="s">
        <v>108</v>
      </c>
      <c r="J56" s="726"/>
      <c r="K56" s="726"/>
      <c r="L56" s="726"/>
      <c r="M56" s="726"/>
      <c r="N56" s="726"/>
      <c r="O56" s="397">
        <f>O54+O55</f>
        <v>0</v>
      </c>
    </row>
    <row r="58" spans="1:15" ht="20.149999999999999" customHeight="1">
      <c r="A58" s="762" t="s">
        <v>124</v>
      </c>
      <c r="B58" s="763"/>
      <c r="C58" s="770" t="str">
        <f>IF(総表!$C37="","",TEXT(総表!$C37,"yyyy/mm/dd")&amp;総表!$D37&amp;TEXT(総表!$E37,"yyyy/mm/dd"))</f>
        <v/>
      </c>
      <c r="D58" s="770"/>
      <c r="E58" s="770"/>
      <c r="F58" s="770"/>
      <c r="G58" s="771"/>
      <c r="H58" s="373"/>
      <c r="I58" s="762" t="s">
        <v>124</v>
      </c>
      <c r="J58" s="763"/>
      <c r="K58" s="770" t="str">
        <f>IF(総表!$C38="","",TEXT(総表!$C38,"yyyy/mm/dd")&amp;総表!$D38&amp;TEXT(総表!$E38,"yyyy/mm/dd"))</f>
        <v/>
      </c>
      <c r="L58" s="770"/>
      <c r="M58" s="770"/>
      <c r="N58" s="770"/>
      <c r="O58" s="771"/>
    </row>
    <row r="59" spans="1:15" ht="20.149999999999999" customHeight="1">
      <c r="A59" s="754" t="s">
        <v>126</v>
      </c>
      <c r="B59" s="755"/>
      <c r="C59" s="772" t="str">
        <f>IF(総表!$F37="","",総表!$F37)</f>
        <v/>
      </c>
      <c r="D59" s="772"/>
      <c r="E59" s="772"/>
      <c r="F59" s="772"/>
      <c r="G59" s="773"/>
      <c r="H59" s="373"/>
      <c r="I59" s="754" t="s">
        <v>126</v>
      </c>
      <c r="J59" s="755"/>
      <c r="K59" s="772" t="str">
        <f>IF(総表!$F38="","",総表!$F38)</f>
        <v/>
      </c>
      <c r="L59" s="772"/>
      <c r="M59" s="772"/>
      <c r="N59" s="772"/>
      <c r="O59" s="773"/>
    </row>
    <row r="60" spans="1:15" ht="20.149999999999999" customHeight="1">
      <c r="A60" s="735" t="s">
        <v>127</v>
      </c>
      <c r="B60" s="736"/>
      <c r="C60" s="758"/>
      <c r="D60" s="758"/>
      <c r="E60" s="759"/>
      <c r="F60" s="759"/>
      <c r="G60" s="760"/>
      <c r="H60" s="373"/>
      <c r="I60" s="735" t="s">
        <v>127</v>
      </c>
      <c r="J60" s="736"/>
      <c r="K60" s="758"/>
      <c r="L60" s="758"/>
      <c r="M60" s="759"/>
      <c r="N60" s="759"/>
      <c r="O60" s="760"/>
    </row>
    <row r="61" spans="1:15" ht="20.149999999999999" customHeight="1">
      <c r="A61" s="374" t="s">
        <v>128</v>
      </c>
      <c r="B61" s="726" t="s">
        <v>129</v>
      </c>
      <c r="C61" s="726"/>
      <c r="D61" s="761"/>
      <c r="E61" s="761"/>
      <c r="F61" s="375" t="s">
        <v>3</v>
      </c>
      <c r="G61" s="376"/>
      <c r="H61" s="377"/>
      <c r="I61" s="374" t="s">
        <v>128</v>
      </c>
      <c r="J61" s="726" t="s">
        <v>129</v>
      </c>
      <c r="K61" s="726"/>
      <c r="L61" s="761"/>
      <c r="M61" s="761"/>
      <c r="N61" s="375" t="s">
        <v>3</v>
      </c>
      <c r="O61" s="376"/>
    </row>
    <row r="62" spans="1:15" ht="20.149999999999999" customHeight="1">
      <c r="A62" s="762" t="s">
        <v>130</v>
      </c>
      <c r="B62" s="763"/>
      <c r="C62" s="764">
        <f>C60-D61-G61</f>
        <v>0</v>
      </c>
      <c r="D62" s="765"/>
      <c r="E62" s="766" t="s">
        <v>131</v>
      </c>
      <c r="F62" s="767"/>
      <c r="G62" s="378" t="str">
        <f>IF(C62*C63=0,"",C62*C63)</f>
        <v/>
      </c>
      <c r="H62" s="373"/>
      <c r="I62" s="762" t="s">
        <v>130</v>
      </c>
      <c r="J62" s="763"/>
      <c r="K62" s="764">
        <f>K60-L61-O61</f>
        <v>0</v>
      </c>
      <c r="L62" s="765"/>
      <c r="M62" s="766" t="s">
        <v>131</v>
      </c>
      <c r="N62" s="767"/>
      <c r="O62" s="378" t="str">
        <f>IF(K62*K63=0,"",K62*K63)</f>
        <v/>
      </c>
    </row>
    <row r="63" spans="1:15" ht="20.149999999999999" customHeight="1">
      <c r="A63" s="735" t="s">
        <v>132</v>
      </c>
      <c r="B63" s="736"/>
      <c r="C63" s="737"/>
      <c r="D63" s="738"/>
      <c r="E63" s="379"/>
      <c r="F63" s="380"/>
      <c r="G63" s="381"/>
      <c r="H63" s="373"/>
      <c r="I63" s="735" t="s">
        <v>132</v>
      </c>
      <c r="J63" s="736"/>
      <c r="K63" s="737"/>
      <c r="L63" s="738"/>
      <c r="M63" s="379"/>
      <c r="N63" s="380"/>
      <c r="O63" s="381"/>
    </row>
    <row r="64" spans="1:15" ht="20.149999999999999" customHeight="1">
      <c r="A64" s="725" t="s">
        <v>133</v>
      </c>
      <c r="B64" s="726"/>
      <c r="C64" s="739" t="str">
        <f>IF(G62="","",SUM(F68:F77))</f>
        <v/>
      </c>
      <c r="D64" s="740"/>
      <c r="E64" s="741" t="s">
        <v>134</v>
      </c>
      <c r="F64" s="742"/>
      <c r="G64" s="382" t="str">
        <f>IF(G62="","",C64/G62)</f>
        <v/>
      </c>
      <c r="H64" s="373"/>
      <c r="I64" s="725" t="s">
        <v>133</v>
      </c>
      <c r="J64" s="726"/>
      <c r="K64" s="739" t="str">
        <f>IF(O62="","",SUM(N68:N77))</f>
        <v/>
      </c>
      <c r="L64" s="740"/>
      <c r="M64" s="741" t="s">
        <v>134</v>
      </c>
      <c r="N64" s="742"/>
      <c r="O64" s="382" t="str">
        <f>IF(O62="","",K64/O62)</f>
        <v/>
      </c>
    </row>
    <row r="65" spans="1:15" ht="20.149999999999999" customHeight="1">
      <c r="A65" s="748" t="s">
        <v>135</v>
      </c>
      <c r="B65" s="749"/>
      <c r="C65" s="750" t="str">
        <f>IF(G62="","",SUM(F68:F78))</f>
        <v/>
      </c>
      <c r="D65" s="751"/>
      <c r="E65" s="752" t="s">
        <v>136</v>
      </c>
      <c r="F65" s="753"/>
      <c r="G65" s="383" t="str">
        <f>IF(G62="","",C65/G62)</f>
        <v/>
      </c>
      <c r="H65" s="373"/>
      <c r="I65" s="748" t="s">
        <v>135</v>
      </c>
      <c r="J65" s="749"/>
      <c r="K65" s="750" t="str">
        <f>IF(O62="","",SUM(N68:N78))</f>
        <v/>
      </c>
      <c r="L65" s="751"/>
      <c r="M65" s="752" t="s">
        <v>136</v>
      </c>
      <c r="N65" s="753"/>
      <c r="O65" s="383" t="str">
        <f>IF(O62="","",K65/O62)</f>
        <v/>
      </c>
    </row>
    <row r="66" spans="1:15" ht="20.149999999999999" customHeight="1">
      <c r="A66" s="743" t="s">
        <v>137</v>
      </c>
      <c r="B66" s="744"/>
      <c r="C66" s="744"/>
      <c r="D66" s="744"/>
      <c r="E66" s="744"/>
      <c r="F66" s="744"/>
      <c r="G66" s="745"/>
      <c r="H66" s="373"/>
      <c r="I66" s="743" t="s">
        <v>137</v>
      </c>
      <c r="J66" s="744"/>
      <c r="K66" s="744"/>
      <c r="L66" s="744"/>
      <c r="M66" s="744"/>
      <c r="N66" s="744"/>
      <c r="O66" s="745"/>
    </row>
    <row r="67" spans="1:15" ht="20.149999999999999" customHeight="1">
      <c r="A67" s="725" t="s">
        <v>138</v>
      </c>
      <c r="B67" s="726"/>
      <c r="C67" s="726"/>
      <c r="D67" s="384" t="s">
        <v>67</v>
      </c>
      <c r="E67" s="384" t="s">
        <v>109</v>
      </c>
      <c r="F67" s="384" t="s">
        <v>139</v>
      </c>
      <c r="G67" s="385" t="s">
        <v>140</v>
      </c>
      <c r="H67" s="373"/>
      <c r="I67" s="725" t="s">
        <v>138</v>
      </c>
      <c r="J67" s="726"/>
      <c r="K67" s="726"/>
      <c r="L67" s="384" t="s">
        <v>67</v>
      </c>
      <c r="M67" s="384" t="s">
        <v>109</v>
      </c>
      <c r="N67" s="384" t="s">
        <v>139</v>
      </c>
      <c r="O67" s="385" t="s">
        <v>140</v>
      </c>
    </row>
    <row r="68" spans="1:15" ht="20.149999999999999" customHeight="1">
      <c r="A68" s="746"/>
      <c r="B68" s="747"/>
      <c r="C68" s="747"/>
      <c r="D68" s="386"/>
      <c r="E68" s="387" t="s">
        <v>109</v>
      </c>
      <c r="F68" s="388"/>
      <c r="G68" s="389">
        <f>D68*F68</f>
        <v>0</v>
      </c>
      <c r="H68" s="373"/>
      <c r="I68" s="746"/>
      <c r="J68" s="747"/>
      <c r="K68" s="747"/>
      <c r="L68" s="386"/>
      <c r="M68" s="387" t="s">
        <v>109</v>
      </c>
      <c r="N68" s="388"/>
      <c r="O68" s="389">
        <f>L68*N68</f>
        <v>0</v>
      </c>
    </row>
    <row r="69" spans="1:15" ht="20.149999999999999" customHeight="1">
      <c r="A69" s="723"/>
      <c r="B69" s="724"/>
      <c r="C69" s="724"/>
      <c r="D69" s="390"/>
      <c r="E69" s="391" t="s">
        <v>109</v>
      </c>
      <c r="F69" s="390"/>
      <c r="G69" s="392">
        <f t="shared" ref="G69:G77" si="4">D69*F69</f>
        <v>0</v>
      </c>
      <c r="H69" s="373"/>
      <c r="I69" s="723"/>
      <c r="J69" s="724"/>
      <c r="K69" s="724"/>
      <c r="L69" s="390"/>
      <c r="M69" s="391" t="s">
        <v>109</v>
      </c>
      <c r="N69" s="390"/>
      <c r="O69" s="392">
        <f t="shared" ref="O69:O77" si="5">L69*N69</f>
        <v>0</v>
      </c>
    </row>
    <row r="70" spans="1:15" ht="20.149999999999999" customHeight="1">
      <c r="A70" s="723"/>
      <c r="B70" s="724"/>
      <c r="C70" s="724"/>
      <c r="D70" s="390"/>
      <c r="E70" s="391" t="s">
        <v>109</v>
      </c>
      <c r="F70" s="390"/>
      <c r="G70" s="392">
        <f t="shared" si="4"/>
        <v>0</v>
      </c>
      <c r="H70" s="373"/>
      <c r="I70" s="723"/>
      <c r="J70" s="724"/>
      <c r="K70" s="724"/>
      <c r="L70" s="390"/>
      <c r="M70" s="391" t="s">
        <v>109</v>
      </c>
      <c r="N70" s="390"/>
      <c r="O70" s="392">
        <f t="shared" si="5"/>
        <v>0</v>
      </c>
    </row>
    <row r="71" spans="1:15" ht="20.149999999999999" customHeight="1">
      <c r="A71" s="723"/>
      <c r="B71" s="724"/>
      <c r="C71" s="724"/>
      <c r="D71" s="390"/>
      <c r="E71" s="391" t="s">
        <v>109</v>
      </c>
      <c r="F71" s="390"/>
      <c r="G71" s="392">
        <f t="shared" si="4"/>
        <v>0</v>
      </c>
      <c r="H71" s="373"/>
      <c r="I71" s="723"/>
      <c r="J71" s="724"/>
      <c r="K71" s="724"/>
      <c r="L71" s="390"/>
      <c r="M71" s="391" t="s">
        <v>109</v>
      </c>
      <c r="N71" s="390"/>
      <c r="O71" s="392">
        <f t="shared" si="5"/>
        <v>0</v>
      </c>
    </row>
    <row r="72" spans="1:15" ht="20.149999999999999" customHeight="1">
      <c r="A72" s="723"/>
      <c r="B72" s="724"/>
      <c r="C72" s="724"/>
      <c r="D72" s="390"/>
      <c r="E72" s="391" t="s">
        <v>109</v>
      </c>
      <c r="F72" s="390"/>
      <c r="G72" s="392">
        <f t="shared" si="4"/>
        <v>0</v>
      </c>
      <c r="H72" s="373"/>
      <c r="I72" s="723"/>
      <c r="J72" s="724"/>
      <c r="K72" s="724"/>
      <c r="L72" s="390"/>
      <c r="M72" s="391" t="s">
        <v>109</v>
      </c>
      <c r="N72" s="390"/>
      <c r="O72" s="392">
        <f t="shared" si="5"/>
        <v>0</v>
      </c>
    </row>
    <row r="73" spans="1:15" ht="20.149999999999999" customHeight="1">
      <c r="A73" s="723"/>
      <c r="B73" s="724"/>
      <c r="C73" s="724"/>
      <c r="D73" s="390"/>
      <c r="E73" s="391" t="s">
        <v>109</v>
      </c>
      <c r="F73" s="390"/>
      <c r="G73" s="392">
        <f t="shared" si="4"/>
        <v>0</v>
      </c>
      <c r="H73" s="373"/>
      <c r="I73" s="723"/>
      <c r="J73" s="724"/>
      <c r="K73" s="724"/>
      <c r="L73" s="390"/>
      <c r="M73" s="391" t="s">
        <v>109</v>
      </c>
      <c r="N73" s="390"/>
      <c r="O73" s="392">
        <f t="shared" si="5"/>
        <v>0</v>
      </c>
    </row>
    <row r="74" spans="1:15" ht="20.149999999999999" customHeight="1">
      <c r="A74" s="723"/>
      <c r="B74" s="724"/>
      <c r="C74" s="724"/>
      <c r="D74" s="390"/>
      <c r="E74" s="391" t="s">
        <v>109</v>
      </c>
      <c r="F74" s="390"/>
      <c r="G74" s="392">
        <f t="shared" si="4"/>
        <v>0</v>
      </c>
      <c r="H74" s="373"/>
      <c r="I74" s="723"/>
      <c r="J74" s="724"/>
      <c r="K74" s="724"/>
      <c r="L74" s="390"/>
      <c r="M74" s="391" t="s">
        <v>109</v>
      </c>
      <c r="N74" s="390"/>
      <c r="O74" s="392">
        <f t="shared" si="5"/>
        <v>0</v>
      </c>
    </row>
    <row r="75" spans="1:15" ht="20.149999999999999" customHeight="1">
      <c r="A75" s="723"/>
      <c r="B75" s="724"/>
      <c r="C75" s="724"/>
      <c r="D75" s="390"/>
      <c r="E75" s="391" t="s">
        <v>109</v>
      </c>
      <c r="F75" s="390"/>
      <c r="G75" s="392">
        <f t="shared" si="4"/>
        <v>0</v>
      </c>
      <c r="H75" s="373"/>
      <c r="I75" s="723"/>
      <c r="J75" s="724"/>
      <c r="K75" s="724"/>
      <c r="L75" s="390"/>
      <c r="M75" s="391" t="s">
        <v>109</v>
      </c>
      <c r="N75" s="390"/>
      <c r="O75" s="392">
        <f t="shared" si="5"/>
        <v>0</v>
      </c>
    </row>
    <row r="76" spans="1:15" ht="20.149999999999999" customHeight="1">
      <c r="A76" s="723"/>
      <c r="B76" s="724"/>
      <c r="C76" s="724"/>
      <c r="D76" s="390"/>
      <c r="E76" s="391" t="s">
        <v>109</v>
      </c>
      <c r="F76" s="390"/>
      <c r="G76" s="392">
        <f t="shared" si="4"/>
        <v>0</v>
      </c>
      <c r="H76" s="373"/>
      <c r="I76" s="723"/>
      <c r="J76" s="724"/>
      <c r="K76" s="724"/>
      <c r="L76" s="390"/>
      <c r="M76" s="391" t="s">
        <v>109</v>
      </c>
      <c r="N76" s="390"/>
      <c r="O76" s="392">
        <f t="shared" si="5"/>
        <v>0</v>
      </c>
    </row>
    <row r="77" spans="1:15" ht="20.149999999999999" customHeight="1">
      <c r="A77" s="723"/>
      <c r="B77" s="724"/>
      <c r="C77" s="724"/>
      <c r="D77" s="390"/>
      <c r="E77" s="391" t="s">
        <v>109</v>
      </c>
      <c r="F77" s="390"/>
      <c r="G77" s="392">
        <f t="shared" si="4"/>
        <v>0</v>
      </c>
      <c r="H77" s="373"/>
      <c r="I77" s="723"/>
      <c r="J77" s="724"/>
      <c r="K77" s="724"/>
      <c r="L77" s="390"/>
      <c r="M77" s="391" t="s">
        <v>109</v>
      </c>
      <c r="N77" s="390"/>
      <c r="O77" s="392">
        <f t="shared" si="5"/>
        <v>0</v>
      </c>
    </row>
    <row r="78" spans="1:15" ht="20.149999999999999" customHeight="1">
      <c r="A78" s="727" t="s">
        <v>141</v>
      </c>
      <c r="B78" s="728"/>
      <c r="C78" s="729"/>
      <c r="D78" s="393"/>
      <c r="E78" s="394" t="s">
        <v>109</v>
      </c>
      <c r="F78" s="395"/>
      <c r="G78" s="396">
        <f>D78*F78</f>
        <v>0</v>
      </c>
      <c r="H78" s="373"/>
      <c r="I78" s="727" t="s">
        <v>141</v>
      </c>
      <c r="J78" s="728"/>
      <c r="K78" s="729"/>
      <c r="L78" s="393"/>
      <c r="M78" s="394" t="s">
        <v>109</v>
      </c>
      <c r="N78" s="395"/>
      <c r="O78" s="396">
        <f>L78*N78</f>
        <v>0</v>
      </c>
    </row>
    <row r="79" spans="1:15" ht="20.149999999999999" customHeight="1">
      <c r="A79" s="730" t="s">
        <v>142</v>
      </c>
      <c r="B79" s="731"/>
      <c r="C79" s="731"/>
      <c r="D79" s="731"/>
      <c r="E79" s="731"/>
      <c r="F79" s="732"/>
      <c r="G79" s="397">
        <f>SUM(G68:G78)</f>
        <v>0</v>
      </c>
      <c r="H79" s="373"/>
      <c r="I79" s="730" t="s">
        <v>142</v>
      </c>
      <c r="J79" s="731"/>
      <c r="K79" s="731"/>
      <c r="L79" s="731"/>
      <c r="M79" s="731"/>
      <c r="N79" s="732"/>
      <c r="O79" s="397">
        <f>SUM(O68:O78)</f>
        <v>0</v>
      </c>
    </row>
    <row r="80" spans="1:15" ht="20.149999999999999" customHeight="1">
      <c r="A80" s="733" t="s">
        <v>375</v>
      </c>
      <c r="B80" s="734"/>
      <c r="C80" s="734"/>
      <c r="D80" s="734"/>
      <c r="E80" s="734"/>
      <c r="F80" s="734"/>
      <c r="G80" s="399"/>
      <c r="H80" s="373"/>
      <c r="I80" s="733" t="s">
        <v>375</v>
      </c>
      <c r="J80" s="734"/>
      <c r="K80" s="734"/>
      <c r="L80" s="734"/>
      <c r="M80" s="734"/>
      <c r="N80" s="734"/>
      <c r="O80" s="399"/>
    </row>
    <row r="81" spans="1:15" ht="20.149999999999999" customHeight="1">
      <c r="A81" s="725" t="s">
        <v>108</v>
      </c>
      <c r="B81" s="726"/>
      <c r="C81" s="726"/>
      <c r="D81" s="726"/>
      <c r="E81" s="726"/>
      <c r="F81" s="726"/>
      <c r="G81" s="397">
        <f>G79+G80</f>
        <v>0</v>
      </c>
      <c r="H81" s="373"/>
      <c r="I81" s="725" t="s">
        <v>108</v>
      </c>
      <c r="J81" s="726"/>
      <c r="K81" s="726"/>
      <c r="L81" s="726"/>
      <c r="M81" s="726"/>
      <c r="N81" s="726"/>
      <c r="O81" s="397">
        <f>O79+O80</f>
        <v>0</v>
      </c>
    </row>
    <row r="83" spans="1:15" ht="20.149999999999999" customHeight="1">
      <c r="A83" s="762" t="s">
        <v>124</v>
      </c>
      <c r="B83" s="763"/>
      <c r="C83" s="770" t="str">
        <f>IF(総表!$C39="","",TEXT(総表!$C39,"yyyy/mm/dd")&amp;総表!$D39&amp;TEXT(総表!$E39,"yyyy/mm/dd"))</f>
        <v/>
      </c>
      <c r="D83" s="770"/>
      <c r="E83" s="770"/>
      <c r="F83" s="770"/>
      <c r="G83" s="771"/>
      <c r="H83" s="373"/>
      <c r="I83" s="762" t="s">
        <v>124</v>
      </c>
      <c r="J83" s="763"/>
      <c r="K83" s="770" t="str">
        <f>IF(総表!$C40="","",TEXT(総表!$C40,"yyyy/mm/dd")&amp;総表!$D40&amp;TEXT(総表!$E40,"yyyy/mm/dd"))</f>
        <v/>
      </c>
      <c r="L83" s="770"/>
      <c r="M83" s="770"/>
      <c r="N83" s="770"/>
      <c r="O83" s="771"/>
    </row>
    <row r="84" spans="1:15" ht="20.149999999999999" customHeight="1">
      <c r="A84" s="754" t="s">
        <v>126</v>
      </c>
      <c r="B84" s="755"/>
      <c r="C84" s="772" t="str">
        <f>IF(総表!$F39="","",総表!$F39)</f>
        <v/>
      </c>
      <c r="D84" s="772"/>
      <c r="E84" s="772"/>
      <c r="F84" s="772"/>
      <c r="G84" s="773"/>
      <c r="H84" s="373"/>
      <c r="I84" s="754" t="s">
        <v>126</v>
      </c>
      <c r="J84" s="755"/>
      <c r="K84" s="772" t="str">
        <f>IF(総表!$F40="","",総表!$F40)</f>
        <v/>
      </c>
      <c r="L84" s="772"/>
      <c r="M84" s="772"/>
      <c r="N84" s="772"/>
      <c r="O84" s="773"/>
    </row>
    <row r="85" spans="1:15" ht="20.149999999999999" customHeight="1">
      <c r="A85" s="735" t="s">
        <v>127</v>
      </c>
      <c r="B85" s="736"/>
      <c r="C85" s="758"/>
      <c r="D85" s="758"/>
      <c r="E85" s="759"/>
      <c r="F85" s="759"/>
      <c r="G85" s="760"/>
      <c r="H85" s="373"/>
      <c r="I85" s="735" t="s">
        <v>127</v>
      </c>
      <c r="J85" s="736"/>
      <c r="K85" s="758"/>
      <c r="L85" s="758"/>
      <c r="M85" s="759"/>
      <c r="N85" s="759"/>
      <c r="O85" s="760"/>
    </row>
    <row r="86" spans="1:15" ht="20.149999999999999" customHeight="1">
      <c r="A86" s="374" t="s">
        <v>128</v>
      </c>
      <c r="B86" s="726" t="s">
        <v>129</v>
      </c>
      <c r="C86" s="726"/>
      <c r="D86" s="761"/>
      <c r="E86" s="761"/>
      <c r="F86" s="375" t="s">
        <v>3</v>
      </c>
      <c r="G86" s="376"/>
      <c r="H86" s="377"/>
      <c r="I86" s="374" t="s">
        <v>128</v>
      </c>
      <c r="J86" s="726" t="s">
        <v>129</v>
      </c>
      <c r="K86" s="726"/>
      <c r="L86" s="761"/>
      <c r="M86" s="761"/>
      <c r="N86" s="375" t="s">
        <v>3</v>
      </c>
      <c r="O86" s="376"/>
    </row>
    <row r="87" spans="1:15" ht="20.149999999999999" customHeight="1">
      <c r="A87" s="762" t="s">
        <v>130</v>
      </c>
      <c r="B87" s="763"/>
      <c r="C87" s="764">
        <f>C85-D86-G86</f>
        <v>0</v>
      </c>
      <c r="D87" s="765"/>
      <c r="E87" s="766" t="s">
        <v>131</v>
      </c>
      <c r="F87" s="767"/>
      <c r="G87" s="378" t="str">
        <f>IF(C87*C88=0,"",C87*C88)</f>
        <v/>
      </c>
      <c r="H87" s="373"/>
      <c r="I87" s="762" t="s">
        <v>130</v>
      </c>
      <c r="J87" s="763"/>
      <c r="K87" s="764">
        <f>K85-L86-O86</f>
        <v>0</v>
      </c>
      <c r="L87" s="765"/>
      <c r="M87" s="766" t="s">
        <v>131</v>
      </c>
      <c r="N87" s="767"/>
      <c r="O87" s="378" t="str">
        <f>IF(K87*K88=0,"",K87*K88)</f>
        <v/>
      </c>
    </row>
    <row r="88" spans="1:15" ht="20.149999999999999" customHeight="1">
      <c r="A88" s="735" t="s">
        <v>132</v>
      </c>
      <c r="B88" s="736"/>
      <c r="C88" s="737"/>
      <c r="D88" s="738"/>
      <c r="E88" s="379"/>
      <c r="F88" s="380"/>
      <c r="G88" s="381"/>
      <c r="H88" s="373"/>
      <c r="I88" s="735" t="s">
        <v>132</v>
      </c>
      <c r="J88" s="736"/>
      <c r="K88" s="737"/>
      <c r="L88" s="738"/>
      <c r="M88" s="379"/>
      <c r="N88" s="380"/>
      <c r="O88" s="381"/>
    </row>
    <row r="89" spans="1:15" ht="20.149999999999999" customHeight="1">
      <c r="A89" s="725" t="s">
        <v>133</v>
      </c>
      <c r="B89" s="726"/>
      <c r="C89" s="739" t="str">
        <f>IF(G87="","",SUM(F93:F102))</f>
        <v/>
      </c>
      <c r="D89" s="740"/>
      <c r="E89" s="741" t="s">
        <v>134</v>
      </c>
      <c r="F89" s="742"/>
      <c r="G89" s="382" t="str">
        <f>IF(G87="","",C89/G87)</f>
        <v/>
      </c>
      <c r="H89" s="373"/>
      <c r="I89" s="725" t="s">
        <v>133</v>
      </c>
      <c r="J89" s="726"/>
      <c r="K89" s="739" t="str">
        <f>IF(O87="","",SUM(N93:N102))</f>
        <v/>
      </c>
      <c r="L89" s="740"/>
      <c r="M89" s="741" t="s">
        <v>134</v>
      </c>
      <c r="N89" s="742"/>
      <c r="O89" s="382" t="str">
        <f>IF(O87="","",K89/O87)</f>
        <v/>
      </c>
    </row>
    <row r="90" spans="1:15" ht="20.149999999999999" customHeight="1">
      <c r="A90" s="748" t="s">
        <v>135</v>
      </c>
      <c r="B90" s="749"/>
      <c r="C90" s="750" t="str">
        <f>IF(G87="","",SUM(F93:F103))</f>
        <v/>
      </c>
      <c r="D90" s="751"/>
      <c r="E90" s="752" t="s">
        <v>136</v>
      </c>
      <c r="F90" s="753"/>
      <c r="G90" s="383" t="str">
        <f>IF(G87="","",C90/G87)</f>
        <v/>
      </c>
      <c r="H90" s="373"/>
      <c r="I90" s="748" t="s">
        <v>135</v>
      </c>
      <c r="J90" s="749"/>
      <c r="K90" s="750" t="str">
        <f>IF(O87="","",SUM(N93:N103))</f>
        <v/>
      </c>
      <c r="L90" s="751"/>
      <c r="M90" s="752" t="s">
        <v>136</v>
      </c>
      <c r="N90" s="753"/>
      <c r="O90" s="383" t="str">
        <f>IF(O87="","",K90/O87)</f>
        <v/>
      </c>
    </row>
    <row r="91" spans="1:15" ht="20.149999999999999" customHeight="1">
      <c r="A91" s="743" t="s">
        <v>137</v>
      </c>
      <c r="B91" s="744"/>
      <c r="C91" s="744"/>
      <c r="D91" s="744"/>
      <c r="E91" s="744"/>
      <c r="F91" s="744"/>
      <c r="G91" s="745"/>
      <c r="H91" s="373"/>
      <c r="I91" s="743" t="s">
        <v>137</v>
      </c>
      <c r="J91" s="744"/>
      <c r="K91" s="744"/>
      <c r="L91" s="744"/>
      <c r="M91" s="744"/>
      <c r="N91" s="744"/>
      <c r="O91" s="745"/>
    </row>
    <row r="92" spans="1:15" ht="20.149999999999999" customHeight="1">
      <c r="A92" s="725" t="s">
        <v>138</v>
      </c>
      <c r="B92" s="726"/>
      <c r="C92" s="726"/>
      <c r="D92" s="384" t="s">
        <v>67</v>
      </c>
      <c r="E92" s="384" t="s">
        <v>109</v>
      </c>
      <c r="F92" s="384" t="s">
        <v>139</v>
      </c>
      <c r="G92" s="385" t="s">
        <v>140</v>
      </c>
      <c r="H92" s="373"/>
      <c r="I92" s="725" t="s">
        <v>138</v>
      </c>
      <c r="J92" s="726"/>
      <c r="K92" s="726"/>
      <c r="L92" s="384" t="s">
        <v>67</v>
      </c>
      <c r="M92" s="384" t="s">
        <v>109</v>
      </c>
      <c r="N92" s="384" t="s">
        <v>139</v>
      </c>
      <c r="O92" s="385" t="s">
        <v>140</v>
      </c>
    </row>
    <row r="93" spans="1:15" ht="20.149999999999999" customHeight="1">
      <c r="A93" s="746"/>
      <c r="B93" s="747"/>
      <c r="C93" s="747"/>
      <c r="D93" s="386"/>
      <c r="E93" s="387" t="s">
        <v>109</v>
      </c>
      <c r="F93" s="388"/>
      <c r="G93" s="389">
        <f>D93*F93</f>
        <v>0</v>
      </c>
      <c r="H93" s="373"/>
      <c r="I93" s="746"/>
      <c r="J93" s="747"/>
      <c r="K93" s="747"/>
      <c r="L93" s="386"/>
      <c r="M93" s="387" t="s">
        <v>109</v>
      </c>
      <c r="N93" s="388"/>
      <c r="O93" s="389">
        <f>L93*N93</f>
        <v>0</v>
      </c>
    </row>
    <row r="94" spans="1:15" ht="20.149999999999999" customHeight="1">
      <c r="A94" s="723"/>
      <c r="B94" s="724"/>
      <c r="C94" s="724"/>
      <c r="D94" s="390"/>
      <c r="E94" s="391" t="s">
        <v>109</v>
      </c>
      <c r="F94" s="390"/>
      <c r="G94" s="392">
        <f t="shared" ref="G94:G102" si="6">D94*F94</f>
        <v>0</v>
      </c>
      <c r="H94" s="373"/>
      <c r="I94" s="723"/>
      <c r="J94" s="724"/>
      <c r="K94" s="724"/>
      <c r="L94" s="390"/>
      <c r="M94" s="391" t="s">
        <v>109</v>
      </c>
      <c r="N94" s="390"/>
      <c r="O94" s="392">
        <f t="shared" ref="O94:O102" si="7">L94*N94</f>
        <v>0</v>
      </c>
    </row>
    <row r="95" spans="1:15" ht="20.149999999999999" customHeight="1">
      <c r="A95" s="723"/>
      <c r="B95" s="724"/>
      <c r="C95" s="724"/>
      <c r="D95" s="390"/>
      <c r="E95" s="391" t="s">
        <v>109</v>
      </c>
      <c r="F95" s="390"/>
      <c r="G95" s="392">
        <f t="shared" si="6"/>
        <v>0</v>
      </c>
      <c r="H95" s="373"/>
      <c r="I95" s="723"/>
      <c r="J95" s="724"/>
      <c r="K95" s="724"/>
      <c r="L95" s="390"/>
      <c r="M95" s="391" t="s">
        <v>109</v>
      </c>
      <c r="N95" s="390"/>
      <c r="O95" s="392">
        <f t="shared" si="7"/>
        <v>0</v>
      </c>
    </row>
    <row r="96" spans="1:15" ht="20.149999999999999" customHeight="1">
      <c r="A96" s="723"/>
      <c r="B96" s="724"/>
      <c r="C96" s="724"/>
      <c r="D96" s="390"/>
      <c r="E96" s="391" t="s">
        <v>109</v>
      </c>
      <c r="F96" s="390"/>
      <c r="G96" s="392">
        <f t="shared" si="6"/>
        <v>0</v>
      </c>
      <c r="H96" s="373"/>
      <c r="I96" s="723"/>
      <c r="J96" s="724"/>
      <c r="K96" s="724"/>
      <c r="L96" s="390"/>
      <c r="M96" s="391" t="s">
        <v>109</v>
      </c>
      <c r="N96" s="390"/>
      <c r="O96" s="392">
        <f t="shared" si="7"/>
        <v>0</v>
      </c>
    </row>
    <row r="97" spans="1:15" ht="20.149999999999999" customHeight="1">
      <c r="A97" s="723"/>
      <c r="B97" s="724"/>
      <c r="C97" s="724"/>
      <c r="D97" s="390"/>
      <c r="E97" s="391" t="s">
        <v>109</v>
      </c>
      <c r="F97" s="390"/>
      <c r="G97" s="392">
        <f t="shared" si="6"/>
        <v>0</v>
      </c>
      <c r="H97" s="373"/>
      <c r="I97" s="723"/>
      <c r="J97" s="724"/>
      <c r="K97" s="724"/>
      <c r="L97" s="390"/>
      <c r="M97" s="391" t="s">
        <v>109</v>
      </c>
      <c r="N97" s="390"/>
      <c r="O97" s="392">
        <f t="shared" si="7"/>
        <v>0</v>
      </c>
    </row>
    <row r="98" spans="1:15" ht="20.149999999999999" customHeight="1">
      <c r="A98" s="723"/>
      <c r="B98" s="724"/>
      <c r="C98" s="724"/>
      <c r="D98" s="390"/>
      <c r="E98" s="391" t="s">
        <v>109</v>
      </c>
      <c r="F98" s="390"/>
      <c r="G98" s="392">
        <f t="shared" si="6"/>
        <v>0</v>
      </c>
      <c r="H98" s="373"/>
      <c r="I98" s="723"/>
      <c r="J98" s="724"/>
      <c r="K98" s="724"/>
      <c r="L98" s="390"/>
      <c r="M98" s="391" t="s">
        <v>109</v>
      </c>
      <c r="N98" s="390"/>
      <c r="O98" s="392">
        <f t="shared" si="7"/>
        <v>0</v>
      </c>
    </row>
    <row r="99" spans="1:15" ht="20.149999999999999" customHeight="1">
      <c r="A99" s="723"/>
      <c r="B99" s="724"/>
      <c r="C99" s="724"/>
      <c r="D99" s="390"/>
      <c r="E99" s="391" t="s">
        <v>109</v>
      </c>
      <c r="F99" s="390"/>
      <c r="G99" s="392">
        <f t="shared" si="6"/>
        <v>0</v>
      </c>
      <c r="H99" s="373"/>
      <c r="I99" s="723"/>
      <c r="J99" s="724"/>
      <c r="K99" s="724"/>
      <c r="L99" s="390"/>
      <c r="M99" s="391" t="s">
        <v>109</v>
      </c>
      <c r="N99" s="390"/>
      <c r="O99" s="392">
        <f t="shared" si="7"/>
        <v>0</v>
      </c>
    </row>
    <row r="100" spans="1:15" ht="20.149999999999999" customHeight="1">
      <c r="A100" s="723"/>
      <c r="B100" s="724"/>
      <c r="C100" s="724"/>
      <c r="D100" s="390"/>
      <c r="E100" s="391" t="s">
        <v>109</v>
      </c>
      <c r="F100" s="390"/>
      <c r="G100" s="392">
        <f t="shared" si="6"/>
        <v>0</v>
      </c>
      <c r="H100" s="373"/>
      <c r="I100" s="723"/>
      <c r="J100" s="724"/>
      <c r="K100" s="724"/>
      <c r="L100" s="390"/>
      <c r="M100" s="391" t="s">
        <v>109</v>
      </c>
      <c r="N100" s="390"/>
      <c r="O100" s="392">
        <f t="shared" si="7"/>
        <v>0</v>
      </c>
    </row>
    <row r="101" spans="1:15" ht="20.149999999999999" customHeight="1">
      <c r="A101" s="723"/>
      <c r="B101" s="724"/>
      <c r="C101" s="724"/>
      <c r="D101" s="390"/>
      <c r="E101" s="391" t="s">
        <v>109</v>
      </c>
      <c r="F101" s="390"/>
      <c r="G101" s="392">
        <f t="shared" si="6"/>
        <v>0</v>
      </c>
      <c r="H101" s="373"/>
      <c r="I101" s="723"/>
      <c r="J101" s="724"/>
      <c r="K101" s="724"/>
      <c r="L101" s="390"/>
      <c r="M101" s="391" t="s">
        <v>109</v>
      </c>
      <c r="N101" s="390"/>
      <c r="O101" s="392">
        <f t="shared" si="7"/>
        <v>0</v>
      </c>
    </row>
    <row r="102" spans="1:15" ht="20.149999999999999" customHeight="1">
      <c r="A102" s="723"/>
      <c r="B102" s="724"/>
      <c r="C102" s="724"/>
      <c r="D102" s="390"/>
      <c r="E102" s="391" t="s">
        <v>109</v>
      </c>
      <c r="F102" s="390"/>
      <c r="G102" s="392">
        <f t="shared" si="6"/>
        <v>0</v>
      </c>
      <c r="H102" s="373"/>
      <c r="I102" s="723"/>
      <c r="J102" s="724"/>
      <c r="K102" s="724"/>
      <c r="L102" s="390"/>
      <c r="M102" s="391" t="s">
        <v>109</v>
      </c>
      <c r="N102" s="390"/>
      <c r="O102" s="392">
        <f t="shared" si="7"/>
        <v>0</v>
      </c>
    </row>
    <row r="103" spans="1:15" ht="20.149999999999999" customHeight="1">
      <c r="A103" s="727" t="s">
        <v>141</v>
      </c>
      <c r="B103" s="728"/>
      <c r="C103" s="729"/>
      <c r="D103" s="393"/>
      <c r="E103" s="394" t="s">
        <v>109</v>
      </c>
      <c r="F103" s="395"/>
      <c r="G103" s="396">
        <f>D103*F103</f>
        <v>0</v>
      </c>
      <c r="H103" s="373"/>
      <c r="I103" s="727" t="s">
        <v>141</v>
      </c>
      <c r="J103" s="728"/>
      <c r="K103" s="729"/>
      <c r="L103" s="393"/>
      <c r="M103" s="394" t="s">
        <v>109</v>
      </c>
      <c r="N103" s="395"/>
      <c r="O103" s="396">
        <f>L103*N103</f>
        <v>0</v>
      </c>
    </row>
    <row r="104" spans="1:15" ht="20.149999999999999" customHeight="1">
      <c r="A104" s="730" t="s">
        <v>142</v>
      </c>
      <c r="B104" s="731"/>
      <c r="C104" s="731"/>
      <c r="D104" s="731"/>
      <c r="E104" s="731"/>
      <c r="F104" s="732"/>
      <c r="G104" s="397">
        <f>SUM(G93:G103)</f>
        <v>0</v>
      </c>
      <c r="H104" s="373"/>
      <c r="I104" s="730" t="s">
        <v>142</v>
      </c>
      <c r="J104" s="731"/>
      <c r="K104" s="731"/>
      <c r="L104" s="731"/>
      <c r="M104" s="731"/>
      <c r="N104" s="732"/>
      <c r="O104" s="397">
        <f>SUM(O93:O103)</f>
        <v>0</v>
      </c>
    </row>
    <row r="105" spans="1:15" ht="20.149999999999999" customHeight="1">
      <c r="A105" s="733" t="s">
        <v>375</v>
      </c>
      <c r="B105" s="734"/>
      <c r="C105" s="734"/>
      <c r="D105" s="734"/>
      <c r="E105" s="734"/>
      <c r="F105" s="734"/>
      <c r="G105" s="399"/>
      <c r="H105" s="373"/>
      <c r="I105" s="733" t="s">
        <v>375</v>
      </c>
      <c r="J105" s="734"/>
      <c r="K105" s="734"/>
      <c r="L105" s="734"/>
      <c r="M105" s="734"/>
      <c r="N105" s="734"/>
      <c r="O105" s="399"/>
    </row>
    <row r="106" spans="1:15" ht="20.149999999999999" customHeight="1">
      <c r="A106" s="725" t="s">
        <v>108</v>
      </c>
      <c r="B106" s="726"/>
      <c r="C106" s="726"/>
      <c r="D106" s="726"/>
      <c r="E106" s="726"/>
      <c r="F106" s="726"/>
      <c r="G106" s="397">
        <f>G104+G105</f>
        <v>0</v>
      </c>
      <c r="H106" s="373"/>
      <c r="I106" s="725" t="s">
        <v>108</v>
      </c>
      <c r="J106" s="726"/>
      <c r="K106" s="726"/>
      <c r="L106" s="726"/>
      <c r="M106" s="726"/>
      <c r="N106" s="726"/>
      <c r="O106" s="397">
        <f>O104+O105</f>
        <v>0</v>
      </c>
    </row>
    <row r="108" spans="1:15" ht="20.149999999999999" customHeight="1">
      <c r="A108" s="762" t="s">
        <v>124</v>
      </c>
      <c r="B108" s="763"/>
      <c r="C108" s="770" t="str">
        <f>IF(総表!$C41="","",TEXT(総表!$C41,"yyyy/mm/dd")&amp;総表!$D41&amp;TEXT(総表!$E41,"yyyy/mm/dd"))</f>
        <v/>
      </c>
      <c r="D108" s="770"/>
      <c r="E108" s="770"/>
      <c r="F108" s="770"/>
      <c r="G108" s="771"/>
      <c r="H108" s="373"/>
      <c r="I108" s="762" t="s">
        <v>124</v>
      </c>
      <c r="J108" s="763"/>
      <c r="K108" s="770" t="str">
        <f>IF(総表!$C42="","",TEXT(総表!$C42,"yyyy/mm/dd")&amp;総表!$D42&amp;TEXT(総表!$E42,"yyyy/mm/dd"))</f>
        <v/>
      </c>
      <c r="L108" s="770"/>
      <c r="M108" s="770"/>
      <c r="N108" s="770"/>
      <c r="O108" s="771"/>
    </row>
    <row r="109" spans="1:15" ht="20.149999999999999" customHeight="1">
      <c r="A109" s="754" t="s">
        <v>126</v>
      </c>
      <c r="B109" s="755"/>
      <c r="C109" s="772" t="str">
        <f>IF(総表!$F41="","",総表!$F41)</f>
        <v/>
      </c>
      <c r="D109" s="772"/>
      <c r="E109" s="772"/>
      <c r="F109" s="772"/>
      <c r="G109" s="773"/>
      <c r="H109" s="373"/>
      <c r="I109" s="754" t="s">
        <v>126</v>
      </c>
      <c r="J109" s="755"/>
      <c r="K109" s="772" t="str">
        <f>IF(総表!$F42="","",総表!$F42)</f>
        <v/>
      </c>
      <c r="L109" s="772"/>
      <c r="M109" s="772"/>
      <c r="N109" s="772"/>
      <c r="O109" s="773"/>
    </row>
    <row r="110" spans="1:15" ht="20.149999999999999" customHeight="1">
      <c r="A110" s="735" t="s">
        <v>127</v>
      </c>
      <c r="B110" s="736"/>
      <c r="C110" s="758"/>
      <c r="D110" s="758"/>
      <c r="E110" s="759"/>
      <c r="F110" s="759"/>
      <c r="G110" s="760"/>
      <c r="H110" s="373"/>
      <c r="I110" s="735" t="s">
        <v>127</v>
      </c>
      <c r="J110" s="736"/>
      <c r="K110" s="758"/>
      <c r="L110" s="758"/>
      <c r="M110" s="759"/>
      <c r="N110" s="759"/>
      <c r="O110" s="760"/>
    </row>
    <row r="111" spans="1:15" ht="20.149999999999999" customHeight="1">
      <c r="A111" s="374" t="s">
        <v>128</v>
      </c>
      <c r="B111" s="726" t="s">
        <v>129</v>
      </c>
      <c r="C111" s="726"/>
      <c r="D111" s="761"/>
      <c r="E111" s="761"/>
      <c r="F111" s="375" t="s">
        <v>3</v>
      </c>
      <c r="G111" s="376"/>
      <c r="H111" s="377"/>
      <c r="I111" s="374" t="s">
        <v>128</v>
      </c>
      <c r="J111" s="726" t="s">
        <v>129</v>
      </c>
      <c r="K111" s="726"/>
      <c r="L111" s="761"/>
      <c r="M111" s="761"/>
      <c r="N111" s="375" t="s">
        <v>3</v>
      </c>
      <c r="O111" s="376"/>
    </row>
    <row r="112" spans="1:15" ht="20.149999999999999" customHeight="1">
      <c r="A112" s="762" t="s">
        <v>130</v>
      </c>
      <c r="B112" s="763"/>
      <c r="C112" s="764">
        <f>C110-D111-G111</f>
        <v>0</v>
      </c>
      <c r="D112" s="765"/>
      <c r="E112" s="766" t="s">
        <v>131</v>
      </c>
      <c r="F112" s="767"/>
      <c r="G112" s="378" t="str">
        <f>IF(C112*C113=0,"",C112*C113)</f>
        <v/>
      </c>
      <c r="H112" s="373"/>
      <c r="I112" s="762" t="s">
        <v>130</v>
      </c>
      <c r="J112" s="763"/>
      <c r="K112" s="764">
        <f>K110-L111-O111</f>
        <v>0</v>
      </c>
      <c r="L112" s="765"/>
      <c r="M112" s="766" t="s">
        <v>131</v>
      </c>
      <c r="N112" s="767"/>
      <c r="O112" s="378" t="str">
        <f>IF(K112*K113=0,"",K112*K113)</f>
        <v/>
      </c>
    </row>
    <row r="113" spans="1:15" ht="20.149999999999999" customHeight="1">
      <c r="A113" s="735" t="s">
        <v>132</v>
      </c>
      <c r="B113" s="736"/>
      <c r="C113" s="737"/>
      <c r="D113" s="738"/>
      <c r="E113" s="379"/>
      <c r="F113" s="380"/>
      <c r="G113" s="381"/>
      <c r="H113" s="373"/>
      <c r="I113" s="735" t="s">
        <v>132</v>
      </c>
      <c r="J113" s="736"/>
      <c r="K113" s="737"/>
      <c r="L113" s="738"/>
      <c r="M113" s="379"/>
      <c r="N113" s="380"/>
      <c r="O113" s="381"/>
    </row>
    <row r="114" spans="1:15" ht="20.149999999999999" customHeight="1">
      <c r="A114" s="725" t="s">
        <v>133</v>
      </c>
      <c r="B114" s="726"/>
      <c r="C114" s="739" t="str">
        <f>IF(G112="","",SUM(F118:F127))</f>
        <v/>
      </c>
      <c r="D114" s="740"/>
      <c r="E114" s="741" t="s">
        <v>134</v>
      </c>
      <c r="F114" s="742"/>
      <c r="G114" s="382" t="str">
        <f>IF(G112="","",C114/G112)</f>
        <v/>
      </c>
      <c r="H114" s="373"/>
      <c r="I114" s="725" t="s">
        <v>133</v>
      </c>
      <c r="J114" s="726"/>
      <c r="K114" s="739" t="str">
        <f>IF(O112="","",SUM(N118:N127))</f>
        <v/>
      </c>
      <c r="L114" s="740"/>
      <c r="M114" s="741" t="s">
        <v>134</v>
      </c>
      <c r="N114" s="742"/>
      <c r="O114" s="382" t="str">
        <f>IF(O112="","",K114/O112)</f>
        <v/>
      </c>
    </row>
    <row r="115" spans="1:15" ht="20.149999999999999" customHeight="1">
      <c r="A115" s="748" t="s">
        <v>135</v>
      </c>
      <c r="B115" s="749"/>
      <c r="C115" s="750" t="str">
        <f>IF(G112="","",SUM(F118:F128))</f>
        <v/>
      </c>
      <c r="D115" s="751"/>
      <c r="E115" s="752" t="s">
        <v>136</v>
      </c>
      <c r="F115" s="753"/>
      <c r="G115" s="383" t="str">
        <f>IF(G112="","",C115/G112)</f>
        <v/>
      </c>
      <c r="H115" s="373"/>
      <c r="I115" s="748" t="s">
        <v>135</v>
      </c>
      <c r="J115" s="749"/>
      <c r="K115" s="750" t="str">
        <f>IF(O112="","",SUM(N118:N128))</f>
        <v/>
      </c>
      <c r="L115" s="751"/>
      <c r="M115" s="752" t="s">
        <v>136</v>
      </c>
      <c r="N115" s="753"/>
      <c r="O115" s="383" t="str">
        <f>IF(O112="","",K115/O112)</f>
        <v/>
      </c>
    </row>
    <row r="116" spans="1:15" ht="20.149999999999999" customHeight="1">
      <c r="A116" s="743" t="s">
        <v>137</v>
      </c>
      <c r="B116" s="744"/>
      <c r="C116" s="744"/>
      <c r="D116" s="744"/>
      <c r="E116" s="744"/>
      <c r="F116" s="744"/>
      <c r="G116" s="745"/>
      <c r="H116" s="373"/>
      <c r="I116" s="743" t="s">
        <v>137</v>
      </c>
      <c r="J116" s="744"/>
      <c r="K116" s="744"/>
      <c r="L116" s="744"/>
      <c r="M116" s="744"/>
      <c r="N116" s="744"/>
      <c r="O116" s="745"/>
    </row>
    <row r="117" spans="1:15" ht="20.149999999999999" customHeight="1">
      <c r="A117" s="725" t="s">
        <v>138</v>
      </c>
      <c r="B117" s="726"/>
      <c r="C117" s="726"/>
      <c r="D117" s="384" t="s">
        <v>67</v>
      </c>
      <c r="E117" s="384" t="s">
        <v>109</v>
      </c>
      <c r="F117" s="384" t="s">
        <v>139</v>
      </c>
      <c r="G117" s="385" t="s">
        <v>140</v>
      </c>
      <c r="H117" s="373"/>
      <c r="I117" s="725" t="s">
        <v>138</v>
      </c>
      <c r="J117" s="726"/>
      <c r="K117" s="726"/>
      <c r="L117" s="384" t="s">
        <v>67</v>
      </c>
      <c r="M117" s="384" t="s">
        <v>109</v>
      </c>
      <c r="N117" s="384" t="s">
        <v>139</v>
      </c>
      <c r="O117" s="385" t="s">
        <v>140</v>
      </c>
    </row>
    <row r="118" spans="1:15" ht="20.149999999999999" customHeight="1">
      <c r="A118" s="746"/>
      <c r="B118" s="747"/>
      <c r="C118" s="747"/>
      <c r="D118" s="386"/>
      <c r="E118" s="387" t="s">
        <v>109</v>
      </c>
      <c r="F118" s="388"/>
      <c r="G118" s="389">
        <f>D118*F118</f>
        <v>0</v>
      </c>
      <c r="H118" s="373"/>
      <c r="I118" s="746"/>
      <c r="J118" s="747"/>
      <c r="K118" s="747"/>
      <c r="L118" s="386"/>
      <c r="M118" s="387" t="s">
        <v>109</v>
      </c>
      <c r="N118" s="388"/>
      <c r="O118" s="389">
        <f>L118*N118</f>
        <v>0</v>
      </c>
    </row>
    <row r="119" spans="1:15" ht="20.149999999999999" customHeight="1">
      <c r="A119" s="723"/>
      <c r="B119" s="724"/>
      <c r="C119" s="724"/>
      <c r="D119" s="390"/>
      <c r="E119" s="391" t="s">
        <v>109</v>
      </c>
      <c r="F119" s="390"/>
      <c r="G119" s="392">
        <f t="shared" ref="G119:G127" si="8">D119*F119</f>
        <v>0</v>
      </c>
      <c r="H119" s="373"/>
      <c r="I119" s="723"/>
      <c r="J119" s="724"/>
      <c r="K119" s="724"/>
      <c r="L119" s="390"/>
      <c r="M119" s="391" t="s">
        <v>109</v>
      </c>
      <c r="N119" s="390"/>
      <c r="O119" s="392">
        <f t="shared" ref="O119:O127" si="9">L119*N119</f>
        <v>0</v>
      </c>
    </row>
    <row r="120" spans="1:15" ht="20.149999999999999" customHeight="1">
      <c r="A120" s="723"/>
      <c r="B120" s="724"/>
      <c r="C120" s="724"/>
      <c r="D120" s="390"/>
      <c r="E120" s="391" t="s">
        <v>109</v>
      </c>
      <c r="F120" s="390"/>
      <c r="G120" s="392">
        <f t="shared" si="8"/>
        <v>0</v>
      </c>
      <c r="H120" s="373"/>
      <c r="I120" s="723"/>
      <c r="J120" s="724"/>
      <c r="K120" s="724"/>
      <c r="L120" s="390"/>
      <c r="M120" s="391" t="s">
        <v>109</v>
      </c>
      <c r="N120" s="390"/>
      <c r="O120" s="392">
        <f t="shared" si="9"/>
        <v>0</v>
      </c>
    </row>
    <row r="121" spans="1:15" ht="20.149999999999999" customHeight="1">
      <c r="A121" s="723"/>
      <c r="B121" s="724"/>
      <c r="C121" s="724"/>
      <c r="D121" s="390"/>
      <c r="E121" s="391" t="s">
        <v>109</v>
      </c>
      <c r="F121" s="390"/>
      <c r="G121" s="392">
        <f t="shared" si="8"/>
        <v>0</v>
      </c>
      <c r="H121" s="373"/>
      <c r="I121" s="723"/>
      <c r="J121" s="724"/>
      <c r="K121" s="724"/>
      <c r="L121" s="390"/>
      <c r="M121" s="391" t="s">
        <v>109</v>
      </c>
      <c r="N121" s="390"/>
      <c r="O121" s="392">
        <f t="shared" si="9"/>
        <v>0</v>
      </c>
    </row>
    <row r="122" spans="1:15" ht="20.149999999999999" customHeight="1">
      <c r="A122" s="723"/>
      <c r="B122" s="724"/>
      <c r="C122" s="724"/>
      <c r="D122" s="390"/>
      <c r="E122" s="391" t="s">
        <v>109</v>
      </c>
      <c r="F122" s="390"/>
      <c r="G122" s="392">
        <f t="shared" si="8"/>
        <v>0</v>
      </c>
      <c r="H122" s="373"/>
      <c r="I122" s="723"/>
      <c r="J122" s="724"/>
      <c r="K122" s="724"/>
      <c r="L122" s="390"/>
      <c r="M122" s="391" t="s">
        <v>109</v>
      </c>
      <c r="N122" s="390"/>
      <c r="O122" s="392">
        <f t="shared" si="9"/>
        <v>0</v>
      </c>
    </row>
    <row r="123" spans="1:15" ht="20.149999999999999" customHeight="1">
      <c r="A123" s="723"/>
      <c r="B123" s="724"/>
      <c r="C123" s="724"/>
      <c r="D123" s="390"/>
      <c r="E123" s="391" t="s">
        <v>109</v>
      </c>
      <c r="F123" s="390"/>
      <c r="G123" s="392">
        <f t="shared" si="8"/>
        <v>0</v>
      </c>
      <c r="H123" s="373"/>
      <c r="I123" s="723"/>
      <c r="J123" s="724"/>
      <c r="K123" s="724"/>
      <c r="L123" s="390"/>
      <c r="M123" s="391" t="s">
        <v>109</v>
      </c>
      <c r="N123" s="390"/>
      <c r="O123" s="392">
        <f t="shared" si="9"/>
        <v>0</v>
      </c>
    </row>
    <row r="124" spans="1:15" ht="20.149999999999999" customHeight="1">
      <c r="A124" s="723"/>
      <c r="B124" s="724"/>
      <c r="C124" s="724"/>
      <c r="D124" s="390"/>
      <c r="E124" s="391" t="s">
        <v>109</v>
      </c>
      <c r="F124" s="390"/>
      <c r="G124" s="392">
        <f t="shared" si="8"/>
        <v>0</v>
      </c>
      <c r="H124" s="373"/>
      <c r="I124" s="723"/>
      <c r="J124" s="724"/>
      <c r="K124" s="724"/>
      <c r="L124" s="390"/>
      <c r="M124" s="391" t="s">
        <v>109</v>
      </c>
      <c r="N124" s="390"/>
      <c r="O124" s="392">
        <f t="shared" si="9"/>
        <v>0</v>
      </c>
    </row>
    <row r="125" spans="1:15" ht="20.149999999999999" customHeight="1">
      <c r="A125" s="723"/>
      <c r="B125" s="724"/>
      <c r="C125" s="724"/>
      <c r="D125" s="390"/>
      <c r="E125" s="391" t="s">
        <v>109</v>
      </c>
      <c r="F125" s="390"/>
      <c r="G125" s="392">
        <f t="shared" si="8"/>
        <v>0</v>
      </c>
      <c r="H125" s="373"/>
      <c r="I125" s="723"/>
      <c r="J125" s="724"/>
      <c r="K125" s="724"/>
      <c r="L125" s="390"/>
      <c r="M125" s="391" t="s">
        <v>109</v>
      </c>
      <c r="N125" s="390"/>
      <c r="O125" s="392">
        <f t="shared" si="9"/>
        <v>0</v>
      </c>
    </row>
    <row r="126" spans="1:15" ht="20.149999999999999" customHeight="1">
      <c r="A126" s="723"/>
      <c r="B126" s="724"/>
      <c r="C126" s="724"/>
      <c r="D126" s="390"/>
      <c r="E126" s="391" t="s">
        <v>109</v>
      </c>
      <c r="F126" s="390"/>
      <c r="G126" s="392">
        <f t="shared" si="8"/>
        <v>0</v>
      </c>
      <c r="H126" s="373"/>
      <c r="I126" s="723"/>
      <c r="J126" s="724"/>
      <c r="K126" s="724"/>
      <c r="L126" s="390"/>
      <c r="M126" s="391" t="s">
        <v>109</v>
      </c>
      <c r="N126" s="390"/>
      <c r="O126" s="392">
        <f t="shared" si="9"/>
        <v>0</v>
      </c>
    </row>
    <row r="127" spans="1:15" ht="20.149999999999999" customHeight="1">
      <c r="A127" s="723"/>
      <c r="B127" s="724"/>
      <c r="C127" s="724"/>
      <c r="D127" s="390"/>
      <c r="E127" s="391" t="s">
        <v>109</v>
      </c>
      <c r="F127" s="390"/>
      <c r="G127" s="392">
        <f t="shared" si="8"/>
        <v>0</v>
      </c>
      <c r="H127" s="373"/>
      <c r="I127" s="723"/>
      <c r="J127" s="724"/>
      <c r="K127" s="724"/>
      <c r="L127" s="390"/>
      <c r="M127" s="391" t="s">
        <v>109</v>
      </c>
      <c r="N127" s="390"/>
      <c r="O127" s="392">
        <f t="shared" si="9"/>
        <v>0</v>
      </c>
    </row>
    <row r="128" spans="1:15" ht="20.149999999999999" customHeight="1">
      <c r="A128" s="727" t="s">
        <v>141</v>
      </c>
      <c r="B128" s="728"/>
      <c r="C128" s="729"/>
      <c r="D128" s="393"/>
      <c r="E128" s="394" t="s">
        <v>109</v>
      </c>
      <c r="F128" s="395"/>
      <c r="G128" s="396">
        <f>D128*F128</f>
        <v>0</v>
      </c>
      <c r="H128" s="373"/>
      <c r="I128" s="727" t="s">
        <v>141</v>
      </c>
      <c r="J128" s="728"/>
      <c r="K128" s="729"/>
      <c r="L128" s="393"/>
      <c r="M128" s="394" t="s">
        <v>109</v>
      </c>
      <c r="N128" s="395"/>
      <c r="O128" s="396">
        <f>L128*N128</f>
        <v>0</v>
      </c>
    </row>
    <row r="129" spans="1:15" ht="20.149999999999999" customHeight="1">
      <c r="A129" s="730" t="s">
        <v>142</v>
      </c>
      <c r="B129" s="731"/>
      <c r="C129" s="731"/>
      <c r="D129" s="731"/>
      <c r="E129" s="731"/>
      <c r="F129" s="732"/>
      <c r="G129" s="397">
        <f>SUM(G118:G128)</f>
        <v>0</v>
      </c>
      <c r="H129" s="373"/>
      <c r="I129" s="730" t="s">
        <v>142</v>
      </c>
      <c r="J129" s="731"/>
      <c r="K129" s="731"/>
      <c r="L129" s="731"/>
      <c r="M129" s="731"/>
      <c r="N129" s="732"/>
      <c r="O129" s="397">
        <f>SUM(O118:O128)</f>
        <v>0</v>
      </c>
    </row>
    <row r="130" spans="1:15" ht="20.149999999999999" customHeight="1">
      <c r="A130" s="733" t="s">
        <v>375</v>
      </c>
      <c r="B130" s="734"/>
      <c r="C130" s="734"/>
      <c r="D130" s="734"/>
      <c r="E130" s="734"/>
      <c r="F130" s="734"/>
      <c r="G130" s="399"/>
      <c r="H130" s="373"/>
      <c r="I130" s="733" t="s">
        <v>375</v>
      </c>
      <c r="J130" s="734"/>
      <c r="K130" s="734"/>
      <c r="L130" s="734"/>
      <c r="M130" s="734"/>
      <c r="N130" s="734"/>
      <c r="O130" s="399"/>
    </row>
    <row r="131" spans="1:15" ht="20.149999999999999" customHeight="1">
      <c r="A131" s="725" t="s">
        <v>108</v>
      </c>
      <c r="B131" s="726"/>
      <c r="C131" s="726"/>
      <c r="D131" s="726"/>
      <c r="E131" s="726"/>
      <c r="F131" s="726"/>
      <c r="G131" s="397">
        <f>G129+G130</f>
        <v>0</v>
      </c>
      <c r="H131" s="373"/>
      <c r="I131" s="725" t="s">
        <v>108</v>
      </c>
      <c r="J131" s="726"/>
      <c r="K131" s="726"/>
      <c r="L131" s="726"/>
      <c r="M131" s="726"/>
      <c r="N131" s="726"/>
      <c r="O131" s="397">
        <f>O129+O130</f>
        <v>0</v>
      </c>
    </row>
    <row r="133" spans="1:15" ht="20.149999999999999" customHeight="1">
      <c r="A133" s="762" t="s">
        <v>124</v>
      </c>
      <c r="B133" s="763"/>
      <c r="C133" s="770" t="str">
        <f>IF(総表!$C43="","",TEXT(総表!$C43,"yyyy/mm/dd")&amp;総表!$D43&amp;TEXT(総表!$E43,"yyyy/mm/dd"))</f>
        <v/>
      </c>
      <c r="D133" s="770"/>
      <c r="E133" s="770"/>
      <c r="F133" s="770"/>
      <c r="G133" s="771"/>
      <c r="H133" s="373"/>
      <c r="I133" s="762" t="s">
        <v>124</v>
      </c>
      <c r="J133" s="763"/>
      <c r="K133" s="770" t="str">
        <f>IF(総表!$C44="","",TEXT(総表!$C44,"yyyy/mm/dd")&amp;総表!$D44&amp;TEXT(総表!$E44,"yyyy/mm/dd"))</f>
        <v/>
      </c>
      <c r="L133" s="770"/>
      <c r="M133" s="770"/>
      <c r="N133" s="770"/>
      <c r="O133" s="771"/>
    </row>
    <row r="134" spans="1:15" ht="20.149999999999999" customHeight="1">
      <c r="A134" s="754" t="s">
        <v>126</v>
      </c>
      <c r="B134" s="755"/>
      <c r="C134" s="772" t="str">
        <f>IF(総表!$F43="","",総表!$F43)</f>
        <v/>
      </c>
      <c r="D134" s="772"/>
      <c r="E134" s="772"/>
      <c r="F134" s="772"/>
      <c r="G134" s="773"/>
      <c r="H134" s="373"/>
      <c r="I134" s="754" t="s">
        <v>126</v>
      </c>
      <c r="J134" s="755"/>
      <c r="K134" s="772" t="str">
        <f>IF(総表!$F44="","",総表!$F44)</f>
        <v/>
      </c>
      <c r="L134" s="772"/>
      <c r="M134" s="772"/>
      <c r="N134" s="772"/>
      <c r="O134" s="773"/>
    </row>
    <row r="135" spans="1:15" ht="20.149999999999999" customHeight="1">
      <c r="A135" s="735" t="s">
        <v>127</v>
      </c>
      <c r="B135" s="736"/>
      <c r="C135" s="758"/>
      <c r="D135" s="758"/>
      <c r="E135" s="759"/>
      <c r="F135" s="759"/>
      <c r="G135" s="760"/>
      <c r="H135" s="373"/>
      <c r="I135" s="735" t="s">
        <v>127</v>
      </c>
      <c r="J135" s="736"/>
      <c r="K135" s="758"/>
      <c r="L135" s="758"/>
      <c r="M135" s="759"/>
      <c r="N135" s="759"/>
      <c r="O135" s="760"/>
    </row>
    <row r="136" spans="1:15" ht="20.149999999999999" customHeight="1">
      <c r="A136" s="374" t="s">
        <v>128</v>
      </c>
      <c r="B136" s="726" t="s">
        <v>129</v>
      </c>
      <c r="C136" s="726"/>
      <c r="D136" s="761"/>
      <c r="E136" s="761"/>
      <c r="F136" s="375" t="s">
        <v>3</v>
      </c>
      <c r="G136" s="376"/>
      <c r="H136" s="377"/>
      <c r="I136" s="374" t="s">
        <v>128</v>
      </c>
      <c r="J136" s="726" t="s">
        <v>129</v>
      </c>
      <c r="K136" s="726"/>
      <c r="L136" s="761"/>
      <c r="M136" s="761"/>
      <c r="N136" s="375" t="s">
        <v>3</v>
      </c>
      <c r="O136" s="376"/>
    </row>
    <row r="137" spans="1:15" ht="20.149999999999999" customHeight="1">
      <c r="A137" s="762" t="s">
        <v>130</v>
      </c>
      <c r="B137" s="763"/>
      <c r="C137" s="764">
        <f>C135-D136-G136</f>
        <v>0</v>
      </c>
      <c r="D137" s="765"/>
      <c r="E137" s="766" t="s">
        <v>131</v>
      </c>
      <c r="F137" s="767"/>
      <c r="G137" s="378" t="str">
        <f>IF(C137*C138=0,"",C137*C138)</f>
        <v/>
      </c>
      <c r="H137" s="373"/>
      <c r="I137" s="762" t="s">
        <v>130</v>
      </c>
      <c r="J137" s="763"/>
      <c r="K137" s="764">
        <f>K135-L136-O136</f>
        <v>0</v>
      </c>
      <c r="L137" s="765"/>
      <c r="M137" s="766" t="s">
        <v>131</v>
      </c>
      <c r="N137" s="767"/>
      <c r="O137" s="378" t="str">
        <f>IF(K137*K138=0,"",K137*K138)</f>
        <v/>
      </c>
    </row>
    <row r="138" spans="1:15" ht="20.149999999999999" customHeight="1">
      <c r="A138" s="735" t="s">
        <v>132</v>
      </c>
      <c r="B138" s="736"/>
      <c r="C138" s="737"/>
      <c r="D138" s="738"/>
      <c r="E138" s="379"/>
      <c r="F138" s="380"/>
      <c r="G138" s="381"/>
      <c r="H138" s="373"/>
      <c r="I138" s="735" t="s">
        <v>132</v>
      </c>
      <c r="J138" s="736"/>
      <c r="K138" s="737"/>
      <c r="L138" s="738"/>
      <c r="M138" s="379"/>
      <c r="N138" s="380"/>
      <c r="O138" s="381"/>
    </row>
    <row r="139" spans="1:15" ht="20.149999999999999" customHeight="1">
      <c r="A139" s="725" t="s">
        <v>133</v>
      </c>
      <c r="B139" s="726"/>
      <c r="C139" s="739" t="str">
        <f>IF(G137="","",SUM(F143:F152))</f>
        <v/>
      </c>
      <c r="D139" s="740"/>
      <c r="E139" s="741" t="s">
        <v>134</v>
      </c>
      <c r="F139" s="742"/>
      <c r="G139" s="382" t="str">
        <f>IF(G137="","",C139/G137)</f>
        <v/>
      </c>
      <c r="H139" s="373"/>
      <c r="I139" s="725" t="s">
        <v>133</v>
      </c>
      <c r="J139" s="726"/>
      <c r="K139" s="739" t="str">
        <f>IF(O137="","",SUM(N143:N152))</f>
        <v/>
      </c>
      <c r="L139" s="740"/>
      <c r="M139" s="741" t="s">
        <v>134</v>
      </c>
      <c r="N139" s="742"/>
      <c r="O139" s="382" t="str">
        <f>IF(O137="","",K139/O137)</f>
        <v/>
      </c>
    </row>
    <row r="140" spans="1:15" ht="20.149999999999999" customHeight="1">
      <c r="A140" s="748" t="s">
        <v>135</v>
      </c>
      <c r="B140" s="749"/>
      <c r="C140" s="750" t="str">
        <f>IF(G137="","",SUM(F143:F153))</f>
        <v/>
      </c>
      <c r="D140" s="751"/>
      <c r="E140" s="752" t="s">
        <v>136</v>
      </c>
      <c r="F140" s="753"/>
      <c r="G140" s="383" t="str">
        <f>IF(G137="","",C140/G137)</f>
        <v/>
      </c>
      <c r="H140" s="373"/>
      <c r="I140" s="748" t="s">
        <v>135</v>
      </c>
      <c r="J140" s="749"/>
      <c r="K140" s="750" t="str">
        <f>IF(O137="","",SUM(N143:N153))</f>
        <v/>
      </c>
      <c r="L140" s="751"/>
      <c r="M140" s="752" t="s">
        <v>136</v>
      </c>
      <c r="N140" s="753"/>
      <c r="O140" s="383" t="str">
        <f>IF(O137="","",K140/O137)</f>
        <v/>
      </c>
    </row>
    <row r="141" spans="1:15" ht="20.149999999999999" customHeight="1">
      <c r="A141" s="743" t="s">
        <v>137</v>
      </c>
      <c r="B141" s="744"/>
      <c r="C141" s="744"/>
      <c r="D141" s="744"/>
      <c r="E141" s="744"/>
      <c r="F141" s="744"/>
      <c r="G141" s="745"/>
      <c r="H141" s="373"/>
      <c r="I141" s="743" t="s">
        <v>137</v>
      </c>
      <c r="J141" s="744"/>
      <c r="K141" s="744"/>
      <c r="L141" s="744"/>
      <c r="M141" s="744"/>
      <c r="N141" s="744"/>
      <c r="O141" s="745"/>
    </row>
    <row r="142" spans="1:15" ht="20.149999999999999" customHeight="1">
      <c r="A142" s="725" t="s">
        <v>138</v>
      </c>
      <c r="B142" s="726"/>
      <c r="C142" s="726"/>
      <c r="D142" s="384" t="s">
        <v>67</v>
      </c>
      <c r="E142" s="384" t="s">
        <v>109</v>
      </c>
      <c r="F142" s="384" t="s">
        <v>139</v>
      </c>
      <c r="G142" s="385" t="s">
        <v>140</v>
      </c>
      <c r="H142" s="373"/>
      <c r="I142" s="725" t="s">
        <v>138</v>
      </c>
      <c r="J142" s="726"/>
      <c r="K142" s="726"/>
      <c r="L142" s="384" t="s">
        <v>67</v>
      </c>
      <c r="M142" s="384" t="s">
        <v>109</v>
      </c>
      <c r="N142" s="384" t="s">
        <v>139</v>
      </c>
      <c r="O142" s="385" t="s">
        <v>140</v>
      </c>
    </row>
    <row r="143" spans="1:15" ht="20.149999999999999" customHeight="1">
      <c r="A143" s="746"/>
      <c r="B143" s="747"/>
      <c r="C143" s="747"/>
      <c r="D143" s="386"/>
      <c r="E143" s="387" t="s">
        <v>109</v>
      </c>
      <c r="F143" s="388"/>
      <c r="G143" s="389">
        <f>D143*F143</f>
        <v>0</v>
      </c>
      <c r="H143" s="373"/>
      <c r="I143" s="746"/>
      <c r="J143" s="747"/>
      <c r="K143" s="747"/>
      <c r="L143" s="386"/>
      <c r="M143" s="387" t="s">
        <v>109</v>
      </c>
      <c r="N143" s="388"/>
      <c r="O143" s="389">
        <f>L143*N143</f>
        <v>0</v>
      </c>
    </row>
    <row r="144" spans="1:15" ht="20.149999999999999" customHeight="1">
      <c r="A144" s="723"/>
      <c r="B144" s="724"/>
      <c r="C144" s="724"/>
      <c r="D144" s="390"/>
      <c r="E144" s="391" t="s">
        <v>109</v>
      </c>
      <c r="F144" s="390"/>
      <c r="G144" s="392">
        <f t="shared" ref="G144:G152" si="10">D144*F144</f>
        <v>0</v>
      </c>
      <c r="H144" s="373"/>
      <c r="I144" s="723"/>
      <c r="J144" s="724"/>
      <c r="K144" s="724"/>
      <c r="L144" s="390"/>
      <c r="M144" s="391" t="s">
        <v>109</v>
      </c>
      <c r="N144" s="390"/>
      <c r="O144" s="392">
        <f t="shared" ref="O144:O152" si="11">L144*N144</f>
        <v>0</v>
      </c>
    </row>
    <row r="145" spans="1:15" ht="20.149999999999999" customHeight="1">
      <c r="A145" s="723"/>
      <c r="B145" s="724"/>
      <c r="C145" s="724"/>
      <c r="D145" s="390"/>
      <c r="E145" s="391" t="s">
        <v>109</v>
      </c>
      <c r="F145" s="390"/>
      <c r="G145" s="392">
        <f t="shared" si="10"/>
        <v>0</v>
      </c>
      <c r="H145" s="373"/>
      <c r="I145" s="723"/>
      <c r="J145" s="724"/>
      <c r="K145" s="724"/>
      <c r="L145" s="390"/>
      <c r="M145" s="391" t="s">
        <v>109</v>
      </c>
      <c r="N145" s="390"/>
      <c r="O145" s="392">
        <f t="shared" si="11"/>
        <v>0</v>
      </c>
    </row>
    <row r="146" spans="1:15" ht="20.149999999999999" customHeight="1">
      <c r="A146" s="723"/>
      <c r="B146" s="724"/>
      <c r="C146" s="724"/>
      <c r="D146" s="390"/>
      <c r="E146" s="391" t="s">
        <v>109</v>
      </c>
      <c r="F146" s="390"/>
      <c r="G146" s="392">
        <f t="shared" si="10"/>
        <v>0</v>
      </c>
      <c r="H146" s="373"/>
      <c r="I146" s="723"/>
      <c r="J146" s="724"/>
      <c r="K146" s="724"/>
      <c r="L146" s="390"/>
      <c r="M146" s="391" t="s">
        <v>109</v>
      </c>
      <c r="N146" s="390"/>
      <c r="O146" s="392">
        <f t="shared" si="11"/>
        <v>0</v>
      </c>
    </row>
    <row r="147" spans="1:15" ht="20.149999999999999" customHeight="1">
      <c r="A147" s="723"/>
      <c r="B147" s="724"/>
      <c r="C147" s="724"/>
      <c r="D147" s="390"/>
      <c r="E147" s="391" t="s">
        <v>109</v>
      </c>
      <c r="F147" s="390"/>
      <c r="G147" s="392">
        <f t="shared" si="10"/>
        <v>0</v>
      </c>
      <c r="H147" s="373"/>
      <c r="I147" s="723"/>
      <c r="J147" s="724"/>
      <c r="K147" s="724"/>
      <c r="L147" s="390"/>
      <c r="M147" s="391" t="s">
        <v>109</v>
      </c>
      <c r="N147" s="390"/>
      <c r="O147" s="392">
        <f t="shared" si="11"/>
        <v>0</v>
      </c>
    </row>
    <row r="148" spans="1:15" ht="20.149999999999999" customHeight="1">
      <c r="A148" s="723"/>
      <c r="B148" s="724"/>
      <c r="C148" s="724"/>
      <c r="D148" s="390"/>
      <c r="E148" s="391" t="s">
        <v>109</v>
      </c>
      <c r="F148" s="390"/>
      <c r="G148" s="392">
        <f t="shared" si="10"/>
        <v>0</v>
      </c>
      <c r="H148" s="373"/>
      <c r="I148" s="723"/>
      <c r="J148" s="724"/>
      <c r="K148" s="724"/>
      <c r="L148" s="390"/>
      <c r="M148" s="391" t="s">
        <v>109</v>
      </c>
      <c r="N148" s="390"/>
      <c r="O148" s="392">
        <f t="shared" si="11"/>
        <v>0</v>
      </c>
    </row>
    <row r="149" spans="1:15" ht="20.149999999999999" customHeight="1">
      <c r="A149" s="723"/>
      <c r="B149" s="724"/>
      <c r="C149" s="724"/>
      <c r="D149" s="390"/>
      <c r="E149" s="391" t="s">
        <v>109</v>
      </c>
      <c r="F149" s="390"/>
      <c r="G149" s="392">
        <f t="shared" si="10"/>
        <v>0</v>
      </c>
      <c r="H149" s="373"/>
      <c r="I149" s="723"/>
      <c r="J149" s="724"/>
      <c r="K149" s="724"/>
      <c r="L149" s="390"/>
      <c r="M149" s="391" t="s">
        <v>109</v>
      </c>
      <c r="N149" s="390"/>
      <c r="O149" s="392">
        <f t="shared" si="11"/>
        <v>0</v>
      </c>
    </row>
    <row r="150" spans="1:15" ht="20.149999999999999" customHeight="1">
      <c r="A150" s="723"/>
      <c r="B150" s="724"/>
      <c r="C150" s="724"/>
      <c r="D150" s="390"/>
      <c r="E150" s="391" t="s">
        <v>109</v>
      </c>
      <c r="F150" s="390"/>
      <c r="G150" s="392">
        <f t="shared" si="10"/>
        <v>0</v>
      </c>
      <c r="H150" s="373"/>
      <c r="I150" s="723"/>
      <c r="J150" s="724"/>
      <c r="K150" s="724"/>
      <c r="L150" s="390"/>
      <c r="M150" s="391" t="s">
        <v>109</v>
      </c>
      <c r="N150" s="390"/>
      <c r="O150" s="392">
        <f t="shared" si="11"/>
        <v>0</v>
      </c>
    </row>
    <row r="151" spans="1:15" ht="20.149999999999999" customHeight="1">
      <c r="A151" s="723"/>
      <c r="B151" s="724"/>
      <c r="C151" s="724"/>
      <c r="D151" s="390"/>
      <c r="E151" s="391" t="s">
        <v>109</v>
      </c>
      <c r="F151" s="390"/>
      <c r="G151" s="392">
        <f t="shared" si="10"/>
        <v>0</v>
      </c>
      <c r="H151" s="373"/>
      <c r="I151" s="723"/>
      <c r="J151" s="724"/>
      <c r="K151" s="724"/>
      <c r="L151" s="390"/>
      <c r="M151" s="391" t="s">
        <v>109</v>
      </c>
      <c r="N151" s="390"/>
      <c r="O151" s="392">
        <f t="shared" si="11"/>
        <v>0</v>
      </c>
    </row>
    <row r="152" spans="1:15" ht="20.149999999999999" customHeight="1">
      <c r="A152" s="723"/>
      <c r="B152" s="724"/>
      <c r="C152" s="724"/>
      <c r="D152" s="390"/>
      <c r="E152" s="391" t="s">
        <v>109</v>
      </c>
      <c r="F152" s="390"/>
      <c r="G152" s="392">
        <f t="shared" si="10"/>
        <v>0</v>
      </c>
      <c r="H152" s="373"/>
      <c r="I152" s="723"/>
      <c r="J152" s="724"/>
      <c r="K152" s="724"/>
      <c r="L152" s="390"/>
      <c r="M152" s="391" t="s">
        <v>109</v>
      </c>
      <c r="N152" s="390"/>
      <c r="O152" s="392">
        <f t="shared" si="11"/>
        <v>0</v>
      </c>
    </row>
    <row r="153" spans="1:15" ht="20.149999999999999" customHeight="1">
      <c r="A153" s="727" t="s">
        <v>141</v>
      </c>
      <c r="B153" s="728"/>
      <c r="C153" s="729"/>
      <c r="D153" s="393"/>
      <c r="E153" s="394" t="s">
        <v>109</v>
      </c>
      <c r="F153" s="395"/>
      <c r="G153" s="396">
        <f>D153*F153</f>
        <v>0</v>
      </c>
      <c r="H153" s="373"/>
      <c r="I153" s="727" t="s">
        <v>141</v>
      </c>
      <c r="J153" s="728"/>
      <c r="K153" s="729"/>
      <c r="L153" s="393"/>
      <c r="M153" s="394" t="s">
        <v>109</v>
      </c>
      <c r="N153" s="395"/>
      <c r="O153" s="396">
        <f>L153*N153</f>
        <v>0</v>
      </c>
    </row>
    <row r="154" spans="1:15" ht="20.149999999999999" customHeight="1">
      <c r="A154" s="730" t="s">
        <v>142</v>
      </c>
      <c r="B154" s="731"/>
      <c r="C154" s="731"/>
      <c r="D154" s="731"/>
      <c r="E154" s="731"/>
      <c r="F154" s="732"/>
      <c r="G154" s="397">
        <f>SUM(G143:G153)</f>
        <v>0</v>
      </c>
      <c r="H154" s="373"/>
      <c r="I154" s="730" t="s">
        <v>142</v>
      </c>
      <c r="J154" s="731"/>
      <c r="K154" s="731"/>
      <c r="L154" s="731"/>
      <c r="M154" s="731"/>
      <c r="N154" s="732"/>
      <c r="O154" s="397">
        <f>SUM(O143:O153)</f>
        <v>0</v>
      </c>
    </row>
    <row r="155" spans="1:15" ht="20.149999999999999" customHeight="1">
      <c r="A155" s="733" t="s">
        <v>375</v>
      </c>
      <c r="B155" s="734"/>
      <c r="C155" s="734"/>
      <c r="D155" s="734"/>
      <c r="E155" s="734"/>
      <c r="F155" s="734"/>
      <c r="G155" s="399"/>
      <c r="H155" s="373"/>
      <c r="I155" s="733" t="s">
        <v>375</v>
      </c>
      <c r="J155" s="734"/>
      <c r="K155" s="734"/>
      <c r="L155" s="734"/>
      <c r="M155" s="734"/>
      <c r="N155" s="734"/>
      <c r="O155" s="399"/>
    </row>
    <row r="156" spans="1:15" ht="20.149999999999999" customHeight="1">
      <c r="A156" s="725" t="s">
        <v>108</v>
      </c>
      <c r="B156" s="726"/>
      <c r="C156" s="726"/>
      <c r="D156" s="726"/>
      <c r="E156" s="726"/>
      <c r="F156" s="726"/>
      <c r="G156" s="397">
        <f>G154+G155</f>
        <v>0</v>
      </c>
      <c r="H156" s="373"/>
      <c r="I156" s="725" t="s">
        <v>108</v>
      </c>
      <c r="J156" s="726"/>
      <c r="K156" s="726"/>
      <c r="L156" s="726"/>
      <c r="M156" s="726"/>
      <c r="N156" s="726"/>
      <c r="O156" s="397">
        <f>O154+O155</f>
        <v>0</v>
      </c>
    </row>
    <row r="158" spans="1:15" ht="20.149999999999999" customHeight="1">
      <c r="A158" s="762" t="s">
        <v>124</v>
      </c>
      <c r="B158" s="763"/>
      <c r="C158" s="768"/>
      <c r="D158" s="768"/>
      <c r="E158" s="768"/>
      <c r="F158" s="768"/>
      <c r="G158" s="769"/>
      <c r="H158" s="373"/>
      <c r="I158" s="762" t="s">
        <v>124</v>
      </c>
      <c r="J158" s="763"/>
      <c r="K158" s="768"/>
      <c r="L158" s="768"/>
      <c r="M158" s="768"/>
      <c r="N158" s="768"/>
      <c r="O158" s="769"/>
    </row>
    <row r="159" spans="1:15" ht="20.149999999999999" customHeight="1">
      <c r="A159" s="754" t="s">
        <v>126</v>
      </c>
      <c r="B159" s="755"/>
      <c r="C159" s="756"/>
      <c r="D159" s="756"/>
      <c r="E159" s="756"/>
      <c r="F159" s="756"/>
      <c r="G159" s="757"/>
      <c r="H159" s="373"/>
      <c r="I159" s="754" t="s">
        <v>126</v>
      </c>
      <c r="J159" s="755"/>
      <c r="K159" s="756"/>
      <c r="L159" s="756"/>
      <c r="M159" s="756"/>
      <c r="N159" s="756"/>
      <c r="O159" s="757"/>
    </row>
    <row r="160" spans="1:15" ht="20.149999999999999" customHeight="1">
      <c r="A160" s="735" t="s">
        <v>127</v>
      </c>
      <c r="B160" s="736"/>
      <c r="C160" s="758"/>
      <c r="D160" s="758"/>
      <c r="E160" s="759"/>
      <c r="F160" s="759"/>
      <c r="G160" s="760"/>
      <c r="H160" s="373"/>
      <c r="I160" s="735" t="s">
        <v>127</v>
      </c>
      <c r="J160" s="736"/>
      <c r="K160" s="758"/>
      <c r="L160" s="758"/>
      <c r="M160" s="759"/>
      <c r="N160" s="759"/>
      <c r="O160" s="760"/>
    </row>
    <row r="161" spans="1:15" ht="20.149999999999999" customHeight="1">
      <c r="A161" s="374" t="s">
        <v>128</v>
      </c>
      <c r="B161" s="726" t="s">
        <v>129</v>
      </c>
      <c r="C161" s="726"/>
      <c r="D161" s="761"/>
      <c r="E161" s="761"/>
      <c r="F161" s="375" t="s">
        <v>3</v>
      </c>
      <c r="G161" s="376"/>
      <c r="H161" s="377"/>
      <c r="I161" s="374" t="s">
        <v>128</v>
      </c>
      <c r="J161" s="726" t="s">
        <v>129</v>
      </c>
      <c r="K161" s="726"/>
      <c r="L161" s="761"/>
      <c r="M161" s="761"/>
      <c r="N161" s="375" t="s">
        <v>3</v>
      </c>
      <c r="O161" s="376"/>
    </row>
    <row r="162" spans="1:15" ht="20.149999999999999" customHeight="1">
      <c r="A162" s="762" t="s">
        <v>130</v>
      </c>
      <c r="B162" s="763"/>
      <c r="C162" s="764">
        <f>C160-D161-G161</f>
        <v>0</v>
      </c>
      <c r="D162" s="765"/>
      <c r="E162" s="766" t="s">
        <v>131</v>
      </c>
      <c r="F162" s="767"/>
      <c r="G162" s="378" t="str">
        <f>IF(C162*C163=0,"",C162*C163)</f>
        <v/>
      </c>
      <c r="H162" s="373"/>
      <c r="I162" s="762" t="s">
        <v>130</v>
      </c>
      <c r="J162" s="763"/>
      <c r="K162" s="764">
        <f>K160-L161-O161</f>
        <v>0</v>
      </c>
      <c r="L162" s="765"/>
      <c r="M162" s="766" t="s">
        <v>131</v>
      </c>
      <c r="N162" s="767"/>
      <c r="O162" s="378" t="str">
        <f>IF(K162*K163=0,"",K162*K163)</f>
        <v/>
      </c>
    </row>
    <row r="163" spans="1:15" ht="20.149999999999999" customHeight="1">
      <c r="A163" s="735" t="s">
        <v>132</v>
      </c>
      <c r="B163" s="736"/>
      <c r="C163" s="737"/>
      <c r="D163" s="738"/>
      <c r="E163" s="379"/>
      <c r="F163" s="380"/>
      <c r="G163" s="381"/>
      <c r="H163" s="373"/>
      <c r="I163" s="735" t="s">
        <v>132</v>
      </c>
      <c r="J163" s="736"/>
      <c r="K163" s="737"/>
      <c r="L163" s="738"/>
      <c r="M163" s="379"/>
      <c r="N163" s="380"/>
      <c r="O163" s="381"/>
    </row>
    <row r="164" spans="1:15" ht="20.149999999999999" customHeight="1">
      <c r="A164" s="725" t="s">
        <v>133</v>
      </c>
      <c r="B164" s="726"/>
      <c r="C164" s="739" t="str">
        <f>IF(G162="","",SUM(F168:F177))</f>
        <v/>
      </c>
      <c r="D164" s="740"/>
      <c r="E164" s="741" t="s">
        <v>134</v>
      </c>
      <c r="F164" s="742"/>
      <c r="G164" s="382" t="str">
        <f>IF(G162="","",C164/G162)</f>
        <v/>
      </c>
      <c r="H164" s="373"/>
      <c r="I164" s="725" t="s">
        <v>133</v>
      </c>
      <c r="J164" s="726"/>
      <c r="K164" s="739" t="str">
        <f>IF(O162="","",SUM(N168:N177))</f>
        <v/>
      </c>
      <c r="L164" s="740"/>
      <c r="M164" s="741" t="s">
        <v>134</v>
      </c>
      <c r="N164" s="742"/>
      <c r="O164" s="382" t="str">
        <f>IF(O162="","",K164/O162)</f>
        <v/>
      </c>
    </row>
    <row r="165" spans="1:15" ht="20.149999999999999" customHeight="1">
      <c r="A165" s="748" t="s">
        <v>135</v>
      </c>
      <c r="B165" s="749"/>
      <c r="C165" s="750" t="str">
        <f>IF(G162="","",SUM(F168:F178))</f>
        <v/>
      </c>
      <c r="D165" s="751"/>
      <c r="E165" s="752" t="s">
        <v>136</v>
      </c>
      <c r="F165" s="753"/>
      <c r="G165" s="383" t="str">
        <f>IF(G162="","",C165/G162)</f>
        <v/>
      </c>
      <c r="H165" s="373"/>
      <c r="I165" s="748" t="s">
        <v>135</v>
      </c>
      <c r="J165" s="749"/>
      <c r="K165" s="750" t="str">
        <f>IF(O162="","",SUM(N168:N178))</f>
        <v/>
      </c>
      <c r="L165" s="751"/>
      <c r="M165" s="752" t="s">
        <v>136</v>
      </c>
      <c r="N165" s="753"/>
      <c r="O165" s="383" t="str">
        <f>IF(O162="","",K165/O162)</f>
        <v/>
      </c>
    </row>
    <row r="166" spans="1:15" ht="20.149999999999999" customHeight="1">
      <c r="A166" s="743" t="s">
        <v>137</v>
      </c>
      <c r="B166" s="744"/>
      <c r="C166" s="744"/>
      <c r="D166" s="744"/>
      <c r="E166" s="744"/>
      <c r="F166" s="744"/>
      <c r="G166" s="745"/>
      <c r="H166" s="373"/>
      <c r="I166" s="743" t="s">
        <v>137</v>
      </c>
      <c r="J166" s="744"/>
      <c r="K166" s="744"/>
      <c r="L166" s="744"/>
      <c r="M166" s="744"/>
      <c r="N166" s="744"/>
      <c r="O166" s="745"/>
    </row>
    <row r="167" spans="1:15" ht="20.149999999999999" customHeight="1">
      <c r="A167" s="725" t="s">
        <v>138</v>
      </c>
      <c r="B167" s="726"/>
      <c r="C167" s="726"/>
      <c r="D167" s="384" t="s">
        <v>67</v>
      </c>
      <c r="E167" s="384" t="s">
        <v>109</v>
      </c>
      <c r="F167" s="384" t="s">
        <v>139</v>
      </c>
      <c r="G167" s="385" t="s">
        <v>140</v>
      </c>
      <c r="H167" s="373"/>
      <c r="I167" s="725" t="s">
        <v>138</v>
      </c>
      <c r="J167" s="726"/>
      <c r="K167" s="726"/>
      <c r="L167" s="384" t="s">
        <v>67</v>
      </c>
      <c r="M167" s="384" t="s">
        <v>109</v>
      </c>
      <c r="N167" s="384" t="s">
        <v>139</v>
      </c>
      <c r="O167" s="385" t="s">
        <v>140</v>
      </c>
    </row>
    <row r="168" spans="1:15" ht="20.149999999999999" customHeight="1">
      <c r="A168" s="746"/>
      <c r="B168" s="747"/>
      <c r="C168" s="747"/>
      <c r="D168" s="386"/>
      <c r="E168" s="387" t="s">
        <v>109</v>
      </c>
      <c r="F168" s="388"/>
      <c r="G168" s="389">
        <f>D168*F168</f>
        <v>0</v>
      </c>
      <c r="H168" s="373"/>
      <c r="I168" s="746"/>
      <c r="J168" s="747"/>
      <c r="K168" s="747"/>
      <c r="L168" s="386"/>
      <c r="M168" s="387" t="s">
        <v>109</v>
      </c>
      <c r="N168" s="388"/>
      <c r="O168" s="389">
        <f>L168*N168</f>
        <v>0</v>
      </c>
    </row>
    <row r="169" spans="1:15" ht="20.149999999999999" customHeight="1">
      <c r="A169" s="723"/>
      <c r="B169" s="724"/>
      <c r="C169" s="724"/>
      <c r="D169" s="390"/>
      <c r="E169" s="391" t="s">
        <v>109</v>
      </c>
      <c r="F169" s="390"/>
      <c r="G169" s="392">
        <f t="shared" ref="G169:G177" si="12">D169*F169</f>
        <v>0</v>
      </c>
      <c r="H169" s="373"/>
      <c r="I169" s="723"/>
      <c r="J169" s="724"/>
      <c r="K169" s="724"/>
      <c r="L169" s="390"/>
      <c r="M169" s="391" t="s">
        <v>109</v>
      </c>
      <c r="N169" s="390"/>
      <c r="O169" s="392">
        <f t="shared" ref="O169:O177" si="13">L169*N169</f>
        <v>0</v>
      </c>
    </row>
    <row r="170" spans="1:15" ht="20.149999999999999" customHeight="1">
      <c r="A170" s="723"/>
      <c r="B170" s="724"/>
      <c r="C170" s="724"/>
      <c r="D170" s="390"/>
      <c r="E170" s="391" t="s">
        <v>109</v>
      </c>
      <c r="F170" s="390"/>
      <c r="G170" s="392">
        <f t="shared" si="12"/>
        <v>0</v>
      </c>
      <c r="H170" s="373"/>
      <c r="I170" s="723"/>
      <c r="J170" s="724"/>
      <c r="K170" s="724"/>
      <c r="L170" s="390"/>
      <c r="M170" s="391" t="s">
        <v>109</v>
      </c>
      <c r="N170" s="390"/>
      <c r="O170" s="392">
        <f t="shared" si="13"/>
        <v>0</v>
      </c>
    </row>
    <row r="171" spans="1:15" ht="20.149999999999999" customHeight="1">
      <c r="A171" s="723"/>
      <c r="B171" s="724"/>
      <c r="C171" s="724"/>
      <c r="D171" s="390"/>
      <c r="E171" s="391" t="s">
        <v>109</v>
      </c>
      <c r="F171" s="390"/>
      <c r="G171" s="392">
        <f t="shared" si="12"/>
        <v>0</v>
      </c>
      <c r="H171" s="373"/>
      <c r="I171" s="723"/>
      <c r="J171" s="724"/>
      <c r="K171" s="724"/>
      <c r="L171" s="390"/>
      <c r="M171" s="391" t="s">
        <v>109</v>
      </c>
      <c r="N171" s="390"/>
      <c r="O171" s="392">
        <f t="shared" si="13"/>
        <v>0</v>
      </c>
    </row>
    <row r="172" spans="1:15" ht="20.149999999999999" customHeight="1">
      <c r="A172" s="723"/>
      <c r="B172" s="724"/>
      <c r="C172" s="724"/>
      <c r="D172" s="390"/>
      <c r="E172" s="391" t="s">
        <v>109</v>
      </c>
      <c r="F172" s="390"/>
      <c r="G172" s="392">
        <f t="shared" si="12"/>
        <v>0</v>
      </c>
      <c r="H172" s="373"/>
      <c r="I172" s="723"/>
      <c r="J172" s="724"/>
      <c r="K172" s="724"/>
      <c r="L172" s="390"/>
      <c r="M172" s="391" t="s">
        <v>109</v>
      </c>
      <c r="N172" s="390"/>
      <c r="O172" s="392">
        <f t="shared" si="13"/>
        <v>0</v>
      </c>
    </row>
    <row r="173" spans="1:15" ht="20.149999999999999" customHeight="1">
      <c r="A173" s="723"/>
      <c r="B173" s="724"/>
      <c r="C173" s="724"/>
      <c r="D173" s="390"/>
      <c r="E173" s="391" t="s">
        <v>109</v>
      </c>
      <c r="F173" s="390"/>
      <c r="G173" s="392">
        <f t="shared" si="12"/>
        <v>0</v>
      </c>
      <c r="H173" s="373"/>
      <c r="I173" s="723"/>
      <c r="J173" s="724"/>
      <c r="K173" s="724"/>
      <c r="L173" s="390"/>
      <c r="M173" s="391" t="s">
        <v>109</v>
      </c>
      <c r="N173" s="390"/>
      <c r="O173" s="392">
        <f t="shared" si="13"/>
        <v>0</v>
      </c>
    </row>
    <row r="174" spans="1:15" ht="20.149999999999999" customHeight="1">
      <c r="A174" s="723"/>
      <c r="B174" s="724"/>
      <c r="C174" s="724"/>
      <c r="D174" s="390"/>
      <c r="E174" s="391" t="s">
        <v>109</v>
      </c>
      <c r="F174" s="390"/>
      <c r="G174" s="392">
        <f t="shared" si="12"/>
        <v>0</v>
      </c>
      <c r="H174" s="373"/>
      <c r="I174" s="723"/>
      <c r="J174" s="724"/>
      <c r="K174" s="724"/>
      <c r="L174" s="390"/>
      <c r="M174" s="391" t="s">
        <v>109</v>
      </c>
      <c r="N174" s="390"/>
      <c r="O174" s="392">
        <f t="shared" si="13"/>
        <v>0</v>
      </c>
    </row>
    <row r="175" spans="1:15" ht="20.149999999999999" customHeight="1">
      <c r="A175" s="723"/>
      <c r="B175" s="724"/>
      <c r="C175" s="724"/>
      <c r="D175" s="390"/>
      <c r="E175" s="391" t="s">
        <v>109</v>
      </c>
      <c r="F175" s="390"/>
      <c r="G175" s="392">
        <f t="shared" si="12"/>
        <v>0</v>
      </c>
      <c r="H175" s="373"/>
      <c r="I175" s="723"/>
      <c r="J175" s="724"/>
      <c r="K175" s="724"/>
      <c r="L175" s="390"/>
      <c r="M175" s="391" t="s">
        <v>109</v>
      </c>
      <c r="N175" s="390"/>
      <c r="O175" s="392">
        <f t="shared" si="13"/>
        <v>0</v>
      </c>
    </row>
    <row r="176" spans="1:15" ht="20.149999999999999" customHeight="1">
      <c r="A176" s="723"/>
      <c r="B176" s="724"/>
      <c r="C176" s="724"/>
      <c r="D176" s="390"/>
      <c r="E176" s="391" t="s">
        <v>109</v>
      </c>
      <c r="F176" s="390"/>
      <c r="G176" s="392">
        <f t="shared" si="12"/>
        <v>0</v>
      </c>
      <c r="H176" s="373"/>
      <c r="I176" s="723"/>
      <c r="J176" s="724"/>
      <c r="K176" s="724"/>
      <c r="L176" s="390"/>
      <c r="M176" s="391" t="s">
        <v>109</v>
      </c>
      <c r="N176" s="390"/>
      <c r="O176" s="392">
        <f t="shared" si="13"/>
        <v>0</v>
      </c>
    </row>
    <row r="177" spans="1:15" ht="20.149999999999999" customHeight="1">
      <c r="A177" s="723"/>
      <c r="B177" s="724"/>
      <c r="C177" s="724"/>
      <c r="D177" s="390"/>
      <c r="E177" s="391" t="s">
        <v>109</v>
      </c>
      <c r="F177" s="390"/>
      <c r="G177" s="392">
        <f t="shared" si="12"/>
        <v>0</v>
      </c>
      <c r="H177" s="373"/>
      <c r="I177" s="723"/>
      <c r="J177" s="724"/>
      <c r="K177" s="724"/>
      <c r="L177" s="390"/>
      <c r="M177" s="391" t="s">
        <v>109</v>
      </c>
      <c r="N177" s="390"/>
      <c r="O177" s="392">
        <f t="shared" si="13"/>
        <v>0</v>
      </c>
    </row>
    <row r="178" spans="1:15" ht="20.149999999999999" customHeight="1">
      <c r="A178" s="727" t="s">
        <v>141</v>
      </c>
      <c r="B178" s="728"/>
      <c r="C178" s="729"/>
      <c r="D178" s="393"/>
      <c r="E178" s="394" t="s">
        <v>109</v>
      </c>
      <c r="F178" s="395"/>
      <c r="G178" s="396">
        <f>D178*F178</f>
        <v>0</v>
      </c>
      <c r="H178" s="373"/>
      <c r="I178" s="727" t="s">
        <v>141</v>
      </c>
      <c r="J178" s="728"/>
      <c r="K178" s="729"/>
      <c r="L178" s="393"/>
      <c r="M178" s="394" t="s">
        <v>109</v>
      </c>
      <c r="N178" s="395"/>
      <c r="O178" s="396">
        <f>L178*N178</f>
        <v>0</v>
      </c>
    </row>
    <row r="179" spans="1:15" ht="20.149999999999999" customHeight="1">
      <c r="A179" s="730" t="s">
        <v>142</v>
      </c>
      <c r="B179" s="731"/>
      <c r="C179" s="731"/>
      <c r="D179" s="731"/>
      <c r="E179" s="731"/>
      <c r="F179" s="732"/>
      <c r="G179" s="397">
        <f>SUM(G168:G178)</f>
        <v>0</v>
      </c>
      <c r="H179" s="373"/>
      <c r="I179" s="730" t="s">
        <v>142</v>
      </c>
      <c r="J179" s="731"/>
      <c r="K179" s="731"/>
      <c r="L179" s="731"/>
      <c r="M179" s="731"/>
      <c r="N179" s="732"/>
      <c r="O179" s="397">
        <f>SUM(O168:O178)</f>
        <v>0</v>
      </c>
    </row>
    <row r="180" spans="1:15" ht="20.149999999999999" customHeight="1">
      <c r="A180" s="733" t="s">
        <v>375</v>
      </c>
      <c r="B180" s="734"/>
      <c r="C180" s="734"/>
      <c r="D180" s="734"/>
      <c r="E180" s="734"/>
      <c r="F180" s="734"/>
      <c r="G180" s="399"/>
      <c r="H180" s="373"/>
      <c r="I180" s="733" t="s">
        <v>375</v>
      </c>
      <c r="J180" s="734"/>
      <c r="K180" s="734"/>
      <c r="L180" s="734"/>
      <c r="M180" s="734"/>
      <c r="N180" s="734"/>
      <c r="O180" s="399"/>
    </row>
    <row r="181" spans="1:15" ht="20.149999999999999" customHeight="1">
      <c r="A181" s="725" t="s">
        <v>108</v>
      </c>
      <c r="B181" s="726"/>
      <c r="C181" s="726"/>
      <c r="D181" s="726"/>
      <c r="E181" s="726"/>
      <c r="F181" s="726"/>
      <c r="G181" s="397">
        <f>G179+G180</f>
        <v>0</v>
      </c>
      <c r="H181" s="373"/>
      <c r="I181" s="725" t="s">
        <v>108</v>
      </c>
      <c r="J181" s="726"/>
      <c r="K181" s="726"/>
      <c r="L181" s="726"/>
      <c r="M181" s="726"/>
      <c r="N181" s="726"/>
      <c r="O181" s="397">
        <f>O179+O180</f>
        <v>0</v>
      </c>
    </row>
    <row r="183" spans="1:15" ht="20.149999999999999" customHeight="1">
      <c r="A183" s="762" t="s">
        <v>124</v>
      </c>
      <c r="B183" s="763"/>
      <c r="C183" s="768"/>
      <c r="D183" s="768"/>
      <c r="E183" s="768"/>
      <c r="F183" s="768"/>
      <c r="G183" s="769"/>
      <c r="H183" s="373"/>
      <c r="I183" s="762" t="s">
        <v>124</v>
      </c>
      <c r="J183" s="763"/>
      <c r="K183" s="768"/>
      <c r="L183" s="768"/>
      <c r="M183" s="768"/>
      <c r="N183" s="768"/>
      <c r="O183" s="769"/>
    </row>
    <row r="184" spans="1:15" ht="20.149999999999999" customHeight="1">
      <c r="A184" s="754" t="s">
        <v>126</v>
      </c>
      <c r="B184" s="755"/>
      <c r="C184" s="756"/>
      <c r="D184" s="756"/>
      <c r="E184" s="756"/>
      <c r="F184" s="756"/>
      <c r="G184" s="757"/>
      <c r="H184" s="373"/>
      <c r="I184" s="754" t="s">
        <v>126</v>
      </c>
      <c r="J184" s="755"/>
      <c r="K184" s="756"/>
      <c r="L184" s="756"/>
      <c r="M184" s="756"/>
      <c r="N184" s="756"/>
      <c r="O184" s="757"/>
    </row>
    <row r="185" spans="1:15" ht="20.149999999999999" customHeight="1">
      <c r="A185" s="735" t="s">
        <v>127</v>
      </c>
      <c r="B185" s="736"/>
      <c r="C185" s="758"/>
      <c r="D185" s="758"/>
      <c r="E185" s="759"/>
      <c r="F185" s="759"/>
      <c r="G185" s="760"/>
      <c r="H185" s="373"/>
      <c r="I185" s="735" t="s">
        <v>127</v>
      </c>
      <c r="J185" s="736"/>
      <c r="K185" s="758"/>
      <c r="L185" s="758"/>
      <c r="M185" s="759"/>
      <c r="N185" s="759"/>
      <c r="O185" s="760"/>
    </row>
    <row r="186" spans="1:15" ht="20.149999999999999" customHeight="1">
      <c r="A186" s="374" t="s">
        <v>128</v>
      </c>
      <c r="B186" s="726" t="s">
        <v>129</v>
      </c>
      <c r="C186" s="726"/>
      <c r="D186" s="761"/>
      <c r="E186" s="761"/>
      <c r="F186" s="375" t="s">
        <v>3</v>
      </c>
      <c r="G186" s="376"/>
      <c r="H186" s="377"/>
      <c r="I186" s="374" t="s">
        <v>128</v>
      </c>
      <c r="J186" s="726" t="s">
        <v>129</v>
      </c>
      <c r="K186" s="726"/>
      <c r="L186" s="761"/>
      <c r="M186" s="761"/>
      <c r="N186" s="375" t="s">
        <v>3</v>
      </c>
      <c r="O186" s="376"/>
    </row>
    <row r="187" spans="1:15" ht="20.149999999999999" customHeight="1">
      <c r="A187" s="762" t="s">
        <v>130</v>
      </c>
      <c r="B187" s="763"/>
      <c r="C187" s="764">
        <f>C185-D186-G186</f>
        <v>0</v>
      </c>
      <c r="D187" s="765"/>
      <c r="E187" s="766" t="s">
        <v>131</v>
      </c>
      <c r="F187" s="767"/>
      <c r="G187" s="378" t="str">
        <f>IF(C187*C188=0,"",C187*C188)</f>
        <v/>
      </c>
      <c r="H187" s="373"/>
      <c r="I187" s="762" t="s">
        <v>130</v>
      </c>
      <c r="J187" s="763"/>
      <c r="K187" s="764">
        <f>K185-L186-O186</f>
        <v>0</v>
      </c>
      <c r="L187" s="765"/>
      <c r="M187" s="766" t="s">
        <v>131</v>
      </c>
      <c r="N187" s="767"/>
      <c r="O187" s="378" t="str">
        <f>IF(K187*K188=0,"",K187*K188)</f>
        <v/>
      </c>
    </row>
    <row r="188" spans="1:15" ht="20.149999999999999" customHeight="1">
      <c r="A188" s="735" t="s">
        <v>132</v>
      </c>
      <c r="B188" s="736"/>
      <c r="C188" s="737"/>
      <c r="D188" s="738"/>
      <c r="E188" s="379"/>
      <c r="F188" s="380"/>
      <c r="G188" s="381"/>
      <c r="H188" s="373"/>
      <c r="I188" s="735" t="s">
        <v>132</v>
      </c>
      <c r="J188" s="736"/>
      <c r="K188" s="737"/>
      <c r="L188" s="738"/>
      <c r="M188" s="379"/>
      <c r="N188" s="380"/>
      <c r="O188" s="381"/>
    </row>
    <row r="189" spans="1:15" ht="20.149999999999999" customHeight="1">
      <c r="A189" s="725" t="s">
        <v>133</v>
      </c>
      <c r="B189" s="726"/>
      <c r="C189" s="739" t="str">
        <f>IF(G187="","",SUM(F193:F202))</f>
        <v/>
      </c>
      <c r="D189" s="740"/>
      <c r="E189" s="741" t="s">
        <v>134</v>
      </c>
      <c r="F189" s="742"/>
      <c r="G189" s="382" t="str">
        <f>IF(G187="","",C189/G187)</f>
        <v/>
      </c>
      <c r="H189" s="373"/>
      <c r="I189" s="725" t="s">
        <v>133</v>
      </c>
      <c r="J189" s="726"/>
      <c r="K189" s="739" t="str">
        <f>IF(O187="","",SUM(N193:N202))</f>
        <v/>
      </c>
      <c r="L189" s="740"/>
      <c r="M189" s="741" t="s">
        <v>134</v>
      </c>
      <c r="N189" s="742"/>
      <c r="O189" s="382" t="str">
        <f>IF(O187="","",K189/O187)</f>
        <v/>
      </c>
    </row>
    <row r="190" spans="1:15" ht="20.149999999999999" customHeight="1">
      <c r="A190" s="748" t="s">
        <v>135</v>
      </c>
      <c r="B190" s="749"/>
      <c r="C190" s="750" t="str">
        <f>IF(G187="","",SUM(F193:F203))</f>
        <v/>
      </c>
      <c r="D190" s="751"/>
      <c r="E190" s="752" t="s">
        <v>136</v>
      </c>
      <c r="F190" s="753"/>
      <c r="G190" s="383" t="str">
        <f>IF(G187="","",C190/G187)</f>
        <v/>
      </c>
      <c r="H190" s="373"/>
      <c r="I190" s="748" t="s">
        <v>135</v>
      </c>
      <c r="J190" s="749"/>
      <c r="K190" s="750" t="str">
        <f>IF(O187="","",SUM(N193:N203))</f>
        <v/>
      </c>
      <c r="L190" s="751"/>
      <c r="M190" s="752" t="s">
        <v>136</v>
      </c>
      <c r="N190" s="753"/>
      <c r="O190" s="383" t="str">
        <f>IF(O187="","",K190/O187)</f>
        <v/>
      </c>
    </row>
    <row r="191" spans="1:15" ht="20.149999999999999" customHeight="1">
      <c r="A191" s="743" t="s">
        <v>137</v>
      </c>
      <c r="B191" s="744"/>
      <c r="C191" s="744"/>
      <c r="D191" s="744"/>
      <c r="E191" s="744"/>
      <c r="F191" s="744"/>
      <c r="G191" s="745"/>
      <c r="H191" s="373"/>
      <c r="I191" s="743" t="s">
        <v>137</v>
      </c>
      <c r="J191" s="744"/>
      <c r="K191" s="744"/>
      <c r="L191" s="744"/>
      <c r="M191" s="744"/>
      <c r="N191" s="744"/>
      <c r="O191" s="745"/>
    </row>
    <row r="192" spans="1:15" ht="20.149999999999999" customHeight="1">
      <c r="A192" s="725" t="s">
        <v>138</v>
      </c>
      <c r="B192" s="726"/>
      <c r="C192" s="726"/>
      <c r="D192" s="384" t="s">
        <v>67</v>
      </c>
      <c r="E192" s="384" t="s">
        <v>109</v>
      </c>
      <c r="F192" s="384" t="s">
        <v>139</v>
      </c>
      <c r="G192" s="385" t="s">
        <v>140</v>
      </c>
      <c r="H192" s="373"/>
      <c r="I192" s="725" t="s">
        <v>138</v>
      </c>
      <c r="J192" s="726"/>
      <c r="K192" s="726"/>
      <c r="L192" s="384" t="s">
        <v>67</v>
      </c>
      <c r="M192" s="384" t="s">
        <v>109</v>
      </c>
      <c r="N192" s="384" t="s">
        <v>139</v>
      </c>
      <c r="O192" s="385" t="s">
        <v>140</v>
      </c>
    </row>
    <row r="193" spans="1:15" ht="20.149999999999999" customHeight="1">
      <c r="A193" s="746"/>
      <c r="B193" s="747"/>
      <c r="C193" s="747"/>
      <c r="D193" s="386"/>
      <c r="E193" s="387" t="s">
        <v>109</v>
      </c>
      <c r="F193" s="388"/>
      <c r="G193" s="389">
        <f>D193*F193</f>
        <v>0</v>
      </c>
      <c r="H193" s="373"/>
      <c r="I193" s="746"/>
      <c r="J193" s="747"/>
      <c r="K193" s="747"/>
      <c r="L193" s="386"/>
      <c r="M193" s="387" t="s">
        <v>109</v>
      </c>
      <c r="N193" s="388"/>
      <c r="O193" s="389">
        <f>L193*N193</f>
        <v>0</v>
      </c>
    </row>
    <row r="194" spans="1:15" ht="20.149999999999999" customHeight="1">
      <c r="A194" s="723"/>
      <c r="B194" s="724"/>
      <c r="C194" s="724"/>
      <c r="D194" s="390"/>
      <c r="E194" s="391" t="s">
        <v>109</v>
      </c>
      <c r="F194" s="390"/>
      <c r="G194" s="392">
        <f t="shared" ref="G194:G202" si="14">D194*F194</f>
        <v>0</v>
      </c>
      <c r="H194" s="373"/>
      <c r="I194" s="723"/>
      <c r="J194" s="724"/>
      <c r="K194" s="724"/>
      <c r="L194" s="390"/>
      <c r="M194" s="391" t="s">
        <v>109</v>
      </c>
      <c r="N194" s="390"/>
      <c r="O194" s="392">
        <f t="shared" ref="O194:O202" si="15">L194*N194</f>
        <v>0</v>
      </c>
    </row>
    <row r="195" spans="1:15" ht="20.149999999999999" customHeight="1">
      <c r="A195" s="723"/>
      <c r="B195" s="724"/>
      <c r="C195" s="724"/>
      <c r="D195" s="390"/>
      <c r="E195" s="391" t="s">
        <v>109</v>
      </c>
      <c r="F195" s="390"/>
      <c r="G195" s="392">
        <f t="shared" si="14"/>
        <v>0</v>
      </c>
      <c r="H195" s="373"/>
      <c r="I195" s="723"/>
      <c r="J195" s="724"/>
      <c r="K195" s="724"/>
      <c r="L195" s="390"/>
      <c r="M195" s="391" t="s">
        <v>109</v>
      </c>
      <c r="N195" s="390"/>
      <c r="O195" s="392">
        <f t="shared" si="15"/>
        <v>0</v>
      </c>
    </row>
    <row r="196" spans="1:15" ht="20.149999999999999" customHeight="1">
      <c r="A196" s="723"/>
      <c r="B196" s="724"/>
      <c r="C196" s="724"/>
      <c r="D196" s="390"/>
      <c r="E196" s="391" t="s">
        <v>109</v>
      </c>
      <c r="F196" s="390"/>
      <c r="G196" s="392">
        <f t="shared" si="14"/>
        <v>0</v>
      </c>
      <c r="H196" s="373"/>
      <c r="I196" s="723"/>
      <c r="J196" s="724"/>
      <c r="K196" s="724"/>
      <c r="L196" s="390"/>
      <c r="M196" s="391" t="s">
        <v>109</v>
      </c>
      <c r="N196" s="390"/>
      <c r="O196" s="392">
        <f t="shared" si="15"/>
        <v>0</v>
      </c>
    </row>
    <row r="197" spans="1:15" ht="20.149999999999999" customHeight="1">
      <c r="A197" s="723"/>
      <c r="B197" s="724"/>
      <c r="C197" s="724"/>
      <c r="D197" s="390"/>
      <c r="E197" s="391" t="s">
        <v>109</v>
      </c>
      <c r="F197" s="390"/>
      <c r="G197" s="392">
        <f t="shared" si="14"/>
        <v>0</v>
      </c>
      <c r="H197" s="373"/>
      <c r="I197" s="723"/>
      <c r="J197" s="724"/>
      <c r="K197" s="724"/>
      <c r="L197" s="390"/>
      <c r="M197" s="391" t="s">
        <v>109</v>
      </c>
      <c r="N197" s="390"/>
      <c r="O197" s="392">
        <f t="shared" si="15"/>
        <v>0</v>
      </c>
    </row>
    <row r="198" spans="1:15" ht="20.149999999999999" customHeight="1">
      <c r="A198" s="723"/>
      <c r="B198" s="724"/>
      <c r="C198" s="724"/>
      <c r="D198" s="390"/>
      <c r="E198" s="391" t="s">
        <v>109</v>
      </c>
      <c r="F198" s="390"/>
      <c r="G198" s="392">
        <f t="shared" si="14"/>
        <v>0</v>
      </c>
      <c r="H198" s="373"/>
      <c r="I198" s="723"/>
      <c r="J198" s="724"/>
      <c r="K198" s="724"/>
      <c r="L198" s="390"/>
      <c r="M198" s="391" t="s">
        <v>109</v>
      </c>
      <c r="N198" s="390"/>
      <c r="O198" s="392">
        <f t="shared" si="15"/>
        <v>0</v>
      </c>
    </row>
    <row r="199" spans="1:15" ht="20.149999999999999" customHeight="1">
      <c r="A199" s="723"/>
      <c r="B199" s="724"/>
      <c r="C199" s="724"/>
      <c r="D199" s="390"/>
      <c r="E199" s="391" t="s">
        <v>109</v>
      </c>
      <c r="F199" s="390"/>
      <c r="G199" s="392">
        <f t="shared" si="14"/>
        <v>0</v>
      </c>
      <c r="H199" s="373"/>
      <c r="I199" s="723"/>
      <c r="J199" s="724"/>
      <c r="K199" s="724"/>
      <c r="L199" s="390"/>
      <c r="M199" s="391" t="s">
        <v>109</v>
      </c>
      <c r="N199" s="390"/>
      <c r="O199" s="392">
        <f t="shared" si="15"/>
        <v>0</v>
      </c>
    </row>
    <row r="200" spans="1:15" ht="20.149999999999999" customHeight="1">
      <c r="A200" s="723"/>
      <c r="B200" s="724"/>
      <c r="C200" s="724"/>
      <c r="D200" s="390"/>
      <c r="E200" s="391" t="s">
        <v>109</v>
      </c>
      <c r="F200" s="390"/>
      <c r="G200" s="392">
        <f t="shared" si="14"/>
        <v>0</v>
      </c>
      <c r="H200" s="373"/>
      <c r="I200" s="723"/>
      <c r="J200" s="724"/>
      <c r="K200" s="724"/>
      <c r="L200" s="390"/>
      <c r="M200" s="391" t="s">
        <v>109</v>
      </c>
      <c r="N200" s="390"/>
      <c r="O200" s="392">
        <f t="shared" si="15"/>
        <v>0</v>
      </c>
    </row>
    <row r="201" spans="1:15" ht="20.149999999999999" customHeight="1">
      <c r="A201" s="723"/>
      <c r="B201" s="724"/>
      <c r="C201" s="724"/>
      <c r="D201" s="390"/>
      <c r="E201" s="391" t="s">
        <v>109</v>
      </c>
      <c r="F201" s="390"/>
      <c r="G201" s="392">
        <f t="shared" si="14"/>
        <v>0</v>
      </c>
      <c r="H201" s="373"/>
      <c r="I201" s="723"/>
      <c r="J201" s="724"/>
      <c r="K201" s="724"/>
      <c r="L201" s="390"/>
      <c r="M201" s="391" t="s">
        <v>109</v>
      </c>
      <c r="N201" s="390"/>
      <c r="O201" s="392">
        <f t="shared" si="15"/>
        <v>0</v>
      </c>
    </row>
    <row r="202" spans="1:15" ht="20.149999999999999" customHeight="1">
      <c r="A202" s="723"/>
      <c r="B202" s="724"/>
      <c r="C202" s="724"/>
      <c r="D202" s="390"/>
      <c r="E202" s="391" t="s">
        <v>109</v>
      </c>
      <c r="F202" s="390"/>
      <c r="G202" s="392">
        <f t="shared" si="14"/>
        <v>0</v>
      </c>
      <c r="H202" s="373"/>
      <c r="I202" s="723"/>
      <c r="J202" s="724"/>
      <c r="K202" s="724"/>
      <c r="L202" s="390"/>
      <c r="M202" s="391" t="s">
        <v>109</v>
      </c>
      <c r="N202" s="390"/>
      <c r="O202" s="392">
        <f t="shared" si="15"/>
        <v>0</v>
      </c>
    </row>
    <row r="203" spans="1:15" ht="20.149999999999999" customHeight="1">
      <c r="A203" s="727" t="s">
        <v>141</v>
      </c>
      <c r="B203" s="728"/>
      <c r="C203" s="729"/>
      <c r="D203" s="393"/>
      <c r="E203" s="394" t="s">
        <v>109</v>
      </c>
      <c r="F203" s="395"/>
      <c r="G203" s="396">
        <f>D203*F203</f>
        <v>0</v>
      </c>
      <c r="H203" s="373"/>
      <c r="I203" s="727" t="s">
        <v>141</v>
      </c>
      <c r="J203" s="728"/>
      <c r="K203" s="729"/>
      <c r="L203" s="393"/>
      <c r="M203" s="394" t="s">
        <v>109</v>
      </c>
      <c r="N203" s="395"/>
      <c r="O203" s="396">
        <f>L203*N203</f>
        <v>0</v>
      </c>
    </row>
    <row r="204" spans="1:15" ht="20.149999999999999" customHeight="1">
      <c r="A204" s="730" t="s">
        <v>142</v>
      </c>
      <c r="B204" s="731"/>
      <c r="C204" s="731"/>
      <c r="D204" s="731"/>
      <c r="E204" s="731"/>
      <c r="F204" s="732"/>
      <c r="G204" s="397">
        <f>SUM(G193:G203)</f>
        <v>0</v>
      </c>
      <c r="H204" s="373"/>
      <c r="I204" s="730" t="s">
        <v>142</v>
      </c>
      <c r="J204" s="731"/>
      <c r="K204" s="731"/>
      <c r="L204" s="731"/>
      <c r="M204" s="731"/>
      <c r="N204" s="732"/>
      <c r="O204" s="397">
        <f>SUM(O193:O203)</f>
        <v>0</v>
      </c>
    </row>
    <row r="205" spans="1:15" ht="20.149999999999999" customHeight="1">
      <c r="A205" s="733" t="s">
        <v>375</v>
      </c>
      <c r="B205" s="734"/>
      <c r="C205" s="734"/>
      <c r="D205" s="734"/>
      <c r="E205" s="734"/>
      <c r="F205" s="734"/>
      <c r="G205" s="399"/>
      <c r="H205" s="373"/>
      <c r="I205" s="733" t="s">
        <v>375</v>
      </c>
      <c r="J205" s="734"/>
      <c r="K205" s="734"/>
      <c r="L205" s="734"/>
      <c r="M205" s="734"/>
      <c r="N205" s="734"/>
      <c r="O205" s="399"/>
    </row>
    <row r="206" spans="1:15" ht="20.149999999999999" customHeight="1">
      <c r="A206" s="725" t="s">
        <v>108</v>
      </c>
      <c r="B206" s="726"/>
      <c r="C206" s="726"/>
      <c r="D206" s="726"/>
      <c r="E206" s="726"/>
      <c r="F206" s="726"/>
      <c r="G206" s="397">
        <f>G204+G205</f>
        <v>0</v>
      </c>
      <c r="H206" s="373"/>
      <c r="I206" s="725" t="s">
        <v>108</v>
      </c>
      <c r="J206" s="726"/>
      <c r="K206" s="726"/>
      <c r="L206" s="726"/>
      <c r="M206" s="726"/>
      <c r="N206" s="726"/>
      <c r="O206" s="397">
        <f>O204+O205</f>
        <v>0</v>
      </c>
    </row>
    <row r="208" spans="1:15" ht="20.149999999999999" customHeight="1">
      <c r="A208" s="762" t="s">
        <v>124</v>
      </c>
      <c r="B208" s="763"/>
      <c r="C208" s="768"/>
      <c r="D208" s="768"/>
      <c r="E208" s="768"/>
      <c r="F208" s="768"/>
      <c r="G208" s="769"/>
      <c r="H208" s="373"/>
      <c r="I208" s="762" t="s">
        <v>124</v>
      </c>
      <c r="J208" s="763"/>
      <c r="K208" s="768"/>
      <c r="L208" s="768"/>
      <c r="M208" s="768"/>
      <c r="N208" s="768"/>
      <c r="O208" s="769"/>
    </row>
    <row r="209" spans="1:15" ht="20.149999999999999" customHeight="1">
      <c r="A209" s="754" t="s">
        <v>126</v>
      </c>
      <c r="B209" s="755"/>
      <c r="C209" s="756"/>
      <c r="D209" s="756"/>
      <c r="E209" s="756"/>
      <c r="F209" s="756"/>
      <c r="G209" s="757"/>
      <c r="H209" s="373"/>
      <c r="I209" s="754" t="s">
        <v>126</v>
      </c>
      <c r="J209" s="755"/>
      <c r="K209" s="756"/>
      <c r="L209" s="756"/>
      <c r="M209" s="756"/>
      <c r="N209" s="756"/>
      <c r="O209" s="757"/>
    </row>
    <row r="210" spans="1:15" ht="20.149999999999999" customHeight="1">
      <c r="A210" s="735" t="s">
        <v>127</v>
      </c>
      <c r="B210" s="736"/>
      <c r="C210" s="758"/>
      <c r="D210" s="758"/>
      <c r="E210" s="759"/>
      <c r="F210" s="759"/>
      <c r="G210" s="760"/>
      <c r="H210" s="373"/>
      <c r="I210" s="735" t="s">
        <v>127</v>
      </c>
      <c r="J210" s="736"/>
      <c r="K210" s="758"/>
      <c r="L210" s="758"/>
      <c r="M210" s="759"/>
      <c r="N210" s="759"/>
      <c r="O210" s="760"/>
    </row>
    <row r="211" spans="1:15" ht="20.149999999999999" customHeight="1">
      <c r="A211" s="374" t="s">
        <v>128</v>
      </c>
      <c r="B211" s="726" t="s">
        <v>129</v>
      </c>
      <c r="C211" s="726"/>
      <c r="D211" s="761"/>
      <c r="E211" s="761"/>
      <c r="F211" s="375" t="s">
        <v>3</v>
      </c>
      <c r="G211" s="376"/>
      <c r="H211" s="377"/>
      <c r="I211" s="374" t="s">
        <v>128</v>
      </c>
      <c r="J211" s="726" t="s">
        <v>129</v>
      </c>
      <c r="K211" s="726"/>
      <c r="L211" s="761"/>
      <c r="M211" s="761"/>
      <c r="N211" s="375" t="s">
        <v>3</v>
      </c>
      <c r="O211" s="376"/>
    </row>
    <row r="212" spans="1:15" ht="20.149999999999999" customHeight="1">
      <c r="A212" s="762" t="s">
        <v>130</v>
      </c>
      <c r="B212" s="763"/>
      <c r="C212" s="764">
        <f>C210-D211-G211</f>
        <v>0</v>
      </c>
      <c r="D212" s="765"/>
      <c r="E212" s="766" t="s">
        <v>131</v>
      </c>
      <c r="F212" s="767"/>
      <c r="G212" s="378" t="str">
        <f>IF(C212*C213=0,"",C212*C213)</f>
        <v/>
      </c>
      <c r="H212" s="373"/>
      <c r="I212" s="762" t="s">
        <v>130</v>
      </c>
      <c r="J212" s="763"/>
      <c r="K212" s="764">
        <f>K210-L211-O211</f>
        <v>0</v>
      </c>
      <c r="L212" s="765"/>
      <c r="M212" s="766" t="s">
        <v>131</v>
      </c>
      <c r="N212" s="767"/>
      <c r="O212" s="378" t="str">
        <f>IF(K212*K213=0,"",K212*K213)</f>
        <v/>
      </c>
    </row>
    <row r="213" spans="1:15" ht="20.149999999999999" customHeight="1">
      <c r="A213" s="735" t="s">
        <v>132</v>
      </c>
      <c r="B213" s="736"/>
      <c r="C213" s="737"/>
      <c r="D213" s="738"/>
      <c r="E213" s="379"/>
      <c r="F213" s="380"/>
      <c r="G213" s="381"/>
      <c r="H213" s="373"/>
      <c r="I213" s="735" t="s">
        <v>132</v>
      </c>
      <c r="J213" s="736"/>
      <c r="K213" s="737"/>
      <c r="L213" s="738"/>
      <c r="M213" s="379"/>
      <c r="N213" s="380"/>
      <c r="O213" s="381"/>
    </row>
    <row r="214" spans="1:15" ht="20.149999999999999" customHeight="1">
      <c r="A214" s="725" t="s">
        <v>133</v>
      </c>
      <c r="B214" s="726"/>
      <c r="C214" s="739" t="str">
        <f>IF(G212="","",SUM(F218:F227))</f>
        <v/>
      </c>
      <c r="D214" s="740"/>
      <c r="E214" s="741" t="s">
        <v>134</v>
      </c>
      <c r="F214" s="742"/>
      <c r="G214" s="382" t="str">
        <f>IF(G212="","",C214/G212)</f>
        <v/>
      </c>
      <c r="H214" s="373"/>
      <c r="I214" s="725" t="s">
        <v>133</v>
      </c>
      <c r="J214" s="726"/>
      <c r="K214" s="739" t="str">
        <f>IF(O212="","",SUM(N218:N227))</f>
        <v/>
      </c>
      <c r="L214" s="740"/>
      <c r="M214" s="741" t="s">
        <v>134</v>
      </c>
      <c r="N214" s="742"/>
      <c r="O214" s="382" t="str">
        <f>IF(O212="","",K214/O212)</f>
        <v/>
      </c>
    </row>
    <row r="215" spans="1:15" ht="20.149999999999999" customHeight="1">
      <c r="A215" s="748" t="s">
        <v>135</v>
      </c>
      <c r="B215" s="749"/>
      <c r="C215" s="750" t="str">
        <f>IF(G212="","",SUM(F218:F228))</f>
        <v/>
      </c>
      <c r="D215" s="751"/>
      <c r="E215" s="752" t="s">
        <v>136</v>
      </c>
      <c r="F215" s="753"/>
      <c r="G215" s="383" t="str">
        <f>IF(G212="","",C215/G212)</f>
        <v/>
      </c>
      <c r="H215" s="373"/>
      <c r="I215" s="748" t="s">
        <v>135</v>
      </c>
      <c r="J215" s="749"/>
      <c r="K215" s="750" t="str">
        <f>IF(O212="","",SUM(N218:N228))</f>
        <v/>
      </c>
      <c r="L215" s="751"/>
      <c r="M215" s="752" t="s">
        <v>136</v>
      </c>
      <c r="N215" s="753"/>
      <c r="O215" s="383" t="str">
        <f>IF(O212="","",K215/O212)</f>
        <v/>
      </c>
    </row>
    <row r="216" spans="1:15" ht="20.149999999999999" customHeight="1">
      <c r="A216" s="743" t="s">
        <v>137</v>
      </c>
      <c r="B216" s="744"/>
      <c r="C216" s="744"/>
      <c r="D216" s="744"/>
      <c r="E216" s="744"/>
      <c r="F216" s="744"/>
      <c r="G216" s="745"/>
      <c r="H216" s="373"/>
      <c r="I216" s="743" t="s">
        <v>137</v>
      </c>
      <c r="J216" s="744"/>
      <c r="K216" s="744"/>
      <c r="L216" s="744"/>
      <c r="M216" s="744"/>
      <c r="N216" s="744"/>
      <c r="O216" s="745"/>
    </row>
    <row r="217" spans="1:15" ht="20.149999999999999" customHeight="1">
      <c r="A217" s="725" t="s">
        <v>138</v>
      </c>
      <c r="B217" s="726"/>
      <c r="C217" s="726"/>
      <c r="D217" s="384" t="s">
        <v>67</v>
      </c>
      <c r="E217" s="384" t="s">
        <v>109</v>
      </c>
      <c r="F217" s="384" t="s">
        <v>139</v>
      </c>
      <c r="G217" s="385" t="s">
        <v>140</v>
      </c>
      <c r="H217" s="373"/>
      <c r="I217" s="725" t="s">
        <v>138</v>
      </c>
      <c r="J217" s="726"/>
      <c r="K217" s="726"/>
      <c r="L217" s="384" t="s">
        <v>67</v>
      </c>
      <c r="M217" s="384" t="s">
        <v>109</v>
      </c>
      <c r="N217" s="384" t="s">
        <v>139</v>
      </c>
      <c r="O217" s="385" t="s">
        <v>140</v>
      </c>
    </row>
    <row r="218" spans="1:15" ht="20.149999999999999" customHeight="1">
      <c r="A218" s="746"/>
      <c r="B218" s="747"/>
      <c r="C218" s="747"/>
      <c r="D218" s="386"/>
      <c r="E218" s="387" t="s">
        <v>109</v>
      </c>
      <c r="F218" s="388"/>
      <c r="G218" s="389">
        <f>D218*F218</f>
        <v>0</v>
      </c>
      <c r="H218" s="373"/>
      <c r="I218" s="746"/>
      <c r="J218" s="747"/>
      <c r="K218" s="747"/>
      <c r="L218" s="386"/>
      <c r="M218" s="387" t="s">
        <v>109</v>
      </c>
      <c r="N218" s="388"/>
      <c r="O218" s="389">
        <f>L218*N218</f>
        <v>0</v>
      </c>
    </row>
    <row r="219" spans="1:15" ht="20.149999999999999" customHeight="1">
      <c r="A219" s="723"/>
      <c r="B219" s="724"/>
      <c r="C219" s="724"/>
      <c r="D219" s="390"/>
      <c r="E219" s="391" t="s">
        <v>109</v>
      </c>
      <c r="F219" s="390"/>
      <c r="G219" s="392">
        <f t="shared" ref="G219:G227" si="16">D219*F219</f>
        <v>0</v>
      </c>
      <c r="H219" s="373"/>
      <c r="I219" s="723"/>
      <c r="J219" s="724"/>
      <c r="K219" s="724"/>
      <c r="L219" s="390"/>
      <c r="M219" s="391" t="s">
        <v>109</v>
      </c>
      <c r="N219" s="390"/>
      <c r="O219" s="392">
        <f t="shared" ref="O219:O227" si="17">L219*N219</f>
        <v>0</v>
      </c>
    </row>
    <row r="220" spans="1:15" ht="20.149999999999999" customHeight="1">
      <c r="A220" s="723"/>
      <c r="B220" s="724"/>
      <c r="C220" s="724"/>
      <c r="D220" s="390"/>
      <c r="E220" s="391" t="s">
        <v>109</v>
      </c>
      <c r="F220" s="390"/>
      <c r="G220" s="392">
        <f t="shared" si="16"/>
        <v>0</v>
      </c>
      <c r="H220" s="373"/>
      <c r="I220" s="723"/>
      <c r="J220" s="724"/>
      <c r="K220" s="724"/>
      <c r="L220" s="390"/>
      <c r="M220" s="391" t="s">
        <v>109</v>
      </c>
      <c r="N220" s="390"/>
      <c r="O220" s="392">
        <f t="shared" si="17"/>
        <v>0</v>
      </c>
    </row>
    <row r="221" spans="1:15" ht="20.149999999999999" customHeight="1">
      <c r="A221" s="723"/>
      <c r="B221" s="724"/>
      <c r="C221" s="724"/>
      <c r="D221" s="390"/>
      <c r="E221" s="391" t="s">
        <v>109</v>
      </c>
      <c r="F221" s="390"/>
      <c r="G221" s="392">
        <f t="shared" si="16"/>
        <v>0</v>
      </c>
      <c r="H221" s="373"/>
      <c r="I221" s="723"/>
      <c r="J221" s="724"/>
      <c r="K221" s="724"/>
      <c r="L221" s="390"/>
      <c r="M221" s="391" t="s">
        <v>109</v>
      </c>
      <c r="N221" s="390"/>
      <c r="O221" s="392">
        <f t="shared" si="17"/>
        <v>0</v>
      </c>
    </row>
    <row r="222" spans="1:15" ht="20.149999999999999" customHeight="1">
      <c r="A222" s="723"/>
      <c r="B222" s="724"/>
      <c r="C222" s="724"/>
      <c r="D222" s="390"/>
      <c r="E222" s="391" t="s">
        <v>109</v>
      </c>
      <c r="F222" s="390"/>
      <c r="G222" s="392">
        <f t="shared" si="16"/>
        <v>0</v>
      </c>
      <c r="H222" s="373"/>
      <c r="I222" s="723"/>
      <c r="J222" s="724"/>
      <c r="K222" s="724"/>
      <c r="L222" s="390"/>
      <c r="M222" s="391" t="s">
        <v>109</v>
      </c>
      <c r="N222" s="390"/>
      <c r="O222" s="392">
        <f t="shared" si="17"/>
        <v>0</v>
      </c>
    </row>
    <row r="223" spans="1:15" ht="20.149999999999999" customHeight="1">
      <c r="A223" s="723"/>
      <c r="B223" s="724"/>
      <c r="C223" s="724"/>
      <c r="D223" s="390"/>
      <c r="E223" s="391" t="s">
        <v>109</v>
      </c>
      <c r="F223" s="390"/>
      <c r="G223" s="392">
        <f t="shared" si="16"/>
        <v>0</v>
      </c>
      <c r="H223" s="373"/>
      <c r="I223" s="723"/>
      <c r="J223" s="724"/>
      <c r="K223" s="724"/>
      <c r="L223" s="390"/>
      <c r="M223" s="391" t="s">
        <v>109</v>
      </c>
      <c r="N223" s="390"/>
      <c r="O223" s="392">
        <f t="shared" si="17"/>
        <v>0</v>
      </c>
    </row>
    <row r="224" spans="1:15" ht="20.149999999999999" customHeight="1">
      <c r="A224" s="723"/>
      <c r="B224" s="724"/>
      <c r="C224" s="724"/>
      <c r="D224" s="390"/>
      <c r="E224" s="391" t="s">
        <v>109</v>
      </c>
      <c r="F224" s="390"/>
      <c r="G224" s="392">
        <f t="shared" si="16"/>
        <v>0</v>
      </c>
      <c r="H224" s="373"/>
      <c r="I224" s="723"/>
      <c r="J224" s="724"/>
      <c r="K224" s="724"/>
      <c r="L224" s="390"/>
      <c r="M224" s="391" t="s">
        <v>109</v>
      </c>
      <c r="N224" s="390"/>
      <c r="O224" s="392">
        <f t="shared" si="17"/>
        <v>0</v>
      </c>
    </row>
    <row r="225" spans="1:15" ht="20.149999999999999" customHeight="1">
      <c r="A225" s="723"/>
      <c r="B225" s="724"/>
      <c r="C225" s="724"/>
      <c r="D225" s="390"/>
      <c r="E225" s="391" t="s">
        <v>109</v>
      </c>
      <c r="F225" s="390"/>
      <c r="G225" s="392">
        <f t="shared" si="16"/>
        <v>0</v>
      </c>
      <c r="H225" s="373"/>
      <c r="I225" s="723"/>
      <c r="J225" s="724"/>
      <c r="K225" s="724"/>
      <c r="L225" s="390"/>
      <c r="M225" s="391" t="s">
        <v>109</v>
      </c>
      <c r="N225" s="390"/>
      <c r="O225" s="392">
        <f t="shared" si="17"/>
        <v>0</v>
      </c>
    </row>
    <row r="226" spans="1:15" ht="20.149999999999999" customHeight="1">
      <c r="A226" s="723"/>
      <c r="B226" s="724"/>
      <c r="C226" s="724"/>
      <c r="D226" s="390"/>
      <c r="E226" s="391" t="s">
        <v>109</v>
      </c>
      <c r="F226" s="390"/>
      <c r="G226" s="392">
        <f t="shared" si="16"/>
        <v>0</v>
      </c>
      <c r="H226" s="373"/>
      <c r="I226" s="723"/>
      <c r="J226" s="724"/>
      <c r="K226" s="724"/>
      <c r="L226" s="390"/>
      <c r="M226" s="391" t="s">
        <v>109</v>
      </c>
      <c r="N226" s="390"/>
      <c r="O226" s="392">
        <f t="shared" si="17"/>
        <v>0</v>
      </c>
    </row>
    <row r="227" spans="1:15" ht="20.149999999999999" customHeight="1">
      <c r="A227" s="723"/>
      <c r="B227" s="724"/>
      <c r="C227" s="724"/>
      <c r="D227" s="390"/>
      <c r="E227" s="391" t="s">
        <v>109</v>
      </c>
      <c r="F227" s="390"/>
      <c r="G227" s="392">
        <f t="shared" si="16"/>
        <v>0</v>
      </c>
      <c r="H227" s="373"/>
      <c r="I227" s="723"/>
      <c r="J227" s="724"/>
      <c r="K227" s="724"/>
      <c r="L227" s="390"/>
      <c r="M227" s="391" t="s">
        <v>109</v>
      </c>
      <c r="N227" s="390"/>
      <c r="O227" s="392">
        <f t="shared" si="17"/>
        <v>0</v>
      </c>
    </row>
    <row r="228" spans="1:15" ht="20.149999999999999" customHeight="1">
      <c r="A228" s="727" t="s">
        <v>141</v>
      </c>
      <c r="B228" s="728"/>
      <c r="C228" s="729"/>
      <c r="D228" s="393"/>
      <c r="E228" s="394" t="s">
        <v>109</v>
      </c>
      <c r="F228" s="395"/>
      <c r="G228" s="396">
        <f>D228*F228</f>
        <v>0</v>
      </c>
      <c r="H228" s="373"/>
      <c r="I228" s="727" t="s">
        <v>141</v>
      </c>
      <c r="J228" s="728"/>
      <c r="K228" s="729"/>
      <c r="L228" s="393"/>
      <c r="M228" s="394" t="s">
        <v>109</v>
      </c>
      <c r="N228" s="395"/>
      <c r="O228" s="396">
        <f>L228*N228</f>
        <v>0</v>
      </c>
    </row>
    <row r="229" spans="1:15" ht="20.149999999999999" customHeight="1">
      <c r="A229" s="730" t="s">
        <v>142</v>
      </c>
      <c r="B229" s="731"/>
      <c r="C229" s="731"/>
      <c r="D229" s="731"/>
      <c r="E229" s="731"/>
      <c r="F229" s="732"/>
      <c r="G229" s="397">
        <f>SUM(G218:G228)</f>
        <v>0</v>
      </c>
      <c r="H229" s="373"/>
      <c r="I229" s="730" t="s">
        <v>142</v>
      </c>
      <c r="J229" s="731"/>
      <c r="K229" s="731"/>
      <c r="L229" s="731"/>
      <c r="M229" s="731"/>
      <c r="N229" s="732"/>
      <c r="O229" s="397">
        <f>SUM(O218:O228)</f>
        <v>0</v>
      </c>
    </row>
    <row r="230" spans="1:15" ht="20.149999999999999" customHeight="1">
      <c r="A230" s="733" t="s">
        <v>375</v>
      </c>
      <c r="B230" s="734"/>
      <c r="C230" s="734"/>
      <c r="D230" s="734"/>
      <c r="E230" s="734"/>
      <c r="F230" s="734"/>
      <c r="G230" s="399"/>
      <c r="H230" s="373"/>
      <c r="I230" s="733" t="s">
        <v>375</v>
      </c>
      <c r="J230" s="734"/>
      <c r="K230" s="734"/>
      <c r="L230" s="734"/>
      <c r="M230" s="734"/>
      <c r="N230" s="734"/>
      <c r="O230" s="399"/>
    </row>
    <row r="231" spans="1:15" ht="20.149999999999999" customHeight="1">
      <c r="A231" s="725" t="s">
        <v>108</v>
      </c>
      <c r="B231" s="726"/>
      <c r="C231" s="726"/>
      <c r="D231" s="726"/>
      <c r="E231" s="726"/>
      <c r="F231" s="726"/>
      <c r="G231" s="397">
        <f>G229+G230</f>
        <v>0</v>
      </c>
      <c r="H231" s="373"/>
      <c r="I231" s="725" t="s">
        <v>108</v>
      </c>
      <c r="J231" s="726"/>
      <c r="K231" s="726"/>
      <c r="L231" s="726"/>
      <c r="M231" s="726"/>
      <c r="N231" s="726"/>
      <c r="O231" s="397">
        <f>O229+O230</f>
        <v>0</v>
      </c>
    </row>
    <row r="233" spans="1:15" ht="20.149999999999999" customHeight="1">
      <c r="A233" s="762" t="s">
        <v>124</v>
      </c>
      <c r="B233" s="763"/>
      <c r="C233" s="768"/>
      <c r="D233" s="768"/>
      <c r="E233" s="768"/>
      <c r="F233" s="768"/>
      <c r="G233" s="769"/>
      <c r="H233" s="373"/>
      <c r="I233" s="762" t="s">
        <v>124</v>
      </c>
      <c r="J233" s="763"/>
      <c r="K233" s="768"/>
      <c r="L233" s="768"/>
      <c r="M233" s="768"/>
      <c r="N233" s="768"/>
      <c r="O233" s="769"/>
    </row>
    <row r="234" spans="1:15" ht="20.149999999999999" customHeight="1">
      <c r="A234" s="754" t="s">
        <v>126</v>
      </c>
      <c r="B234" s="755"/>
      <c r="C234" s="756"/>
      <c r="D234" s="756"/>
      <c r="E234" s="756"/>
      <c r="F234" s="756"/>
      <c r="G234" s="757"/>
      <c r="H234" s="373"/>
      <c r="I234" s="754" t="s">
        <v>126</v>
      </c>
      <c r="J234" s="755"/>
      <c r="K234" s="756"/>
      <c r="L234" s="756"/>
      <c r="M234" s="756"/>
      <c r="N234" s="756"/>
      <c r="O234" s="757"/>
    </row>
    <row r="235" spans="1:15" ht="20.149999999999999" customHeight="1">
      <c r="A235" s="735" t="s">
        <v>127</v>
      </c>
      <c r="B235" s="736"/>
      <c r="C235" s="758"/>
      <c r="D235" s="758"/>
      <c r="E235" s="759"/>
      <c r="F235" s="759"/>
      <c r="G235" s="760"/>
      <c r="H235" s="373"/>
      <c r="I235" s="735" t="s">
        <v>127</v>
      </c>
      <c r="J235" s="736"/>
      <c r="K235" s="758"/>
      <c r="L235" s="758"/>
      <c r="M235" s="759"/>
      <c r="N235" s="759"/>
      <c r="O235" s="760"/>
    </row>
    <row r="236" spans="1:15" ht="20.149999999999999" customHeight="1">
      <c r="A236" s="374" t="s">
        <v>128</v>
      </c>
      <c r="B236" s="726" t="s">
        <v>129</v>
      </c>
      <c r="C236" s="726"/>
      <c r="D236" s="761"/>
      <c r="E236" s="761"/>
      <c r="F236" s="375" t="s">
        <v>3</v>
      </c>
      <c r="G236" s="376"/>
      <c r="H236" s="377"/>
      <c r="I236" s="374" t="s">
        <v>128</v>
      </c>
      <c r="J236" s="726" t="s">
        <v>129</v>
      </c>
      <c r="K236" s="726"/>
      <c r="L236" s="761"/>
      <c r="M236" s="761"/>
      <c r="N236" s="375" t="s">
        <v>3</v>
      </c>
      <c r="O236" s="376"/>
    </row>
    <row r="237" spans="1:15" ht="20.149999999999999" customHeight="1">
      <c r="A237" s="762" t="s">
        <v>130</v>
      </c>
      <c r="B237" s="763"/>
      <c r="C237" s="764">
        <f>C235-D236-G236</f>
        <v>0</v>
      </c>
      <c r="D237" s="765"/>
      <c r="E237" s="766" t="s">
        <v>131</v>
      </c>
      <c r="F237" s="767"/>
      <c r="G237" s="378" t="str">
        <f>IF(C237*C238=0,"",C237*C238)</f>
        <v/>
      </c>
      <c r="H237" s="373"/>
      <c r="I237" s="762" t="s">
        <v>130</v>
      </c>
      <c r="J237" s="763"/>
      <c r="K237" s="764">
        <f>K235-L236-O236</f>
        <v>0</v>
      </c>
      <c r="L237" s="765"/>
      <c r="M237" s="766" t="s">
        <v>131</v>
      </c>
      <c r="N237" s="767"/>
      <c r="O237" s="378" t="str">
        <f>IF(K237*K238=0,"",K237*K238)</f>
        <v/>
      </c>
    </row>
    <row r="238" spans="1:15" ht="20.149999999999999" customHeight="1">
      <c r="A238" s="735" t="s">
        <v>132</v>
      </c>
      <c r="B238" s="736"/>
      <c r="C238" s="737"/>
      <c r="D238" s="738"/>
      <c r="E238" s="379"/>
      <c r="F238" s="380"/>
      <c r="G238" s="381"/>
      <c r="H238" s="373"/>
      <c r="I238" s="735" t="s">
        <v>132</v>
      </c>
      <c r="J238" s="736"/>
      <c r="K238" s="737"/>
      <c r="L238" s="738"/>
      <c r="M238" s="379"/>
      <c r="N238" s="380"/>
      <c r="O238" s="381"/>
    </row>
    <row r="239" spans="1:15" ht="20.149999999999999" customHeight="1">
      <c r="A239" s="725" t="s">
        <v>133</v>
      </c>
      <c r="B239" s="726"/>
      <c r="C239" s="739" t="str">
        <f>IF(G237="","",SUM(F243:F252))</f>
        <v/>
      </c>
      <c r="D239" s="740"/>
      <c r="E239" s="741" t="s">
        <v>134</v>
      </c>
      <c r="F239" s="742"/>
      <c r="G239" s="382" t="str">
        <f>IF(G237="","",C239/G237)</f>
        <v/>
      </c>
      <c r="H239" s="373"/>
      <c r="I239" s="725" t="s">
        <v>133</v>
      </c>
      <c r="J239" s="726"/>
      <c r="K239" s="739" t="str">
        <f>IF(O237="","",SUM(N243:N252))</f>
        <v/>
      </c>
      <c r="L239" s="740"/>
      <c r="M239" s="741" t="s">
        <v>134</v>
      </c>
      <c r="N239" s="742"/>
      <c r="O239" s="382" t="str">
        <f>IF(O237="","",K239/O237)</f>
        <v/>
      </c>
    </row>
    <row r="240" spans="1:15" ht="20.149999999999999" customHeight="1">
      <c r="A240" s="748" t="s">
        <v>135</v>
      </c>
      <c r="B240" s="749"/>
      <c r="C240" s="750" t="str">
        <f>IF(G237="","",SUM(F243:F253))</f>
        <v/>
      </c>
      <c r="D240" s="751"/>
      <c r="E240" s="752" t="s">
        <v>136</v>
      </c>
      <c r="F240" s="753"/>
      <c r="G240" s="383" t="str">
        <f>IF(G237="","",C240/G237)</f>
        <v/>
      </c>
      <c r="H240" s="373"/>
      <c r="I240" s="748" t="s">
        <v>135</v>
      </c>
      <c r="J240" s="749"/>
      <c r="K240" s="750" t="str">
        <f>IF(O237="","",SUM(N243:N253))</f>
        <v/>
      </c>
      <c r="L240" s="751"/>
      <c r="M240" s="752" t="s">
        <v>136</v>
      </c>
      <c r="N240" s="753"/>
      <c r="O240" s="383" t="str">
        <f>IF(O237="","",K240/O237)</f>
        <v/>
      </c>
    </row>
    <row r="241" spans="1:15" ht="20.149999999999999" customHeight="1">
      <c r="A241" s="743" t="s">
        <v>137</v>
      </c>
      <c r="B241" s="744"/>
      <c r="C241" s="744"/>
      <c r="D241" s="744"/>
      <c r="E241" s="744"/>
      <c r="F241" s="744"/>
      <c r="G241" s="745"/>
      <c r="H241" s="373"/>
      <c r="I241" s="743" t="s">
        <v>137</v>
      </c>
      <c r="J241" s="744"/>
      <c r="K241" s="744"/>
      <c r="L241" s="744"/>
      <c r="M241" s="744"/>
      <c r="N241" s="744"/>
      <c r="O241" s="745"/>
    </row>
    <row r="242" spans="1:15" ht="20.149999999999999" customHeight="1">
      <c r="A242" s="725" t="s">
        <v>138</v>
      </c>
      <c r="B242" s="726"/>
      <c r="C242" s="726"/>
      <c r="D242" s="384" t="s">
        <v>67</v>
      </c>
      <c r="E242" s="384" t="s">
        <v>109</v>
      </c>
      <c r="F242" s="384" t="s">
        <v>139</v>
      </c>
      <c r="G242" s="385" t="s">
        <v>140</v>
      </c>
      <c r="H242" s="373"/>
      <c r="I242" s="725" t="s">
        <v>138</v>
      </c>
      <c r="J242" s="726"/>
      <c r="K242" s="726"/>
      <c r="L242" s="384" t="s">
        <v>67</v>
      </c>
      <c r="M242" s="384" t="s">
        <v>109</v>
      </c>
      <c r="N242" s="384" t="s">
        <v>139</v>
      </c>
      <c r="O242" s="385" t="s">
        <v>140</v>
      </c>
    </row>
    <row r="243" spans="1:15" ht="20.149999999999999" customHeight="1">
      <c r="A243" s="746"/>
      <c r="B243" s="747"/>
      <c r="C243" s="747"/>
      <c r="D243" s="386"/>
      <c r="E243" s="387" t="s">
        <v>109</v>
      </c>
      <c r="F243" s="388"/>
      <c r="G243" s="389">
        <f>D243*F243</f>
        <v>0</v>
      </c>
      <c r="H243" s="373"/>
      <c r="I243" s="746"/>
      <c r="J243" s="747"/>
      <c r="K243" s="747"/>
      <c r="L243" s="386"/>
      <c r="M243" s="387" t="s">
        <v>109</v>
      </c>
      <c r="N243" s="388"/>
      <c r="O243" s="389">
        <f>L243*N243</f>
        <v>0</v>
      </c>
    </row>
    <row r="244" spans="1:15" ht="20.149999999999999" customHeight="1">
      <c r="A244" s="723"/>
      <c r="B244" s="724"/>
      <c r="C244" s="724"/>
      <c r="D244" s="390"/>
      <c r="E244" s="391" t="s">
        <v>109</v>
      </c>
      <c r="F244" s="390"/>
      <c r="G244" s="392">
        <f t="shared" ref="G244:G252" si="18">D244*F244</f>
        <v>0</v>
      </c>
      <c r="H244" s="373"/>
      <c r="I244" s="723"/>
      <c r="J244" s="724"/>
      <c r="K244" s="724"/>
      <c r="L244" s="390"/>
      <c r="M244" s="391" t="s">
        <v>109</v>
      </c>
      <c r="N244" s="390"/>
      <c r="O244" s="392">
        <f t="shared" ref="O244:O252" si="19">L244*N244</f>
        <v>0</v>
      </c>
    </row>
    <row r="245" spans="1:15" ht="20.149999999999999" customHeight="1">
      <c r="A245" s="723"/>
      <c r="B245" s="724"/>
      <c r="C245" s="724"/>
      <c r="D245" s="390"/>
      <c r="E245" s="391" t="s">
        <v>109</v>
      </c>
      <c r="F245" s="390"/>
      <c r="G245" s="392">
        <f t="shared" si="18"/>
        <v>0</v>
      </c>
      <c r="H245" s="373"/>
      <c r="I245" s="723"/>
      <c r="J245" s="724"/>
      <c r="K245" s="724"/>
      <c r="L245" s="390"/>
      <c r="M245" s="391" t="s">
        <v>109</v>
      </c>
      <c r="N245" s="390"/>
      <c r="O245" s="392">
        <f t="shared" si="19"/>
        <v>0</v>
      </c>
    </row>
    <row r="246" spans="1:15" ht="20.149999999999999" customHeight="1">
      <c r="A246" s="723"/>
      <c r="B246" s="724"/>
      <c r="C246" s="724"/>
      <c r="D246" s="390"/>
      <c r="E246" s="391" t="s">
        <v>109</v>
      </c>
      <c r="F246" s="390"/>
      <c r="G246" s="392">
        <f t="shared" si="18"/>
        <v>0</v>
      </c>
      <c r="H246" s="373"/>
      <c r="I246" s="723"/>
      <c r="J246" s="724"/>
      <c r="K246" s="724"/>
      <c r="L246" s="390"/>
      <c r="M246" s="391" t="s">
        <v>109</v>
      </c>
      <c r="N246" s="390"/>
      <c r="O246" s="392">
        <f t="shared" si="19"/>
        <v>0</v>
      </c>
    </row>
    <row r="247" spans="1:15" ht="20.149999999999999" customHeight="1">
      <c r="A247" s="723"/>
      <c r="B247" s="724"/>
      <c r="C247" s="724"/>
      <c r="D247" s="390"/>
      <c r="E247" s="391" t="s">
        <v>109</v>
      </c>
      <c r="F247" s="390"/>
      <c r="G247" s="392">
        <f t="shared" si="18"/>
        <v>0</v>
      </c>
      <c r="H247" s="373"/>
      <c r="I247" s="723"/>
      <c r="J247" s="724"/>
      <c r="K247" s="724"/>
      <c r="L247" s="390"/>
      <c r="M247" s="391" t="s">
        <v>109</v>
      </c>
      <c r="N247" s="390"/>
      <c r="O247" s="392">
        <f t="shared" si="19"/>
        <v>0</v>
      </c>
    </row>
    <row r="248" spans="1:15" ht="20.149999999999999" customHeight="1">
      <c r="A248" s="723"/>
      <c r="B248" s="724"/>
      <c r="C248" s="724"/>
      <c r="D248" s="390"/>
      <c r="E248" s="391" t="s">
        <v>109</v>
      </c>
      <c r="F248" s="390"/>
      <c r="G248" s="392">
        <f t="shared" si="18"/>
        <v>0</v>
      </c>
      <c r="H248" s="373"/>
      <c r="I248" s="723"/>
      <c r="J248" s="724"/>
      <c r="K248" s="724"/>
      <c r="L248" s="390"/>
      <c r="M248" s="391" t="s">
        <v>109</v>
      </c>
      <c r="N248" s="390"/>
      <c r="O248" s="392">
        <f t="shared" si="19"/>
        <v>0</v>
      </c>
    </row>
    <row r="249" spans="1:15" ht="20.149999999999999" customHeight="1">
      <c r="A249" s="723"/>
      <c r="B249" s="724"/>
      <c r="C249" s="724"/>
      <c r="D249" s="390"/>
      <c r="E249" s="391" t="s">
        <v>109</v>
      </c>
      <c r="F249" s="390"/>
      <c r="G249" s="392">
        <f t="shared" si="18"/>
        <v>0</v>
      </c>
      <c r="H249" s="373"/>
      <c r="I249" s="723"/>
      <c r="J249" s="724"/>
      <c r="K249" s="724"/>
      <c r="L249" s="390"/>
      <c r="M249" s="391" t="s">
        <v>109</v>
      </c>
      <c r="N249" s="390"/>
      <c r="O249" s="392">
        <f t="shared" si="19"/>
        <v>0</v>
      </c>
    </row>
    <row r="250" spans="1:15" ht="20.149999999999999" customHeight="1">
      <c r="A250" s="723"/>
      <c r="B250" s="724"/>
      <c r="C250" s="724"/>
      <c r="D250" s="390"/>
      <c r="E250" s="391" t="s">
        <v>109</v>
      </c>
      <c r="F250" s="390"/>
      <c r="G250" s="392">
        <f t="shared" si="18"/>
        <v>0</v>
      </c>
      <c r="H250" s="373"/>
      <c r="I250" s="723"/>
      <c r="J250" s="724"/>
      <c r="K250" s="724"/>
      <c r="L250" s="390"/>
      <c r="M250" s="391" t="s">
        <v>109</v>
      </c>
      <c r="N250" s="390"/>
      <c r="O250" s="392">
        <f t="shared" si="19"/>
        <v>0</v>
      </c>
    </row>
    <row r="251" spans="1:15" ht="20.149999999999999" customHeight="1">
      <c r="A251" s="723"/>
      <c r="B251" s="724"/>
      <c r="C251" s="724"/>
      <c r="D251" s="390"/>
      <c r="E251" s="391" t="s">
        <v>109</v>
      </c>
      <c r="F251" s="390"/>
      <c r="G251" s="392">
        <f t="shared" si="18"/>
        <v>0</v>
      </c>
      <c r="H251" s="373"/>
      <c r="I251" s="723"/>
      <c r="J251" s="724"/>
      <c r="K251" s="724"/>
      <c r="L251" s="390"/>
      <c r="M251" s="391" t="s">
        <v>109</v>
      </c>
      <c r="N251" s="390"/>
      <c r="O251" s="392">
        <f t="shared" si="19"/>
        <v>0</v>
      </c>
    </row>
    <row r="252" spans="1:15" ht="20.149999999999999" customHeight="1">
      <c r="A252" s="723"/>
      <c r="B252" s="724"/>
      <c r="C252" s="724"/>
      <c r="D252" s="390"/>
      <c r="E252" s="391" t="s">
        <v>109</v>
      </c>
      <c r="F252" s="390"/>
      <c r="G252" s="392">
        <f t="shared" si="18"/>
        <v>0</v>
      </c>
      <c r="H252" s="373"/>
      <c r="I252" s="723"/>
      <c r="J252" s="724"/>
      <c r="K252" s="724"/>
      <c r="L252" s="390"/>
      <c r="M252" s="391" t="s">
        <v>109</v>
      </c>
      <c r="N252" s="390"/>
      <c r="O252" s="392">
        <f t="shared" si="19"/>
        <v>0</v>
      </c>
    </row>
    <row r="253" spans="1:15" ht="20.149999999999999" customHeight="1">
      <c r="A253" s="727" t="s">
        <v>141</v>
      </c>
      <c r="B253" s="728"/>
      <c r="C253" s="729"/>
      <c r="D253" s="393"/>
      <c r="E253" s="394" t="s">
        <v>109</v>
      </c>
      <c r="F253" s="395"/>
      <c r="G253" s="396">
        <f>D253*F253</f>
        <v>0</v>
      </c>
      <c r="H253" s="373"/>
      <c r="I253" s="727" t="s">
        <v>141</v>
      </c>
      <c r="J253" s="728"/>
      <c r="K253" s="729"/>
      <c r="L253" s="393"/>
      <c r="M253" s="394" t="s">
        <v>109</v>
      </c>
      <c r="N253" s="395"/>
      <c r="O253" s="396">
        <f>L253*N253</f>
        <v>0</v>
      </c>
    </row>
    <row r="254" spans="1:15" ht="20.149999999999999" customHeight="1">
      <c r="A254" s="730" t="s">
        <v>142</v>
      </c>
      <c r="B254" s="731"/>
      <c r="C254" s="731"/>
      <c r="D254" s="731"/>
      <c r="E254" s="731"/>
      <c r="F254" s="732"/>
      <c r="G254" s="397">
        <f>SUM(G243:G253)</f>
        <v>0</v>
      </c>
      <c r="H254" s="373"/>
      <c r="I254" s="730" t="s">
        <v>142</v>
      </c>
      <c r="J254" s="731"/>
      <c r="K254" s="731"/>
      <c r="L254" s="731"/>
      <c r="M254" s="731"/>
      <c r="N254" s="732"/>
      <c r="O254" s="397">
        <f>SUM(O243:O253)</f>
        <v>0</v>
      </c>
    </row>
    <row r="255" spans="1:15" ht="20.149999999999999" customHeight="1">
      <c r="A255" s="733" t="s">
        <v>375</v>
      </c>
      <c r="B255" s="734"/>
      <c r="C255" s="734"/>
      <c r="D255" s="734"/>
      <c r="E255" s="734"/>
      <c r="F255" s="734"/>
      <c r="G255" s="399"/>
      <c r="H255" s="373"/>
      <c r="I255" s="733" t="s">
        <v>375</v>
      </c>
      <c r="J255" s="734"/>
      <c r="K255" s="734"/>
      <c r="L255" s="734"/>
      <c r="M255" s="734"/>
      <c r="N255" s="734"/>
      <c r="O255" s="399"/>
    </row>
    <row r="256" spans="1:15" ht="20.149999999999999" customHeight="1">
      <c r="A256" s="725" t="s">
        <v>108</v>
      </c>
      <c r="B256" s="726"/>
      <c r="C256" s="726"/>
      <c r="D256" s="726"/>
      <c r="E256" s="726"/>
      <c r="F256" s="726"/>
      <c r="G256" s="397">
        <f>G254+G255</f>
        <v>0</v>
      </c>
      <c r="H256" s="373"/>
      <c r="I256" s="725" t="s">
        <v>108</v>
      </c>
      <c r="J256" s="726"/>
      <c r="K256" s="726"/>
      <c r="L256" s="726"/>
      <c r="M256" s="726"/>
      <c r="N256" s="726"/>
      <c r="O256" s="397">
        <f>O254+O255</f>
        <v>0</v>
      </c>
    </row>
    <row r="258" spans="1:15" ht="20.149999999999999" customHeight="1">
      <c r="A258" s="762" t="s">
        <v>124</v>
      </c>
      <c r="B258" s="763"/>
      <c r="C258" s="768"/>
      <c r="D258" s="768"/>
      <c r="E258" s="768"/>
      <c r="F258" s="768"/>
      <c r="G258" s="769"/>
      <c r="H258" s="373"/>
      <c r="I258" s="762" t="s">
        <v>124</v>
      </c>
      <c r="J258" s="763"/>
      <c r="K258" s="768"/>
      <c r="L258" s="768"/>
      <c r="M258" s="768"/>
      <c r="N258" s="768"/>
      <c r="O258" s="769"/>
    </row>
    <row r="259" spans="1:15" ht="20.149999999999999" customHeight="1">
      <c r="A259" s="754" t="s">
        <v>126</v>
      </c>
      <c r="B259" s="755"/>
      <c r="C259" s="756"/>
      <c r="D259" s="756"/>
      <c r="E259" s="756"/>
      <c r="F259" s="756"/>
      <c r="G259" s="757"/>
      <c r="H259" s="373"/>
      <c r="I259" s="754" t="s">
        <v>126</v>
      </c>
      <c r="J259" s="755"/>
      <c r="K259" s="756"/>
      <c r="L259" s="756"/>
      <c r="M259" s="756"/>
      <c r="N259" s="756"/>
      <c r="O259" s="757"/>
    </row>
    <row r="260" spans="1:15" ht="20.149999999999999" customHeight="1">
      <c r="A260" s="735" t="s">
        <v>127</v>
      </c>
      <c r="B260" s="736"/>
      <c r="C260" s="758"/>
      <c r="D260" s="758"/>
      <c r="E260" s="759"/>
      <c r="F260" s="759"/>
      <c r="G260" s="760"/>
      <c r="H260" s="373"/>
      <c r="I260" s="735" t="s">
        <v>127</v>
      </c>
      <c r="J260" s="736"/>
      <c r="K260" s="758"/>
      <c r="L260" s="758"/>
      <c r="M260" s="759"/>
      <c r="N260" s="759"/>
      <c r="O260" s="760"/>
    </row>
    <row r="261" spans="1:15" ht="20.149999999999999" customHeight="1">
      <c r="A261" s="374" t="s">
        <v>128</v>
      </c>
      <c r="B261" s="726" t="s">
        <v>129</v>
      </c>
      <c r="C261" s="726"/>
      <c r="D261" s="761"/>
      <c r="E261" s="761"/>
      <c r="F261" s="375" t="s">
        <v>3</v>
      </c>
      <c r="G261" s="376"/>
      <c r="H261" s="377"/>
      <c r="I261" s="374" t="s">
        <v>128</v>
      </c>
      <c r="J261" s="726" t="s">
        <v>129</v>
      </c>
      <c r="K261" s="726"/>
      <c r="L261" s="761"/>
      <c r="M261" s="761"/>
      <c r="N261" s="375" t="s">
        <v>3</v>
      </c>
      <c r="O261" s="376"/>
    </row>
    <row r="262" spans="1:15" ht="20.149999999999999" customHeight="1">
      <c r="A262" s="762" t="s">
        <v>130</v>
      </c>
      <c r="B262" s="763"/>
      <c r="C262" s="764">
        <f>C260-D261-G261</f>
        <v>0</v>
      </c>
      <c r="D262" s="765"/>
      <c r="E262" s="766" t="s">
        <v>131</v>
      </c>
      <c r="F262" s="767"/>
      <c r="G262" s="378" t="str">
        <f>IF(C262*C263=0,"",C262*C263)</f>
        <v/>
      </c>
      <c r="H262" s="373"/>
      <c r="I262" s="762" t="s">
        <v>130</v>
      </c>
      <c r="J262" s="763"/>
      <c r="K262" s="764">
        <f>K260-L261-O261</f>
        <v>0</v>
      </c>
      <c r="L262" s="765"/>
      <c r="M262" s="766" t="s">
        <v>131</v>
      </c>
      <c r="N262" s="767"/>
      <c r="O262" s="378" t="str">
        <f>IF(K262*K263=0,"",K262*K263)</f>
        <v/>
      </c>
    </row>
    <row r="263" spans="1:15" ht="20.149999999999999" customHeight="1">
      <c r="A263" s="735" t="s">
        <v>132</v>
      </c>
      <c r="B263" s="736"/>
      <c r="C263" s="737"/>
      <c r="D263" s="738"/>
      <c r="E263" s="379"/>
      <c r="F263" s="380"/>
      <c r="G263" s="381"/>
      <c r="H263" s="373"/>
      <c r="I263" s="735" t="s">
        <v>132</v>
      </c>
      <c r="J263" s="736"/>
      <c r="K263" s="737"/>
      <c r="L263" s="738"/>
      <c r="M263" s="379"/>
      <c r="N263" s="380"/>
      <c r="O263" s="381"/>
    </row>
    <row r="264" spans="1:15" ht="20.149999999999999" customHeight="1">
      <c r="A264" s="725" t="s">
        <v>133</v>
      </c>
      <c r="B264" s="726"/>
      <c r="C264" s="739" t="str">
        <f>IF(G262="","",SUM(F268:F277))</f>
        <v/>
      </c>
      <c r="D264" s="740"/>
      <c r="E264" s="741" t="s">
        <v>134</v>
      </c>
      <c r="F264" s="742"/>
      <c r="G264" s="382" t="str">
        <f>IF(G262="","",C264/G262)</f>
        <v/>
      </c>
      <c r="H264" s="373"/>
      <c r="I264" s="725" t="s">
        <v>133</v>
      </c>
      <c r="J264" s="726"/>
      <c r="K264" s="739" t="str">
        <f>IF(O262="","",SUM(N268:N277))</f>
        <v/>
      </c>
      <c r="L264" s="740"/>
      <c r="M264" s="741" t="s">
        <v>134</v>
      </c>
      <c r="N264" s="742"/>
      <c r="O264" s="382" t="str">
        <f>IF(O262="","",K264/O262)</f>
        <v/>
      </c>
    </row>
    <row r="265" spans="1:15" ht="20.149999999999999" customHeight="1">
      <c r="A265" s="748" t="s">
        <v>135</v>
      </c>
      <c r="B265" s="749"/>
      <c r="C265" s="750" t="str">
        <f>IF(G262="","",SUM(F268:F278))</f>
        <v/>
      </c>
      <c r="D265" s="751"/>
      <c r="E265" s="752" t="s">
        <v>136</v>
      </c>
      <c r="F265" s="753"/>
      <c r="G265" s="383" t="str">
        <f>IF(G262="","",C265/G262)</f>
        <v/>
      </c>
      <c r="H265" s="373"/>
      <c r="I265" s="748" t="s">
        <v>135</v>
      </c>
      <c r="J265" s="749"/>
      <c r="K265" s="750" t="str">
        <f>IF(O262="","",SUM(N268:N278))</f>
        <v/>
      </c>
      <c r="L265" s="751"/>
      <c r="M265" s="752" t="s">
        <v>136</v>
      </c>
      <c r="N265" s="753"/>
      <c r="O265" s="383" t="str">
        <f>IF(O262="","",K265/O262)</f>
        <v/>
      </c>
    </row>
    <row r="266" spans="1:15" ht="20.149999999999999" customHeight="1">
      <c r="A266" s="743" t="s">
        <v>137</v>
      </c>
      <c r="B266" s="744"/>
      <c r="C266" s="744"/>
      <c r="D266" s="744"/>
      <c r="E266" s="744"/>
      <c r="F266" s="744"/>
      <c r="G266" s="745"/>
      <c r="H266" s="373"/>
      <c r="I266" s="743" t="s">
        <v>137</v>
      </c>
      <c r="J266" s="744"/>
      <c r="K266" s="744"/>
      <c r="L266" s="744"/>
      <c r="M266" s="744"/>
      <c r="N266" s="744"/>
      <c r="O266" s="745"/>
    </row>
    <row r="267" spans="1:15" ht="20.149999999999999" customHeight="1">
      <c r="A267" s="725" t="s">
        <v>138</v>
      </c>
      <c r="B267" s="726"/>
      <c r="C267" s="726"/>
      <c r="D267" s="384" t="s">
        <v>67</v>
      </c>
      <c r="E267" s="384" t="s">
        <v>109</v>
      </c>
      <c r="F267" s="384" t="s">
        <v>139</v>
      </c>
      <c r="G267" s="385" t="s">
        <v>140</v>
      </c>
      <c r="H267" s="373"/>
      <c r="I267" s="725" t="s">
        <v>138</v>
      </c>
      <c r="J267" s="726"/>
      <c r="K267" s="726"/>
      <c r="L267" s="384" t="s">
        <v>67</v>
      </c>
      <c r="M267" s="384" t="s">
        <v>109</v>
      </c>
      <c r="N267" s="384" t="s">
        <v>139</v>
      </c>
      <c r="O267" s="385" t="s">
        <v>140</v>
      </c>
    </row>
    <row r="268" spans="1:15" ht="20.149999999999999" customHeight="1">
      <c r="A268" s="746"/>
      <c r="B268" s="747"/>
      <c r="C268" s="747"/>
      <c r="D268" s="386"/>
      <c r="E268" s="387" t="s">
        <v>109</v>
      </c>
      <c r="F268" s="388"/>
      <c r="G268" s="389">
        <f>D268*F268</f>
        <v>0</v>
      </c>
      <c r="H268" s="373"/>
      <c r="I268" s="746"/>
      <c r="J268" s="747"/>
      <c r="K268" s="747"/>
      <c r="L268" s="386"/>
      <c r="M268" s="387" t="s">
        <v>109</v>
      </c>
      <c r="N268" s="388"/>
      <c r="O268" s="389">
        <f>L268*N268</f>
        <v>0</v>
      </c>
    </row>
    <row r="269" spans="1:15" ht="20.149999999999999" customHeight="1">
      <c r="A269" s="723"/>
      <c r="B269" s="724"/>
      <c r="C269" s="724"/>
      <c r="D269" s="390"/>
      <c r="E269" s="391" t="s">
        <v>109</v>
      </c>
      <c r="F269" s="390"/>
      <c r="G269" s="392">
        <f t="shared" ref="G269:G277" si="20">D269*F269</f>
        <v>0</v>
      </c>
      <c r="H269" s="373"/>
      <c r="I269" s="723"/>
      <c r="J269" s="724"/>
      <c r="K269" s="724"/>
      <c r="L269" s="390"/>
      <c r="M269" s="391" t="s">
        <v>109</v>
      </c>
      <c r="N269" s="390"/>
      <c r="O269" s="392">
        <f t="shared" ref="O269:O277" si="21">L269*N269</f>
        <v>0</v>
      </c>
    </row>
    <row r="270" spans="1:15" ht="20.149999999999999" customHeight="1">
      <c r="A270" s="723"/>
      <c r="B270" s="724"/>
      <c r="C270" s="724"/>
      <c r="D270" s="390"/>
      <c r="E270" s="391" t="s">
        <v>109</v>
      </c>
      <c r="F270" s="390"/>
      <c r="G270" s="392">
        <f t="shared" si="20"/>
        <v>0</v>
      </c>
      <c r="H270" s="373"/>
      <c r="I270" s="723"/>
      <c r="J270" s="724"/>
      <c r="K270" s="724"/>
      <c r="L270" s="390"/>
      <c r="M270" s="391" t="s">
        <v>109</v>
      </c>
      <c r="N270" s="390"/>
      <c r="O270" s="392">
        <f t="shared" si="21"/>
        <v>0</v>
      </c>
    </row>
    <row r="271" spans="1:15" ht="20.149999999999999" customHeight="1">
      <c r="A271" s="723"/>
      <c r="B271" s="724"/>
      <c r="C271" s="724"/>
      <c r="D271" s="390"/>
      <c r="E271" s="391" t="s">
        <v>109</v>
      </c>
      <c r="F271" s="390"/>
      <c r="G271" s="392">
        <f t="shared" si="20"/>
        <v>0</v>
      </c>
      <c r="H271" s="373"/>
      <c r="I271" s="723"/>
      <c r="J271" s="724"/>
      <c r="K271" s="724"/>
      <c r="L271" s="390"/>
      <c r="M271" s="391" t="s">
        <v>109</v>
      </c>
      <c r="N271" s="390"/>
      <c r="O271" s="392">
        <f t="shared" si="21"/>
        <v>0</v>
      </c>
    </row>
    <row r="272" spans="1:15" ht="20.149999999999999" customHeight="1">
      <c r="A272" s="723"/>
      <c r="B272" s="724"/>
      <c r="C272" s="724"/>
      <c r="D272" s="390"/>
      <c r="E272" s="391" t="s">
        <v>109</v>
      </c>
      <c r="F272" s="390"/>
      <c r="G272" s="392">
        <f t="shared" si="20"/>
        <v>0</v>
      </c>
      <c r="H272" s="373"/>
      <c r="I272" s="723"/>
      <c r="J272" s="724"/>
      <c r="K272" s="724"/>
      <c r="L272" s="390"/>
      <c r="M272" s="391" t="s">
        <v>109</v>
      </c>
      <c r="N272" s="390"/>
      <c r="O272" s="392">
        <f t="shared" si="21"/>
        <v>0</v>
      </c>
    </row>
    <row r="273" spans="1:15" ht="20.149999999999999" customHeight="1">
      <c r="A273" s="723"/>
      <c r="B273" s="724"/>
      <c r="C273" s="724"/>
      <c r="D273" s="390"/>
      <c r="E273" s="391" t="s">
        <v>109</v>
      </c>
      <c r="F273" s="390"/>
      <c r="G273" s="392">
        <f t="shared" si="20"/>
        <v>0</v>
      </c>
      <c r="H273" s="373"/>
      <c r="I273" s="723"/>
      <c r="J273" s="724"/>
      <c r="K273" s="724"/>
      <c r="L273" s="390"/>
      <c r="M273" s="391" t="s">
        <v>109</v>
      </c>
      <c r="N273" s="390"/>
      <c r="O273" s="392">
        <f t="shared" si="21"/>
        <v>0</v>
      </c>
    </row>
    <row r="274" spans="1:15" ht="20.149999999999999" customHeight="1">
      <c r="A274" s="723"/>
      <c r="B274" s="724"/>
      <c r="C274" s="724"/>
      <c r="D274" s="390"/>
      <c r="E274" s="391" t="s">
        <v>109</v>
      </c>
      <c r="F274" s="390"/>
      <c r="G274" s="392">
        <f t="shared" si="20"/>
        <v>0</v>
      </c>
      <c r="H274" s="373"/>
      <c r="I274" s="723"/>
      <c r="J274" s="724"/>
      <c r="K274" s="724"/>
      <c r="L274" s="390"/>
      <c r="M274" s="391" t="s">
        <v>109</v>
      </c>
      <c r="N274" s="390"/>
      <c r="O274" s="392">
        <f t="shared" si="21"/>
        <v>0</v>
      </c>
    </row>
    <row r="275" spans="1:15" ht="20.149999999999999" customHeight="1">
      <c r="A275" s="723"/>
      <c r="B275" s="724"/>
      <c r="C275" s="724"/>
      <c r="D275" s="390"/>
      <c r="E275" s="391" t="s">
        <v>109</v>
      </c>
      <c r="F275" s="390"/>
      <c r="G275" s="392">
        <f t="shared" si="20"/>
        <v>0</v>
      </c>
      <c r="H275" s="373"/>
      <c r="I275" s="723"/>
      <c r="J275" s="724"/>
      <c r="K275" s="724"/>
      <c r="L275" s="390"/>
      <c r="M275" s="391" t="s">
        <v>109</v>
      </c>
      <c r="N275" s="390"/>
      <c r="O275" s="392">
        <f t="shared" si="21"/>
        <v>0</v>
      </c>
    </row>
    <row r="276" spans="1:15" ht="20.149999999999999" customHeight="1">
      <c r="A276" s="723"/>
      <c r="B276" s="724"/>
      <c r="C276" s="724"/>
      <c r="D276" s="390"/>
      <c r="E276" s="391" t="s">
        <v>109</v>
      </c>
      <c r="F276" s="390"/>
      <c r="G276" s="392">
        <f t="shared" si="20"/>
        <v>0</v>
      </c>
      <c r="H276" s="373"/>
      <c r="I276" s="723"/>
      <c r="J276" s="724"/>
      <c r="K276" s="724"/>
      <c r="L276" s="390"/>
      <c r="M276" s="391" t="s">
        <v>109</v>
      </c>
      <c r="N276" s="390"/>
      <c r="O276" s="392">
        <f t="shared" si="21"/>
        <v>0</v>
      </c>
    </row>
    <row r="277" spans="1:15" ht="20.149999999999999" customHeight="1">
      <c r="A277" s="723"/>
      <c r="B277" s="724"/>
      <c r="C277" s="724"/>
      <c r="D277" s="390"/>
      <c r="E277" s="391" t="s">
        <v>109</v>
      </c>
      <c r="F277" s="390"/>
      <c r="G277" s="392">
        <f t="shared" si="20"/>
        <v>0</v>
      </c>
      <c r="H277" s="373"/>
      <c r="I277" s="723"/>
      <c r="J277" s="724"/>
      <c r="K277" s="724"/>
      <c r="L277" s="390"/>
      <c r="M277" s="391" t="s">
        <v>109</v>
      </c>
      <c r="N277" s="390"/>
      <c r="O277" s="392">
        <f t="shared" si="21"/>
        <v>0</v>
      </c>
    </row>
    <row r="278" spans="1:15" ht="20.149999999999999" customHeight="1">
      <c r="A278" s="727" t="s">
        <v>141</v>
      </c>
      <c r="B278" s="728"/>
      <c r="C278" s="729"/>
      <c r="D278" s="393"/>
      <c r="E278" s="394" t="s">
        <v>109</v>
      </c>
      <c r="F278" s="395"/>
      <c r="G278" s="396">
        <f>D278*F278</f>
        <v>0</v>
      </c>
      <c r="H278" s="373"/>
      <c r="I278" s="727" t="s">
        <v>141</v>
      </c>
      <c r="J278" s="728"/>
      <c r="K278" s="729"/>
      <c r="L278" s="393"/>
      <c r="M278" s="394" t="s">
        <v>109</v>
      </c>
      <c r="N278" s="395"/>
      <c r="O278" s="396">
        <f>L278*N278</f>
        <v>0</v>
      </c>
    </row>
    <row r="279" spans="1:15" ht="20.149999999999999" customHeight="1">
      <c r="A279" s="730" t="s">
        <v>142</v>
      </c>
      <c r="B279" s="731"/>
      <c r="C279" s="731"/>
      <c r="D279" s="731"/>
      <c r="E279" s="731"/>
      <c r="F279" s="732"/>
      <c r="G279" s="397">
        <f>SUM(G268:G278)</f>
        <v>0</v>
      </c>
      <c r="H279" s="373"/>
      <c r="I279" s="730" t="s">
        <v>142</v>
      </c>
      <c r="J279" s="731"/>
      <c r="K279" s="731"/>
      <c r="L279" s="731"/>
      <c r="M279" s="731"/>
      <c r="N279" s="732"/>
      <c r="O279" s="397">
        <f>SUM(O268:O278)</f>
        <v>0</v>
      </c>
    </row>
    <row r="280" spans="1:15" ht="20.149999999999999" customHeight="1">
      <c r="A280" s="733" t="s">
        <v>375</v>
      </c>
      <c r="B280" s="734"/>
      <c r="C280" s="734"/>
      <c r="D280" s="734"/>
      <c r="E280" s="734"/>
      <c r="F280" s="734"/>
      <c r="G280" s="399"/>
      <c r="H280" s="373"/>
      <c r="I280" s="733" t="s">
        <v>375</v>
      </c>
      <c r="J280" s="734"/>
      <c r="K280" s="734"/>
      <c r="L280" s="734"/>
      <c r="M280" s="734"/>
      <c r="N280" s="734"/>
      <c r="O280" s="399"/>
    </row>
    <row r="281" spans="1:15" ht="20.149999999999999" customHeight="1">
      <c r="A281" s="725" t="s">
        <v>108</v>
      </c>
      <c r="B281" s="726"/>
      <c r="C281" s="726"/>
      <c r="D281" s="726"/>
      <c r="E281" s="726"/>
      <c r="F281" s="726"/>
      <c r="G281" s="397">
        <f>G279+G280</f>
        <v>0</v>
      </c>
      <c r="H281" s="373"/>
      <c r="I281" s="725" t="s">
        <v>108</v>
      </c>
      <c r="J281" s="726"/>
      <c r="K281" s="726"/>
      <c r="L281" s="726"/>
      <c r="M281" s="726"/>
      <c r="N281" s="726"/>
      <c r="O281" s="397">
        <f>O279+O280</f>
        <v>0</v>
      </c>
    </row>
    <row r="283" spans="1:15" ht="20.149999999999999" customHeight="1">
      <c r="A283" s="762" t="s">
        <v>124</v>
      </c>
      <c r="B283" s="763"/>
      <c r="C283" s="768"/>
      <c r="D283" s="768"/>
      <c r="E283" s="768"/>
      <c r="F283" s="768"/>
      <c r="G283" s="769"/>
      <c r="H283" s="373"/>
      <c r="I283" s="762" t="s">
        <v>124</v>
      </c>
      <c r="J283" s="763"/>
      <c r="K283" s="768"/>
      <c r="L283" s="768"/>
      <c r="M283" s="768"/>
      <c r="N283" s="768"/>
      <c r="O283" s="769"/>
    </row>
    <row r="284" spans="1:15" ht="20.149999999999999" customHeight="1">
      <c r="A284" s="754" t="s">
        <v>126</v>
      </c>
      <c r="B284" s="755"/>
      <c r="C284" s="756"/>
      <c r="D284" s="756"/>
      <c r="E284" s="756"/>
      <c r="F284" s="756"/>
      <c r="G284" s="757"/>
      <c r="H284" s="373"/>
      <c r="I284" s="754" t="s">
        <v>126</v>
      </c>
      <c r="J284" s="755"/>
      <c r="K284" s="756"/>
      <c r="L284" s="756"/>
      <c r="M284" s="756"/>
      <c r="N284" s="756"/>
      <c r="O284" s="757"/>
    </row>
    <row r="285" spans="1:15" ht="20.149999999999999" customHeight="1">
      <c r="A285" s="735" t="s">
        <v>127</v>
      </c>
      <c r="B285" s="736"/>
      <c r="C285" s="758"/>
      <c r="D285" s="758"/>
      <c r="E285" s="759"/>
      <c r="F285" s="759"/>
      <c r="G285" s="760"/>
      <c r="H285" s="373"/>
      <c r="I285" s="735" t="s">
        <v>127</v>
      </c>
      <c r="J285" s="736"/>
      <c r="K285" s="758"/>
      <c r="L285" s="758"/>
      <c r="M285" s="759"/>
      <c r="N285" s="759"/>
      <c r="O285" s="760"/>
    </row>
    <row r="286" spans="1:15" ht="20.149999999999999" customHeight="1">
      <c r="A286" s="374" t="s">
        <v>128</v>
      </c>
      <c r="B286" s="726" t="s">
        <v>129</v>
      </c>
      <c r="C286" s="726"/>
      <c r="D286" s="761"/>
      <c r="E286" s="761"/>
      <c r="F286" s="375" t="s">
        <v>3</v>
      </c>
      <c r="G286" s="376"/>
      <c r="H286" s="377"/>
      <c r="I286" s="374" t="s">
        <v>128</v>
      </c>
      <c r="J286" s="726" t="s">
        <v>129</v>
      </c>
      <c r="K286" s="726"/>
      <c r="L286" s="761"/>
      <c r="M286" s="761"/>
      <c r="N286" s="375" t="s">
        <v>3</v>
      </c>
      <c r="O286" s="376"/>
    </row>
    <row r="287" spans="1:15" ht="20.149999999999999" customHeight="1">
      <c r="A287" s="762" t="s">
        <v>130</v>
      </c>
      <c r="B287" s="763"/>
      <c r="C287" s="764">
        <f>C285-D286-G286</f>
        <v>0</v>
      </c>
      <c r="D287" s="765"/>
      <c r="E287" s="766" t="s">
        <v>131</v>
      </c>
      <c r="F287" s="767"/>
      <c r="G287" s="378" t="str">
        <f>IF(C287*C288=0,"",C287*C288)</f>
        <v/>
      </c>
      <c r="H287" s="373"/>
      <c r="I287" s="762" t="s">
        <v>130</v>
      </c>
      <c r="J287" s="763"/>
      <c r="K287" s="764">
        <f>K285-L286-O286</f>
        <v>0</v>
      </c>
      <c r="L287" s="765"/>
      <c r="M287" s="766" t="s">
        <v>131</v>
      </c>
      <c r="N287" s="767"/>
      <c r="O287" s="378" t="str">
        <f>IF(K287*K288=0,"",K287*K288)</f>
        <v/>
      </c>
    </row>
    <row r="288" spans="1:15" ht="20.149999999999999" customHeight="1">
      <c r="A288" s="735" t="s">
        <v>132</v>
      </c>
      <c r="B288" s="736"/>
      <c r="C288" s="737"/>
      <c r="D288" s="738"/>
      <c r="E288" s="379"/>
      <c r="F288" s="380"/>
      <c r="G288" s="381"/>
      <c r="H288" s="373"/>
      <c r="I288" s="735" t="s">
        <v>132</v>
      </c>
      <c r="J288" s="736"/>
      <c r="K288" s="737"/>
      <c r="L288" s="738"/>
      <c r="M288" s="379"/>
      <c r="N288" s="380"/>
      <c r="O288" s="381"/>
    </row>
    <row r="289" spans="1:15" ht="20.149999999999999" customHeight="1">
      <c r="A289" s="725" t="s">
        <v>133</v>
      </c>
      <c r="B289" s="726"/>
      <c r="C289" s="739" t="str">
        <f>IF(G287="","",SUM(F293:F302))</f>
        <v/>
      </c>
      <c r="D289" s="740"/>
      <c r="E289" s="741" t="s">
        <v>134</v>
      </c>
      <c r="F289" s="742"/>
      <c r="G289" s="382" t="str">
        <f>IF(G287="","",C289/G287)</f>
        <v/>
      </c>
      <c r="H289" s="373"/>
      <c r="I289" s="725" t="s">
        <v>133</v>
      </c>
      <c r="J289" s="726"/>
      <c r="K289" s="739" t="str">
        <f>IF(O287="","",SUM(N293:N302))</f>
        <v/>
      </c>
      <c r="L289" s="740"/>
      <c r="M289" s="741" t="s">
        <v>134</v>
      </c>
      <c r="N289" s="742"/>
      <c r="O289" s="382" t="str">
        <f>IF(O287="","",K289/O287)</f>
        <v/>
      </c>
    </row>
    <row r="290" spans="1:15" ht="20.149999999999999" customHeight="1">
      <c r="A290" s="748" t="s">
        <v>135</v>
      </c>
      <c r="B290" s="749"/>
      <c r="C290" s="750" t="str">
        <f>IF(G287="","",SUM(F293:F303))</f>
        <v/>
      </c>
      <c r="D290" s="751"/>
      <c r="E290" s="752" t="s">
        <v>136</v>
      </c>
      <c r="F290" s="753"/>
      <c r="G290" s="383" t="str">
        <f>IF(G287="","",C290/G287)</f>
        <v/>
      </c>
      <c r="H290" s="373"/>
      <c r="I290" s="748" t="s">
        <v>135</v>
      </c>
      <c r="J290" s="749"/>
      <c r="K290" s="750" t="str">
        <f>IF(O287="","",SUM(N293:N303))</f>
        <v/>
      </c>
      <c r="L290" s="751"/>
      <c r="M290" s="752" t="s">
        <v>136</v>
      </c>
      <c r="N290" s="753"/>
      <c r="O290" s="383" t="str">
        <f>IF(O287="","",K290/O287)</f>
        <v/>
      </c>
    </row>
    <row r="291" spans="1:15" ht="20.149999999999999" customHeight="1">
      <c r="A291" s="743" t="s">
        <v>137</v>
      </c>
      <c r="B291" s="744"/>
      <c r="C291" s="744"/>
      <c r="D291" s="744"/>
      <c r="E291" s="744"/>
      <c r="F291" s="744"/>
      <c r="G291" s="745"/>
      <c r="H291" s="373"/>
      <c r="I291" s="743" t="s">
        <v>137</v>
      </c>
      <c r="J291" s="744"/>
      <c r="K291" s="744"/>
      <c r="L291" s="744"/>
      <c r="M291" s="744"/>
      <c r="N291" s="744"/>
      <c r="O291" s="745"/>
    </row>
    <row r="292" spans="1:15" ht="20.149999999999999" customHeight="1">
      <c r="A292" s="725" t="s">
        <v>138</v>
      </c>
      <c r="B292" s="726"/>
      <c r="C292" s="726"/>
      <c r="D292" s="384" t="s">
        <v>67</v>
      </c>
      <c r="E292" s="384" t="s">
        <v>109</v>
      </c>
      <c r="F292" s="384" t="s">
        <v>139</v>
      </c>
      <c r="G292" s="385" t="s">
        <v>140</v>
      </c>
      <c r="H292" s="373"/>
      <c r="I292" s="725" t="s">
        <v>138</v>
      </c>
      <c r="J292" s="726"/>
      <c r="K292" s="726"/>
      <c r="L292" s="384" t="s">
        <v>67</v>
      </c>
      <c r="M292" s="384" t="s">
        <v>109</v>
      </c>
      <c r="N292" s="384" t="s">
        <v>139</v>
      </c>
      <c r="O292" s="385" t="s">
        <v>140</v>
      </c>
    </row>
    <row r="293" spans="1:15" ht="20.149999999999999" customHeight="1">
      <c r="A293" s="746"/>
      <c r="B293" s="747"/>
      <c r="C293" s="747"/>
      <c r="D293" s="386"/>
      <c r="E293" s="387" t="s">
        <v>109</v>
      </c>
      <c r="F293" s="388"/>
      <c r="G293" s="389">
        <f>D293*F293</f>
        <v>0</v>
      </c>
      <c r="H293" s="373"/>
      <c r="I293" s="746"/>
      <c r="J293" s="747"/>
      <c r="K293" s="747"/>
      <c r="L293" s="386"/>
      <c r="M293" s="387" t="s">
        <v>109</v>
      </c>
      <c r="N293" s="388"/>
      <c r="O293" s="389">
        <f>L293*N293</f>
        <v>0</v>
      </c>
    </row>
    <row r="294" spans="1:15" ht="20.149999999999999" customHeight="1">
      <c r="A294" s="723"/>
      <c r="B294" s="724"/>
      <c r="C294" s="724"/>
      <c r="D294" s="390"/>
      <c r="E294" s="391" t="s">
        <v>109</v>
      </c>
      <c r="F294" s="390"/>
      <c r="G294" s="392">
        <f t="shared" ref="G294:G302" si="22">D294*F294</f>
        <v>0</v>
      </c>
      <c r="H294" s="373"/>
      <c r="I294" s="723"/>
      <c r="J294" s="724"/>
      <c r="K294" s="724"/>
      <c r="L294" s="390"/>
      <c r="M294" s="391" t="s">
        <v>109</v>
      </c>
      <c r="N294" s="390"/>
      <c r="O294" s="392">
        <f t="shared" ref="O294:O302" si="23">L294*N294</f>
        <v>0</v>
      </c>
    </row>
    <row r="295" spans="1:15" ht="20.149999999999999" customHeight="1">
      <c r="A295" s="723"/>
      <c r="B295" s="724"/>
      <c r="C295" s="724"/>
      <c r="D295" s="390"/>
      <c r="E295" s="391" t="s">
        <v>109</v>
      </c>
      <c r="F295" s="390"/>
      <c r="G295" s="392">
        <f t="shared" si="22"/>
        <v>0</v>
      </c>
      <c r="H295" s="373"/>
      <c r="I295" s="723"/>
      <c r="J295" s="724"/>
      <c r="K295" s="724"/>
      <c r="L295" s="390"/>
      <c r="M295" s="391" t="s">
        <v>109</v>
      </c>
      <c r="N295" s="390"/>
      <c r="O295" s="392">
        <f t="shared" si="23"/>
        <v>0</v>
      </c>
    </row>
    <row r="296" spans="1:15" ht="20.149999999999999" customHeight="1">
      <c r="A296" s="723"/>
      <c r="B296" s="724"/>
      <c r="C296" s="724"/>
      <c r="D296" s="390"/>
      <c r="E296" s="391" t="s">
        <v>109</v>
      </c>
      <c r="F296" s="390"/>
      <c r="G296" s="392">
        <f t="shared" si="22"/>
        <v>0</v>
      </c>
      <c r="H296" s="373"/>
      <c r="I296" s="723"/>
      <c r="J296" s="724"/>
      <c r="K296" s="724"/>
      <c r="L296" s="390"/>
      <c r="M296" s="391" t="s">
        <v>109</v>
      </c>
      <c r="N296" s="390"/>
      <c r="O296" s="392">
        <f t="shared" si="23"/>
        <v>0</v>
      </c>
    </row>
    <row r="297" spans="1:15" ht="20.149999999999999" customHeight="1">
      <c r="A297" s="723"/>
      <c r="B297" s="724"/>
      <c r="C297" s="724"/>
      <c r="D297" s="390"/>
      <c r="E297" s="391" t="s">
        <v>109</v>
      </c>
      <c r="F297" s="390"/>
      <c r="G297" s="392">
        <f t="shared" si="22"/>
        <v>0</v>
      </c>
      <c r="H297" s="373"/>
      <c r="I297" s="723"/>
      <c r="J297" s="724"/>
      <c r="K297" s="724"/>
      <c r="L297" s="390"/>
      <c r="M297" s="391" t="s">
        <v>109</v>
      </c>
      <c r="N297" s="390"/>
      <c r="O297" s="392">
        <f t="shared" si="23"/>
        <v>0</v>
      </c>
    </row>
    <row r="298" spans="1:15" ht="20.149999999999999" customHeight="1">
      <c r="A298" s="723"/>
      <c r="B298" s="724"/>
      <c r="C298" s="724"/>
      <c r="D298" s="390"/>
      <c r="E298" s="391" t="s">
        <v>109</v>
      </c>
      <c r="F298" s="390"/>
      <c r="G298" s="392">
        <f t="shared" si="22"/>
        <v>0</v>
      </c>
      <c r="H298" s="373"/>
      <c r="I298" s="723"/>
      <c r="J298" s="724"/>
      <c r="K298" s="724"/>
      <c r="L298" s="390"/>
      <c r="M298" s="391" t="s">
        <v>109</v>
      </c>
      <c r="N298" s="390"/>
      <c r="O298" s="392">
        <f t="shared" si="23"/>
        <v>0</v>
      </c>
    </row>
    <row r="299" spans="1:15" ht="20.149999999999999" customHeight="1">
      <c r="A299" s="723"/>
      <c r="B299" s="724"/>
      <c r="C299" s="724"/>
      <c r="D299" s="390"/>
      <c r="E299" s="391" t="s">
        <v>109</v>
      </c>
      <c r="F299" s="390"/>
      <c r="G299" s="392">
        <f t="shared" si="22"/>
        <v>0</v>
      </c>
      <c r="H299" s="373"/>
      <c r="I299" s="723"/>
      <c r="J299" s="724"/>
      <c r="K299" s="724"/>
      <c r="L299" s="390"/>
      <c r="M299" s="391" t="s">
        <v>109</v>
      </c>
      <c r="N299" s="390"/>
      <c r="O299" s="392">
        <f t="shared" si="23"/>
        <v>0</v>
      </c>
    </row>
    <row r="300" spans="1:15" ht="20.149999999999999" customHeight="1">
      <c r="A300" s="723"/>
      <c r="B300" s="724"/>
      <c r="C300" s="724"/>
      <c r="D300" s="390"/>
      <c r="E300" s="391" t="s">
        <v>109</v>
      </c>
      <c r="F300" s="390"/>
      <c r="G300" s="392">
        <f t="shared" si="22"/>
        <v>0</v>
      </c>
      <c r="H300" s="373"/>
      <c r="I300" s="723"/>
      <c r="J300" s="724"/>
      <c r="K300" s="724"/>
      <c r="L300" s="390"/>
      <c r="M300" s="391" t="s">
        <v>109</v>
      </c>
      <c r="N300" s="390"/>
      <c r="O300" s="392">
        <f t="shared" si="23"/>
        <v>0</v>
      </c>
    </row>
    <row r="301" spans="1:15" ht="20.149999999999999" customHeight="1">
      <c r="A301" s="723"/>
      <c r="B301" s="724"/>
      <c r="C301" s="724"/>
      <c r="D301" s="390"/>
      <c r="E301" s="391" t="s">
        <v>109</v>
      </c>
      <c r="F301" s="390"/>
      <c r="G301" s="392">
        <f t="shared" si="22"/>
        <v>0</v>
      </c>
      <c r="H301" s="373"/>
      <c r="I301" s="723"/>
      <c r="J301" s="724"/>
      <c r="K301" s="724"/>
      <c r="L301" s="390"/>
      <c r="M301" s="391" t="s">
        <v>109</v>
      </c>
      <c r="N301" s="390"/>
      <c r="O301" s="392">
        <f t="shared" si="23"/>
        <v>0</v>
      </c>
    </row>
    <row r="302" spans="1:15" ht="20.149999999999999" customHeight="1">
      <c r="A302" s="723"/>
      <c r="B302" s="724"/>
      <c r="C302" s="724"/>
      <c r="D302" s="390"/>
      <c r="E302" s="391" t="s">
        <v>109</v>
      </c>
      <c r="F302" s="390"/>
      <c r="G302" s="392">
        <f t="shared" si="22"/>
        <v>0</v>
      </c>
      <c r="H302" s="373"/>
      <c r="I302" s="723"/>
      <c r="J302" s="724"/>
      <c r="K302" s="724"/>
      <c r="L302" s="390"/>
      <c r="M302" s="391" t="s">
        <v>109</v>
      </c>
      <c r="N302" s="390"/>
      <c r="O302" s="392">
        <f t="shared" si="23"/>
        <v>0</v>
      </c>
    </row>
    <row r="303" spans="1:15" ht="20.149999999999999" customHeight="1">
      <c r="A303" s="727" t="s">
        <v>141</v>
      </c>
      <c r="B303" s="728"/>
      <c r="C303" s="729"/>
      <c r="D303" s="393"/>
      <c r="E303" s="394" t="s">
        <v>109</v>
      </c>
      <c r="F303" s="395"/>
      <c r="G303" s="396">
        <f>D303*F303</f>
        <v>0</v>
      </c>
      <c r="H303" s="373"/>
      <c r="I303" s="727" t="s">
        <v>141</v>
      </c>
      <c r="J303" s="728"/>
      <c r="K303" s="729"/>
      <c r="L303" s="393"/>
      <c r="M303" s="394" t="s">
        <v>109</v>
      </c>
      <c r="N303" s="395"/>
      <c r="O303" s="396">
        <f>L303*N303</f>
        <v>0</v>
      </c>
    </row>
    <row r="304" spans="1:15" ht="20.149999999999999" customHeight="1">
      <c r="A304" s="730" t="s">
        <v>142</v>
      </c>
      <c r="B304" s="731"/>
      <c r="C304" s="731"/>
      <c r="D304" s="731"/>
      <c r="E304" s="731"/>
      <c r="F304" s="732"/>
      <c r="G304" s="397">
        <f>SUM(G293:G303)</f>
        <v>0</v>
      </c>
      <c r="H304" s="373"/>
      <c r="I304" s="730" t="s">
        <v>142</v>
      </c>
      <c r="J304" s="731"/>
      <c r="K304" s="731"/>
      <c r="L304" s="731"/>
      <c r="M304" s="731"/>
      <c r="N304" s="732"/>
      <c r="O304" s="397">
        <f>SUM(O293:O303)</f>
        <v>0</v>
      </c>
    </row>
    <row r="305" spans="1:15" ht="20.149999999999999" customHeight="1">
      <c r="A305" s="733" t="s">
        <v>375</v>
      </c>
      <c r="B305" s="734"/>
      <c r="C305" s="734"/>
      <c r="D305" s="734"/>
      <c r="E305" s="734"/>
      <c r="F305" s="734"/>
      <c r="G305" s="399"/>
      <c r="H305" s="373"/>
      <c r="I305" s="733" t="s">
        <v>375</v>
      </c>
      <c r="J305" s="734"/>
      <c r="K305" s="734"/>
      <c r="L305" s="734"/>
      <c r="M305" s="734"/>
      <c r="N305" s="734"/>
      <c r="O305" s="399"/>
    </row>
    <row r="306" spans="1:15" ht="20.149999999999999" customHeight="1">
      <c r="A306" s="725" t="s">
        <v>108</v>
      </c>
      <c r="B306" s="726"/>
      <c r="C306" s="726"/>
      <c r="D306" s="726"/>
      <c r="E306" s="726"/>
      <c r="F306" s="726"/>
      <c r="G306" s="397">
        <f>G304+G305</f>
        <v>0</v>
      </c>
      <c r="H306" s="373"/>
      <c r="I306" s="725" t="s">
        <v>108</v>
      </c>
      <c r="J306" s="726"/>
      <c r="K306" s="726"/>
      <c r="L306" s="726"/>
      <c r="M306" s="726"/>
      <c r="N306" s="726"/>
      <c r="O306" s="397">
        <f>O304+O305</f>
        <v>0</v>
      </c>
    </row>
    <row r="308" spans="1:15" ht="20.149999999999999" customHeight="1">
      <c r="A308" s="762" t="s">
        <v>124</v>
      </c>
      <c r="B308" s="763"/>
      <c r="C308" s="768"/>
      <c r="D308" s="768"/>
      <c r="E308" s="768"/>
      <c r="F308" s="768"/>
      <c r="G308" s="769"/>
      <c r="H308" s="373"/>
      <c r="I308" s="762" t="s">
        <v>124</v>
      </c>
      <c r="J308" s="763"/>
      <c r="K308" s="768"/>
      <c r="L308" s="768"/>
      <c r="M308" s="768"/>
      <c r="N308" s="768"/>
      <c r="O308" s="769"/>
    </row>
    <row r="309" spans="1:15" ht="20.149999999999999" customHeight="1">
      <c r="A309" s="754" t="s">
        <v>126</v>
      </c>
      <c r="B309" s="755"/>
      <c r="C309" s="756"/>
      <c r="D309" s="756"/>
      <c r="E309" s="756"/>
      <c r="F309" s="756"/>
      <c r="G309" s="757"/>
      <c r="H309" s="373"/>
      <c r="I309" s="754" t="s">
        <v>126</v>
      </c>
      <c r="J309" s="755"/>
      <c r="K309" s="756"/>
      <c r="L309" s="756"/>
      <c r="M309" s="756"/>
      <c r="N309" s="756"/>
      <c r="O309" s="757"/>
    </row>
    <row r="310" spans="1:15" ht="20.149999999999999" customHeight="1">
      <c r="A310" s="735" t="s">
        <v>127</v>
      </c>
      <c r="B310" s="736"/>
      <c r="C310" s="758"/>
      <c r="D310" s="758"/>
      <c r="E310" s="759"/>
      <c r="F310" s="759"/>
      <c r="G310" s="760"/>
      <c r="H310" s="373"/>
      <c r="I310" s="735" t="s">
        <v>127</v>
      </c>
      <c r="J310" s="736"/>
      <c r="K310" s="758"/>
      <c r="L310" s="758"/>
      <c r="M310" s="759"/>
      <c r="N310" s="759"/>
      <c r="O310" s="760"/>
    </row>
    <row r="311" spans="1:15" ht="20.149999999999999" customHeight="1">
      <c r="A311" s="374" t="s">
        <v>128</v>
      </c>
      <c r="B311" s="726" t="s">
        <v>129</v>
      </c>
      <c r="C311" s="726"/>
      <c r="D311" s="761"/>
      <c r="E311" s="761"/>
      <c r="F311" s="375" t="s">
        <v>3</v>
      </c>
      <c r="G311" s="376"/>
      <c r="H311" s="377"/>
      <c r="I311" s="374" t="s">
        <v>128</v>
      </c>
      <c r="J311" s="726" t="s">
        <v>129</v>
      </c>
      <c r="K311" s="726"/>
      <c r="L311" s="761"/>
      <c r="M311" s="761"/>
      <c r="N311" s="375" t="s">
        <v>3</v>
      </c>
      <c r="O311" s="376"/>
    </row>
    <row r="312" spans="1:15" ht="20.149999999999999" customHeight="1">
      <c r="A312" s="762" t="s">
        <v>130</v>
      </c>
      <c r="B312" s="763"/>
      <c r="C312" s="764">
        <f>C310-D311-G311</f>
        <v>0</v>
      </c>
      <c r="D312" s="765"/>
      <c r="E312" s="766" t="s">
        <v>131</v>
      </c>
      <c r="F312" s="767"/>
      <c r="G312" s="378" t="str">
        <f>IF(C312*C313=0,"",C312*C313)</f>
        <v/>
      </c>
      <c r="H312" s="373"/>
      <c r="I312" s="762" t="s">
        <v>130</v>
      </c>
      <c r="J312" s="763"/>
      <c r="K312" s="764">
        <f>K310-L311-O311</f>
        <v>0</v>
      </c>
      <c r="L312" s="765"/>
      <c r="M312" s="766" t="s">
        <v>131</v>
      </c>
      <c r="N312" s="767"/>
      <c r="O312" s="378" t="str">
        <f>IF(K312*K313=0,"",K312*K313)</f>
        <v/>
      </c>
    </row>
    <row r="313" spans="1:15" ht="20.149999999999999" customHeight="1">
      <c r="A313" s="735" t="s">
        <v>132</v>
      </c>
      <c r="B313" s="736"/>
      <c r="C313" s="737"/>
      <c r="D313" s="738"/>
      <c r="E313" s="379"/>
      <c r="F313" s="380"/>
      <c r="G313" s="381"/>
      <c r="H313" s="373"/>
      <c r="I313" s="735" t="s">
        <v>132</v>
      </c>
      <c r="J313" s="736"/>
      <c r="K313" s="737"/>
      <c r="L313" s="738"/>
      <c r="M313" s="379"/>
      <c r="N313" s="380"/>
      <c r="O313" s="381"/>
    </row>
    <row r="314" spans="1:15" ht="20.149999999999999" customHeight="1">
      <c r="A314" s="725" t="s">
        <v>133</v>
      </c>
      <c r="B314" s="726"/>
      <c r="C314" s="739" t="str">
        <f>IF(G312="","",SUM(F318:F327))</f>
        <v/>
      </c>
      <c r="D314" s="740"/>
      <c r="E314" s="741" t="s">
        <v>134</v>
      </c>
      <c r="F314" s="742"/>
      <c r="G314" s="382" t="str">
        <f>IF(G312="","",C314/G312)</f>
        <v/>
      </c>
      <c r="H314" s="373"/>
      <c r="I314" s="725" t="s">
        <v>133</v>
      </c>
      <c r="J314" s="726"/>
      <c r="K314" s="739" t="str">
        <f>IF(O312="","",SUM(N318:N327))</f>
        <v/>
      </c>
      <c r="L314" s="740"/>
      <c r="M314" s="741" t="s">
        <v>134</v>
      </c>
      <c r="N314" s="742"/>
      <c r="O314" s="382" t="str">
        <f>IF(O312="","",K314/O312)</f>
        <v/>
      </c>
    </row>
    <row r="315" spans="1:15" ht="20.149999999999999" customHeight="1">
      <c r="A315" s="748" t="s">
        <v>135</v>
      </c>
      <c r="B315" s="749"/>
      <c r="C315" s="750" t="str">
        <f>IF(G312="","",SUM(F318:F328))</f>
        <v/>
      </c>
      <c r="D315" s="751"/>
      <c r="E315" s="752" t="s">
        <v>136</v>
      </c>
      <c r="F315" s="753"/>
      <c r="G315" s="383" t="str">
        <f>IF(G312="","",C315/G312)</f>
        <v/>
      </c>
      <c r="H315" s="373"/>
      <c r="I315" s="748" t="s">
        <v>135</v>
      </c>
      <c r="J315" s="749"/>
      <c r="K315" s="750" t="str">
        <f>IF(O312="","",SUM(N318:N328))</f>
        <v/>
      </c>
      <c r="L315" s="751"/>
      <c r="M315" s="752" t="s">
        <v>136</v>
      </c>
      <c r="N315" s="753"/>
      <c r="O315" s="383" t="str">
        <f>IF(O312="","",K315/O312)</f>
        <v/>
      </c>
    </row>
    <row r="316" spans="1:15" ht="20.149999999999999" customHeight="1">
      <c r="A316" s="743" t="s">
        <v>137</v>
      </c>
      <c r="B316" s="744"/>
      <c r="C316" s="744"/>
      <c r="D316" s="744"/>
      <c r="E316" s="744"/>
      <c r="F316" s="744"/>
      <c r="G316" s="745"/>
      <c r="H316" s="373"/>
      <c r="I316" s="743" t="s">
        <v>137</v>
      </c>
      <c r="J316" s="744"/>
      <c r="K316" s="744"/>
      <c r="L316" s="744"/>
      <c r="M316" s="744"/>
      <c r="N316" s="744"/>
      <c r="O316" s="745"/>
    </row>
    <row r="317" spans="1:15" ht="20.149999999999999" customHeight="1">
      <c r="A317" s="725" t="s">
        <v>138</v>
      </c>
      <c r="B317" s="726"/>
      <c r="C317" s="726"/>
      <c r="D317" s="384" t="s">
        <v>67</v>
      </c>
      <c r="E317" s="384" t="s">
        <v>109</v>
      </c>
      <c r="F317" s="384" t="s">
        <v>139</v>
      </c>
      <c r="G317" s="385" t="s">
        <v>140</v>
      </c>
      <c r="H317" s="373"/>
      <c r="I317" s="725" t="s">
        <v>138</v>
      </c>
      <c r="J317" s="726"/>
      <c r="K317" s="726"/>
      <c r="L317" s="384" t="s">
        <v>67</v>
      </c>
      <c r="M317" s="384" t="s">
        <v>109</v>
      </c>
      <c r="N317" s="384" t="s">
        <v>139</v>
      </c>
      <c r="O317" s="385" t="s">
        <v>140</v>
      </c>
    </row>
    <row r="318" spans="1:15" ht="20.149999999999999" customHeight="1">
      <c r="A318" s="746"/>
      <c r="B318" s="747"/>
      <c r="C318" s="747"/>
      <c r="D318" s="386"/>
      <c r="E318" s="387" t="s">
        <v>109</v>
      </c>
      <c r="F318" s="388"/>
      <c r="G318" s="389">
        <f>D318*F318</f>
        <v>0</v>
      </c>
      <c r="H318" s="373"/>
      <c r="I318" s="746"/>
      <c r="J318" s="747"/>
      <c r="K318" s="747"/>
      <c r="L318" s="386"/>
      <c r="M318" s="387" t="s">
        <v>109</v>
      </c>
      <c r="N318" s="388"/>
      <c r="O318" s="389">
        <f>L318*N318</f>
        <v>0</v>
      </c>
    </row>
    <row r="319" spans="1:15" ht="20.149999999999999" customHeight="1">
      <c r="A319" s="723"/>
      <c r="B319" s="724"/>
      <c r="C319" s="724"/>
      <c r="D319" s="390"/>
      <c r="E319" s="391" t="s">
        <v>109</v>
      </c>
      <c r="F319" s="390"/>
      <c r="G319" s="392">
        <f t="shared" ref="G319:G327" si="24">D319*F319</f>
        <v>0</v>
      </c>
      <c r="H319" s="373"/>
      <c r="I319" s="723"/>
      <c r="J319" s="724"/>
      <c r="K319" s="724"/>
      <c r="L319" s="390"/>
      <c r="M319" s="391" t="s">
        <v>109</v>
      </c>
      <c r="N319" s="390"/>
      <c r="O319" s="392">
        <f t="shared" ref="O319:O327" si="25">L319*N319</f>
        <v>0</v>
      </c>
    </row>
    <row r="320" spans="1:15" ht="20.149999999999999" customHeight="1">
      <c r="A320" s="723"/>
      <c r="B320" s="724"/>
      <c r="C320" s="724"/>
      <c r="D320" s="390"/>
      <c r="E320" s="391" t="s">
        <v>109</v>
      </c>
      <c r="F320" s="390"/>
      <c r="G320" s="392">
        <f t="shared" si="24"/>
        <v>0</v>
      </c>
      <c r="H320" s="373"/>
      <c r="I320" s="723"/>
      <c r="J320" s="724"/>
      <c r="K320" s="724"/>
      <c r="L320" s="390"/>
      <c r="M320" s="391" t="s">
        <v>109</v>
      </c>
      <c r="N320" s="390"/>
      <c r="O320" s="392">
        <f t="shared" si="25"/>
        <v>0</v>
      </c>
    </row>
    <row r="321" spans="1:15" ht="20.149999999999999" customHeight="1">
      <c r="A321" s="723"/>
      <c r="B321" s="724"/>
      <c r="C321" s="724"/>
      <c r="D321" s="390"/>
      <c r="E321" s="391" t="s">
        <v>109</v>
      </c>
      <c r="F321" s="390"/>
      <c r="G321" s="392">
        <f t="shared" si="24"/>
        <v>0</v>
      </c>
      <c r="H321" s="373"/>
      <c r="I321" s="723"/>
      <c r="J321" s="724"/>
      <c r="K321" s="724"/>
      <c r="L321" s="390"/>
      <c r="M321" s="391" t="s">
        <v>109</v>
      </c>
      <c r="N321" s="390"/>
      <c r="O321" s="392">
        <f t="shared" si="25"/>
        <v>0</v>
      </c>
    </row>
    <row r="322" spans="1:15" ht="20.149999999999999" customHeight="1">
      <c r="A322" s="723"/>
      <c r="B322" s="724"/>
      <c r="C322" s="724"/>
      <c r="D322" s="390"/>
      <c r="E322" s="391" t="s">
        <v>109</v>
      </c>
      <c r="F322" s="390"/>
      <c r="G322" s="392">
        <f t="shared" si="24"/>
        <v>0</v>
      </c>
      <c r="H322" s="373"/>
      <c r="I322" s="723"/>
      <c r="J322" s="724"/>
      <c r="K322" s="724"/>
      <c r="L322" s="390"/>
      <c r="M322" s="391" t="s">
        <v>109</v>
      </c>
      <c r="N322" s="390"/>
      <c r="O322" s="392">
        <f t="shared" si="25"/>
        <v>0</v>
      </c>
    </row>
    <row r="323" spans="1:15" ht="20.149999999999999" customHeight="1">
      <c r="A323" s="723"/>
      <c r="B323" s="724"/>
      <c r="C323" s="724"/>
      <c r="D323" s="390"/>
      <c r="E323" s="391" t="s">
        <v>109</v>
      </c>
      <c r="F323" s="390"/>
      <c r="G323" s="392">
        <f t="shared" si="24"/>
        <v>0</v>
      </c>
      <c r="H323" s="373"/>
      <c r="I323" s="723"/>
      <c r="J323" s="724"/>
      <c r="K323" s="724"/>
      <c r="L323" s="390"/>
      <c r="M323" s="391" t="s">
        <v>109</v>
      </c>
      <c r="N323" s="390"/>
      <c r="O323" s="392">
        <f t="shared" si="25"/>
        <v>0</v>
      </c>
    </row>
    <row r="324" spans="1:15" ht="20.149999999999999" customHeight="1">
      <c r="A324" s="723"/>
      <c r="B324" s="724"/>
      <c r="C324" s="724"/>
      <c r="D324" s="390"/>
      <c r="E324" s="391" t="s">
        <v>109</v>
      </c>
      <c r="F324" s="390"/>
      <c r="G324" s="392">
        <f t="shared" si="24"/>
        <v>0</v>
      </c>
      <c r="H324" s="373"/>
      <c r="I324" s="723"/>
      <c r="J324" s="724"/>
      <c r="K324" s="724"/>
      <c r="L324" s="390"/>
      <c r="M324" s="391" t="s">
        <v>109</v>
      </c>
      <c r="N324" s="390"/>
      <c r="O324" s="392">
        <f t="shared" si="25"/>
        <v>0</v>
      </c>
    </row>
    <row r="325" spans="1:15" ht="20.149999999999999" customHeight="1">
      <c r="A325" s="723"/>
      <c r="B325" s="724"/>
      <c r="C325" s="724"/>
      <c r="D325" s="390"/>
      <c r="E325" s="391" t="s">
        <v>109</v>
      </c>
      <c r="F325" s="390"/>
      <c r="G325" s="392">
        <f t="shared" si="24"/>
        <v>0</v>
      </c>
      <c r="H325" s="373"/>
      <c r="I325" s="723"/>
      <c r="J325" s="724"/>
      <c r="K325" s="724"/>
      <c r="L325" s="390"/>
      <c r="M325" s="391" t="s">
        <v>109</v>
      </c>
      <c r="N325" s="390"/>
      <c r="O325" s="392">
        <f t="shared" si="25"/>
        <v>0</v>
      </c>
    </row>
    <row r="326" spans="1:15" ht="20.149999999999999" customHeight="1">
      <c r="A326" s="723"/>
      <c r="B326" s="724"/>
      <c r="C326" s="724"/>
      <c r="D326" s="390"/>
      <c r="E326" s="391" t="s">
        <v>109</v>
      </c>
      <c r="F326" s="390"/>
      <c r="G326" s="392">
        <f t="shared" si="24"/>
        <v>0</v>
      </c>
      <c r="H326" s="373"/>
      <c r="I326" s="723"/>
      <c r="J326" s="724"/>
      <c r="K326" s="724"/>
      <c r="L326" s="390"/>
      <c r="M326" s="391" t="s">
        <v>109</v>
      </c>
      <c r="N326" s="390"/>
      <c r="O326" s="392">
        <f t="shared" si="25"/>
        <v>0</v>
      </c>
    </row>
    <row r="327" spans="1:15" ht="20.149999999999999" customHeight="1">
      <c r="A327" s="723"/>
      <c r="B327" s="724"/>
      <c r="C327" s="724"/>
      <c r="D327" s="390"/>
      <c r="E327" s="391" t="s">
        <v>109</v>
      </c>
      <c r="F327" s="390"/>
      <c r="G327" s="392">
        <f t="shared" si="24"/>
        <v>0</v>
      </c>
      <c r="H327" s="373"/>
      <c r="I327" s="723"/>
      <c r="J327" s="724"/>
      <c r="K327" s="724"/>
      <c r="L327" s="390"/>
      <c r="M327" s="391" t="s">
        <v>109</v>
      </c>
      <c r="N327" s="390"/>
      <c r="O327" s="392">
        <f t="shared" si="25"/>
        <v>0</v>
      </c>
    </row>
    <row r="328" spans="1:15" ht="20.149999999999999" customHeight="1">
      <c r="A328" s="727" t="s">
        <v>141</v>
      </c>
      <c r="B328" s="728"/>
      <c r="C328" s="729"/>
      <c r="D328" s="393"/>
      <c r="E328" s="394" t="s">
        <v>109</v>
      </c>
      <c r="F328" s="395"/>
      <c r="G328" s="396">
        <f>D328*F328</f>
        <v>0</v>
      </c>
      <c r="H328" s="373"/>
      <c r="I328" s="727" t="s">
        <v>141</v>
      </c>
      <c r="J328" s="728"/>
      <c r="K328" s="729"/>
      <c r="L328" s="393"/>
      <c r="M328" s="394" t="s">
        <v>109</v>
      </c>
      <c r="N328" s="395"/>
      <c r="O328" s="396">
        <f>L328*N328</f>
        <v>0</v>
      </c>
    </row>
    <row r="329" spans="1:15" ht="20.149999999999999" customHeight="1">
      <c r="A329" s="730" t="s">
        <v>142</v>
      </c>
      <c r="B329" s="731"/>
      <c r="C329" s="731"/>
      <c r="D329" s="731"/>
      <c r="E329" s="731"/>
      <c r="F329" s="732"/>
      <c r="G329" s="397">
        <f>SUM(G318:G328)</f>
        <v>0</v>
      </c>
      <c r="H329" s="373"/>
      <c r="I329" s="730" t="s">
        <v>142</v>
      </c>
      <c r="J329" s="731"/>
      <c r="K329" s="731"/>
      <c r="L329" s="731"/>
      <c r="M329" s="731"/>
      <c r="N329" s="732"/>
      <c r="O329" s="397">
        <f>SUM(O318:O328)</f>
        <v>0</v>
      </c>
    </row>
    <row r="330" spans="1:15" ht="20.149999999999999" customHeight="1">
      <c r="A330" s="733" t="s">
        <v>375</v>
      </c>
      <c r="B330" s="734"/>
      <c r="C330" s="734"/>
      <c r="D330" s="734"/>
      <c r="E330" s="734"/>
      <c r="F330" s="734"/>
      <c r="G330" s="399"/>
      <c r="H330" s="373"/>
      <c r="I330" s="733" t="s">
        <v>375</v>
      </c>
      <c r="J330" s="734"/>
      <c r="K330" s="734"/>
      <c r="L330" s="734"/>
      <c r="M330" s="734"/>
      <c r="N330" s="734"/>
      <c r="O330" s="399"/>
    </row>
    <row r="331" spans="1:15" ht="20.149999999999999" customHeight="1">
      <c r="A331" s="725" t="s">
        <v>108</v>
      </c>
      <c r="B331" s="726"/>
      <c r="C331" s="726"/>
      <c r="D331" s="726"/>
      <c r="E331" s="726"/>
      <c r="F331" s="726"/>
      <c r="G331" s="397">
        <f>G329+G330</f>
        <v>0</v>
      </c>
      <c r="H331" s="373"/>
      <c r="I331" s="725" t="s">
        <v>108</v>
      </c>
      <c r="J331" s="726"/>
      <c r="K331" s="726"/>
      <c r="L331" s="726"/>
      <c r="M331" s="726"/>
      <c r="N331" s="726"/>
      <c r="O331" s="397">
        <f>O329+O330</f>
        <v>0</v>
      </c>
    </row>
    <row r="333" spans="1:15" ht="20.149999999999999" customHeight="1">
      <c r="A333" s="762" t="s">
        <v>124</v>
      </c>
      <c r="B333" s="763"/>
      <c r="C333" s="768"/>
      <c r="D333" s="768"/>
      <c r="E333" s="768"/>
      <c r="F333" s="768"/>
      <c r="G333" s="769"/>
      <c r="H333" s="373"/>
      <c r="I333" s="762" t="s">
        <v>124</v>
      </c>
      <c r="J333" s="763"/>
      <c r="K333" s="768"/>
      <c r="L333" s="768"/>
      <c r="M333" s="768"/>
      <c r="N333" s="768"/>
      <c r="O333" s="769"/>
    </row>
    <row r="334" spans="1:15" ht="20.149999999999999" customHeight="1">
      <c r="A334" s="754" t="s">
        <v>126</v>
      </c>
      <c r="B334" s="755"/>
      <c r="C334" s="756"/>
      <c r="D334" s="756"/>
      <c r="E334" s="756"/>
      <c r="F334" s="756"/>
      <c r="G334" s="757"/>
      <c r="H334" s="373"/>
      <c r="I334" s="754" t="s">
        <v>126</v>
      </c>
      <c r="J334" s="755"/>
      <c r="K334" s="756"/>
      <c r="L334" s="756"/>
      <c r="M334" s="756"/>
      <c r="N334" s="756"/>
      <c r="O334" s="757"/>
    </row>
    <row r="335" spans="1:15" ht="20.149999999999999" customHeight="1">
      <c r="A335" s="735" t="s">
        <v>127</v>
      </c>
      <c r="B335" s="736"/>
      <c r="C335" s="758"/>
      <c r="D335" s="758"/>
      <c r="E335" s="759"/>
      <c r="F335" s="759"/>
      <c r="G335" s="760"/>
      <c r="H335" s="373"/>
      <c r="I335" s="735" t="s">
        <v>127</v>
      </c>
      <c r="J335" s="736"/>
      <c r="K335" s="758"/>
      <c r="L335" s="758"/>
      <c r="M335" s="759"/>
      <c r="N335" s="759"/>
      <c r="O335" s="760"/>
    </row>
    <row r="336" spans="1:15" ht="20.149999999999999" customHeight="1">
      <c r="A336" s="374" t="s">
        <v>128</v>
      </c>
      <c r="B336" s="726" t="s">
        <v>129</v>
      </c>
      <c r="C336" s="726"/>
      <c r="D336" s="761"/>
      <c r="E336" s="761"/>
      <c r="F336" s="375" t="s">
        <v>3</v>
      </c>
      <c r="G336" s="376"/>
      <c r="H336" s="377"/>
      <c r="I336" s="374" t="s">
        <v>128</v>
      </c>
      <c r="J336" s="726" t="s">
        <v>129</v>
      </c>
      <c r="K336" s="726"/>
      <c r="L336" s="761"/>
      <c r="M336" s="761"/>
      <c r="N336" s="375" t="s">
        <v>3</v>
      </c>
      <c r="O336" s="376"/>
    </row>
    <row r="337" spans="1:15" ht="20.149999999999999" customHeight="1">
      <c r="A337" s="762" t="s">
        <v>130</v>
      </c>
      <c r="B337" s="763"/>
      <c r="C337" s="764">
        <f>C335-D336-G336</f>
        <v>0</v>
      </c>
      <c r="D337" s="765"/>
      <c r="E337" s="766" t="s">
        <v>131</v>
      </c>
      <c r="F337" s="767"/>
      <c r="G337" s="378" t="str">
        <f>IF(C337*C338=0,"",C337*C338)</f>
        <v/>
      </c>
      <c r="H337" s="373"/>
      <c r="I337" s="762" t="s">
        <v>130</v>
      </c>
      <c r="J337" s="763"/>
      <c r="K337" s="764">
        <f>K335-L336-O336</f>
        <v>0</v>
      </c>
      <c r="L337" s="765"/>
      <c r="M337" s="766" t="s">
        <v>131</v>
      </c>
      <c r="N337" s="767"/>
      <c r="O337" s="378" t="str">
        <f>IF(K337*K338=0,"",K337*K338)</f>
        <v/>
      </c>
    </row>
    <row r="338" spans="1:15" ht="20.149999999999999" customHeight="1">
      <c r="A338" s="735" t="s">
        <v>132</v>
      </c>
      <c r="B338" s="736"/>
      <c r="C338" s="737"/>
      <c r="D338" s="738"/>
      <c r="E338" s="379"/>
      <c r="F338" s="380"/>
      <c r="G338" s="381"/>
      <c r="H338" s="373"/>
      <c r="I338" s="735" t="s">
        <v>132</v>
      </c>
      <c r="J338" s="736"/>
      <c r="K338" s="737"/>
      <c r="L338" s="738"/>
      <c r="M338" s="379"/>
      <c r="N338" s="380"/>
      <c r="O338" s="381"/>
    </row>
    <row r="339" spans="1:15" ht="20.149999999999999" customHeight="1">
      <c r="A339" s="725" t="s">
        <v>133</v>
      </c>
      <c r="B339" s="726"/>
      <c r="C339" s="739" t="str">
        <f>IF(G337="","",SUM(F343:F352))</f>
        <v/>
      </c>
      <c r="D339" s="740"/>
      <c r="E339" s="741" t="s">
        <v>134</v>
      </c>
      <c r="F339" s="742"/>
      <c r="G339" s="382" t="str">
        <f>IF(G337="","",C339/G337)</f>
        <v/>
      </c>
      <c r="H339" s="373"/>
      <c r="I339" s="725" t="s">
        <v>133</v>
      </c>
      <c r="J339" s="726"/>
      <c r="K339" s="739" t="str">
        <f>IF(O337="","",SUM(N343:N352))</f>
        <v/>
      </c>
      <c r="L339" s="740"/>
      <c r="M339" s="741" t="s">
        <v>134</v>
      </c>
      <c r="N339" s="742"/>
      <c r="O339" s="382" t="str">
        <f>IF(O337="","",K339/O337)</f>
        <v/>
      </c>
    </row>
    <row r="340" spans="1:15" ht="20.149999999999999" customHeight="1">
      <c r="A340" s="748" t="s">
        <v>135</v>
      </c>
      <c r="B340" s="749"/>
      <c r="C340" s="750" t="str">
        <f>IF(G337="","",SUM(F343:F353))</f>
        <v/>
      </c>
      <c r="D340" s="751"/>
      <c r="E340" s="752" t="s">
        <v>136</v>
      </c>
      <c r="F340" s="753"/>
      <c r="G340" s="383" t="str">
        <f>IF(G337="","",C340/G337)</f>
        <v/>
      </c>
      <c r="H340" s="373"/>
      <c r="I340" s="748" t="s">
        <v>135</v>
      </c>
      <c r="J340" s="749"/>
      <c r="K340" s="750" t="str">
        <f>IF(O337="","",SUM(N343:N353))</f>
        <v/>
      </c>
      <c r="L340" s="751"/>
      <c r="M340" s="752" t="s">
        <v>136</v>
      </c>
      <c r="N340" s="753"/>
      <c r="O340" s="383" t="str">
        <f>IF(O337="","",K340/O337)</f>
        <v/>
      </c>
    </row>
    <row r="341" spans="1:15" ht="20.149999999999999" customHeight="1">
      <c r="A341" s="743" t="s">
        <v>137</v>
      </c>
      <c r="B341" s="744"/>
      <c r="C341" s="744"/>
      <c r="D341" s="744"/>
      <c r="E341" s="744"/>
      <c r="F341" s="744"/>
      <c r="G341" s="745"/>
      <c r="H341" s="373"/>
      <c r="I341" s="743" t="s">
        <v>137</v>
      </c>
      <c r="J341" s="744"/>
      <c r="K341" s="744"/>
      <c r="L341" s="744"/>
      <c r="M341" s="744"/>
      <c r="N341" s="744"/>
      <c r="O341" s="745"/>
    </row>
    <row r="342" spans="1:15" ht="20.149999999999999" customHeight="1">
      <c r="A342" s="725" t="s">
        <v>138</v>
      </c>
      <c r="B342" s="726"/>
      <c r="C342" s="726"/>
      <c r="D342" s="384" t="s">
        <v>67</v>
      </c>
      <c r="E342" s="384" t="s">
        <v>109</v>
      </c>
      <c r="F342" s="384" t="s">
        <v>139</v>
      </c>
      <c r="G342" s="385" t="s">
        <v>140</v>
      </c>
      <c r="H342" s="373"/>
      <c r="I342" s="725" t="s">
        <v>138</v>
      </c>
      <c r="J342" s="726"/>
      <c r="K342" s="726"/>
      <c r="L342" s="384" t="s">
        <v>67</v>
      </c>
      <c r="M342" s="384" t="s">
        <v>109</v>
      </c>
      <c r="N342" s="384" t="s">
        <v>139</v>
      </c>
      <c r="O342" s="385" t="s">
        <v>140</v>
      </c>
    </row>
    <row r="343" spans="1:15" ht="20.149999999999999" customHeight="1">
      <c r="A343" s="746"/>
      <c r="B343" s="747"/>
      <c r="C343" s="747"/>
      <c r="D343" s="386"/>
      <c r="E343" s="387" t="s">
        <v>109</v>
      </c>
      <c r="F343" s="388"/>
      <c r="G343" s="389">
        <f>D343*F343</f>
        <v>0</v>
      </c>
      <c r="H343" s="373"/>
      <c r="I343" s="746"/>
      <c r="J343" s="747"/>
      <c r="K343" s="747"/>
      <c r="L343" s="386"/>
      <c r="M343" s="387" t="s">
        <v>109</v>
      </c>
      <c r="N343" s="388"/>
      <c r="O343" s="389">
        <f>L343*N343</f>
        <v>0</v>
      </c>
    </row>
    <row r="344" spans="1:15" ht="20.149999999999999" customHeight="1">
      <c r="A344" s="723"/>
      <c r="B344" s="724"/>
      <c r="C344" s="724"/>
      <c r="D344" s="390"/>
      <c r="E344" s="391" t="s">
        <v>109</v>
      </c>
      <c r="F344" s="390"/>
      <c r="G344" s="392">
        <f t="shared" ref="G344:G352" si="26">D344*F344</f>
        <v>0</v>
      </c>
      <c r="H344" s="373"/>
      <c r="I344" s="723"/>
      <c r="J344" s="724"/>
      <c r="K344" s="724"/>
      <c r="L344" s="390"/>
      <c r="M344" s="391" t="s">
        <v>109</v>
      </c>
      <c r="N344" s="390"/>
      <c r="O344" s="392">
        <f t="shared" ref="O344:O352" si="27">L344*N344</f>
        <v>0</v>
      </c>
    </row>
    <row r="345" spans="1:15" ht="20.149999999999999" customHeight="1">
      <c r="A345" s="723"/>
      <c r="B345" s="724"/>
      <c r="C345" s="724"/>
      <c r="D345" s="390"/>
      <c r="E345" s="391" t="s">
        <v>109</v>
      </c>
      <c r="F345" s="390"/>
      <c r="G345" s="392">
        <f t="shared" si="26"/>
        <v>0</v>
      </c>
      <c r="H345" s="373"/>
      <c r="I345" s="723"/>
      <c r="J345" s="724"/>
      <c r="K345" s="724"/>
      <c r="L345" s="390"/>
      <c r="M345" s="391" t="s">
        <v>109</v>
      </c>
      <c r="N345" s="390"/>
      <c r="O345" s="392">
        <f t="shared" si="27"/>
        <v>0</v>
      </c>
    </row>
    <row r="346" spans="1:15" ht="20.149999999999999" customHeight="1">
      <c r="A346" s="723"/>
      <c r="B346" s="724"/>
      <c r="C346" s="724"/>
      <c r="D346" s="390"/>
      <c r="E346" s="391" t="s">
        <v>109</v>
      </c>
      <c r="F346" s="390"/>
      <c r="G346" s="392">
        <f t="shared" si="26"/>
        <v>0</v>
      </c>
      <c r="H346" s="373"/>
      <c r="I346" s="723"/>
      <c r="J346" s="724"/>
      <c r="K346" s="724"/>
      <c r="L346" s="390"/>
      <c r="M346" s="391" t="s">
        <v>109</v>
      </c>
      <c r="N346" s="390"/>
      <c r="O346" s="392">
        <f t="shared" si="27"/>
        <v>0</v>
      </c>
    </row>
    <row r="347" spans="1:15" ht="20.149999999999999" customHeight="1">
      <c r="A347" s="723"/>
      <c r="B347" s="724"/>
      <c r="C347" s="724"/>
      <c r="D347" s="390"/>
      <c r="E347" s="391" t="s">
        <v>109</v>
      </c>
      <c r="F347" s="390"/>
      <c r="G347" s="392">
        <f t="shared" si="26"/>
        <v>0</v>
      </c>
      <c r="H347" s="373"/>
      <c r="I347" s="723"/>
      <c r="J347" s="724"/>
      <c r="K347" s="724"/>
      <c r="L347" s="390"/>
      <c r="M347" s="391" t="s">
        <v>109</v>
      </c>
      <c r="N347" s="390"/>
      <c r="O347" s="392">
        <f t="shared" si="27"/>
        <v>0</v>
      </c>
    </row>
    <row r="348" spans="1:15" ht="20.149999999999999" customHeight="1">
      <c r="A348" s="723"/>
      <c r="B348" s="724"/>
      <c r="C348" s="724"/>
      <c r="D348" s="390"/>
      <c r="E348" s="391" t="s">
        <v>109</v>
      </c>
      <c r="F348" s="390"/>
      <c r="G348" s="392">
        <f t="shared" si="26"/>
        <v>0</v>
      </c>
      <c r="H348" s="373"/>
      <c r="I348" s="723"/>
      <c r="J348" s="724"/>
      <c r="K348" s="724"/>
      <c r="L348" s="390"/>
      <c r="M348" s="391" t="s">
        <v>109</v>
      </c>
      <c r="N348" s="390"/>
      <c r="O348" s="392">
        <f t="shared" si="27"/>
        <v>0</v>
      </c>
    </row>
    <row r="349" spans="1:15" ht="20.149999999999999" customHeight="1">
      <c r="A349" s="723"/>
      <c r="B349" s="724"/>
      <c r="C349" s="724"/>
      <c r="D349" s="390"/>
      <c r="E349" s="391" t="s">
        <v>109</v>
      </c>
      <c r="F349" s="390"/>
      <c r="G349" s="392">
        <f t="shared" si="26"/>
        <v>0</v>
      </c>
      <c r="H349" s="373"/>
      <c r="I349" s="723"/>
      <c r="J349" s="724"/>
      <c r="K349" s="724"/>
      <c r="L349" s="390"/>
      <c r="M349" s="391" t="s">
        <v>109</v>
      </c>
      <c r="N349" s="390"/>
      <c r="O349" s="392">
        <f t="shared" si="27"/>
        <v>0</v>
      </c>
    </row>
    <row r="350" spans="1:15" ht="20.149999999999999" customHeight="1">
      <c r="A350" s="723"/>
      <c r="B350" s="724"/>
      <c r="C350" s="724"/>
      <c r="D350" s="390"/>
      <c r="E350" s="391" t="s">
        <v>109</v>
      </c>
      <c r="F350" s="390"/>
      <c r="G350" s="392">
        <f t="shared" si="26"/>
        <v>0</v>
      </c>
      <c r="H350" s="373"/>
      <c r="I350" s="723"/>
      <c r="J350" s="724"/>
      <c r="K350" s="724"/>
      <c r="L350" s="390"/>
      <c r="M350" s="391" t="s">
        <v>109</v>
      </c>
      <c r="N350" s="390"/>
      <c r="O350" s="392">
        <f t="shared" si="27"/>
        <v>0</v>
      </c>
    </row>
    <row r="351" spans="1:15" ht="20.149999999999999" customHeight="1">
      <c r="A351" s="723"/>
      <c r="B351" s="724"/>
      <c r="C351" s="724"/>
      <c r="D351" s="390"/>
      <c r="E351" s="391" t="s">
        <v>109</v>
      </c>
      <c r="F351" s="390"/>
      <c r="G351" s="392">
        <f t="shared" si="26"/>
        <v>0</v>
      </c>
      <c r="H351" s="373"/>
      <c r="I351" s="723"/>
      <c r="J351" s="724"/>
      <c r="K351" s="724"/>
      <c r="L351" s="390"/>
      <c r="M351" s="391" t="s">
        <v>109</v>
      </c>
      <c r="N351" s="390"/>
      <c r="O351" s="392">
        <f t="shared" si="27"/>
        <v>0</v>
      </c>
    </row>
    <row r="352" spans="1:15" ht="20.149999999999999" customHeight="1">
      <c r="A352" s="723"/>
      <c r="B352" s="724"/>
      <c r="C352" s="724"/>
      <c r="D352" s="390"/>
      <c r="E352" s="391" t="s">
        <v>109</v>
      </c>
      <c r="F352" s="390"/>
      <c r="G352" s="392">
        <f t="shared" si="26"/>
        <v>0</v>
      </c>
      <c r="H352" s="373"/>
      <c r="I352" s="723"/>
      <c r="J352" s="724"/>
      <c r="K352" s="724"/>
      <c r="L352" s="390"/>
      <c r="M352" s="391" t="s">
        <v>109</v>
      </c>
      <c r="N352" s="390"/>
      <c r="O352" s="392">
        <f t="shared" si="27"/>
        <v>0</v>
      </c>
    </row>
    <row r="353" spans="1:15" ht="20.149999999999999" customHeight="1">
      <c r="A353" s="727" t="s">
        <v>141</v>
      </c>
      <c r="B353" s="728"/>
      <c r="C353" s="729"/>
      <c r="D353" s="393"/>
      <c r="E353" s="394" t="s">
        <v>109</v>
      </c>
      <c r="F353" s="395"/>
      <c r="G353" s="396">
        <f>D353*F353</f>
        <v>0</v>
      </c>
      <c r="H353" s="373"/>
      <c r="I353" s="727" t="s">
        <v>141</v>
      </c>
      <c r="J353" s="728"/>
      <c r="K353" s="729"/>
      <c r="L353" s="393"/>
      <c r="M353" s="394" t="s">
        <v>109</v>
      </c>
      <c r="N353" s="395"/>
      <c r="O353" s="396">
        <f>L353*N353</f>
        <v>0</v>
      </c>
    </row>
    <row r="354" spans="1:15" ht="20.149999999999999" customHeight="1">
      <c r="A354" s="730" t="s">
        <v>142</v>
      </c>
      <c r="B354" s="731"/>
      <c r="C354" s="731"/>
      <c r="D354" s="731"/>
      <c r="E354" s="731"/>
      <c r="F354" s="732"/>
      <c r="G354" s="397">
        <f>SUM(G343:G353)</f>
        <v>0</v>
      </c>
      <c r="H354" s="373"/>
      <c r="I354" s="730" t="s">
        <v>142</v>
      </c>
      <c r="J354" s="731"/>
      <c r="K354" s="731"/>
      <c r="L354" s="731"/>
      <c r="M354" s="731"/>
      <c r="N354" s="732"/>
      <c r="O354" s="397">
        <f>SUM(O343:O353)</f>
        <v>0</v>
      </c>
    </row>
    <row r="355" spans="1:15" ht="20.149999999999999" customHeight="1">
      <c r="A355" s="733" t="s">
        <v>375</v>
      </c>
      <c r="B355" s="734"/>
      <c r="C355" s="734"/>
      <c r="D355" s="734"/>
      <c r="E355" s="734"/>
      <c r="F355" s="734"/>
      <c r="G355" s="399"/>
      <c r="H355" s="373"/>
      <c r="I355" s="733" t="s">
        <v>375</v>
      </c>
      <c r="J355" s="734"/>
      <c r="K355" s="734"/>
      <c r="L355" s="734"/>
      <c r="M355" s="734"/>
      <c r="N355" s="734"/>
      <c r="O355" s="399"/>
    </row>
    <row r="356" spans="1:15" ht="20.149999999999999" customHeight="1">
      <c r="A356" s="725" t="s">
        <v>108</v>
      </c>
      <c r="B356" s="726"/>
      <c r="C356" s="726"/>
      <c r="D356" s="726"/>
      <c r="E356" s="726"/>
      <c r="F356" s="726"/>
      <c r="G356" s="397">
        <f>G354+G355</f>
        <v>0</v>
      </c>
      <c r="H356" s="373"/>
      <c r="I356" s="725" t="s">
        <v>108</v>
      </c>
      <c r="J356" s="726"/>
      <c r="K356" s="726"/>
      <c r="L356" s="726"/>
      <c r="M356" s="726"/>
      <c r="N356" s="726"/>
      <c r="O356" s="397">
        <f>O354+O355</f>
        <v>0</v>
      </c>
    </row>
    <row r="358" spans="1:15" ht="20.149999999999999" customHeight="1">
      <c r="A358" s="762" t="s">
        <v>124</v>
      </c>
      <c r="B358" s="763"/>
      <c r="C358" s="768"/>
      <c r="D358" s="768"/>
      <c r="E358" s="768"/>
      <c r="F358" s="768"/>
      <c r="G358" s="769"/>
      <c r="H358" s="373"/>
      <c r="I358" s="762" t="s">
        <v>124</v>
      </c>
      <c r="J358" s="763"/>
      <c r="K358" s="768"/>
      <c r="L358" s="768"/>
      <c r="M358" s="768"/>
      <c r="N358" s="768"/>
      <c r="O358" s="769"/>
    </row>
    <row r="359" spans="1:15" ht="20.149999999999999" customHeight="1">
      <c r="A359" s="754" t="s">
        <v>126</v>
      </c>
      <c r="B359" s="755"/>
      <c r="C359" s="756"/>
      <c r="D359" s="756"/>
      <c r="E359" s="756"/>
      <c r="F359" s="756"/>
      <c r="G359" s="757"/>
      <c r="H359" s="373"/>
      <c r="I359" s="754" t="s">
        <v>126</v>
      </c>
      <c r="J359" s="755"/>
      <c r="K359" s="756"/>
      <c r="L359" s="756"/>
      <c r="M359" s="756"/>
      <c r="N359" s="756"/>
      <c r="O359" s="757"/>
    </row>
    <row r="360" spans="1:15" ht="20.149999999999999" customHeight="1">
      <c r="A360" s="735" t="s">
        <v>127</v>
      </c>
      <c r="B360" s="736"/>
      <c r="C360" s="758"/>
      <c r="D360" s="758"/>
      <c r="E360" s="759"/>
      <c r="F360" s="759"/>
      <c r="G360" s="760"/>
      <c r="H360" s="373"/>
      <c r="I360" s="735" t="s">
        <v>127</v>
      </c>
      <c r="J360" s="736"/>
      <c r="K360" s="758"/>
      <c r="L360" s="758"/>
      <c r="M360" s="759"/>
      <c r="N360" s="759"/>
      <c r="O360" s="760"/>
    </row>
    <row r="361" spans="1:15" ht="20.149999999999999" customHeight="1">
      <c r="A361" s="374" t="s">
        <v>128</v>
      </c>
      <c r="B361" s="726" t="s">
        <v>129</v>
      </c>
      <c r="C361" s="726"/>
      <c r="D361" s="761"/>
      <c r="E361" s="761"/>
      <c r="F361" s="375" t="s">
        <v>3</v>
      </c>
      <c r="G361" s="376"/>
      <c r="H361" s="377"/>
      <c r="I361" s="374" t="s">
        <v>128</v>
      </c>
      <c r="J361" s="726" t="s">
        <v>129</v>
      </c>
      <c r="K361" s="726"/>
      <c r="L361" s="761"/>
      <c r="M361" s="761"/>
      <c r="N361" s="375" t="s">
        <v>3</v>
      </c>
      <c r="O361" s="376"/>
    </row>
    <row r="362" spans="1:15" ht="20.149999999999999" customHeight="1">
      <c r="A362" s="762" t="s">
        <v>130</v>
      </c>
      <c r="B362" s="763"/>
      <c r="C362" s="764">
        <f>C360-D361-G361</f>
        <v>0</v>
      </c>
      <c r="D362" s="765"/>
      <c r="E362" s="766" t="s">
        <v>131</v>
      </c>
      <c r="F362" s="767"/>
      <c r="G362" s="378" t="str">
        <f>IF(C362*C363=0,"",C362*C363)</f>
        <v/>
      </c>
      <c r="H362" s="373"/>
      <c r="I362" s="762" t="s">
        <v>130</v>
      </c>
      <c r="J362" s="763"/>
      <c r="K362" s="764">
        <f>K360-L361-O361</f>
        <v>0</v>
      </c>
      <c r="L362" s="765"/>
      <c r="M362" s="766" t="s">
        <v>131</v>
      </c>
      <c r="N362" s="767"/>
      <c r="O362" s="378" t="str">
        <f>IF(K362*K363=0,"",K362*K363)</f>
        <v/>
      </c>
    </row>
    <row r="363" spans="1:15" ht="20.149999999999999" customHeight="1">
      <c r="A363" s="735" t="s">
        <v>132</v>
      </c>
      <c r="B363" s="736"/>
      <c r="C363" s="737"/>
      <c r="D363" s="738"/>
      <c r="E363" s="379"/>
      <c r="F363" s="380"/>
      <c r="G363" s="381"/>
      <c r="H363" s="373"/>
      <c r="I363" s="735" t="s">
        <v>132</v>
      </c>
      <c r="J363" s="736"/>
      <c r="K363" s="737"/>
      <c r="L363" s="738"/>
      <c r="M363" s="379"/>
      <c r="N363" s="380"/>
      <c r="O363" s="381"/>
    </row>
    <row r="364" spans="1:15" ht="20.149999999999999" customHeight="1">
      <c r="A364" s="725" t="s">
        <v>133</v>
      </c>
      <c r="B364" s="726"/>
      <c r="C364" s="739" t="str">
        <f>IF(G362="","",SUM(F368:F377))</f>
        <v/>
      </c>
      <c r="D364" s="740"/>
      <c r="E364" s="741" t="s">
        <v>134</v>
      </c>
      <c r="F364" s="742"/>
      <c r="G364" s="382" t="str">
        <f>IF(G362="","",C364/G362)</f>
        <v/>
      </c>
      <c r="H364" s="373"/>
      <c r="I364" s="725" t="s">
        <v>133</v>
      </c>
      <c r="J364" s="726"/>
      <c r="K364" s="739" t="str">
        <f>IF(O362="","",SUM(N368:N377))</f>
        <v/>
      </c>
      <c r="L364" s="740"/>
      <c r="M364" s="741" t="s">
        <v>134</v>
      </c>
      <c r="N364" s="742"/>
      <c r="O364" s="382" t="str">
        <f>IF(O362="","",K364/O362)</f>
        <v/>
      </c>
    </row>
    <row r="365" spans="1:15" ht="20.149999999999999" customHeight="1">
      <c r="A365" s="748" t="s">
        <v>135</v>
      </c>
      <c r="B365" s="749"/>
      <c r="C365" s="750" t="str">
        <f>IF(G362="","",SUM(F368:F378))</f>
        <v/>
      </c>
      <c r="D365" s="751"/>
      <c r="E365" s="752" t="s">
        <v>136</v>
      </c>
      <c r="F365" s="753"/>
      <c r="G365" s="383" t="str">
        <f>IF(G362="","",C365/G362)</f>
        <v/>
      </c>
      <c r="H365" s="373"/>
      <c r="I365" s="748" t="s">
        <v>135</v>
      </c>
      <c r="J365" s="749"/>
      <c r="K365" s="750" t="str">
        <f>IF(O362="","",SUM(N368:N378))</f>
        <v/>
      </c>
      <c r="L365" s="751"/>
      <c r="M365" s="752" t="s">
        <v>136</v>
      </c>
      <c r="N365" s="753"/>
      <c r="O365" s="383" t="str">
        <f>IF(O362="","",K365/O362)</f>
        <v/>
      </c>
    </row>
    <row r="366" spans="1:15" ht="20.149999999999999" customHeight="1">
      <c r="A366" s="743" t="s">
        <v>137</v>
      </c>
      <c r="B366" s="744"/>
      <c r="C366" s="744"/>
      <c r="D366" s="744"/>
      <c r="E366" s="744"/>
      <c r="F366" s="744"/>
      <c r="G366" s="745"/>
      <c r="H366" s="373"/>
      <c r="I366" s="743" t="s">
        <v>137</v>
      </c>
      <c r="J366" s="744"/>
      <c r="K366" s="744"/>
      <c r="L366" s="744"/>
      <c r="M366" s="744"/>
      <c r="N366" s="744"/>
      <c r="O366" s="745"/>
    </row>
    <row r="367" spans="1:15" ht="20.149999999999999" customHeight="1">
      <c r="A367" s="725" t="s">
        <v>138</v>
      </c>
      <c r="B367" s="726"/>
      <c r="C367" s="726"/>
      <c r="D367" s="384" t="s">
        <v>67</v>
      </c>
      <c r="E367" s="384" t="s">
        <v>109</v>
      </c>
      <c r="F367" s="384" t="s">
        <v>139</v>
      </c>
      <c r="G367" s="385" t="s">
        <v>140</v>
      </c>
      <c r="H367" s="373"/>
      <c r="I367" s="725" t="s">
        <v>138</v>
      </c>
      <c r="J367" s="726"/>
      <c r="K367" s="726"/>
      <c r="L367" s="384" t="s">
        <v>67</v>
      </c>
      <c r="M367" s="384" t="s">
        <v>109</v>
      </c>
      <c r="N367" s="384" t="s">
        <v>139</v>
      </c>
      <c r="O367" s="385" t="s">
        <v>140</v>
      </c>
    </row>
    <row r="368" spans="1:15" ht="20.149999999999999" customHeight="1">
      <c r="A368" s="746"/>
      <c r="B368" s="747"/>
      <c r="C368" s="747"/>
      <c r="D368" s="386"/>
      <c r="E368" s="387" t="s">
        <v>109</v>
      </c>
      <c r="F368" s="388"/>
      <c r="G368" s="389">
        <f>D368*F368</f>
        <v>0</v>
      </c>
      <c r="H368" s="373"/>
      <c r="I368" s="746"/>
      <c r="J368" s="747"/>
      <c r="K368" s="747"/>
      <c r="L368" s="386"/>
      <c r="M368" s="387" t="s">
        <v>109</v>
      </c>
      <c r="N368" s="388"/>
      <c r="O368" s="389">
        <f>L368*N368</f>
        <v>0</v>
      </c>
    </row>
    <row r="369" spans="1:15" ht="20.149999999999999" customHeight="1">
      <c r="A369" s="723"/>
      <c r="B369" s="724"/>
      <c r="C369" s="724"/>
      <c r="D369" s="390"/>
      <c r="E369" s="391" t="s">
        <v>109</v>
      </c>
      <c r="F369" s="390"/>
      <c r="G369" s="392">
        <f t="shared" ref="G369:G377" si="28">D369*F369</f>
        <v>0</v>
      </c>
      <c r="H369" s="373"/>
      <c r="I369" s="723"/>
      <c r="J369" s="724"/>
      <c r="K369" s="724"/>
      <c r="L369" s="390"/>
      <c r="M369" s="391" t="s">
        <v>109</v>
      </c>
      <c r="N369" s="390"/>
      <c r="O369" s="392">
        <f t="shared" ref="O369:O377" si="29">L369*N369</f>
        <v>0</v>
      </c>
    </row>
    <row r="370" spans="1:15" ht="20.149999999999999" customHeight="1">
      <c r="A370" s="723"/>
      <c r="B370" s="724"/>
      <c r="C370" s="724"/>
      <c r="D370" s="390"/>
      <c r="E370" s="391" t="s">
        <v>109</v>
      </c>
      <c r="F370" s="390"/>
      <c r="G370" s="392">
        <f t="shared" si="28"/>
        <v>0</v>
      </c>
      <c r="H370" s="373"/>
      <c r="I370" s="723"/>
      <c r="J370" s="724"/>
      <c r="K370" s="724"/>
      <c r="L370" s="390"/>
      <c r="M370" s="391" t="s">
        <v>109</v>
      </c>
      <c r="N370" s="390"/>
      <c r="O370" s="392">
        <f t="shared" si="29"/>
        <v>0</v>
      </c>
    </row>
    <row r="371" spans="1:15" ht="20.149999999999999" customHeight="1">
      <c r="A371" s="723"/>
      <c r="B371" s="724"/>
      <c r="C371" s="724"/>
      <c r="D371" s="390"/>
      <c r="E371" s="391" t="s">
        <v>109</v>
      </c>
      <c r="F371" s="390"/>
      <c r="G371" s="392">
        <f t="shared" si="28"/>
        <v>0</v>
      </c>
      <c r="H371" s="373"/>
      <c r="I371" s="723"/>
      <c r="J371" s="724"/>
      <c r="K371" s="724"/>
      <c r="L371" s="390"/>
      <c r="M371" s="391" t="s">
        <v>109</v>
      </c>
      <c r="N371" s="390"/>
      <c r="O371" s="392">
        <f t="shared" si="29"/>
        <v>0</v>
      </c>
    </row>
    <row r="372" spans="1:15" ht="20.149999999999999" customHeight="1">
      <c r="A372" s="723"/>
      <c r="B372" s="724"/>
      <c r="C372" s="724"/>
      <c r="D372" s="390"/>
      <c r="E372" s="391" t="s">
        <v>109</v>
      </c>
      <c r="F372" s="390"/>
      <c r="G372" s="392">
        <f t="shared" si="28"/>
        <v>0</v>
      </c>
      <c r="H372" s="373"/>
      <c r="I372" s="723"/>
      <c r="J372" s="724"/>
      <c r="K372" s="724"/>
      <c r="L372" s="390"/>
      <c r="M372" s="391" t="s">
        <v>109</v>
      </c>
      <c r="N372" s="390"/>
      <c r="O372" s="392">
        <f t="shared" si="29"/>
        <v>0</v>
      </c>
    </row>
    <row r="373" spans="1:15" ht="20.149999999999999" customHeight="1">
      <c r="A373" s="723"/>
      <c r="B373" s="724"/>
      <c r="C373" s="724"/>
      <c r="D373" s="390"/>
      <c r="E373" s="391" t="s">
        <v>109</v>
      </c>
      <c r="F373" s="390"/>
      <c r="G373" s="392">
        <f t="shared" si="28"/>
        <v>0</v>
      </c>
      <c r="H373" s="373"/>
      <c r="I373" s="723"/>
      <c r="J373" s="724"/>
      <c r="K373" s="724"/>
      <c r="L373" s="390"/>
      <c r="M373" s="391" t="s">
        <v>109</v>
      </c>
      <c r="N373" s="390"/>
      <c r="O373" s="392">
        <f t="shared" si="29"/>
        <v>0</v>
      </c>
    </row>
    <row r="374" spans="1:15" ht="20.149999999999999" customHeight="1">
      <c r="A374" s="723"/>
      <c r="B374" s="724"/>
      <c r="C374" s="724"/>
      <c r="D374" s="390"/>
      <c r="E374" s="391" t="s">
        <v>109</v>
      </c>
      <c r="F374" s="390"/>
      <c r="G374" s="392">
        <f t="shared" si="28"/>
        <v>0</v>
      </c>
      <c r="H374" s="373"/>
      <c r="I374" s="723"/>
      <c r="J374" s="724"/>
      <c r="K374" s="724"/>
      <c r="L374" s="390"/>
      <c r="M374" s="391" t="s">
        <v>109</v>
      </c>
      <c r="N374" s="390"/>
      <c r="O374" s="392">
        <f t="shared" si="29"/>
        <v>0</v>
      </c>
    </row>
    <row r="375" spans="1:15" ht="20.149999999999999" customHeight="1">
      <c r="A375" s="723"/>
      <c r="B375" s="724"/>
      <c r="C375" s="724"/>
      <c r="D375" s="390"/>
      <c r="E375" s="391" t="s">
        <v>109</v>
      </c>
      <c r="F375" s="390"/>
      <c r="G375" s="392">
        <f t="shared" si="28"/>
        <v>0</v>
      </c>
      <c r="H375" s="373"/>
      <c r="I375" s="723"/>
      <c r="J375" s="724"/>
      <c r="K375" s="724"/>
      <c r="L375" s="390"/>
      <c r="M375" s="391" t="s">
        <v>109</v>
      </c>
      <c r="N375" s="390"/>
      <c r="O375" s="392">
        <f t="shared" si="29"/>
        <v>0</v>
      </c>
    </row>
    <row r="376" spans="1:15" ht="20.149999999999999" customHeight="1">
      <c r="A376" s="723"/>
      <c r="B376" s="724"/>
      <c r="C376" s="724"/>
      <c r="D376" s="390"/>
      <c r="E376" s="391" t="s">
        <v>109</v>
      </c>
      <c r="F376" s="390"/>
      <c r="G376" s="392">
        <f t="shared" si="28"/>
        <v>0</v>
      </c>
      <c r="H376" s="373"/>
      <c r="I376" s="723"/>
      <c r="J376" s="724"/>
      <c r="K376" s="724"/>
      <c r="L376" s="390"/>
      <c r="M376" s="391" t="s">
        <v>109</v>
      </c>
      <c r="N376" s="390"/>
      <c r="O376" s="392">
        <f t="shared" si="29"/>
        <v>0</v>
      </c>
    </row>
    <row r="377" spans="1:15" ht="20.149999999999999" customHeight="1">
      <c r="A377" s="723"/>
      <c r="B377" s="724"/>
      <c r="C377" s="724"/>
      <c r="D377" s="390"/>
      <c r="E377" s="391" t="s">
        <v>109</v>
      </c>
      <c r="F377" s="390"/>
      <c r="G377" s="392">
        <f t="shared" si="28"/>
        <v>0</v>
      </c>
      <c r="H377" s="373"/>
      <c r="I377" s="723"/>
      <c r="J377" s="724"/>
      <c r="K377" s="724"/>
      <c r="L377" s="390"/>
      <c r="M377" s="391" t="s">
        <v>109</v>
      </c>
      <c r="N377" s="390"/>
      <c r="O377" s="392">
        <f t="shared" si="29"/>
        <v>0</v>
      </c>
    </row>
    <row r="378" spans="1:15" ht="20.149999999999999" customHeight="1">
      <c r="A378" s="727" t="s">
        <v>141</v>
      </c>
      <c r="B378" s="728"/>
      <c r="C378" s="729"/>
      <c r="D378" s="393"/>
      <c r="E378" s="394" t="s">
        <v>109</v>
      </c>
      <c r="F378" s="395"/>
      <c r="G378" s="396">
        <f>D378*F378</f>
        <v>0</v>
      </c>
      <c r="H378" s="373"/>
      <c r="I378" s="727" t="s">
        <v>141</v>
      </c>
      <c r="J378" s="728"/>
      <c r="K378" s="729"/>
      <c r="L378" s="393"/>
      <c r="M378" s="394" t="s">
        <v>109</v>
      </c>
      <c r="N378" s="395"/>
      <c r="O378" s="396">
        <f>L378*N378</f>
        <v>0</v>
      </c>
    </row>
    <row r="379" spans="1:15" ht="20.149999999999999" customHeight="1">
      <c r="A379" s="730" t="s">
        <v>142</v>
      </c>
      <c r="B379" s="731"/>
      <c r="C379" s="731"/>
      <c r="D379" s="731"/>
      <c r="E379" s="731"/>
      <c r="F379" s="732"/>
      <c r="G379" s="397">
        <f>SUM(G368:G378)</f>
        <v>0</v>
      </c>
      <c r="H379" s="373"/>
      <c r="I379" s="730" t="s">
        <v>142</v>
      </c>
      <c r="J379" s="731"/>
      <c r="K379" s="731"/>
      <c r="L379" s="731"/>
      <c r="M379" s="731"/>
      <c r="N379" s="732"/>
      <c r="O379" s="397">
        <f>SUM(O368:O378)</f>
        <v>0</v>
      </c>
    </row>
    <row r="380" spans="1:15" ht="20.149999999999999" customHeight="1">
      <c r="A380" s="733" t="s">
        <v>375</v>
      </c>
      <c r="B380" s="734"/>
      <c r="C380" s="734"/>
      <c r="D380" s="734"/>
      <c r="E380" s="734"/>
      <c r="F380" s="734"/>
      <c r="G380" s="399"/>
      <c r="H380" s="373"/>
      <c r="I380" s="733" t="s">
        <v>375</v>
      </c>
      <c r="J380" s="734"/>
      <c r="K380" s="734"/>
      <c r="L380" s="734"/>
      <c r="M380" s="734"/>
      <c r="N380" s="734"/>
      <c r="O380" s="399"/>
    </row>
    <row r="381" spans="1:15" ht="20.149999999999999" customHeight="1">
      <c r="A381" s="725" t="s">
        <v>108</v>
      </c>
      <c r="B381" s="726"/>
      <c r="C381" s="726"/>
      <c r="D381" s="726"/>
      <c r="E381" s="726"/>
      <c r="F381" s="726"/>
      <c r="G381" s="397">
        <f>G379+G380</f>
        <v>0</v>
      </c>
      <c r="H381" s="373"/>
      <c r="I381" s="725" t="s">
        <v>108</v>
      </c>
      <c r="J381" s="726"/>
      <c r="K381" s="726"/>
      <c r="L381" s="726"/>
      <c r="M381" s="726"/>
      <c r="N381" s="726"/>
      <c r="O381" s="397">
        <f>O379+O380</f>
        <v>0</v>
      </c>
    </row>
    <row r="383" spans="1:15" ht="20.149999999999999" customHeight="1">
      <c r="A383" s="762" t="s">
        <v>124</v>
      </c>
      <c r="B383" s="763"/>
      <c r="C383" s="768"/>
      <c r="D383" s="768"/>
      <c r="E383" s="768"/>
      <c r="F383" s="768"/>
      <c r="G383" s="769"/>
      <c r="H383" s="373"/>
      <c r="I383" s="762" t="s">
        <v>124</v>
      </c>
      <c r="J383" s="763"/>
      <c r="K383" s="768"/>
      <c r="L383" s="768"/>
      <c r="M383" s="768"/>
      <c r="N383" s="768"/>
      <c r="O383" s="769"/>
    </row>
    <row r="384" spans="1:15" ht="20.149999999999999" customHeight="1">
      <c r="A384" s="754" t="s">
        <v>126</v>
      </c>
      <c r="B384" s="755"/>
      <c r="C384" s="756"/>
      <c r="D384" s="756"/>
      <c r="E384" s="756"/>
      <c r="F384" s="756"/>
      <c r="G384" s="757"/>
      <c r="H384" s="373"/>
      <c r="I384" s="754" t="s">
        <v>126</v>
      </c>
      <c r="J384" s="755"/>
      <c r="K384" s="756"/>
      <c r="L384" s="756"/>
      <c r="M384" s="756"/>
      <c r="N384" s="756"/>
      <c r="O384" s="757"/>
    </row>
    <row r="385" spans="1:15" ht="20.149999999999999" customHeight="1">
      <c r="A385" s="735" t="s">
        <v>127</v>
      </c>
      <c r="B385" s="736"/>
      <c r="C385" s="758"/>
      <c r="D385" s="758"/>
      <c r="E385" s="759"/>
      <c r="F385" s="759"/>
      <c r="G385" s="760"/>
      <c r="H385" s="373"/>
      <c r="I385" s="735" t="s">
        <v>127</v>
      </c>
      <c r="J385" s="736"/>
      <c r="K385" s="758"/>
      <c r="L385" s="758"/>
      <c r="M385" s="759"/>
      <c r="N385" s="759"/>
      <c r="O385" s="760"/>
    </row>
    <row r="386" spans="1:15" ht="20.149999999999999" customHeight="1">
      <c r="A386" s="374" t="s">
        <v>128</v>
      </c>
      <c r="B386" s="726" t="s">
        <v>129</v>
      </c>
      <c r="C386" s="726"/>
      <c r="D386" s="761"/>
      <c r="E386" s="761"/>
      <c r="F386" s="375" t="s">
        <v>3</v>
      </c>
      <c r="G386" s="376"/>
      <c r="H386" s="377"/>
      <c r="I386" s="374" t="s">
        <v>128</v>
      </c>
      <c r="J386" s="726" t="s">
        <v>129</v>
      </c>
      <c r="K386" s="726"/>
      <c r="L386" s="761"/>
      <c r="M386" s="761"/>
      <c r="N386" s="375" t="s">
        <v>3</v>
      </c>
      <c r="O386" s="376"/>
    </row>
    <row r="387" spans="1:15" ht="20.149999999999999" customHeight="1">
      <c r="A387" s="762" t="s">
        <v>130</v>
      </c>
      <c r="B387" s="763"/>
      <c r="C387" s="764">
        <f>C385-D386-G386</f>
        <v>0</v>
      </c>
      <c r="D387" s="765"/>
      <c r="E387" s="766" t="s">
        <v>131</v>
      </c>
      <c r="F387" s="767"/>
      <c r="G387" s="378" t="str">
        <f>IF(C387*C388=0,"",C387*C388)</f>
        <v/>
      </c>
      <c r="H387" s="373"/>
      <c r="I387" s="762" t="s">
        <v>130</v>
      </c>
      <c r="J387" s="763"/>
      <c r="K387" s="764">
        <f>K385-L386-O386</f>
        <v>0</v>
      </c>
      <c r="L387" s="765"/>
      <c r="M387" s="766" t="s">
        <v>131</v>
      </c>
      <c r="N387" s="767"/>
      <c r="O387" s="378" t="str">
        <f>IF(K387*K388=0,"",K387*K388)</f>
        <v/>
      </c>
    </row>
    <row r="388" spans="1:15" ht="20.149999999999999" customHeight="1">
      <c r="A388" s="735" t="s">
        <v>132</v>
      </c>
      <c r="B388" s="736"/>
      <c r="C388" s="737"/>
      <c r="D388" s="738"/>
      <c r="E388" s="379"/>
      <c r="F388" s="380"/>
      <c r="G388" s="381"/>
      <c r="H388" s="373"/>
      <c r="I388" s="735" t="s">
        <v>132</v>
      </c>
      <c r="J388" s="736"/>
      <c r="K388" s="737"/>
      <c r="L388" s="738"/>
      <c r="M388" s="379"/>
      <c r="N388" s="380"/>
      <c r="O388" s="381"/>
    </row>
    <row r="389" spans="1:15" ht="20.149999999999999" customHeight="1">
      <c r="A389" s="725" t="s">
        <v>133</v>
      </c>
      <c r="B389" s="726"/>
      <c r="C389" s="739" t="str">
        <f>IF(G387="","",SUM(F393:F402))</f>
        <v/>
      </c>
      <c r="D389" s="740"/>
      <c r="E389" s="741" t="s">
        <v>134</v>
      </c>
      <c r="F389" s="742"/>
      <c r="G389" s="382" t="str">
        <f>IF(G387="","",C389/G387)</f>
        <v/>
      </c>
      <c r="H389" s="373"/>
      <c r="I389" s="725" t="s">
        <v>133</v>
      </c>
      <c r="J389" s="726"/>
      <c r="K389" s="739" t="str">
        <f>IF(O387="","",SUM(N393:N402))</f>
        <v/>
      </c>
      <c r="L389" s="740"/>
      <c r="M389" s="741" t="s">
        <v>134</v>
      </c>
      <c r="N389" s="742"/>
      <c r="O389" s="382" t="str">
        <f>IF(O387="","",K389/O387)</f>
        <v/>
      </c>
    </row>
    <row r="390" spans="1:15" ht="20.149999999999999" customHeight="1">
      <c r="A390" s="748" t="s">
        <v>135</v>
      </c>
      <c r="B390" s="749"/>
      <c r="C390" s="750" t="str">
        <f>IF(G387="","",SUM(F393:F403))</f>
        <v/>
      </c>
      <c r="D390" s="751"/>
      <c r="E390" s="752" t="s">
        <v>136</v>
      </c>
      <c r="F390" s="753"/>
      <c r="G390" s="383" t="str">
        <f>IF(G387="","",C390/G387)</f>
        <v/>
      </c>
      <c r="H390" s="373"/>
      <c r="I390" s="748" t="s">
        <v>135</v>
      </c>
      <c r="J390" s="749"/>
      <c r="K390" s="750" t="str">
        <f>IF(O387="","",SUM(N393:N403))</f>
        <v/>
      </c>
      <c r="L390" s="751"/>
      <c r="M390" s="752" t="s">
        <v>136</v>
      </c>
      <c r="N390" s="753"/>
      <c r="O390" s="383" t="str">
        <f>IF(O387="","",K390/O387)</f>
        <v/>
      </c>
    </row>
    <row r="391" spans="1:15" ht="20.149999999999999" customHeight="1">
      <c r="A391" s="743" t="s">
        <v>137</v>
      </c>
      <c r="B391" s="744"/>
      <c r="C391" s="744"/>
      <c r="D391" s="744"/>
      <c r="E391" s="744"/>
      <c r="F391" s="744"/>
      <c r="G391" s="745"/>
      <c r="H391" s="373"/>
      <c r="I391" s="743" t="s">
        <v>137</v>
      </c>
      <c r="J391" s="744"/>
      <c r="K391" s="744"/>
      <c r="L391" s="744"/>
      <c r="M391" s="744"/>
      <c r="N391" s="744"/>
      <c r="O391" s="745"/>
    </row>
    <row r="392" spans="1:15" ht="20.149999999999999" customHeight="1">
      <c r="A392" s="725" t="s">
        <v>138</v>
      </c>
      <c r="B392" s="726"/>
      <c r="C392" s="726"/>
      <c r="D392" s="384" t="s">
        <v>67</v>
      </c>
      <c r="E392" s="384" t="s">
        <v>109</v>
      </c>
      <c r="F392" s="384" t="s">
        <v>139</v>
      </c>
      <c r="G392" s="385" t="s">
        <v>140</v>
      </c>
      <c r="H392" s="373"/>
      <c r="I392" s="725" t="s">
        <v>138</v>
      </c>
      <c r="J392" s="726"/>
      <c r="K392" s="726"/>
      <c r="L392" s="384" t="s">
        <v>67</v>
      </c>
      <c r="M392" s="384" t="s">
        <v>109</v>
      </c>
      <c r="N392" s="384" t="s">
        <v>139</v>
      </c>
      <c r="O392" s="385" t="s">
        <v>140</v>
      </c>
    </row>
    <row r="393" spans="1:15" ht="20.149999999999999" customHeight="1">
      <c r="A393" s="746"/>
      <c r="B393" s="747"/>
      <c r="C393" s="747"/>
      <c r="D393" s="386"/>
      <c r="E393" s="387" t="s">
        <v>109</v>
      </c>
      <c r="F393" s="388"/>
      <c r="G393" s="389">
        <f>D393*F393</f>
        <v>0</v>
      </c>
      <c r="H393" s="373"/>
      <c r="I393" s="746"/>
      <c r="J393" s="747"/>
      <c r="K393" s="747"/>
      <c r="L393" s="386"/>
      <c r="M393" s="387" t="s">
        <v>109</v>
      </c>
      <c r="N393" s="388"/>
      <c r="O393" s="389">
        <f>L393*N393</f>
        <v>0</v>
      </c>
    </row>
    <row r="394" spans="1:15" ht="20.149999999999999" customHeight="1">
      <c r="A394" s="723"/>
      <c r="B394" s="724"/>
      <c r="C394" s="724"/>
      <c r="D394" s="390"/>
      <c r="E394" s="391" t="s">
        <v>109</v>
      </c>
      <c r="F394" s="390"/>
      <c r="G394" s="392">
        <f t="shared" ref="G394:G402" si="30">D394*F394</f>
        <v>0</v>
      </c>
      <c r="H394" s="373"/>
      <c r="I394" s="723"/>
      <c r="J394" s="724"/>
      <c r="K394" s="724"/>
      <c r="L394" s="390"/>
      <c r="M394" s="391" t="s">
        <v>109</v>
      </c>
      <c r="N394" s="390"/>
      <c r="O394" s="392">
        <f t="shared" ref="O394:O402" si="31">L394*N394</f>
        <v>0</v>
      </c>
    </row>
    <row r="395" spans="1:15" ht="20.149999999999999" customHeight="1">
      <c r="A395" s="723"/>
      <c r="B395" s="724"/>
      <c r="C395" s="724"/>
      <c r="D395" s="390"/>
      <c r="E395" s="391" t="s">
        <v>109</v>
      </c>
      <c r="F395" s="390"/>
      <c r="G395" s="392">
        <f t="shared" si="30"/>
        <v>0</v>
      </c>
      <c r="H395" s="373"/>
      <c r="I395" s="723"/>
      <c r="J395" s="724"/>
      <c r="K395" s="724"/>
      <c r="L395" s="390"/>
      <c r="M395" s="391" t="s">
        <v>109</v>
      </c>
      <c r="N395" s="390"/>
      <c r="O395" s="392">
        <f t="shared" si="31"/>
        <v>0</v>
      </c>
    </row>
    <row r="396" spans="1:15" ht="20.149999999999999" customHeight="1">
      <c r="A396" s="723"/>
      <c r="B396" s="724"/>
      <c r="C396" s="724"/>
      <c r="D396" s="390"/>
      <c r="E396" s="391" t="s">
        <v>109</v>
      </c>
      <c r="F396" s="390"/>
      <c r="G396" s="392">
        <f t="shared" si="30"/>
        <v>0</v>
      </c>
      <c r="H396" s="373"/>
      <c r="I396" s="723"/>
      <c r="J396" s="724"/>
      <c r="K396" s="724"/>
      <c r="L396" s="390"/>
      <c r="M396" s="391" t="s">
        <v>109</v>
      </c>
      <c r="N396" s="390"/>
      <c r="O396" s="392">
        <f t="shared" si="31"/>
        <v>0</v>
      </c>
    </row>
    <row r="397" spans="1:15" ht="20.149999999999999" customHeight="1">
      <c r="A397" s="723"/>
      <c r="B397" s="724"/>
      <c r="C397" s="724"/>
      <c r="D397" s="390"/>
      <c r="E397" s="391" t="s">
        <v>109</v>
      </c>
      <c r="F397" s="390"/>
      <c r="G397" s="392">
        <f t="shared" si="30"/>
        <v>0</v>
      </c>
      <c r="H397" s="373"/>
      <c r="I397" s="723"/>
      <c r="J397" s="724"/>
      <c r="K397" s="724"/>
      <c r="L397" s="390"/>
      <c r="M397" s="391" t="s">
        <v>109</v>
      </c>
      <c r="N397" s="390"/>
      <c r="O397" s="392">
        <f t="shared" si="31"/>
        <v>0</v>
      </c>
    </row>
    <row r="398" spans="1:15" ht="20.149999999999999" customHeight="1">
      <c r="A398" s="723"/>
      <c r="B398" s="724"/>
      <c r="C398" s="724"/>
      <c r="D398" s="390"/>
      <c r="E398" s="391" t="s">
        <v>109</v>
      </c>
      <c r="F398" s="390"/>
      <c r="G398" s="392">
        <f t="shared" si="30"/>
        <v>0</v>
      </c>
      <c r="H398" s="373"/>
      <c r="I398" s="723"/>
      <c r="J398" s="724"/>
      <c r="K398" s="724"/>
      <c r="L398" s="390"/>
      <c r="M398" s="391" t="s">
        <v>109</v>
      </c>
      <c r="N398" s="390"/>
      <c r="O398" s="392">
        <f t="shared" si="31"/>
        <v>0</v>
      </c>
    </row>
    <row r="399" spans="1:15" ht="20.149999999999999" customHeight="1">
      <c r="A399" s="723"/>
      <c r="B399" s="724"/>
      <c r="C399" s="724"/>
      <c r="D399" s="390"/>
      <c r="E399" s="391" t="s">
        <v>109</v>
      </c>
      <c r="F399" s="390"/>
      <c r="G399" s="392">
        <f t="shared" si="30"/>
        <v>0</v>
      </c>
      <c r="H399" s="373"/>
      <c r="I399" s="723"/>
      <c r="J399" s="724"/>
      <c r="K399" s="724"/>
      <c r="L399" s="390"/>
      <c r="M399" s="391" t="s">
        <v>109</v>
      </c>
      <c r="N399" s="390"/>
      <c r="O399" s="392">
        <f t="shared" si="31"/>
        <v>0</v>
      </c>
    </row>
    <row r="400" spans="1:15" ht="20.149999999999999" customHeight="1">
      <c r="A400" s="723"/>
      <c r="B400" s="724"/>
      <c r="C400" s="724"/>
      <c r="D400" s="390"/>
      <c r="E400" s="391" t="s">
        <v>109</v>
      </c>
      <c r="F400" s="390"/>
      <c r="G400" s="392">
        <f t="shared" si="30"/>
        <v>0</v>
      </c>
      <c r="H400" s="373"/>
      <c r="I400" s="723"/>
      <c r="J400" s="724"/>
      <c r="K400" s="724"/>
      <c r="L400" s="390"/>
      <c r="M400" s="391" t="s">
        <v>109</v>
      </c>
      <c r="N400" s="390"/>
      <c r="O400" s="392">
        <f t="shared" si="31"/>
        <v>0</v>
      </c>
    </row>
    <row r="401" spans="1:15" ht="20.149999999999999" customHeight="1">
      <c r="A401" s="723"/>
      <c r="B401" s="724"/>
      <c r="C401" s="724"/>
      <c r="D401" s="390"/>
      <c r="E401" s="391" t="s">
        <v>109</v>
      </c>
      <c r="F401" s="390"/>
      <c r="G401" s="392">
        <f t="shared" si="30"/>
        <v>0</v>
      </c>
      <c r="H401" s="373"/>
      <c r="I401" s="723"/>
      <c r="J401" s="724"/>
      <c r="K401" s="724"/>
      <c r="L401" s="390"/>
      <c r="M401" s="391" t="s">
        <v>109</v>
      </c>
      <c r="N401" s="390"/>
      <c r="O401" s="392">
        <f t="shared" si="31"/>
        <v>0</v>
      </c>
    </row>
    <row r="402" spans="1:15" ht="20.149999999999999" customHeight="1">
      <c r="A402" s="723"/>
      <c r="B402" s="724"/>
      <c r="C402" s="724"/>
      <c r="D402" s="390"/>
      <c r="E402" s="391" t="s">
        <v>109</v>
      </c>
      <c r="F402" s="390"/>
      <c r="G402" s="392">
        <f t="shared" si="30"/>
        <v>0</v>
      </c>
      <c r="H402" s="373"/>
      <c r="I402" s="723"/>
      <c r="J402" s="724"/>
      <c r="K402" s="724"/>
      <c r="L402" s="390"/>
      <c r="M402" s="391" t="s">
        <v>109</v>
      </c>
      <c r="N402" s="390"/>
      <c r="O402" s="392">
        <f t="shared" si="31"/>
        <v>0</v>
      </c>
    </row>
    <row r="403" spans="1:15" ht="20.149999999999999" customHeight="1">
      <c r="A403" s="727" t="s">
        <v>141</v>
      </c>
      <c r="B403" s="728"/>
      <c r="C403" s="729"/>
      <c r="D403" s="393"/>
      <c r="E403" s="394" t="s">
        <v>109</v>
      </c>
      <c r="F403" s="395"/>
      <c r="G403" s="396">
        <f>D403*F403</f>
        <v>0</v>
      </c>
      <c r="H403" s="373"/>
      <c r="I403" s="727" t="s">
        <v>141</v>
      </c>
      <c r="J403" s="728"/>
      <c r="K403" s="729"/>
      <c r="L403" s="393"/>
      <c r="M403" s="394" t="s">
        <v>109</v>
      </c>
      <c r="N403" s="395"/>
      <c r="O403" s="396">
        <f>L403*N403</f>
        <v>0</v>
      </c>
    </row>
    <row r="404" spans="1:15" ht="20.149999999999999" customHeight="1">
      <c r="A404" s="730" t="s">
        <v>142</v>
      </c>
      <c r="B404" s="731"/>
      <c r="C404" s="731"/>
      <c r="D404" s="731"/>
      <c r="E404" s="731"/>
      <c r="F404" s="732"/>
      <c r="G404" s="397">
        <f>SUM(G393:G403)</f>
        <v>0</v>
      </c>
      <c r="H404" s="373"/>
      <c r="I404" s="730" t="s">
        <v>142</v>
      </c>
      <c r="J404" s="731"/>
      <c r="K404" s="731"/>
      <c r="L404" s="731"/>
      <c r="M404" s="731"/>
      <c r="N404" s="732"/>
      <c r="O404" s="397">
        <f>SUM(O393:O403)</f>
        <v>0</v>
      </c>
    </row>
    <row r="405" spans="1:15" ht="20.149999999999999" customHeight="1">
      <c r="A405" s="733" t="s">
        <v>375</v>
      </c>
      <c r="B405" s="734"/>
      <c r="C405" s="734"/>
      <c r="D405" s="734"/>
      <c r="E405" s="734"/>
      <c r="F405" s="734"/>
      <c r="G405" s="399"/>
      <c r="H405" s="373"/>
      <c r="I405" s="733" t="s">
        <v>375</v>
      </c>
      <c r="J405" s="734"/>
      <c r="K405" s="734"/>
      <c r="L405" s="734"/>
      <c r="M405" s="734"/>
      <c r="N405" s="734"/>
      <c r="O405" s="399"/>
    </row>
    <row r="406" spans="1:15" ht="20.149999999999999" customHeight="1">
      <c r="A406" s="725" t="s">
        <v>108</v>
      </c>
      <c r="B406" s="726"/>
      <c r="C406" s="726"/>
      <c r="D406" s="726"/>
      <c r="E406" s="726"/>
      <c r="F406" s="726"/>
      <c r="G406" s="397">
        <f>G404+G405</f>
        <v>0</v>
      </c>
      <c r="H406" s="373"/>
      <c r="I406" s="725" t="s">
        <v>108</v>
      </c>
      <c r="J406" s="726"/>
      <c r="K406" s="726"/>
      <c r="L406" s="726"/>
      <c r="M406" s="726"/>
      <c r="N406" s="726"/>
      <c r="O406" s="397">
        <f>O404+O405</f>
        <v>0</v>
      </c>
    </row>
    <row r="408" spans="1:15" ht="20.149999999999999" customHeight="1">
      <c r="A408" s="762" t="s">
        <v>124</v>
      </c>
      <c r="B408" s="763"/>
      <c r="C408" s="768"/>
      <c r="D408" s="768"/>
      <c r="E408" s="768"/>
      <c r="F408" s="768"/>
      <c r="G408" s="769"/>
      <c r="H408" s="373"/>
      <c r="I408" s="762" t="s">
        <v>124</v>
      </c>
      <c r="J408" s="763"/>
      <c r="K408" s="768"/>
      <c r="L408" s="768"/>
      <c r="M408" s="768"/>
      <c r="N408" s="768"/>
      <c r="O408" s="769"/>
    </row>
    <row r="409" spans="1:15" ht="20.149999999999999" customHeight="1">
      <c r="A409" s="754" t="s">
        <v>126</v>
      </c>
      <c r="B409" s="755"/>
      <c r="C409" s="756"/>
      <c r="D409" s="756"/>
      <c r="E409" s="756"/>
      <c r="F409" s="756"/>
      <c r="G409" s="757"/>
      <c r="H409" s="373"/>
      <c r="I409" s="754" t="s">
        <v>126</v>
      </c>
      <c r="J409" s="755"/>
      <c r="K409" s="756"/>
      <c r="L409" s="756"/>
      <c r="M409" s="756"/>
      <c r="N409" s="756"/>
      <c r="O409" s="757"/>
    </row>
    <row r="410" spans="1:15" ht="20.149999999999999" customHeight="1">
      <c r="A410" s="735" t="s">
        <v>127</v>
      </c>
      <c r="B410" s="736"/>
      <c r="C410" s="758"/>
      <c r="D410" s="758"/>
      <c r="E410" s="759"/>
      <c r="F410" s="759"/>
      <c r="G410" s="760"/>
      <c r="H410" s="373"/>
      <c r="I410" s="735" t="s">
        <v>127</v>
      </c>
      <c r="J410" s="736"/>
      <c r="K410" s="758"/>
      <c r="L410" s="758"/>
      <c r="M410" s="759"/>
      <c r="N410" s="759"/>
      <c r="O410" s="760"/>
    </row>
    <row r="411" spans="1:15" ht="20.149999999999999" customHeight="1">
      <c r="A411" s="374" t="s">
        <v>128</v>
      </c>
      <c r="B411" s="726" t="s">
        <v>129</v>
      </c>
      <c r="C411" s="726"/>
      <c r="D411" s="761"/>
      <c r="E411" s="761"/>
      <c r="F411" s="375" t="s">
        <v>3</v>
      </c>
      <c r="G411" s="376"/>
      <c r="H411" s="377"/>
      <c r="I411" s="374" t="s">
        <v>128</v>
      </c>
      <c r="J411" s="726" t="s">
        <v>129</v>
      </c>
      <c r="K411" s="726"/>
      <c r="L411" s="761"/>
      <c r="M411" s="761"/>
      <c r="N411" s="375" t="s">
        <v>3</v>
      </c>
      <c r="O411" s="376"/>
    </row>
    <row r="412" spans="1:15" ht="20.149999999999999" customHeight="1">
      <c r="A412" s="762" t="s">
        <v>130</v>
      </c>
      <c r="B412" s="763"/>
      <c r="C412" s="764">
        <f>C410-D411-G411</f>
        <v>0</v>
      </c>
      <c r="D412" s="765"/>
      <c r="E412" s="766" t="s">
        <v>131</v>
      </c>
      <c r="F412" s="767"/>
      <c r="G412" s="378" t="str">
        <f>IF(C412*C413=0,"",C412*C413)</f>
        <v/>
      </c>
      <c r="H412" s="373"/>
      <c r="I412" s="762" t="s">
        <v>130</v>
      </c>
      <c r="J412" s="763"/>
      <c r="K412" s="764">
        <f>K410-L411-O411</f>
        <v>0</v>
      </c>
      <c r="L412" s="765"/>
      <c r="M412" s="766" t="s">
        <v>131</v>
      </c>
      <c r="N412" s="767"/>
      <c r="O412" s="378" t="str">
        <f>IF(K412*K413=0,"",K412*K413)</f>
        <v/>
      </c>
    </row>
    <row r="413" spans="1:15" ht="20.149999999999999" customHeight="1">
      <c r="A413" s="735" t="s">
        <v>132</v>
      </c>
      <c r="B413" s="736"/>
      <c r="C413" s="737"/>
      <c r="D413" s="738"/>
      <c r="E413" s="379"/>
      <c r="F413" s="380"/>
      <c r="G413" s="381"/>
      <c r="H413" s="373"/>
      <c r="I413" s="735" t="s">
        <v>132</v>
      </c>
      <c r="J413" s="736"/>
      <c r="K413" s="737"/>
      <c r="L413" s="738"/>
      <c r="M413" s="379"/>
      <c r="N413" s="380"/>
      <c r="O413" s="381"/>
    </row>
    <row r="414" spans="1:15" ht="20.149999999999999" customHeight="1">
      <c r="A414" s="725" t="s">
        <v>133</v>
      </c>
      <c r="B414" s="726"/>
      <c r="C414" s="739" t="str">
        <f>IF(G412="","",SUM(F418:F427))</f>
        <v/>
      </c>
      <c r="D414" s="740"/>
      <c r="E414" s="741" t="s">
        <v>134</v>
      </c>
      <c r="F414" s="742"/>
      <c r="G414" s="382" t="str">
        <f>IF(G412="","",C414/G412)</f>
        <v/>
      </c>
      <c r="H414" s="373"/>
      <c r="I414" s="725" t="s">
        <v>133</v>
      </c>
      <c r="J414" s="726"/>
      <c r="K414" s="739" t="str">
        <f>IF(O412="","",SUM(N418:N427))</f>
        <v/>
      </c>
      <c r="L414" s="740"/>
      <c r="M414" s="741" t="s">
        <v>134</v>
      </c>
      <c r="N414" s="742"/>
      <c r="O414" s="382" t="str">
        <f>IF(O412="","",K414/O412)</f>
        <v/>
      </c>
    </row>
    <row r="415" spans="1:15" ht="20.149999999999999" customHeight="1">
      <c r="A415" s="748" t="s">
        <v>135</v>
      </c>
      <c r="B415" s="749"/>
      <c r="C415" s="750" t="str">
        <f>IF(G412="","",SUM(F418:F428))</f>
        <v/>
      </c>
      <c r="D415" s="751"/>
      <c r="E415" s="752" t="s">
        <v>136</v>
      </c>
      <c r="F415" s="753"/>
      <c r="G415" s="383" t="str">
        <f>IF(G412="","",C415/G412)</f>
        <v/>
      </c>
      <c r="H415" s="373"/>
      <c r="I415" s="748" t="s">
        <v>135</v>
      </c>
      <c r="J415" s="749"/>
      <c r="K415" s="750" t="str">
        <f>IF(O412="","",SUM(N418:N428))</f>
        <v/>
      </c>
      <c r="L415" s="751"/>
      <c r="M415" s="752" t="s">
        <v>136</v>
      </c>
      <c r="N415" s="753"/>
      <c r="O415" s="383" t="str">
        <f>IF(O412="","",K415/O412)</f>
        <v/>
      </c>
    </row>
    <row r="416" spans="1:15" ht="20.149999999999999" customHeight="1">
      <c r="A416" s="743" t="s">
        <v>137</v>
      </c>
      <c r="B416" s="744"/>
      <c r="C416" s="744"/>
      <c r="D416" s="744"/>
      <c r="E416" s="744"/>
      <c r="F416" s="744"/>
      <c r="G416" s="745"/>
      <c r="H416" s="373"/>
      <c r="I416" s="743" t="s">
        <v>137</v>
      </c>
      <c r="J416" s="744"/>
      <c r="K416" s="744"/>
      <c r="L416" s="744"/>
      <c r="M416" s="744"/>
      <c r="N416" s="744"/>
      <c r="O416" s="745"/>
    </row>
    <row r="417" spans="1:15" ht="20.149999999999999" customHeight="1">
      <c r="A417" s="725" t="s">
        <v>138</v>
      </c>
      <c r="B417" s="726"/>
      <c r="C417" s="726"/>
      <c r="D417" s="384" t="s">
        <v>67</v>
      </c>
      <c r="E417" s="384" t="s">
        <v>109</v>
      </c>
      <c r="F417" s="384" t="s">
        <v>139</v>
      </c>
      <c r="G417" s="385" t="s">
        <v>140</v>
      </c>
      <c r="H417" s="373"/>
      <c r="I417" s="725" t="s">
        <v>138</v>
      </c>
      <c r="J417" s="726"/>
      <c r="K417" s="726"/>
      <c r="L417" s="384" t="s">
        <v>67</v>
      </c>
      <c r="M417" s="384" t="s">
        <v>109</v>
      </c>
      <c r="N417" s="384" t="s">
        <v>139</v>
      </c>
      <c r="O417" s="385" t="s">
        <v>140</v>
      </c>
    </row>
    <row r="418" spans="1:15" ht="20.149999999999999" customHeight="1">
      <c r="A418" s="746"/>
      <c r="B418" s="747"/>
      <c r="C418" s="747"/>
      <c r="D418" s="386"/>
      <c r="E418" s="387" t="s">
        <v>109</v>
      </c>
      <c r="F418" s="388"/>
      <c r="G418" s="389">
        <f>D418*F418</f>
        <v>0</v>
      </c>
      <c r="H418" s="373"/>
      <c r="I418" s="746"/>
      <c r="J418" s="747"/>
      <c r="K418" s="747"/>
      <c r="L418" s="386"/>
      <c r="M418" s="387" t="s">
        <v>109</v>
      </c>
      <c r="N418" s="388"/>
      <c r="O418" s="389">
        <f>L418*N418</f>
        <v>0</v>
      </c>
    </row>
    <row r="419" spans="1:15" ht="20.149999999999999" customHeight="1">
      <c r="A419" s="723"/>
      <c r="B419" s="724"/>
      <c r="C419" s="724"/>
      <c r="D419" s="390"/>
      <c r="E419" s="391" t="s">
        <v>109</v>
      </c>
      <c r="F419" s="390"/>
      <c r="G419" s="392">
        <f t="shared" ref="G419:G427" si="32">D419*F419</f>
        <v>0</v>
      </c>
      <c r="H419" s="373"/>
      <c r="I419" s="723"/>
      <c r="J419" s="724"/>
      <c r="K419" s="724"/>
      <c r="L419" s="390"/>
      <c r="M419" s="391" t="s">
        <v>109</v>
      </c>
      <c r="N419" s="390"/>
      <c r="O419" s="392">
        <f t="shared" ref="O419:O427" si="33">L419*N419</f>
        <v>0</v>
      </c>
    </row>
    <row r="420" spans="1:15" ht="20.149999999999999" customHeight="1">
      <c r="A420" s="723"/>
      <c r="B420" s="724"/>
      <c r="C420" s="724"/>
      <c r="D420" s="390"/>
      <c r="E420" s="391" t="s">
        <v>109</v>
      </c>
      <c r="F420" s="390"/>
      <c r="G420" s="392">
        <f t="shared" si="32"/>
        <v>0</v>
      </c>
      <c r="H420" s="373"/>
      <c r="I420" s="723"/>
      <c r="J420" s="724"/>
      <c r="K420" s="724"/>
      <c r="L420" s="390"/>
      <c r="M420" s="391" t="s">
        <v>109</v>
      </c>
      <c r="N420" s="390"/>
      <c r="O420" s="392">
        <f t="shared" si="33"/>
        <v>0</v>
      </c>
    </row>
    <row r="421" spans="1:15" ht="20.149999999999999" customHeight="1">
      <c r="A421" s="723"/>
      <c r="B421" s="724"/>
      <c r="C421" s="724"/>
      <c r="D421" s="390"/>
      <c r="E421" s="391" t="s">
        <v>109</v>
      </c>
      <c r="F421" s="390"/>
      <c r="G421" s="392">
        <f t="shared" si="32"/>
        <v>0</v>
      </c>
      <c r="H421" s="373"/>
      <c r="I421" s="723"/>
      <c r="J421" s="724"/>
      <c r="K421" s="724"/>
      <c r="L421" s="390"/>
      <c r="M421" s="391" t="s">
        <v>109</v>
      </c>
      <c r="N421" s="390"/>
      <c r="O421" s="392">
        <f t="shared" si="33"/>
        <v>0</v>
      </c>
    </row>
    <row r="422" spans="1:15" ht="20.149999999999999" customHeight="1">
      <c r="A422" s="723"/>
      <c r="B422" s="724"/>
      <c r="C422" s="724"/>
      <c r="D422" s="390"/>
      <c r="E422" s="391" t="s">
        <v>109</v>
      </c>
      <c r="F422" s="390"/>
      <c r="G422" s="392">
        <f t="shared" si="32"/>
        <v>0</v>
      </c>
      <c r="H422" s="373"/>
      <c r="I422" s="723"/>
      <c r="J422" s="724"/>
      <c r="K422" s="724"/>
      <c r="L422" s="390"/>
      <c r="M422" s="391" t="s">
        <v>109</v>
      </c>
      <c r="N422" s="390"/>
      <c r="O422" s="392">
        <f t="shared" si="33"/>
        <v>0</v>
      </c>
    </row>
    <row r="423" spans="1:15" ht="20.149999999999999" customHeight="1">
      <c r="A423" s="723"/>
      <c r="B423" s="724"/>
      <c r="C423" s="724"/>
      <c r="D423" s="390"/>
      <c r="E423" s="391" t="s">
        <v>109</v>
      </c>
      <c r="F423" s="390"/>
      <c r="G423" s="392">
        <f t="shared" si="32"/>
        <v>0</v>
      </c>
      <c r="H423" s="373"/>
      <c r="I423" s="723"/>
      <c r="J423" s="724"/>
      <c r="K423" s="724"/>
      <c r="L423" s="390"/>
      <c r="M423" s="391" t="s">
        <v>109</v>
      </c>
      <c r="N423" s="390"/>
      <c r="O423" s="392">
        <f t="shared" si="33"/>
        <v>0</v>
      </c>
    </row>
    <row r="424" spans="1:15" ht="20.149999999999999" customHeight="1">
      <c r="A424" s="723"/>
      <c r="B424" s="724"/>
      <c r="C424" s="724"/>
      <c r="D424" s="390"/>
      <c r="E424" s="391" t="s">
        <v>109</v>
      </c>
      <c r="F424" s="390"/>
      <c r="G424" s="392">
        <f t="shared" si="32"/>
        <v>0</v>
      </c>
      <c r="H424" s="373"/>
      <c r="I424" s="723"/>
      <c r="J424" s="724"/>
      <c r="K424" s="724"/>
      <c r="L424" s="390"/>
      <c r="M424" s="391" t="s">
        <v>109</v>
      </c>
      <c r="N424" s="390"/>
      <c r="O424" s="392">
        <f t="shared" si="33"/>
        <v>0</v>
      </c>
    </row>
    <row r="425" spans="1:15" ht="20.149999999999999" customHeight="1">
      <c r="A425" s="723"/>
      <c r="B425" s="724"/>
      <c r="C425" s="724"/>
      <c r="D425" s="390"/>
      <c r="E425" s="391" t="s">
        <v>109</v>
      </c>
      <c r="F425" s="390"/>
      <c r="G425" s="392">
        <f t="shared" si="32"/>
        <v>0</v>
      </c>
      <c r="H425" s="373"/>
      <c r="I425" s="723"/>
      <c r="J425" s="724"/>
      <c r="K425" s="724"/>
      <c r="L425" s="390"/>
      <c r="M425" s="391" t="s">
        <v>109</v>
      </c>
      <c r="N425" s="390"/>
      <c r="O425" s="392">
        <f t="shared" si="33"/>
        <v>0</v>
      </c>
    </row>
    <row r="426" spans="1:15" ht="20.149999999999999" customHeight="1">
      <c r="A426" s="723"/>
      <c r="B426" s="724"/>
      <c r="C426" s="724"/>
      <c r="D426" s="390"/>
      <c r="E426" s="391" t="s">
        <v>109</v>
      </c>
      <c r="F426" s="390"/>
      <c r="G426" s="392">
        <f t="shared" si="32"/>
        <v>0</v>
      </c>
      <c r="H426" s="373"/>
      <c r="I426" s="723"/>
      <c r="J426" s="724"/>
      <c r="K426" s="724"/>
      <c r="L426" s="390"/>
      <c r="M426" s="391" t="s">
        <v>109</v>
      </c>
      <c r="N426" s="390"/>
      <c r="O426" s="392">
        <f t="shared" si="33"/>
        <v>0</v>
      </c>
    </row>
    <row r="427" spans="1:15" ht="20.149999999999999" customHeight="1">
      <c r="A427" s="723"/>
      <c r="B427" s="724"/>
      <c r="C427" s="724"/>
      <c r="D427" s="390"/>
      <c r="E427" s="391" t="s">
        <v>109</v>
      </c>
      <c r="F427" s="390"/>
      <c r="G427" s="392">
        <f t="shared" si="32"/>
        <v>0</v>
      </c>
      <c r="H427" s="373"/>
      <c r="I427" s="723"/>
      <c r="J427" s="724"/>
      <c r="K427" s="724"/>
      <c r="L427" s="390"/>
      <c r="M427" s="391" t="s">
        <v>109</v>
      </c>
      <c r="N427" s="390"/>
      <c r="O427" s="392">
        <f t="shared" si="33"/>
        <v>0</v>
      </c>
    </row>
    <row r="428" spans="1:15" ht="20.149999999999999" customHeight="1">
      <c r="A428" s="727" t="s">
        <v>141</v>
      </c>
      <c r="B428" s="728"/>
      <c r="C428" s="729"/>
      <c r="D428" s="393"/>
      <c r="E428" s="394" t="s">
        <v>109</v>
      </c>
      <c r="F428" s="395"/>
      <c r="G428" s="396">
        <f>D428*F428</f>
        <v>0</v>
      </c>
      <c r="H428" s="373"/>
      <c r="I428" s="727" t="s">
        <v>141</v>
      </c>
      <c r="J428" s="728"/>
      <c r="K428" s="729"/>
      <c r="L428" s="393"/>
      <c r="M428" s="394" t="s">
        <v>109</v>
      </c>
      <c r="N428" s="395"/>
      <c r="O428" s="396">
        <f>L428*N428</f>
        <v>0</v>
      </c>
    </row>
    <row r="429" spans="1:15" ht="20.149999999999999" customHeight="1">
      <c r="A429" s="730" t="s">
        <v>142</v>
      </c>
      <c r="B429" s="731"/>
      <c r="C429" s="731"/>
      <c r="D429" s="731"/>
      <c r="E429" s="731"/>
      <c r="F429" s="732"/>
      <c r="G429" s="397">
        <f>SUM(G418:G428)</f>
        <v>0</v>
      </c>
      <c r="H429" s="373"/>
      <c r="I429" s="730" t="s">
        <v>142</v>
      </c>
      <c r="J429" s="731"/>
      <c r="K429" s="731"/>
      <c r="L429" s="731"/>
      <c r="M429" s="731"/>
      <c r="N429" s="732"/>
      <c r="O429" s="397">
        <f>SUM(O418:O428)</f>
        <v>0</v>
      </c>
    </row>
    <row r="430" spans="1:15" ht="20.149999999999999" customHeight="1">
      <c r="A430" s="733" t="s">
        <v>375</v>
      </c>
      <c r="B430" s="734"/>
      <c r="C430" s="734"/>
      <c r="D430" s="734"/>
      <c r="E430" s="734"/>
      <c r="F430" s="734"/>
      <c r="G430" s="399"/>
      <c r="H430" s="373"/>
      <c r="I430" s="733" t="s">
        <v>375</v>
      </c>
      <c r="J430" s="734"/>
      <c r="K430" s="734"/>
      <c r="L430" s="734"/>
      <c r="M430" s="734"/>
      <c r="N430" s="734"/>
      <c r="O430" s="399"/>
    </row>
    <row r="431" spans="1:15" ht="20.149999999999999" customHeight="1">
      <c r="A431" s="725" t="s">
        <v>108</v>
      </c>
      <c r="B431" s="726"/>
      <c r="C431" s="726"/>
      <c r="D431" s="726"/>
      <c r="E431" s="726"/>
      <c r="F431" s="726"/>
      <c r="G431" s="397">
        <f>G429+G430</f>
        <v>0</v>
      </c>
      <c r="H431" s="373"/>
      <c r="I431" s="725" t="s">
        <v>108</v>
      </c>
      <c r="J431" s="726"/>
      <c r="K431" s="726"/>
      <c r="L431" s="726"/>
      <c r="M431" s="726"/>
      <c r="N431" s="726"/>
      <c r="O431" s="397">
        <f>O429+O430</f>
        <v>0</v>
      </c>
    </row>
    <row r="433" spans="1:15" ht="20.149999999999999" customHeight="1">
      <c r="A433" s="762" t="s">
        <v>124</v>
      </c>
      <c r="B433" s="763"/>
      <c r="C433" s="768"/>
      <c r="D433" s="768"/>
      <c r="E433" s="768"/>
      <c r="F433" s="768"/>
      <c r="G433" s="769"/>
      <c r="H433" s="373"/>
      <c r="I433" s="762" t="s">
        <v>124</v>
      </c>
      <c r="J433" s="763"/>
      <c r="K433" s="768"/>
      <c r="L433" s="768"/>
      <c r="M433" s="768"/>
      <c r="N433" s="768"/>
      <c r="O433" s="769"/>
    </row>
    <row r="434" spans="1:15" ht="20.149999999999999" customHeight="1">
      <c r="A434" s="754" t="s">
        <v>126</v>
      </c>
      <c r="B434" s="755"/>
      <c r="C434" s="756"/>
      <c r="D434" s="756"/>
      <c r="E434" s="756"/>
      <c r="F434" s="756"/>
      <c r="G434" s="757"/>
      <c r="H434" s="373"/>
      <c r="I434" s="754" t="s">
        <v>126</v>
      </c>
      <c r="J434" s="755"/>
      <c r="K434" s="756"/>
      <c r="L434" s="756"/>
      <c r="M434" s="756"/>
      <c r="N434" s="756"/>
      <c r="O434" s="757"/>
    </row>
    <row r="435" spans="1:15" ht="20.149999999999999" customHeight="1">
      <c r="A435" s="735" t="s">
        <v>127</v>
      </c>
      <c r="B435" s="736"/>
      <c r="C435" s="758"/>
      <c r="D435" s="758"/>
      <c r="E435" s="759"/>
      <c r="F435" s="759"/>
      <c r="G435" s="760"/>
      <c r="H435" s="373"/>
      <c r="I435" s="735" t="s">
        <v>127</v>
      </c>
      <c r="J435" s="736"/>
      <c r="K435" s="758"/>
      <c r="L435" s="758"/>
      <c r="M435" s="759"/>
      <c r="N435" s="759"/>
      <c r="O435" s="760"/>
    </row>
    <row r="436" spans="1:15" ht="20.149999999999999" customHeight="1">
      <c r="A436" s="374" t="s">
        <v>128</v>
      </c>
      <c r="B436" s="726" t="s">
        <v>129</v>
      </c>
      <c r="C436" s="726"/>
      <c r="D436" s="761"/>
      <c r="E436" s="761"/>
      <c r="F436" s="375" t="s">
        <v>3</v>
      </c>
      <c r="G436" s="376"/>
      <c r="H436" s="377"/>
      <c r="I436" s="374" t="s">
        <v>128</v>
      </c>
      <c r="J436" s="726" t="s">
        <v>129</v>
      </c>
      <c r="K436" s="726"/>
      <c r="L436" s="761"/>
      <c r="M436" s="761"/>
      <c r="N436" s="375" t="s">
        <v>3</v>
      </c>
      <c r="O436" s="376"/>
    </row>
    <row r="437" spans="1:15" ht="20.149999999999999" customHeight="1">
      <c r="A437" s="762" t="s">
        <v>130</v>
      </c>
      <c r="B437" s="763"/>
      <c r="C437" s="764">
        <f>C435-D436-G436</f>
        <v>0</v>
      </c>
      <c r="D437" s="765"/>
      <c r="E437" s="766" t="s">
        <v>131</v>
      </c>
      <c r="F437" s="767"/>
      <c r="G437" s="378" t="str">
        <f>IF(C437*C438=0,"",C437*C438)</f>
        <v/>
      </c>
      <c r="H437" s="373"/>
      <c r="I437" s="762" t="s">
        <v>130</v>
      </c>
      <c r="J437" s="763"/>
      <c r="K437" s="764">
        <f>K435-L436-O436</f>
        <v>0</v>
      </c>
      <c r="L437" s="765"/>
      <c r="M437" s="766" t="s">
        <v>131</v>
      </c>
      <c r="N437" s="767"/>
      <c r="O437" s="378" t="str">
        <f>IF(K437*K438=0,"",K437*K438)</f>
        <v/>
      </c>
    </row>
    <row r="438" spans="1:15" ht="20.149999999999999" customHeight="1">
      <c r="A438" s="735" t="s">
        <v>132</v>
      </c>
      <c r="B438" s="736"/>
      <c r="C438" s="737"/>
      <c r="D438" s="738"/>
      <c r="E438" s="379"/>
      <c r="F438" s="380"/>
      <c r="G438" s="381"/>
      <c r="H438" s="373"/>
      <c r="I438" s="735" t="s">
        <v>132</v>
      </c>
      <c r="J438" s="736"/>
      <c r="K438" s="737"/>
      <c r="L438" s="738"/>
      <c r="M438" s="379"/>
      <c r="N438" s="380"/>
      <c r="O438" s="381"/>
    </row>
    <row r="439" spans="1:15" ht="20.149999999999999" customHeight="1">
      <c r="A439" s="725" t="s">
        <v>133</v>
      </c>
      <c r="B439" s="726"/>
      <c r="C439" s="739" t="str">
        <f>IF(G437="","",SUM(F443:F452))</f>
        <v/>
      </c>
      <c r="D439" s="740"/>
      <c r="E439" s="741" t="s">
        <v>134</v>
      </c>
      <c r="F439" s="742"/>
      <c r="G439" s="382" t="str">
        <f>IF(G437="","",C439/G437)</f>
        <v/>
      </c>
      <c r="H439" s="373"/>
      <c r="I439" s="725" t="s">
        <v>133</v>
      </c>
      <c r="J439" s="726"/>
      <c r="K439" s="739" t="str">
        <f>IF(O437="","",SUM(N443:N452))</f>
        <v/>
      </c>
      <c r="L439" s="740"/>
      <c r="M439" s="741" t="s">
        <v>134</v>
      </c>
      <c r="N439" s="742"/>
      <c r="O439" s="382" t="str">
        <f>IF(O437="","",K439/O437)</f>
        <v/>
      </c>
    </row>
    <row r="440" spans="1:15" ht="20.149999999999999" customHeight="1">
      <c r="A440" s="748" t="s">
        <v>135</v>
      </c>
      <c r="B440" s="749"/>
      <c r="C440" s="750" t="str">
        <f>IF(G437="","",SUM(F443:F453))</f>
        <v/>
      </c>
      <c r="D440" s="751"/>
      <c r="E440" s="752" t="s">
        <v>136</v>
      </c>
      <c r="F440" s="753"/>
      <c r="G440" s="383" t="str">
        <f>IF(G437="","",C440/G437)</f>
        <v/>
      </c>
      <c r="H440" s="373"/>
      <c r="I440" s="748" t="s">
        <v>135</v>
      </c>
      <c r="J440" s="749"/>
      <c r="K440" s="750" t="str">
        <f>IF(O437="","",SUM(N443:N453))</f>
        <v/>
      </c>
      <c r="L440" s="751"/>
      <c r="M440" s="752" t="s">
        <v>136</v>
      </c>
      <c r="N440" s="753"/>
      <c r="O440" s="383" t="str">
        <f>IF(O437="","",K440/O437)</f>
        <v/>
      </c>
    </row>
    <row r="441" spans="1:15" ht="20.149999999999999" customHeight="1">
      <c r="A441" s="743" t="s">
        <v>137</v>
      </c>
      <c r="B441" s="744"/>
      <c r="C441" s="744"/>
      <c r="D441" s="744"/>
      <c r="E441" s="744"/>
      <c r="F441" s="744"/>
      <c r="G441" s="745"/>
      <c r="H441" s="373"/>
      <c r="I441" s="743" t="s">
        <v>137</v>
      </c>
      <c r="J441" s="744"/>
      <c r="K441" s="744"/>
      <c r="L441" s="744"/>
      <c r="M441" s="744"/>
      <c r="N441" s="744"/>
      <c r="O441" s="745"/>
    </row>
    <row r="442" spans="1:15" ht="20.149999999999999" customHeight="1">
      <c r="A442" s="725" t="s">
        <v>138</v>
      </c>
      <c r="B442" s="726"/>
      <c r="C442" s="726"/>
      <c r="D442" s="384" t="s">
        <v>67</v>
      </c>
      <c r="E442" s="384" t="s">
        <v>109</v>
      </c>
      <c r="F442" s="384" t="s">
        <v>139</v>
      </c>
      <c r="G442" s="385" t="s">
        <v>140</v>
      </c>
      <c r="H442" s="373"/>
      <c r="I442" s="725" t="s">
        <v>138</v>
      </c>
      <c r="J442" s="726"/>
      <c r="K442" s="726"/>
      <c r="L442" s="384" t="s">
        <v>67</v>
      </c>
      <c r="M442" s="384" t="s">
        <v>109</v>
      </c>
      <c r="N442" s="384" t="s">
        <v>139</v>
      </c>
      <c r="O442" s="385" t="s">
        <v>140</v>
      </c>
    </row>
    <row r="443" spans="1:15" ht="20.149999999999999" customHeight="1">
      <c r="A443" s="746"/>
      <c r="B443" s="747"/>
      <c r="C443" s="747"/>
      <c r="D443" s="386"/>
      <c r="E443" s="387" t="s">
        <v>109</v>
      </c>
      <c r="F443" s="388"/>
      <c r="G443" s="389">
        <f>D443*F443</f>
        <v>0</v>
      </c>
      <c r="H443" s="373"/>
      <c r="I443" s="746"/>
      <c r="J443" s="747"/>
      <c r="K443" s="747"/>
      <c r="L443" s="386"/>
      <c r="M443" s="387" t="s">
        <v>109</v>
      </c>
      <c r="N443" s="388"/>
      <c r="O443" s="389">
        <f>L443*N443</f>
        <v>0</v>
      </c>
    </row>
    <row r="444" spans="1:15" ht="20.149999999999999" customHeight="1">
      <c r="A444" s="723"/>
      <c r="B444" s="724"/>
      <c r="C444" s="724"/>
      <c r="D444" s="390"/>
      <c r="E444" s="391" t="s">
        <v>109</v>
      </c>
      <c r="F444" s="390"/>
      <c r="G444" s="392">
        <f t="shared" ref="G444:G452" si="34">D444*F444</f>
        <v>0</v>
      </c>
      <c r="H444" s="373"/>
      <c r="I444" s="723"/>
      <c r="J444" s="724"/>
      <c r="K444" s="724"/>
      <c r="L444" s="390"/>
      <c r="M444" s="391" t="s">
        <v>109</v>
      </c>
      <c r="N444" s="390"/>
      <c r="O444" s="392">
        <f t="shared" ref="O444:O452" si="35">L444*N444</f>
        <v>0</v>
      </c>
    </row>
    <row r="445" spans="1:15" ht="20.149999999999999" customHeight="1">
      <c r="A445" s="723"/>
      <c r="B445" s="724"/>
      <c r="C445" s="724"/>
      <c r="D445" s="390"/>
      <c r="E445" s="391" t="s">
        <v>109</v>
      </c>
      <c r="F445" s="390"/>
      <c r="G445" s="392">
        <f t="shared" si="34"/>
        <v>0</v>
      </c>
      <c r="H445" s="373"/>
      <c r="I445" s="723"/>
      <c r="J445" s="724"/>
      <c r="K445" s="724"/>
      <c r="L445" s="390"/>
      <c r="M445" s="391" t="s">
        <v>109</v>
      </c>
      <c r="N445" s="390"/>
      <c r="O445" s="392">
        <f t="shared" si="35"/>
        <v>0</v>
      </c>
    </row>
    <row r="446" spans="1:15" ht="20.149999999999999" customHeight="1">
      <c r="A446" s="723"/>
      <c r="B446" s="724"/>
      <c r="C446" s="724"/>
      <c r="D446" s="390"/>
      <c r="E446" s="391" t="s">
        <v>109</v>
      </c>
      <c r="F446" s="390"/>
      <c r="G446" s="392">
        <f t="shared" si="34"/>
        <v>0</v>
      </c>
      <c r="H446" s="373"/>
      <c r="I446" s="723"/>
      <c r="J446" s="724"/>
      <c r="K446" s="724"/>
      <c r="L446" s="390"/>
      <c r="M446" s="391" t="s">
        <v>109</v>
      </c>
      <c r="N446" s="390"/>
      <c r="O446" s="392">
        <f t="shared" si="35"/>
        <v>0</v>
      </c>
    </row>
    <row r="447" spans="1:15" ht="20.149999999999999" customHeight="1">
      <c r="A447" s="723"/>
      <c r="B447" s="724"/>
      <c r="C447" s="724"/>
      <c r="D447" s="390"/>
      <c r="E447" s="391" t="s">
        <v>109</v>
      </c>
      <c r="F447" s="390"/>
      <c r="G447" s="392">
        <f t="shared" si="34"/>
        <v>0</v>
      </c>
      <c r="H447" s="373"/>
      <c r="I447" s="723"/>
      <c r="J447" s="724"/>
      <c r="K447" s="724"/>
      <c r="L447" s="390"/>
      <c r="M447" s="391" t="s">
        <v>109</v>
      </c>
      <c r="N447" s="390"/>
      <c r="O447" s="392">
        <f t="shared" si="35"/>
        <v>0</v>
      </c>
    </row>
    <row r="448" spans="1:15" ht="20.149999999999999" customHeight="1">
      <c r="A448" s="723"/>
      <c r="B448" s="724"/>
      <c r="C448" s="724"/>
      <c r="D448" s="390"/>
      <c r="E448" s="391" t="s">
        <v>109</v>
      </c>
      <c r="F448" s="390"/>
      <c r="G448" s="392">
        <f t="shared" si="34"/>
        <v>0</v>
      </c>
      <c r="H448" s="373"/>
      <c r="I448" s="723"/>
      <c r="J448" s="724"/>
      <c r="K448" s="724"/>
      <c r="L448" s="390"/>
      <c r="M448" s="391" t="s">
        <v>109</v>
      </c>
      <c r="N448" s="390"/>
      <c r="O448" s="392">
        <f t="shared" si="35"/>
        <v>0</v>
      </c>
    </row>
    <row r="449" spans="1:15" ht="20.149999999999999" customHeight="1">
      <c r="A449" s="723"/>
      <c r="B449" s="724"/>
      <c r="C449" s="724"/>
      <c r="D449" s="390"/>
      <c r="E449" s="391" t="s">
        <v>109</v>
      </c>
      <c r="F449" s="390"/>
      <c r="G449" s="392">
        <f t="shared" si="34"/>
        <v>0</v>
      </c>
      <c r="H449" s="373"/>
      <c r="I449" s="723"/>
      <c r="J449" s="724"/>
      <c r="K449" s="724"/>
      <c r="L449" s="390"/>
      <c r="M449" s="391" t="s">
        <v>109</v>
      </c>
      <c r="N449" s="390"/>
      <c r="O449" s="392">
        <f t="shared" si="35"/>
        <v>0</v>
      </c>
    </row>
    <row r="450" spans="1:15" ht="20.149999999999999" customHeight="1">
      <c r="A450" s="723"/>
      <c r="B450" s="724"/>
      <c r="C450" s="724"/>
      <c r="D450" s="390"/>
      <c r="E450" s="391" t="s">
        <v>109</v>
      </c>
      <c r="F450" s="390"/>
      <c r="G450" s="392">
        <f t="shared" si="34"/>
        <v>0</v>
      </c>
      <c r="H450" s="373"/>
      <c r="I450" s="723"/>
      <c r="J450" s="724"/>
      <c r="K450" s="724"/>
      <c r="L450" s="390"/>
      <c r="M450" s="391" t="s">
        <v>109</v>
      </c>
      <c r="N450" s="390"/>
      <c r="O450" s="392">
        <f t="shared" si="35"/>
        <v>0</v>
      </c>
    </row>
    <row r="451" spans="1:15" ht="20.149999999999999" customHeight="1">
      <c r="A451" s="723"/>
      <c r="B451" s="724"/>
      <c r="C451" s="724"/>
      <c r="D451" s="390"/>
      <c r="E451" s="391" t="s">
        <v>109</v>
      </c>
      <c r="F451" s="390"/>
      <c r="G451" s="392">
        <f t="shared" si="34"/>
        <v>0</v>
      </c>
      <c r="H451" s="373"/>
      <c r="I451" s="723"/>
      <c r="J451" s="724"/>
      <c r="K451" s="724"/>
      <c r="L451" s="390"/>
      <c r="M451" s="391" t="s">
        <v>109</v>
      </c>
      <c r="N451" s="390"/>
      <c r="O451" s="392">
        <f t="shared" si="35"/>
        <v>0</v>
      </c>
    </row>
    <row r="452" spans="1:15" ht="20.149999999999999" customHeight="1">
      <c r="A452" s="723"/>
      <c r="B452" s="724"/>
      <c r="C452" s="724"/>
      <c r="D452" s="390"/>
      <c r="E452" s="391" t="s">
        <v>109</v>
      </c>
      <c r="F452" s="390"/>
      <c r="G452" s="392">
        <f t="shared" si="34"/>
        <v>0</v>
      </c>
      <c r="H452" s="373"/>
      <c r="I452" s="723"/>
      <c r="J452" s="724"/>
      <c r="K452" s="724"/>
      <c r="L452" s="390"/>
      <c r="M452" s="391" t="s">
        <v>109</v>
      </c>
      <c r="N452" s="390"/>
      <c r="O452" s="392">
        <f t="shared" si="35"/>
        <v>0</v>
      </c>
    </row>
    <row r="453" spans="1:15" ht="20.149999999999999" customHeight="1">
      <c r="A453" s="727" t="s">
        <v>141</v>
      </c>
      <c r="B453" s="728"/>
      <c r="C453" s="729"/>
      <c r="D453" s="393"/>
      <c r="E453" s="394" t="s">
        <v>109</v>
      </c>
      <c r="F453" s="395"/>
      <c r="G453" s="396">
        <f>D453*F453</f>
        <v>0</v>
      </c>
      <c r="H453" s="373"/>
      <c r="I453" s="727" t="s">
        <v>141</v>
      </c>
      <c r="J453" s="728"/>
      <c r="K453" s="729"/>
      <c r="L453" s="393"/>
      <c r="M453" s="394" t="s">
        <v>109</v>
      </c>
      <c r="N453" s="395"/>
      <c r="O453" s="396">
        <f>L453*N453</f>
        <v>0</v>
      </c>
    </row>
    <row r="454" spans="1:15" ht="20.149999999999999" customHeight="1">
      <c r="A454" s="730" t="s">
        <v>142</v>
      </c>
      <c r="B454" s="731"/>
      <c r="C454" s="731"/>
      <c r="D454" s="731"/>
      <c r="E454" s="731"/>
      <c r="F454" s="732"/>
      <c r="G454" s="397">
        <f>SUM(G443:G453)</f>
        <v>0</v>
      </c>
      <c r="H454" s="373"/>
      <c r="I454" s="730" t="s">
        <v>142</v>
      </c>
      <c r="J454" s="731"/>
      <c r="K454" s="731"/>
      <c r="L454" s="731"/>
      <c r="M454" s="731"/>
      <c r="N454" s="732"/>
      <c r="O454" s="397">
        <f>SUM(O443:O453)</f>
        <v>0</v>
      </c>
    </row>
    <row r="455" spans="1:15" ht="20.149999999999999" customHeight="1">
      <c r="A455" s="733" t="s">
        <v>375</v>
      </c>
      <c r="B455" s="734"/>
      <c r="C455" s="734"/>
      <c r="D455" s="734"/>
      <c r="E455" s="734"/>
      <c r="F455" s="734"/>
      <c r="G455" s="399"/>
      <c r="H455" s="373"/>
      <c r="I455" s="733" t="s">
        <v>375</v>
      </c>
      <c r="J455" s="734"/>
      <c r="K455" s="734"/>
      <c r="L455" s="734"/>
      <c r="M455" s="734"/>
      <c r="N455" s="734"/>
      <c r="O455" s="399"/>
    </row>
    <row r="456" spans="1:15" ht="20.149999999999999" customHeight="1">
      <c r="A456" s="725" t="s">
        <v>108</v>
      </c>
      <c r="B456" s="726"/>
      <c r="C456" s="726"/>
      <c r="D456" s="726"/>
      <c r="E456" s="726"/>
      <c r="F456" s="726"/>
      <c r="G456" s="397">
        <f>G454+G455</f>
        <v>0</v>
      </c>
      <c r="H456" s="373"/>
      <c r="I456" s="725" t="s">
        <v>108</v>
      </c>
      <c r="J456" s="726"/>
      <c r="K456" s="726"/>
      <c r="L456" s="726"/>
      <c r="M456" s="726"/>
      <c r="N456" s="726"/>
      <c r="O456" s="397">
        <f>O454+O455</f>
        <v>0</v>
      </c>
    </row>
  </sheetData>
  <mergeCells count="1313">
    <mergeCell ref="A302:C302"/>
    <mergeCell ref="I302:K302"/>
    <mergeCell ref="A303:C303"/>
    <mergeCell ref="I303:K303"/>
    <mergeCell ref="A304:F304"/>
    <mergeCell ref="I304:N304"/>
    <mergeCell ref="A305:F305"/>
    <mergeCell ref="I305:N305"/>
    <mergeCell ref="A306:F306"/>
    <mergeCell ref="I306:N306"/>
    <mergeCell ref="A297:C297"/>
    <mergeCell ref="I297:K297"/>
    <mergeCell ref="A298:C298"/>
    <mergeCell ref="I298:K298"/>
    <mergeCell ref="A299:C299"/>
    <mergeCell ref="I299:K299"/>
    <mergeCell ref="A300:C300"/>
    <mergeCell ref="I300:K300"/>
    <mergeCell ref="A301:C301"/>
    <mergeCell ref="I301:K301"/>
    <mergeCell ref="A292:C292"/>
    <mergeCell ref="I292:K292"/>
    <mergeCell ref="A293:C293"/>
    <mergeCell ref="I293:K293"/>
    <mergeCell ref="A294:C294"/>
    <mergeCell ref="I294:K294"/>
    <mergeCell ref="A295:C295"/>
    <mergeCell ref="I295:K295"/>
    <mergeCell ref="A296:C296"/>
    <mergeCell ref="I296:K296"/>
    <mergeCell ref="M289:N289"/>
    <mergeCell ref="A290:B290"/>
    <mergeCell ref="C290:D290"/>
    <mergeCell ref="E290:F290"/>
    <mergeCell ref="I290:J290"/>
    <mergeCell ref="K290:L290"/>
    <mergeCell ref="M290:N290"/>
    <mergeCell ref="A291:G291"/>
    <mergeCell ref="I291:O291"/>
    <mergeCell ref="A288:B288"/>
    <mergeCell ref="C288:D288"/>
    <mergeCell ref="I288:J288"/>
    <mergeCell ref="K288:L288"/>
    <mergeCell ref="A289:B289"/>
    <mergeCell ref="C289:D289"/>
    <mergeCell ref="E289:F289"/>
    <mergeCell ref="I289:J289"/>
    <mergeCell ref="K289:L289"/>
    <mergeCell ref="B286:C286"/>
    <mergeCell ref="D286:E286"/>
    <mergeCell ref="J286:K286"/>
    <mergeCell ref="L286:M286"/>
    <mergeCell ref="A287:B287"/>
    <mergeCell ref="C287:D287"/>
    <mergeCell ref="E287:F287"/>
    <mergeCell ref="I287:J287"/>
    <mergeCell ref="K287:L287"/>
    <mergeCell ref="M287:N287"/>
    <mergeCell ref="A283:B283"/>
    <mergeCell ref="C283:G283"/>
    <mergeCell ref="I283:J283"/>
    <mergeCell ref="K283:O283"/>
    <mergeCell ref="A284:B284"/>
    <mergeCell ref="C284:G284"/>
    <mergeCell ref="I284:J284"/>
    <mergeCell ref="K284:O284"/>
    <mergeCell ref="A285:B285"/>
    <mergeCell ref="C285:D285"/>
    <mergeCell ref="E285:G285"/>
    <mergeCell ref="I285:J285"/>
    <mergeCell ref="K285:L285"/>
    <mergeCell ref="M285:O285"/>
    <mergeCell ref="A277:C277"/>
    <mergeCell ref="I277:K277"/>
    <mergeCell ref="A278:C278"/>
    <mergeCell ref="I278:K278"/>
    <mergeCell ref="A279:F279"/>
    <mergeCell ref="I279:N279"/>
    <mergeCell ref="A280:F280"/>
    <mergeCell ref="I280:N280"/>
    <mergeCell ref="A281:F281"/>
    <mergeCell ref="I281:N281"/>
    <mergeCell ref="A272:C272"/>
    <mergeCell ref="I272:K272"/>
    <mergeCell ref="A273:C273"/>
    <mergeCell ref="I273:K273"/>
    <mergeCell ref="A274:C274"/>
    <mergeCell ref="I274:K274"/>
    <mergeCell ref="A275:C275"/>
    <mergeCell ref="I275:K275"/>
    <mergeCell ref="A276:C276"/>
    <mergeCell ref="I276:K276"/>
    <mergeCell ref="A267:C267"/>
    <mergeCell ref="I267:K267"/>
    <mergeCell ref="A268:C268"/>
    <mergeCell ref="I268:K268"/>
    <mergeCell ref="A269:C269"/>
    <mergeCell ref="I269:K269"/>
    <mergeCell ref="A270:C270"/>
    <mergeCell ref="I270:K270"/>
    <mergeCell ref="A271:C271"/>
    <mergeCell ref="I271:K271"/>
    <mergeCell ref="M264:N264"/>
    <mergeCell ref="A265:B265"/>
    <mergeCell ref="C265:D265"/>
    <mergeCell ref="E265:F265"/>
    <mergeCell ref="I265:J265"/>
    <mergeCell ref="K265:L265"/>
    <mergeCell ref="M265:N265"/>
    <mergeCell ref="A266:G266"/>
    <mergeCell ref="I266:O266"/>
    <mergeCell ref="A263:B263"/>
    <mergeCell ref="C263:D263"/>
    <mergeCell ref="I263:J263"/>
    <mergeCell ref="K263:L263"/>
    <mergeCell ref="A264:B264"/>
    <mergeCell ref="C264:D264"/>
    <mergeCell ref="E264:F264"/>
    <mergeCell ref="I264:J264"/>
    <mergeCell ref="K264:L264"/>
    <mergeCell ref="B261:C261"/>
    <mergeCell ref="D261:E261"/>
    <mergeCell ref="J261:K261"/>
    <mergeCell ref="L261:M261"/>
    <mergeCell ref="A262:B262"/>
    <mergeCell ref="C262:D262"/>
    <mergeCell ref="E262:F262"/>
    <mergeCell ref="I262:J262"/>
    <mergeCell ref="K262:L262"/>
    <mergeCell ref="M262:N262"/>
    <mergeCell ref="A258:B258"/>
    <mergeCell ref="C258:G258"/>
    <mergeCell ref="I258:J258"/>
    <mergeCell ref="K258:O258"/>
    <mergeCell ref="A259:B259"/>
    <mergeCell ref="C259:G259"/>
    <mergeCell ref="I259:J259"/>
    <mergeCell ref="K259:O259"/>
    <mergeCell ref="A260:B260"/>
    <mergeCell ref="C260:D260"/>
    <mergeCell ref="E260:G260"/>
    <mergeCell ref="I260:J260"/>
    <mergeCell ref="K260:L260"/>
    <mergeCell ref="M260:O260"/>
    <mergeCell ref="A352:C352"/>
    <mergeCell ref="I352:K352"/>
    <mergeCell ref="A353:C353"/>
    <mergeCell ref="I353:K353"/>
    <mergeCell ref="A354:F354"/>
    <mergeCell ref="I354:N354"/>
    <mergeCell ref="A355:F355"/>
    <mergeCell ref="I355:N355"/>
    <mergeCell ref="A356:F356"/>
    <mergeCell ref="I356:N356"/>
    <mergeCell ref="A347:C347"/>
    <mergeCell ref="I347:K347"/>
    <mergeCell ref="A348:C348"/>
    <mergeCell ref="I348:K348"/>
    <mergeCell ref="A349:C349"/>
    <mergeCell ref="I349:K349"/>
    <mergeCell ref="A350:C350"/>
    <mergeCell ref="I350:K350"/>
    <mergeCell ref="A351:C351"/>
    <mergeCell ref="I351:K351"/>
    <mergeCell ref="A342:C342"/>
    <mergeCell ref="I342:K342"/>
    <mergeCell ref="A343:C343"/>
    <mergeCell ref="I343:K343"/>
    <mergeCell ref="A344:C344"/>
    <mergeCell ref="I344:K344"/>
    <mergeCell ref="A345:C345"/>
    <mergeCell ref="I345:K345"/>
    <mergeCell ref="A346:C346"/>
    <mergeCell ref="I346:K346"/>
    <mergeCell ref="M339:N339"/>
    <mergeCell ref="A340:B340"/>
    <mergeCell ref="C340:D340"/>
    <mergeCell ref="E340:F340"/>
    <mergeCell ref="I340:J340"/>
    <mergeCell ref="K340:L340"/>
    <mergeCell ref="M340:N340"/>
    <mergeCell ref="A341:G341"/>
    <mergeCell ref="I341:O341"/>
    <mergeCell ref="A338:B338"/>
    <mergeCell ref="C338:D338"/>
    <mergeCell ref="I338:J338"/>
    <mergeCell ref="K338:L338"/>
    <mergeCell ref="A339:B339"/>
    <mergeCell ref="C339:D339"/>
    <mergeCell ref="E339:F339"/>
    <mergeCell ref="I339:J339"/>
    <mergeCell ref="K339:L339"/>
    <mergeCell ref="B336:C336"/>
    <mergeCell ref="D336:E336"/>
    <mergeCell ref="J336:K336"/>
    <mergeCell ref="L336:M336"/>
    <mergeCell ref="A337:B337"/>
    <mergeCell ref="C337:D337"/>
    <mergeCell ref="E337:F337"/>
    <mergeCell ref="I337:J337"/>
    <mergeCell ref="K337:L337"/>
    <mergeCell ref="M337:N337"/>
    <mergeCell ref="A333:B333"/>
    <mergeCell ref="C333:G333"/>
    <mergeCell ref="I333:J333"/>
    <mergeCell ref="K333:O333"/>
    <mergeCell ref="A334:B334"/>
    <mergeCell ref="C334:G334"/>
    <mergeCell ref="I334:J334"/>
    <mergeCell ref="K334:O334"/>
    <mergeCell ref="A335:B335"/>
    <mergeCell ref="C335:D335"/>
    <mergeCell ref="E335:G335"/>
    <mergeCell ref="I335:J335"/>
    <mergeCell ref="K335:L335"/>
    <mergeCell ref="M335:O335"/>
    <mergeCell ref="A327:C327"/>
    <mergeCell ref="I327:K327"/>
    <mergeCell ref="A328:C328"/>
    <mergeCell ref="I328:K328"/>
    <mergeCell ref="A329:F329"/>
    <mergeCell ref="I329:N329"/>
    <mergeCell ref="A330:F330"/>
    <mergeCell ref="I330:N330"/>
    <mergeCell ref="A331:F331"/>
    <mergeCell ref="I331:N331"/>
    <mergeCell ref="A322:C322"/>
    <mergeCell ref="I322:K322"/>
    <mergeCell ref="A323:C323"/>
    <mergeCell ref="I323:K323"/>
    <mergeCell ref="A324:C324"/>
    <mergeCell ref="I324:K324"/>
    <mergeCell ref="A325:C325"/>
    <mergeCell ref="I325:K325"/>
    <mergeCell ref="A326:C326"/>
    <mergeCell ref="I326:K326"/>
    <mergeCell ref="A317:C317"/>
    <mergeCell ref="I317:K317"/>
    <mergeCell ref="A318:C318"/>
    <mergeCell ref="I318:K318"/>
    <mergeCell ref="A319:C319"/>
    <mergeCell ref="I319:K319"/>
    <mergeCell ref="A320:C320"/>
    <mergeCell ref="I320:K320"/>
    <mergeCell ref="A321:C321"/>
    <mergeCell ref="I321:K321"/>
    <mergeCell ref="M314:N314"/>
    <mergeCell ref="A315:B315"/>
    <mergeCell ref="C315:D315"/>
    <mergeCell ref="E315:F315"/>
    <mergeCell ref="I315:J315"/>
    <mergeCell ref="K315:L315"/>
    <mergeCell ref="M315:N315"/>
    <mergeCell ref="A316:G316"/>
    <mergeCell ref="I316:O316"/>
    <mergeCell ref="A313:B313"/>
    <mergeCell ref="C313:D313"/>
    <mergeCell ref="I313:J313"/>
    <mergeCell ref="K313:L313"/>
    <mergeCell ref="A314:B314"/>
    <mergeCell ref="C314:D314"/>
    <mergeCell ref="E314:F314"/>
    <mergeCell ref="I314:J314"/>
    <mergeCell ref="K314:L314"/>
    <mergeCell ref="B311:C311"/>
    <mergeCell ref="D311:E311"/>
    <mergeCell ref="J311:K311"/>
    <mergeCell ref="L311:M311"/>
    <mergeCell ref="A312:B312"/>
    <mergeCell ref="C312:D312"/>
    <mergeCell ref="E312:F312"/>
    <mergeCell ref="I312:J312"/>
    <mergeCell ref="K312:L312"/>
    <mergeCell ref="M312:N312"/>
    <mergeCell ref="A308:B308"/>
    <mergeCell ref="C308:G308"/>
    <mergeCell ref="I308:J308"/>
    <mergeCell ref="K308:O308"/>
    <mergeCell ref="A309:B309"/>
    <mergeCell ref="C309:G309"/>
    <mergeCell ref="I309:J309"/>
    <mergeCell ref="K309:O309"/>
    <mergeCell ref="A310:B310"/>
    <mergeCell ref="C310:D310"/>
    <mergeCell ref="E310:G310"/>
    <mergeCell ref="I310:J310"/>
    <mergeCell ref="K310:L310"/>
    <mergeCell ref="M310:O310"/>
    <mergeCell ref="A402:C402"/>
    <mergeCell ref="I402:K402"/>
    <mergeCell ref="A403:C403"/>
    <mergeCell ref="I403:K403"/>
    <mergeCell ref="A404:F404"/>
    <mergeCell ref="I404:N404"/>
    <mergeCell ref="A405:F405"/>
    <mergeCell ref="I405:N405"/>
    <mergeCell ref="A406:F406"/>
    <mergeCell ref="I406:N406"/>
    <mergeCell ref="A397:C397"/>
    <mergeCell ref="I397:K397"/>
    <mergeCell ref="A398:C398"/>
    <mergeCell ref="I398:K398"/>
    <mergeCell ref="A399:C399"/>
    <mergeCell ref="I399:K399"/>
    <mergeCell ref="A400:C400"/>
    <mergeCell ref="I400:K400"/>
    <mergeCell ref="A401:C401"/>
    <mergeCell ref="I401:K401"/>
    <mergeCell ref="A392:C392"/>
    <mergeCell ref="I392:K392"/>
    <mergeCell ref="A393:C393"/>
    <mergeCell ref="I393:K393"/>
    <mergeCell ref="A394:C394"/>
    <mergeCell ref="I394:K394"/>
    <mergeCell ref="A395:C395"/>
    <mergeCell ref="I395:K395"/>
    <mergeCell ref="A396:C396"/>
    <mergeCell ref="I396:K396"/>
    <mergeCell ref="M389:N389"/>
    <mergeCell ref="A390:B390"/>
    <mergeCell ref="C390:D390"/>
    <mergeCell ref="E390:F390"/>
    <mergeCell ref="I390:J390"/>
    <mergeCell ref="K390:L390"/>
    <mergeCell ref="M390:N390"/>
    <mergeCell ref="A391:G391"/>
    <mergeCell ref="I391:O391"/>
    <mergeCell ref="A388:B388"/>
    <mergeCell ref="C388:D388"/>
    <mergeCell ref="I388:J388"/>
    <mergeCell ref="K388:L388"/>
    <mergeCell ref="A389:B389"/>
    <mergeCell ref="C389:D389"/>
    <mergeCell ref="E389:F389"/>
    <mergeCell ref="I389:J389"/>
    <mergeCell ref="K389:L389"/>
    <mergeCell ref="B386:C386"/>
    <mergeCell ref="D386:E386"/>
    <mergeCell ref="J386:K386"/>
    <mergeCell ref="L386:M386"/>
    <mergeCell ref="A387:B387"/>
    <mergeCell ref="C387:D387"/>
    <mergeCell ref="E387:F387"/>
    <mergeCell ref="I387:J387"/>
    <mergeCell ref="K387:L387"/>
    <mergeCell ref="M387:N387"/>
    <mergeCell ref="A383:B383"/>
    <mergeCell ref="C383:G383"/>
    <mergeCell ref="I383:J383"/>
    <mergeCell ref="K383:O383"/>
    <mergeCell ref="A384:B384"/>
    <mergeCell ref="C384:G384"/>
    <mergeCell ref="I384:J384"/>
    <mergeCell ref="K384:O384"/>
    <mergeCell ref="A385:B385"/>
    <mergeCell ref="C385:D385"/>
    <mergeCell ref="E385:G385"/>
    <mergeCell ref="I385:J385"/>
    <mergeCell ref="K385:L385"/>
    <mergeCell ref="M385:O385"/>
    <mergeCell ref="A377:C377"/>
    <mergeCell ref="I377:K377"/>
    <mergeCell ref="A378:C378"/>
    <mergeCell ref="I378:K378"/>
    <mergeCell ref="A379:F379"/>
    <mergeCell ref="I379:N379"/>
    <mergeCell ref="A380:F380"/>
    <mergeCell ref="I380:N380"/>
    <mergeCell ref="A381:F381"/>
    <mergeCell ref="I381:N381"/>
    <mergeCell ref="A372:C372"/>
    <mergeCell ref="I372:K372"/>
    <mergeCell ref="A373:C373"/>
    <mergeCell ref="I373:K373"/>
    <mergeCell ref="A374:C374"/>
    <mergeCell ref="I374:K374"/>
    <mergeCell ref="A375:C375"/>
    <mergeCell ref="I375:K375"/>
    <mergeCell ref="A376:C376"/>
    <mergeCell ref="I376:K376"/>
    <mergeCell ref="A367:C367"/>
    <mergeCell ref="I367:K367"/>
    <mergeCell ref="A368:C368"/>
    <mergeCell ref="I368:K368"/>
    <mergeCell ref="A369:C369"/>
    <mergeCell ref="I369:K369"/>
    <mergeCell ref="A370:C370"/>
    <mergeCell ref="I370:K370"/>
    <mergeCell ref="A371:C371"/>
    <mergeCell ref="I371:K371"/>
    <mergeCell ref="M364:N364"/>
    <mergeCell ref="A365:B365"/>
    <mergeCell ref="C365:D365"/>
    <mergeCell ref="E365:F365"/>
    <mergeCell ref="I365:J365"/>
    <mergeCell ref="K365:L365"/>
    <mergeCell ref="M365:N365"/>
    <mergeCell ref="A366:G366"/>
    <mergeCell ref="I366:O366"/>
    <mergeCell ref="A363:B363"/>
    <mergeCell ref="C363:D363"/>
    <mergeCell ref="I363:J363"/>
    <mergeCell ref="K363:L363"/>
    <mergeCell ref="A364:B364"/>
    <mergeCell ref="C364:D364"/>
    <mergeCell ref="E364:F364"/>
    <mergeCell ref="I364:J364"/>
    <mergeCell ref="K364:L364"/>
    <mergeCell ref="B361:C361"/>
    <mergeCell ref="D361:E361"/>
    <mergeCell ref="J361:K361"/>
    <mergeCell ref="L361:M361"/>
    <mergeCell ref="A362:B362"/>
    <mergeCell ref="C362:D362"/>
    <mergeCell ref="E362:F362"/>
    <mergeCell ref="I362:J362"/>
    <mergeCell ref="K362:L362"/>
    <mergeCell ref="M362:N362"/>
    <mergeCell ref="A358:B358"/>
    <mergeCell ref="C358:G358"/>
    <mergeCell ref="I358:J358"/>
    <mergeCell ref="K358:O358"/>
    <mergeCell ref="A359:B359"/>
    <mergeCell ref="C359:G359"/>
    <mergeCell ref="I359:J359"/>
    <mergeCell ref="K359:O359"/>
    <mergeCell ref="A360:B360"/>
    <mergeCell ref="C360:D360"/>
    <mergeCell ref="E360:G360"/>
    <mergeCell ref="I360:J360"/>
    <mergeCell ref="K360:L360"/>
    <mergeCell ref="M360:O360"/>
    <mergeCell ref="A252:C252"/>
    <mergeCell ref="I252:K252"/>
    <mergeCell ref="A253:C253"/>
    <mergeCell ref="I253:K253"/>
    <mergeCell ref="A254:F254"/>
    <mergeCell ref="I254:N254"/>
    <mergeCell ref="A255:F255"/>
    <mergeCell ref="I255:N255"/>
    <mergeCell ref="A256:F256"/>
    <mergeCell ref="I256:N256"/>
    <mergeCell ref="A247:C247"/>
    <mergeCell ref="I247:K247"/>
    <mergeCell ref="A248:C248"/>
    <mergeCell ref="I248:K248"/>
    <mergeCell ref="A249:C249"/>
    <mergeCell ref="I249:K249"/>
    <mergeCell ref="A250:C250"/>
    <mergeCell ref="I250:K250"/>
    <mergeCell ref="A251:C251"/>
    <mergeCell ref="I251:K251"/>
    <mergeCell ref="A242:C242"/>
    <mergeCell ref="I242:K242"/>
    <mergeCell ref="A243:C243"/>
    <mergeCell ref="I243:K243"/>
    <mergeCell ref="A244:C244"/>
    <mergeCell ref="I244:K244"/>
    <mergeCell ref="A245:C245"/>
    <mergeCell ref="I245:K245"/>
    <mergeCell ref="A246:C246"/>
    <mergeCell ref="I246:K246"/>
    <mergeCell ref="M239:N239"/>
    <mergeCell ref="A240:B240"/>
    <mergeCell ref="C240:D240"/>
    <mergeCell ref="E240:F240"/>
    <mergeCell ref="I240:J240"/>
    <mergeCell ref="K240:L240"/>
    <mergeCell ref="M240:N240"/>
    <mergeCell ref="A241:G241"/>
    <mergeCell ref="I241:O241"/>
    <mergeCell ref="A238:B238"/>
    <mergeCell ref="C238:D238"/>
    <mergeCell ref="I238:J238"/>
    <mergeCell ref="K238:L238"/>
    <mergeCell ref="A239:B239"/>
    <mergeCell ref="C239:D239"/>
    <mergeCell ref="E239:F239"/>
    <mergeCell ref="I239:J239"/>
    <mergeCell ref="K239:L239"/>
    <mergeCell ref="B236:C236"/>
    <mergeCell ref="D236:E236"/>
    <mergeCell ref="J236:K236"/>
    <mergeCell ref="L236:M236"/>
    <mergeCell ref="A237:B237"/>
    <mergeCell ref="C237:D237"/>
    <mergeCell ref="E237:F237"/>
    <mergeCell ref="I237:J237"/>
    <mergeCell ref="K237:L237"/>
    <mergeCell ref="M237:N237"/>
    <mergeCell ref="A233:B233"/>
    <mergeCell ref="C233:G233"/>
    <mergeCell ref="I233:J233"/>
    <mergeCell ref="K233:O233"/>
    <mergeCell ref="A234:B234"/>
    <mergeCell ref="C234:G234"/>
    <mergeCell ref="I234:J234"/>
    <mergeCell ref="K234:O234"/>
    <mergeCell ref="A235:B235"/>
    <mergeCell ref="C235:D235"/>
    <mergeCell ref="E235:G235"/>
    <mergeCell ref="I235:J235"/>
    <mergeCell ref="K235:L235"/>
    <mergeCell ref="M235:O235"/>
    <mergeCell ref="A227:C227"/>
    <mergeCell ref="I227:K227"/>
    <mergeCell ref="A228:C228"/>
    <mergeCell ref="I228:K228"/>
    <mergeCell ref="A229:F229"/>
    <mergeCell ref="I229:N229"/>
    <mergeCell ref="A230:F230"/>
    <mergeCell ref="I230:N230"/>
    <mergeCell ref="A231:F231"/>
    <mergeCell ref="I231:N231"/>
    <mergeCell ref="A222:C222"/>
    <mergeCell ref="I222:K222"/>
    <mergeCell ref="A223:C223"/>
    <mergeCell ref="I223:K223"/>
    <mergeCell ref="A224:C224"/>
    <mergeCell ref="I224:K224"/>
    <mergeCell ref="A225:C225"/>
    <mergeCell ref="I225:K225"/>
    <mergeCell ref="A226:C226"/>
    <mergeCell ref="I226:K226"/>
    <mergeCell ref="A217:C217"/>
    <mergeCell ref="I217:K217"/>
    <mergeCell ref="A218:C218"/>
    <mergeCell ref="I218:K218"/>
    <mergeCell ref="A219:C219"/>
    <mergeCell ref="I219:K219"/>
    <mergeCell ref="A220:C220"/>
    <mergeCell ref="I220:K220"/>
    <mergeCell ref="A221:C221"/>
    <mergeCell ref="I221:K221"/>
    <mergeCell ref="M214:N214"/>
    <mergeCell ref="A215:B215"/>
    <mergeCell ref="C215:D215"/>
    <mergeCell ref="E215:F215"/>
    <mergeCell ref="I215:J215"/>
    <mergeCell ref="K215:L215"/>
    <mergeCell ref="M215:N215"/>
    <mergeCell ref="A216:G216"/>
    <mergeCell ref="I216:O216"/>
    <mergeCell ref="A213:B213"/>
    <mergeCell ref="C213:D213"/>
    <mergeCell ref="I213:J213"/>
    <mergeCell ref="K213:L213"/>
    <mergeCell ref="A214:B214"/>
    <mergeCell ref="C214:D214"/>
    <mergeCell ref="E214:F214"/>
    <mergeCell ref="I214:J214"/>
    <mergeCell ref="K214:L214"/>
    <mergeCell ref="B211:C211"/>
    <mergeCell ref="D211:E211"/>
    <mergeCell ref="J211:K211"/>
    <mergeCell ref="L211:M211"/>
    <mergeCell ref="A212:B212"/>
    <mergeCell ref="C212:D212"/>
    <mergeCell ref="E212:F212"/>
    <mergeCell ref="I212:J212"/>
    <mergeCell ref="K212:L212"/>
    <mergeCell ref="M212:N212"/>
    <mergeCell ref="A208:B208"/>
    <mergeCell ref="C208:G208"/>
    <mergeCell ref="I208:J208"/>
    <mergeCell ref="K208:O208"/>
    <mergeCell ref="A209:B209"/>
    <mergeCell ref="C209:G209"/>
    <mergeCell ref="I209:J209"/>
    <mergeCell ref="K209:O209"/>
    <mergeCell ref="A210:B210"/>
    <mergeCell ref="C210:D210"/>
    <mergeCell ref="E210:G210"/>
    <mergeCell ref="I210:J210"/>
    <mergeCell ref="K210:L210"/>
    <mergeCell ref="M210:O210"/>
    <mergeCell ref="A165:B165"/>
    <mergeCell ref="C165:D165"/>
    <mergeCell ref="E165:F165"/>
    <mergeCell ref="I165:J165"/>
    <mergeCell ref="K165:L165"/>
    <mergeCell ref="M165:N165"/>
    <mergeCell ref="A166:G166"/>
    <mergeCell ref="I166:O166"/>
    <mergeCell ref="A177:C177"/>
    <mergeCell ref="I177:K177"/>
    <mergeCell ref="A178:C178"/>
    <mergeCell ref="I178:K178"/>
    <mergeCell ref="A179:F179"/>
    <mergeCell ref="I179:N179"/>
    <mergeCell ref="A180:F180"/>
    <mergeCell ref="I180:N180"/>
    <mergeCell ref="A181:F181"/>
    <mergeCell ref="I181:N181"/>
    <mergeCell ref="A172:C172"/>
    <mergeCell ref="I172:K172"/>
    <mergeCell ref="A173:C173"/>
    <mergeCell ref="I173:K173"/>
    <mergeCell ref="A174:C174"/>
    <mergeCell ref="I174:K174"/>
    <mergeCell ref="A175:C175"/>
    <mergeCell ref="I175:K175"/>
    <mergeCell ref="A176:C176"/>
    <mergeCell ref="I176:K176"/>
    <mergeCell ref="A203:C203"/>
    <mergeCell ref="I203:K203"/>
    <mergeCell ref="M189:N189"/>
    <mergeCell ref="A190:B190"/>
    <mergeCell ref="C190:D190"/>
    <mergeCell ref="E190:F190"/>
    <mergeCell ref="I190:J190"/>
    <mergeCell ref="K190:L190"/>
    <mergeCell ref="M190:N190"/>
    <mergeCell ref="A191:G191"/>
    <mergeCell ref="I191:O191"/>
    <mergeCell ref="A188:B188"/>
    <mergeCell ref="C188:D188"/>
    <mergeCell ref="I188:J188"/>
    <mergeCell ref="K188:L188"/>
    <mergeCell ref="A189:B189"/>
    <mergeCell ref="A163:B163"/>
    <mergeCell ref="C163:D163"/>
    <mergeCell ref="I163:J163"/>
    <mergeCell ref="K163:L163"/>
    <mergeCell ref="A164:B164"/>
    <mergeCell ref="C164:D164"/>
    <mergeCell ref="E164:F164"/>
    <mergeCell ref="I164:J164"/>
    <mergeCell ref="K164:L164"/>
    <mergeCell ref="A167:C167"/>
    <mergeCell ref="I167:K167"/>
    <mergeCell ref="A168:C168"/>
    <mergeCell ref="I168:K168"/>
    <mergeCell ref="A169:C169"/>
    <mergeCell ref="I169:K169"/>
    <mergeCell ref="A170:C170"/>
    <mergeCell ref="A196:C196"/>
    <mergeCell ref="I196:K196"/>
    <mergeCell ref="A158:B158"/>
    <mergeCell ref="C158:G158"/>
    <mergeCell ref="I158:J158"/>
    <mergeCell ref="K158:O158"/>
    <mergeCell ref="A159:B159"/>
    <mergeCell ref="C159:G159"/>
    <mergeCell ref="I159:J159"/>
    <mergeCell ref="K159:O159"/>
    <mergeCell ref="A160:B160"/>
    <mergeCell ref="C160:D160"/>
    <mergeCell ref="E160:G160"/>
    <mergeCell ref="I160:J160"/>
    <mergeCell ref="K160:L160"/>
    <mergeCell ref="M160:O160"/>
    <mergeCell ref="A202:C202"/>
    <mergeCell ref="I202:K202"/>
    <mergeCell ref="B161:C161"/>
    <mergeCell ref="D161:E161"/>
    <mergeCell ref="J161:K161"/>
    <mergeCell ref="L161:M161"/>
    <mergeCell ref="A162:B162"/>
    <mergeCell ref="C162:D162"/>
    <mergeCell ref="E162:F162"/>
    <mergeCell ref="I162:J162"/>
    <mergeCell ref="K162:L162"/>
    <mergeCell ref="M162:N162"/>
    <mergeCell ref="I170:K170"/>
    <mergeCell ref="A171:C171"/>
    <mergeCell ref="I171:K171"/>
    <mergeCell ref="M164:N164"/>
    <mergeCell ref="I184:J184"/>
    <mergeCell ref="K184:O184"/>
    <mergeCell ref="A185:B185"/>
    <mergeCell ref="C185:D185"/>
    <mergeCell ref="E185:G185"/>
    <mergeCell ref="I185:J185"/>
    <mergeCell ref="K185:L185"/>
    <mergeCell ref="M185:O185"/>
    <mergeCell ref="A204:F204"/>
    <mergeCell ref="I204:N204"/>
    <mergeCell ref="A205:F205"/>
    <mergeCell ref="I205:N205"/>
    <mergeCell ref="A206:F206"/>
    <mergeCell ref="I206:N206"/>
    <mergeCell ref="A197:C197"/>
    <mergeCell ref="I197:K197"/>
    <mergeCell ref="A198:C198"/>
    <mergeCell ref="I198:K198"/>
    <mergeCell ref="A199:C199"/>
    <mergeCell ref="I199:K199"/>
    <mergeCell ref="A200:C200"/>
    <mergeCell ref="I200:K200"/>
    <mergeCell ref="A201:C201"/>
    <mergeCell ref="I201:K201"/>
    <mergeCell ref="A192:C192"/>
    <mergeCell ref="I192:K192"/>
    <mergeCell ref="A193:C193"/>
    <mergeCell ref="I193:K193"/>
    <mergeCell ref="A194:C194"/>
    <mergeCell ref="I194:K194"/>
    <mergeCell ref="A195:C195"/>
    <mergeCell ref="I195:K195"/>
    <mergeCell ref="A428:C428"/>
    <mergeCell ref="I428:K428"/>
    <mergeCell ref="A429:F429"/>
    <mergeCell ref="I429:N429"/>
    <mergeCell ref="A430:F430"/>
    <mergeCell ref="I430:N430"/>
    <mergeCell ref="A431:F431"/>
    <mergeCell ref="I431:N431"/>
    <mergeCell ref="A422:C422"/>
    <mergeCell ref="I422:K422"/>
    <mergeCell ref="A423:C423"/>
    <mergeCell ref="I423:K423"/>
    <mergeCell ref="A424:C424"/>
    <mergeCell ref="I424:K424"/>
    <mergeCell ref="A425:C425"/>
    <mergeCell ref="I425:K425"/>
    <mergeCell ref="A426:C426"/>
    <mergeCell ref="I426:K426"/>
    <mergeCell ref="A419:C419"/>
    <mergeCell ref="I419:K419"/>
    <mergeCell ref="A420:C420"/>
    <mergeCell ref="I420:K420"/>
    <mergeCell ref="A421:C421"/>
    <mergeCell ref="I421:K421"/>
    <mergeCell ref="M414:N414"/>
    <mergeCell ref="A415:B415"/>
    <mergeCell ref="C415:D415"/>
    <mergeCell ref="E415:F415"/>
    <mergeCell ref="I415:J415"/>
    <mergeCell ref="K415:L415"/>
    <mergeCell ref="M415:N415"/>
    <mergeCell ref="A416:G416"/>
    <mergeCell ref="I416:O416"/>
    <mergeCell ref="A427:C427"/>
    <mergeCell ref="I427:K427"/>
    <mergeCell ref="K414:L414"/>
    <mergeCell ref="A412:B412"/>
    <mergeCell ref="C412:D412"/>
    <mergeCell ref="E412:F412"/>
    <mergeCell ref="I412:J412"/>
    <mergeCell ref="K412:L412"/>
    <mergeCell ref="M412:N412"/>
    <mergeCell ref="A417:C417"/>
    <mergeCell ref="I417:K417"/>
    <mergeCell ref="A418:C418"/>
    <mergeCell ref="I418:K418"/>
    <mergeCell ref="A128:C128"/>
    <mergeCell ref="I128:K128"/>
    <mergeCell ref="A129:F129"/>
    <mergeCell ref="I129:N129"/>
    <mergeCell ref="A130:F130"/>
    <mergeCell ref="I130:N130"/>
    <mergeCell ref="A131:F131"/>
    <mergeCell ref="I131:N131"/>
    <mergeCell ref="A134:B134"/>
    <mergeCell ref="C134:G134"/>
    <mergeCell ref="I134:J134"/>
    <mergeCell ref="K134:O134"/>
    <mergeCell ref="A135:B135"/>
    <mergeCell ref="C135:D135"/>
    <mergeCell ref="E135:G135"/>
    <mergeCell ref="I135:J135"/>
    <mergeCell ref="C189:D189"/>
    <mergeCell ref="E189:F189"/>
    <mergeCell ref="I189:J189"/>
    <mergeCell ref="K189:L189"/>
    <mergeCell ref="B186:C186"/>
    <mergeCell ref="D186:E186"/>
    <mergeCell ref="I120:K120"/>
    <mergeCell ref="A121:C121"/>
    <mergeCell ref="I121:K121"/>
    <mergeCell ref="M114:N114"/>
    <mergeCell ref="A115:B115"/>
    <mergeCell ref="C115:D115"/>
    <mergeCell ref="E115:F115"/>
    <mergeCell ref="I115:J115"/>
    <mergeCell ref="K115:L115"/>
    <mergeCell ref="M115:N115"/>
    <mergeCell ref="A116:G116"/>
    <mergeCell ref="I116:O116"/>
    <mergeCell ref="K410:L410"/>
    <mergeCell ref="M410:O410"/>
    <mergeCell ref="B411:C411"/>
    <mergeCell ref="D411:E411"/>
    <mergeCell ref="J411:K411"/>
    <mergeCell ref="L411:M411"/>
    <mergeCell ref="J186:K186"/>
    <mergeCell ref="L186:M186"/>
    <mergeCell ref="A187:B187"/>
    <mergeCell ref="C187:D187"/>
    <mergeCell ref="E187:F187"/>
    <mergeCell ref="I187:J187"/>
    <mergeCell ref="K187:L187"/>
    <mergeCell ref="M187:N187"/>
    <mergeCell ref="A183:B183"/>
    <mergeCell ref="C183:G183"/>
    <mergeCell ref="I183:J183"/>
    <mergeCell ref="K183:O183"/>
    <mergeCell ref="A184:B184"/>
    <mergeCell ref="C184:G184"/>
    <mergeCell ref="A127:C127"/>
    <mergeCell ref="I127:K127"/>
    <mergeCell ref="K114:L114"/>
    <mergeCell ref="K110:L110"/>
    <mergeCell ref="M110:O110"/>
    <mergeCell ref="B111:C111"/>
    <mergeCell ref="D111:E111"/>
    <mergeCell ref="J111:K111"/>
    <mergeCell ref="L111:M111"/>
    <mergeCell ref="A112:B112"/>
    <mergeCell ref="C112:D112"/>
    <mergeCell ref="E112:F112"/>
    <mergeCell ref="I112:J112"/>
    <mergeCell ref="K112:L112"/>
    <mergeCell ref="M112:N112"/>
    <mergeCell ref="A117:C117"/>
    <mergeCell ref="I117:K117"/>
    <mergeCell ref="A118:C118"/>
    <mergeCell ref="I118:K118"/>
    <mergeCell ref="A122:C122"/>
    <mergeCell ref="I122:K122"/>
    <mergeCell ref="A123:C123"/>
    <mergeCell ref="I123:K123"/>
    <mergeCell ref="A124:C124"/>
    <mergeCell ref="I124:K124"/>
    <mergeCell ref="A125:C125"/>
    <mergeCell ref="I125:K125"/>
    <mergeCell ref="A126:C126"/>
    <mergeCell ref="I126:K126"/>
    <mergeCell ref="A119:C119"/>
    <mergeCell ref="I119:K119"/>
    <mergeCell ref="A120:C120"/>
    <mergeCell ref="A3:D3"/>
    <mergeCell ref="E3:G3"/>
    <mergeCell ref="I3:J3"/>
    <mergeCell ref="K3:M3"/>
    <mergeCell ref="A4:B4"/>
    <mergeCell ref="C4:D4"/>
    <mergeCell ref="E4:F4"/>
    <mergeCell ref="I6:J6"/>
    <mergeCell ref="K6:M6"/>
    <mergeCell ref="N6:O6"/>
    <mergeCell ref="A8:B8"/>
    <mergeCell ref="C8:G8"/>
    <mergeCell ref="I8:J8"/>
    <mergeCell ref="K8:O8"/>
    <mergeCell ref="A5:B5"/>
    <mergeCell ref="C5:D5"/>
    <mergeCell ref="E5:F5"/>
    <mergeCell ref="A6:B6"/>
    <mergeCell ref="C6:D6"/>
    <mergeCell ref="E6:F6"/>
    <mergeCell ref="P8:P28"/>
    <mergeCell ref="A9:B9"/>
    <mergeCell ref="C9:G9"/>
    <mergeCell ref="I9:J9"/>
    <mergeCell ref="K9:O9"/>
    <mergeCell ref="A10:B10"/>
    <mergeCell ref="C10:D10"/>
    <mergeCell ref="E10:G10"/>
    <mergeCell ref="I10:J10"/>
    <mergeCell ref="K10:L10"/>
    <mergeCell ref="M10:O10"/>
    <mergeCell ref="B11:C11"/>
    <mergeCell ref="D11:E11"/>
    <mergeCell ref="J11:K11"/>
    <mergeCell ref="L11:M11"/>
    <mergeCell ref="A12:B12"/>
    <mergeCell ref="C12:D12"/>
    <mergeCell ref="E12:F12"/>
    <mergeCell ref="I12:J12"/>
    <mergeCell ref="K12:L12"/>
    <mergeCell ref="M14:N14"/>
    <mergeCell ref="A15:B15"/>
    <mergeCell ref="C15:D15"/>
    <mergeCell ref="E15:F15"/>
    <mergeCell ref="I15:J15"/>
    <mergeCell ref="K15:L15"/>
    <mergeCell ref="M15:N15"/>
    <mergeCell ref="M12:N12"/>
    <mergeCell ref="A13:B13"/>
    <mergeCell ref="C13:D13"/>
    <mergeCell ref="I13:J13"/>
    <mergeCell ref="K13:L13"/>
    <mergeCell ref="A14:B14"/>
    <mergeCell ref="C14:D14"/>
    <mergeCell ref="E14:F14"/>
    <mergeCell ref="I14:J14"/>
    <mergeCell ref="K14:L14"/>
    <mergeCell ref="A19:C19"/>
    <mergeCell ref="I19:K19"/>
    <mergeCell ref="A20:C20"/>
    <mergeCell ref="I20:K20"/>
    <mergeCell ref="A21:C21"/>
    <mergeCell ref="I21:K21"/>
    <mergeCell ref="A16:G16"/>
    <mergeCell ref="I16:O16"/>
    <mergeCell ref="A17:C17"/>
    <mergeCell ref="I17:K17"/>
    <mergeCell ref="A18:C18"/>
    <mergeCell ref="I18:K18"/>
    <mergeCell ref="A25:C25"/>
    <mergeCell ref="I25:K25"/>
    <mergeCell ref="A26:C26"/>
    <mergeCell ref="I26:K26"/>
    <mergeCell ref="A27:C27"/>
    <mergeCell ref="I27:K27"/>
    <mergeCell ref="A22:C22"/>
    <mergeCell ref="I22:K22"/>
    <mergeCell ref="A23:C23"/>
    <mergeCell ref="I23:K23"/>
    <mergeCell ref="A24:C24"/>
    <mergeCell ref="I24:K24"/>
    <mergeCell ref="A31:F31"/>
    <mergeCell ref="I31:N31"/>
    <mergeCell ref="A33:B33"/>
    <mergeCell ref="C33:G33"/>
    <mergeCell ref="I33:J33"/>
    <mergeCell ref="K33:O33"/>
    <mergeCell ref="A28:C28"/>
    <mergeCell ref="I28:K28"/>
    <mergeCell ref="A29:F29"/>
    <mergeCell ref="I29:N29"/>
    <mergeCell ref="A30:F30"/>
    <mergeCell ref="I30:N30"/>
    <mergeCell ref="A34:B34"/>
    <mergeCell ref="C34:G34"/>
    <mergeCell ref="I34:J34"/>
    <mergeCell ref="K34:O34"/>
    <mergeCell ref="A35:B35"/>
    <mergeCell ref="C35:D35"/>
    <mergeCell ref="E35:G35"/>
    <mergeCell ref="I35:J35"/>
    <mergeCell ref="K35:L35"/>
    <mergeCell ref="M35:O35"/>
    <mergeCell ref="B36:C36"/>
    <mergeCell ref="D36:E36"/>
    <mergeCell ref="J36:K36"/>
    <mergeCell ref="L36:M36"/>
    <mergeCell ref="A37:B37"/>
    <mergeCell ref="C37:D37"/>
    <mergeCell ref="E37:F37"/>
    <mergeCell ref="I37:J37"/>
    <mergeCell ref="K37:L37"/>
    <mergeCell ref="M37:N37"/>
    <mergeCell ref="M39:N39"/>
    <mergeCell ref="A40:B40"/>
    <mergeCell ref="C40:D40"/>
    <mergeCell ref="E40:F40"/>
    <mergeCell ref="I40:J40"/>
    <mergeCell ref="K40:L40"/>
    <mergeCell ref="M40:N40"/>
    <mergeCell ref="A38:B38"/>
    <mergeCell ref="C38:D38"/>
    <mergeCell ref="I38:J38"/>
    <mergeCell ref="K38:L38"/>
    <mergeCell ref="A39:B39"/>
    <mergeCell ref="C39:D39"/>
    <mergeCell ref="E39:F39"/>
    <mergeCell ref="I39:J39"/>
    <mergeCell ref="K39:L39"/>
    <mergeCell ref="A44:C44"/>
    <mergeCell ref="I44:K44"/>
    <mergeCell ref="A45:C45"/>
    <mergeCell ref="I45:K45"/>
    <mergeCell ref="A46:C46"/>
    <mergeCell ref="I46:K46"/>
    <mergeCell ref="A41:G41"/>
    <mergeCell ref="I41:O41"/>
    <mergeCell ref="A42:C42"/>
    <mergeCell ref="I42:K42"/>
    <mergeCell ref="A43:C43"/>
    <mergeCell ref="I43:K43"/>
    <mergeCell ref="A50:C50"/>
    <mergeCell ref="I50:K50"/>
    <mergeCell ref="A51:C51"/>
    <mergeCell ref="I51:K51"/>
    <mergeCell ref="A52:C52"/>
    <mergeCell ref="I52:K52"/>
    <mergeCell ref="A47:C47"/>
    <mergeCell ref="I47:K47"/>
    <mergeCell ref="A48:C48"/>
    <mergeCell ref="I48:K48"/>
    <mergeCell ref="A49:C49"/>
    <mergeCell ref="I49:K49"/>
    <mergeCell ref="A56:F56"/>
    <mergeCell ref="I56:N56"/>
    <mergeCell ref="A58:B58"/>
    <mergeCell ref="C58:G58"/>
    <mergeCell ref="I58:J58"/>
    <mergeCell ref="K58:O58"/>
    <mergeCell ref="A53:C53"/>
    <mergeCell ref="I53:K53"/>
    <mergeCell ref="A54:F54"/>
    <mergeCell ref="I54:N54"/>
    <mergeCell ref="A55:F55"/>
    <mergeCell ref="I55:N55"/>
    <mergeCell ref="A59:B59"/>
    <mergeCell ref="C59:G59"/>
    <mergeCell ref="I59:J59"/>
    <mergeCell ref="K59:O59"/>
    <mergeCell ref="A60:B60"/>
    <mergeCell ref="C60:D60"/>
    <mergeCell ref="E60:G60"/>
    <mergeCell ref="I60:J60"/>
    <mergeCell ref="K60:L60"/>
    <mergeCell ref="M60:O60"/>
    <mergeCell ref="B61:C61"/>
    <mergeCell ref="D61:E61"/>
    <mergeCell ref="J61:K61"/>
    <mergeCell ref="L61:M61"/>
    <mergeCell ref="A62:B62"/>
    <mergeCell ref="C62:D62"/>
    <mergeCell ref="E62:F62"/>
    <mergeCell ref="I62:J62"/>
    <mergeCell ref="K62:L62"/>
    <mergeCell ref="M62:N62"/>
    <mergeCell ref="M64:N64"/>
    <mergeCell ref="A65:B65"/>
    <mergeCell ref="C65:D65"/>
    <mergeCell ref="E65:F65"/>
    <mergeCell ref="I65:J65"/>
    <mergeCell ref="K65:L65"/>
    <mergeCell ref="M65:N65"/>
    <mergeCell ref="A63:B63"/>
    <mergeCell ref="C63:D63"/>
    <mergeCell ref="I63:J63"/>
    <mergeCell ref="K63:L63"/>
    <mergeCell ref="A64:B64"/>
    <mergeCell ref="C64:D64"/>
    <mergeCell ref="E64:F64"/>
    <mergeCell ref="I64:J64"/>
    <mergeCell ref="K64:L64"/>
    <mergeCell ref="A69:C69"/>
    <mergeCell ref="I69:K69"/>
    <mergeCell ref="A70:C70"/>
    <mergeCell ref="I70:K70"/>
    <mergeCell ref="A71:C71"/>
    <mergeCell ref="I71:K71"/>
    <mergeCell ref="A66:G66"/>
    <mergeCell ref="I66:O66"/>
    <mergeCell ref="A67:C67"/>
    <mergeCell ref="I67:K67"/>
    <mergeCell ref="A68:C68"/>
    <mergeCell ref="I68:K68"/>
    <mergeCell ref="A75:C75"/>
    <mergeCell ref="I75:K75"/>
    <mergeCell ref="A76:C76"/>
    <mergeCell ref="I76:K76"/>
    <mergeCell ref="A77:C77"/>
    <mergeCell ref="I77:K77"/>
    <mergeCell ref="A72:C72"/>
    <mergeCell ref="I72:K72"/>
    <mergeCell ref="A73:C73"/>
    <mergeCell ref="I73:K73"/>
    <mergeCell ref="A74:C74"/>
    <mergeCell ref="I74:K74"/>
    <mergeCell ref="A81:F81"/>
    <mergeCell ref="I81:N81"/>
    <mergeCell ref="A83:B83"/>
    <mergeCell ref="C83:G83"/>
    <mergeCell ref="I83:J83"/>
    <mergeCell ref="K83:O83"/>
    <mergeCell ref="A78:C78"/>
    <mergeCell ref="I78:K78"/>
    <mergeCell ref="A79:F79"/>
    <mergeCell ref="I79:N79"/>
    <mergeCell ref="A80:F80"/>
    <mergeCell ref="I80:N80"/>
    <mergeCell ref="A84:B84"/>
    <mergeCell ref="C84:G84"/>
    <mergeCell ref="I84:J84"/>
    <mergeCell ref="K84:O84"/>
    <mergeCell ref="A85:B85"/>
    <mergeCell ref="C85:D85"/>
    <mergeCell ref="E85:G85"/>
    <mergeCell ref="I85:J85"/>
    <mergeCell ref="K85:L85"/>
    <mergeCell ref="M85:O85"/>
    <mergeCell ref="B86:C86"/>
    <mergeCell ref="D86:E86"/>
    <mergeCell ref="J86:K86"/>
    <mergeCell ref="L86:M86"/>
    <mergeCell ref="A87:B87"/>
    <mergeCell ref="C87:D87"/>
    <mergeCell ref="E87:F87"/>
    <mergeCell ref="I87:J87"/>
    <mergeCell ref="K87:L87"/>
    <mergeCell ref="M87:N87"/>
    <mergeCell ref="M89:N89"/>
    <mergeCell ref="A90:B90"/>
    <mergeCell ref="C90:D90"/>
    <mergeCell ref="E90:F90"/>
    <mergeCell ref="I90:J90"/>
    <mergeCell ref="K90:L90"/>
    <mergeCell ref="M90:N90"/>
    <mergeCell ref="A88:B88"/>
    <mergeCell ref="C88:D88"/>
    <mergeCell ref="I88:J88"/>
    <mergeCell ref="K88:L88"/>
    <mergeCell ref="A89:B89"/>
    <mergeCell ref="C89:D89"/>
    <mergeCell ref="E89:F89"/>
    <mergeCell ref="I89:J89"/>
    <mergeCell ref="K89:L89"/>
    <mergeCell ref="A94:C94"/>
    <mergeCell ref="I94:K94"/>
    <mergeCell ref="A95:C95"/>
    <mergeCell ref="I95:K95"/>
    <mergeCell ref="A96:C96"/>
    <mergeCell ref="I96:K96"/>
    <mergeCell ref="A91:G91"/>
    <mergeCell ref="I91:O91"/>
    <mergeCell ref="A92:C92"/>
    <mergeCell ref="I92:K92"/>
    <mergeCell ref="A93:C93"/>
    <mergeCell ref="I93:K93"/>
    <mergeCell ref="A100:C100"/>
    <mergeCell ref="I100:K100"/>
    <mergeCell ref="A101:C101"/>
    <mergeCell ref="I101:K101"/>
    <mergeCell ref="A102:C102"/>
    <mergeCell ref="I102:K102"/>
    <mergeCell ref="A97:C97"/>
    <mergeCell ref="I97:K97"/>
    <mergeCell ref="A98:C98"/>
    <mergeCell ref="I98:K98"/>
    <mergeCell ref="A99:C99"/>
    <mergeCell ref="I99:K99"/>
    <mergeCell ref="A106:F106"/>
    <mergeCell ref="I106:N106"/>
    <mergeCell ref="A133:B133"/>
    <mergeCell ref="C133:G133"/>
    <mergeCell ref="I133:J133"/>
    <mergeCell ref="K133:O133"/>
    <mergeCell ref="A103:C103"/>
    <mergeCell ref="I103:K103"/>
    <mergeCell ref="A104:F104"/>
    <mergeCell ref="I104:N104"/>
    <mergeCell ref="A105:F105"/>
    <mergeCell ref="I105:N105"/>
    <mergeCell ref="A108:B108"/>
    <mergeCell ref="C108:G108"/>
    <mergeCell ref="I108:J108"/>
    <mergeCell ref="K108:O108"/>
    <mergeCell ref="A109:B109"/>
    <mergeCell ref="C109:G109"/>
    <mergeCell ref="I109:J109"/>
    <mergeCell ref="K109:O109"/>
    <mergeCell ref="A110:B110"/>
    <mergeCell ref="C110:D110"/>
    <mergeCell ref="E110:G110"/>
    <mergeCell ref="I110:J110"/>
    <mergeCell ref="A113:B113"/>
    <mergeCell ref="C113:D113"/>
    <mergeCell ref="I113:J113"/>
    <mergeCell ref="K113:L113"/>
    <mergeCell ref="A114:B114"/>
    <mergeCell ref="C114:D114"/>
    <mergeCell ref="E114:F114"/>
    <mergeCell ref="I114:J114"/>
    <mergeCell ref="K135:L135"/>
    <mergeCell ref="M135:O135"/>
    <mergeCell ref="B136:C136"/>
    <mergeCell ref="D136:E136"/>
    <mergeCell ref="J136:K136"/>
    <mergeCell ref="L136:M136"/>
    <mergeCell ref="A137:B137"/>
    <mergeCell ref="C137:D137"/>
    <mergeCell ref="E137:F137"/>
    <mergeCell ref="I137:J137"/>
    <mergeCell ref="K137:L137"/>
    <mergeCell ref="M137:N137"/>
    <mergeCell ref="M139:N139"/>
    <mergeCell ref="A140:B140"/>
    <mergeCell ref="C140:D140"/>
    <mergeCell ref="E140:F140"/>
    <mergeCell ref="I140:J140"/>
    <mergeCell ref="K140:L140"/>
    <mergeCell ref="M140:N140"/>
    <mergeCell ref="A138:B138"/>
    <mergeCell ref="C138:D138"/>
    <mergeCell ref="I138:J138"/>
    <mergeCell ref="K138:L138"/>
    <mergeCell ref="A139:B139"/>
    <mergeCell ref="C139:D139"/>
    <mergeCell ref="E139:F139"/>
    <mergeCell ref="I139:J139"/>
    <mergeCell ref="K139:L139"/>
    <mergeCell ref="A144:C144"/>
    <mergeCell ref="I144:K144"/>
    <mergeCell ref="A145:C145"/>
    <mergeCell ref="I145:K145"/>
    <mergeCell ref="A146:C146"/>
    <mergeCell ref="I146:K146"/>
    <mergeCell ref="A141:G141"/>
    <mergeCell ref="I141:O141"/>
    <mergeCell ref="A142:C142"/>
    <mergeCell ref="I142:K142"/>
    <mergeCell ref="A143:C143"/>
    <mergeCell ref="I143:K143"/>
    <mergeCell ref="A150:C150"/>
    <mergeCell ref="I150:K150"/>
    <mergeCell ref="A151:C151"/>
    <mergeCell ref="I151:K151"/>
    <mergeCell ref="A152:C152"/>
    <mergeCell ref="I152:K152"/>
    <mergeCell ref="A147:C147"/>
    <mergeCell ref="I147:K147"/>
    <mergeCell ref="A148:C148"/>
    <mergeCell ref="I148:K148"/>
    <mergeCell ref="A149:C149"/>
    <mergeCell ref="I149:K149"/>
    <mergeCell ref="A156:F156"/>
    <mergeCell ref="I156:N156"/>
    <mergeCell ref="A433:B433"/>
    <mergeCell ref="C433:G433"/>
    <mergeCell ref="I433:J433"/>
    <mergeCell ref="K433:O433"/>
    <mergeCell ref="A153:C153"/>
    <mergeCell ref="I153:K153"/>
    <mergeCell ref="A154:F154"/>
    <mergeCell ref="I154:N154"/>
    <mergeCell ref="A155:F155"/>
    <mergeCell ref="I155:N155"/>
    <mergeCell ref="A408:B408"/>
    <mergeCell ref="C408:G408"/>
    <mergeCell ref="I408:J408"/>
    <mergeCell ref="K408:O408"/>
    <mergeCell ref="A409:B409"/>
    <mergeCell ref="C409:G409"/>
    <mergeCell ref="I409:J409"/>
    <mergeCell ref="K409:O409"/>
    <mergeCell ref="A410:B410"/>
    <mergeCell ref="C410:D410"/>
    <mergeCell ref="E410:G410"/>
    <mergeCell ref="I410:J410"/>
    <mergeCell ref="A413:B413"/>
    <mergeCell ref="C413:D413"/>
    <mergeCell ref="I413:J413"/>
    <mergeCell ref="K413:L413"/>
    <mergeCell ref="A414:B414"/>
    <mergeCell ref="C414:D414"/>
    <mergeCell ref="E414:F414"/>
    <mergeCell ref="I414:J414"/>
    <mergeCell ref="A434:B434"/>
    <mergeCell ref="C434:G434"/>
    <mergeCell ref="I434:J434"/>
    <mergeCell ref="K434:O434"/>
    <mergeCell ref="A435:B435"/>
    <mergeCell ref="C435:D435"/>
    <mergeCell ref="E435:G435"/>
    <mergeCell ref="I435:J435"/>
    <mergeCell ref="K435:L435"/>
    <mergeCell ref="M435:O435"/>
    <mergeCell ref="B436:C436"/>
    <mergeCell ref="D436:E436"/>
    <mergeCell ref="J436:K436"/>
    <mergeCell ref="L436:M436"/>
    <mergeCell ref="A437:B437"/>
    <mergeCell ref="C437:D437"/>
    <mergeCell ref="E437:F437"/>
    <mergeCell ref="I437:J437"/>
    <mergeCell ref="K437:L437"/>
    <mergeCell ref="M437:N437"/>
    <mergeCell ref="A438:B438"/>
    <mergeCell ref="C438:D438"/>
    <mergeCell ref="I438:J438"/>
    <mergeCell ref="K438:L438"/>
    <mergeCell ref="A439:B439"/>
    <mergeCell ref="C439:D439"/>
    <mergeCell ref="E439:F439"/>
    <mergeCell ref="I439:J439"/>
    <mergeCell ref="K439:L439"/>
    <mergeCell ref="A441:G441"/>
    <mergeCell ref="I441:O441"/>
    <mergeCell ref="A442:C442"/>
    <mergeCell ref="I442:K442"/>
    <mergeCell ref="A443:C443"/>
    <mergeCell ref="I443:K443"/>
    <mergeCell ref="M439:N439"/>
    <mergeCell ref="A440:B440"/>
    <mergeCell ref="C440:D440"/>
    <mergeCell ref="E440:F440"/>
    <mergeCell ref="I440:J440"/>
    <mergeCell ref="K440:L440"/>
    <mergeCell ref="M440:N440"/>
    <mergeCell ref="A447:C447"/>
    <mergeCell ref="I447:K447"/>
    <mergeCell ref="A448:C448"/>
    <mergeCell ref="I448:K448"/>
    <mergeCell ref="A449:C449"/>
    <mergeCell ref="I449:K449"/>
    <mergeCell ref="A444:C444"/>
    <mergeCell ref="I444:K444"/>
    <mergeCell ref="A445:C445"/>
    <mergeCell ref="I445:K445"/>
    <mergeCell ref="A446:C446"/>
    <mergeCell ref="I446:K446"/>
    <mergeCell ref="A456:F456"/>
    <mergeCell ref="I456:N456"/>
    <mergeCell ref="A453:C453"/>
    <mergeCell ref="I453:K453"/>
    <mergeCell ref="A454:F454"/>
    <mergeCell ref="I454:N454"/>
    <mergeCell ref="A455:F455"/>
    <mergeCell ref="I455:N455"/>
    <mergeCell ref="A450:C450"/>
    <mergeCell ref="I450:K450"/>
    <mergeCell ref="A451:C451"/>
    <mergeCell ref="I451:K451"/>
    <mergeCell ref="A452:C452"/>
    <mergeCell ref="I452:K452"/>
  </mergeCells>
  <phoneticPr fontId="7"/>
  <conditionalFormatting sqref="F18 A18:B27">
    <cfRule type="expression" dxfId="35" priority="71" stopIfTrue="1">
      <formula>#REF!=TRUE</formula>
    </cfRule>
  </conditionalFormatting>
  <conditionalFormatting sqref="N18 I18:J27">
    <cfRule type="expression" dxfId="34" priority="35" stopIfTrue="1">
      <formula>#REF!=TRUE</formula>
    </cfRule>
  </conditionalFormatting>
  <conditionalFormatting sqref="F43 A43:B52">
    <cfRule type="expression" dxfId="33" priority="34" stopIfTrue="1">
      <formula>#REF!=TRUE</formula>
    </cfRule>
  </conditionalFormatting>
  <conditionalFormatting sqref="N43 I43:J52">
    <cfRule type="expression" dxfId="32" priority="33" stopIfTrue="1">
      <formula>#REF!=TRUE</formula>
    </cfRule>
  </conditionalFormatting>
  <conditionalFormatting sqref="F68 A68:B77">
    <cfRule type="expression" dxfId="31" priority="32" stopIfTrue="1">
      <formula>#REF!=TRUE</formula>
    </cfRule>
  </conditionalFormatting>
  <conditionalFormatting sqref="N68 I68:J77">
    <cfRule type="expression" dxfId="30" priority="31" stopIfTrue="1">
      <formula>#REF!=TRUE</formula>
    </cfRule>
  </conditionalFormatting>
  <conditionalFormatting sqref="F93 A93:B102">
    <cfRule type="expression" dxfId="29" priority="30" stopIfTrue="1">
      <formula>#REF!=TRUE</formula>
    </cfRule>
  </conditionalFormatting>
  <conditionalFormatting sqref="N93 I93:J102">
    <cfRule type="expression" dxfId="28" priority="29" stopIfTrue="1">
      <formula>#REF!=TRUE</formula>
    </cfRule>
  </conditionalFormatting>
  <conditionalFormatting sqref="F118 A118:B127">
    <cfRule type="expression" dxfId="27" priority="28" stopIfTrue="1">
      <formula>#REF!=TRUE</formula>
    </cfRule>
  </conditionalFormatting>
  <conditionalFormatting sqref="N118 I118:J127">
    <cfRule type="expression" dxfId="26" priority="27" stopIfTrue="1">
      <formula>#REF!=TRUE</formula>
    </cfRule>
  </conditionalFormatting>
  <conditionalFormatting sqref="F143 A143:B152">
    <cfRule type="expression" dxfId="25" priority="26" stopIfTrue="1">
      <formula>#REF!=TRUE</formula>
    </cfRule>
  </conditionalFormatting>
  <conditionalFormatting sqref="N143 I143:J152">
    <cfRule type="expression" dxfId="24" priority="25" stopIfTrue="1">
      <formula>#REF!=TRUE</formula>
    </cfRule>
  </conditionalFormatting>
  <conditionalFormatting sqref="F168 A168:B177">
    <cfRule type="expression" dxfId="23" priority="24" stopIfTrue="1">
      <formula>#REF!=TRUE</formula>
    </cfRule>
  </conditionalFormatting>
  <conditionalFormatting sqref="N168 I168:J177">
    <cfRule type="expression" dxfId="22" priority="23" stopIfTrue="1">
      <formula>#REF!=TRUE</formula>
    </cfRule>
  </conditionalFormatting>
  <conditionalFormatting sqref="F193 A193:B202">
    <cfRule type="expression" dxfId="21" priority="22" stopIfTrue="1">
      <formula>#REF!=TRUE</formula>
    </cfRule>
  </conditionalFormatting>
  <conditionalFormatting sqref="N193 I193:J202">
    <cfRule type="expression" dxfId="20" priority="21" stopIfTrue="1">
      <formula>#REF!=TRUE</formula>
    </cfRule>
  </conditionalFormatting>
  <conditionalFormatting sqref="F218 A218:B227">
    <cfRule type="expression" dxfId="19" priority="20" stopIfTrue="1">
      <formula>#REF!=TRUE</formula>
    </cfRule>
  </conditionalFormatting>
  <conditionalFormatting sqref="N218 I218:J227">
    <cfRule type="expression" dxfId="18" priority="19" stopIfTrue="1">
      <formula>#REF!=TRUE</formula>
    </cfRule>
  </conditionalFormatting>
  <conditionalFormatting sqref="F243 A243:B252">
    <cfRule type="expression" dxfId="17" priority="18" stopIfTrue="1">
      <formula>#REF!=TRUE</formula>
    </cfRule>
  </conditionalFormatting>
  <conditionalFormatting sqref="N243 I243:J252">
    <cfRule type="expression" dxfId="16" priority="17" stopIfTrue="1">
      <formula>#REF!=TRUE</formula>
    </cfRule>
  </conditionalFormatting>
  <conditionalFormatting sqref="F268 A268:B277">
    <cfRule type="expression" dxfId="15" priority="16" stopIfTrue="1">
      <formula>#REF!=TRUE</formula>
    </cfRule>
  </conditionalFormatting>
  <conditionalFormatting sqref="N268 I268:J277">
    <cfRule type="expression" dxfId="14" priority="15" stopIfTrue="1">
      <formula>#REF!=TRUE</formula>
    </cfRule>
  </conditionalFormatting>
  <conditionalFormatting sqref="F293 A293:B302">
    <cfRule type="expression" dxfId="13" priority="14" stopIfTrue="1">
      <formula>#REF!=TRUE</formula>
    </cfRule>
  </conditionalFormatting>
  <conditionalFormatting sqref="N293 I293:J302">
    <cfRule type="expression" dxfId="12" priority="13" stopIfTrue="1">
      <formula>#REF!=TRUE</formula>
    </cfRule>
  </conditionalFormatting>
  <conditionalFormatting sqref="F318 A318:B327">
    <cfRule type="expression" dxfId="11" priority="12" stopIfTrue="1">
      <formula>#REF!=TRUE</formula>
    </cfRule>
  </conditionalFormatting>
  <conditionalFormatting sqref="N318 I318:J327">
    <cfRule type="expression" dxfId="10" priority="11" stopIfTrue="1">
      <formula>#REF!=TRUE</formula>
    </cfRule>
  </conditionalFormatting>
  <conditionalFormatting sqref="F343 A343:B352">
    <cfRule type="expression" dxfId="9" priority="10" stopIfTrue="1">
      <formula>#REF!=TRUE</formula>
    </cfRule>
  </conditionalFormatting>
  <conditionalFormatting sqref="N343 I343:J352">
    <cfRule type="expression" dxfId="8" priority="9" stopIfTrue="1">
      <formula>#REF!=TRUE</formula>
    </cfRule>
  </conditionalFormatting>
  <conditionalFormatting sqref="F368 A368:B377">
    <cfRule type="expression" dxfId="7" priority="8" stopIfTrue="1">
      <formula>#REF!=TRUE</formula>
    </cfRule>
  </conditionalFormatting>
  <conditionalFormatting sqref="N368 I368:J377">
    <cfRule type="expression" dxfId="6" priority="7" stopIfTrue="1">
      <formula>#REF!=TRUE</formula>
    </cfRule>
  </conditionalFormatting>
  <conditionalFormatting sqref="F393 A393:B402">
    <cfRule type="expression" dxfId="5" priority="6" stopIfTrue="1">
      <formula>#REF!=TRUE</formula>
    </cfRule>
  </conditionalFormatting>
  <conditionalFormatting sqref="N393 I393:J402">
    <cfRule type="expression" dxfId="4" priority="5" stopIfTrue="1">
      <formula>#REF!=TRUE</formula>
    </cfRule>
  </conditionalFormatting>
  <conditionalFormatting sqref="F418 A418:B427">
    <cfRule type="expression" dxfId="3" priority="4" stopIfTrue="1">
      <formula>#REF!=TRUE</formula>
    </cfRule>
  </conditionalFormatting>
  <conditionalFormatting sqref="N418 I418:J427">
    <cfRule type="expression" dxfId="2" priority="3" stopIfTrue="1">
      <formula>#REF!=TRUE</formula>
    </cfRule>
  </conditionalFormatting>
  <conditionalFormatting sqref="F443 A443:B452">
    <cfRule type="expression" dxfId="1" priority="2" stopIfTrue="1">
      <formula>#REF!=TRUE</formula>
    </cfRule>
  </conditionalFormatting>
  <conditionalFormatting sqref="N443 I443:J452">
    <cfRule type="expression" dxfId="0" priority="1" stopIfTrue="1">
      <formula>#REF!=TRUE</formula>
    </cfRule>
  </conditionalFormatting>
  <dataValidations count="2">
    <dataValidation allowBlank="1" showInputMessage="1" showErrorMessage="1" prompt="会場の席数に関する備考欄" sqref="E10 F10:F11 G10 E260 F260:F261 G260 M10 N10:N11 O10 E35 M410 N410:N411 M35 F35:F36 G35 E60 N35:N36 O35 M60 F60:F61 G60 E85 N60:N61 O60 M110 F85:F86 G85 E135 N110:N111 O110 O410 F135:F136 G135 E435 F435:F436 G435 M85 E110 N85:N86 O85 F110:F111 G110 M385 N385:N386 O385 E410 F410:F411 G410 M160 N160:N161 O160 E185 F185:F186 G185 M135 N135:N136 O135 E160 F160:F161 G160 M210 N210:N211 O210 E235 F235:F236 G235 M185 N185:N186 O185 E210 F210:F211 G210 M360 N360:N361 O360 E385 F385:F386 G385 M335 N335:N336 O335 E360 F360:F361 G360 M310 N310:N311 O310 E335 F335:F336 G335 M285 N285:N286 O285 E310 F310:F311 G310 M260 N260:N261 O260 E285 F285:F286 G285 M235 N235:N236 O235 M435 N435:N436 O435" xr:uid="{00000000-0002-0000-0700-000000000000}"/>
    <dataValidation type="whole" operator="lessThanOrEqual" allowBlank="1" showInputMessage="1" showErrorMessage="1" sqref="G30 G280 O30 G55 O55 G80 O80 G105 O130 G155 O430 G455 O105 G130 O405 G430 O180 G205 O155 G180 O230 G255 O205 G230 O380 G405 O355 G380 O330 G355 O305 G330 O280 G305 O255 O455" xr:uid="{00000000-0002-0000-0700-000001000000}">
      <formula1>0</formula1>
    </dataValidation>
  </dataValidations>
  <printOptions horizontalCentered="1"/>
  <pageMargins left="0.59055118110236227" right="0.59055118110236227" top="0.59055118110236227" bottom="0.39370078740157483" header="0.19685039370078741" footer="0"/>
  <pageSetup paperSize="9" scale="64" orientation="portrait" r:id="rId1"/>
  <headerFooter scaleWithDoc="0">
    <oddFooter>&amp;R&amp;"ＭＳ ゴシック,標準"&amp;12整理番号：（事務局記入欄）</oddFooter>
  </headerFooter>
  <rowBreaks count="8" manualBreakCount="8">
    <brk id="57" max="14" man="1"/>
    <brk id="107" max="14" man="1"/>
    <brk id="157" max="14" man="1"/>
    <brk id="207" max="14" man="1"/>
    <brk id="257" max="14" man="1"/>
    <brk id="307" max="14" man="1"/>
    <brk id="357" max="14" man="1"/>
    <brk id="407" max="1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499984740745262"/>
  </sheetPr>
  <dimension ref="A1:E9"/>
  <sheetViews>
    <sheetView workbookViewId="0">
      <selection activeCell="K11" sqref="K11"/>
    </sheetView>
  </sheetViews>
  <sheetFormatPr defaultRowHeight="18"/>
  <cols>
    <col min="1" max="1" width="12.33203125" bestFit="1" customWidth="1"/>
    <col min="2" max="2" width="8.58203125" bestFit="1" customWidth="1"/>
    <col min="3" max="3" width="12.33203125" bestFit="1" customWidth="1"/>
    <col min="4" max="4" width="22.25" bestFit="1" customWidth="1"/>
    <col min="5" max="5" width="8.58203125" bestFit="1" customWidth="1"/>
    <col min="257" max="257" width="12.33203125" bestFit="1" customWidth="1"/>
    <col min="258" max="258" width="8.58203125" bestFit="1" customWidth="1"/>
    <col min="259" max="259" width="12.33203125" bestFit="1" customWidth="1"/>
    <col min="260" max="260" width="22.25" bestFit="1" customWidth="1"/>
    <col min="261" max="261" width="8.58203125" bestFit="1" customWidth="1"/>
    <col min="513" max="513" width="12.33203125" bestFit="1" customWidth="1"/>
    <col min="514" max="514" width="8.58203125" bestFit="1" customWidth="1"/>
    <col min="515" max="515" width="12.33203125" bestFit="1" customWidth="1"/>
    <col min="516" max="516" width="22.25" bestFit="1" customWidth="1"/>
    <col min="517" max="517" width="8.58203125" bestFit="1" customWidth="1"/>
    <col min="769" max="769" width="12.33203125" bestFit="1" customWidth="1"/>
    <col min="770" max="770" width="8.58203125" bestFit="1" customWidth="1"/>
    <col min="771" max="771" width="12.33203125" bestFit="1" customWidth="1"/>
    <col min="772" max="772" width="22.25" bestFit="1" customWidth="1"/>
    <col min="773" max="773" width="8.58203125" bestFit="1" customWidth="1"/>
    <col min="1025" max="1025" width="12.33203125" bestFit="1" customWidth="1"/>
    <col min="1026" max="1026" width="8.58203125" bestFit="1" customWidth="1"/>
    <col min="1027" max="1027" width="12.33203125" bestFit="1" customWidth="1"/>
    <col min="1028" max="1028" width="22.25" bestFit="1" customWidth="1"/>
    <col min="1029" max="1029" width="8.58203125" bestFit="1" customWidth="1"/>
    <col min="1281" max="1281" width="12.33203125" bestFit="1" customWidth="1"/>
    <col min="1282" max="1282" width="8.58203125" bestFit="1" customWidth="1"/>
    <col min="1283" max="1283" width="12.33203125" bestFit="1" customWidth="1"/>
    <col min="1284" max="1284" width="22.25" bestFit="1" customWidth="1"/>
    <col min="1285" max="1285" width="8.58203125" bestFit="1" customWidth="1"/>
    <col min="1537" max="1537" width="12.33203125" bestFit="1" customWidth="1"/>
    <col min="1538" max="1538" width="8.58203125" bestFit="1" customWidth="1"/>
    <col min="1539" max="1539" width="12.33203125" bestFit="1" customWidth="1"/>
    <col min="1540" max="1540" width="22.25" bestFit="1" customWidth="1"/>
    <col min="1541" max="1541" width="8.58203125" bestFit="1" customWidth="1"/>
    <col min="1793" max="1793" width="12.33203125" bestFit="1" customWidth="1"/>
    <col min="1794" max="1794" width="8.58203125" bestFit="1" customWidth="1"/>
    <col min="1795" max="1795" width="12.33203125" bestFit="1" customWidth="1"/>
    <col min="1796" max="1796" width="22.25" bestFit="1" customWidth="1"/>
    <col min="1797" max="1797" width="8.58203125" bestFit="1" customWidth="1"/>
    <col min="2049" max="2049" width="12.33203125" bestFit="1" customWidth="1"/>
    <col min="2050" max="2050" width="8.58203125" bestFit="1" customWidth="1"/>
    <col min="2051" max="2051" width="12.33203125" bestFit="1" customWidth="1"/>
    <col min="2052" max="2052" width="22.25" bestFit="1" customWidth="1"/>
    <col min="2053" max="2053" width="8.58203125" bestFit="1" customWidth="1"/>
    <col min="2305" max="2305" width="12.33203125" bestFit="1" customWidth="1"/>
    <col min="2306" max="2306" width="8.58203125" bestFit="1" customWidth="1"/>
    <col min="2307" max="2307" width="12.33203125" bestFit="1" customWidth="1"/>
    <col min="2308" max="2308" width="22.25" bestFit="1" customWidth="1"/>
    <col min="2309" max="2309" width="8.58203125" bestFit="1" customWidth="1"/>
    <col min="2561" max="2561" width="12.33203125" bestFit="1" customWidth="1"/>
    <col min="2562" max="2562" width="8.58203125" bestFit="1" customWidth="1"/>
    <col min="2563" max="2563" width="12.33203125" bestFit="1" customWidth="1"/>
    <col min="2564" max="2564" width="22.25" bestFit="1" customWidth="1"/>
    <col min="2565" max="2565" width="8.58203125" bestFit="1" customWidth="1"/>
    <col min="2817" max="2817" width="12.33203125" bestFit="1" customWidth="1"/>
    <col min="2818" max="2818" width="8.58203125" bestFit="1" customWidth="1"/>
    <col min="2819" max="2819" width="12.33203125" bestFit="1" customWidth="1"/>
    <col min="2820" max="2820" width="22.25" bestFit="1" customWidth="1"/>
    <col min="2821" max="2821" width="8.58203125" bestFit="1" customWidth="1"/>
    <col min="3073" max="3073" width="12.33203125" bestFit="1" customWidth="1"/>
    <col min="3074" max="3074" width="8.58203125" bestFit="1" customWidth="1"/>
    <col min="3075" max="3075" width="12.33203125" bestFit="1" customWidth="1"/>
    <col min="3076" max="3076" width="22.25" bestFit="1" customWidth="1"/>
    <col min="3077" max="3077" width="8.58203125" bestFit="1" customWidth="1"/>
    <col min="3329" max="3329" width="12.33203125" bestFit="1" customWidth="1"/>
    <col min="3330" max="3330" width="8.58203125" bestFit="1" customWidth="1"/>
    <col min="3331" max="3331" width="12.33203125" bestFit="1" customWidth="1"/>
    <col min="3332" max="3332" width="22.25" bestFit="1" customWidth="1"/>
    <col min="3333" max="3333" width="8.58203125" bestFit="1" customWidth="1"/>
    <col min="3585" max="3585" width="12.33203125" bestFit="1" customWidth="1"/>
    <col min="3586" max="3586" width="8.58203125" bestFit="1" customWidth="1"/>
    <col min="3587" max="3587" width="12.33203125" bestFit="1" customWidth="1"/>
    <col min="3588" max="3588" width="22.25" bestFit="1" customWidth="1"/>
    <col min="3589" max="3589" width="8.58203125" bestFit="1" customWidth="1"/>
    <col min="3841" max="3841" width="12.33203125" bestFit="1" customWidth="1"/>
    <col min="3842" max="3842" width="8.58203125" bestFit="1" customWidth="1"/>
    <col min="3843" max="3843" width="12.33203125" bestFit="1" customWidth="1"/>
    <col min="3844" max="3844" width="22.25" bestFit="1" customWidth="1"/>
    <col min="3845" max="3845" width="8.58203125" bestFit="1" customWidth="1"/>
    <col min="4097" max="4097" width="12.33203125" bestFit="1" customWidth="1"/>
    <col min="4098" max="4098" width="8.58203125" bestFit="1" customWidth="1"/>
    <col min="4099" max="4099" width="12.33203125" bestFit="1" customWidth="1"/>
    <col min="4100" max="4100" width="22.25" bestFit="1" customWidth="1"/>
    <col min="4101" max="4101" width="8.58203125" bestFit="1" customWidth="1"/>
    <col min="4353" max="4353" width="12.33203125" bestFit="1" customWidth="1"/>
    <col min="4354" max="4354" width="8.58203125" bestFit="1" customWidth="1"/>
    <col min="4355" max="4355" width="12.33203125" bestFit="1" customWidth="1"/>
    <col min="4356" max="4356" width="22.25" bestFit="1" customWidth="1"/>
    <col min="4357" max="4357" width="8.58203125" bestFit="1" customWidth="1"/>
    <col min="4609" max="4609" width="12.33203125" bestFit="1" customWidth="1"/>
    <col min="4610" max="4610" width="8.58203125" bestFit="1" customWidth="1"/>
    <col min="4611" max="4611" width="12.33203125" bestFit="1" customWidth="1"/>
    <col min="4612" max="4612" width="22.25" bestFit="1" customWidth="1"/>
    <col min="4613" max="4613" width="8.58203125" bestFit="1" customWidth="1"/>
    <col min="4865" max="4865" width="12.33203125" bestFit="1" customWidth="1"/>
    <col min="4866" max="4866" width="8.58203125" bestFit="1" customWidth="1"/>
    <col min="4867" max="4867" width="12.33203125" bestFit="1" customWidth="1"/>
    <col min="4868" max="4868" width="22.25" bestFit="1" customWidth="1"/>
    <col min="4869" max="4869" width="8.58203125" bestFit="1" customWidth="1"/>
    <col min="5121" max="5121" width="12.33203125" bestFit="1" customWidth="1"/>
    <col min="5122" max="5122" width="8.58203125" bestFit="1" customWidth="1"/>
    <col min="5123" max="5123" width="12.33203125" bestFit="1" customWidth="1"/>
    <col min="5124" max="5124" width="22.25" bestFit="1" customWidth="1"/>
    <col min="5125" max="5125" width="8.58203125" bestFit="1" customWidth="1"/>
    <col min="5377" max="5377" width="12.33203125" bestFit="1" customWidth="1"/>
    <col min="5378" max="5378" width="8.58203125" bestFit="1" customWidth="1"/>
    <col min="5379" max="5379" width="12.33203125" bestFit="1" customWidth="1"/>
    <col min="5380" max="5380" width="22.25" bestFit="1" customWidth="1"/>
    <col min="5381" max="5381" width="8.58203125" bestFit="1" customWidth="1"/>
    <col min="5633" max="5633" width="12.33203125" bestFit="1" customWidth="1"/>
    <col min="5634" max="5634" width="8.58203125" bestFit="1" customWidth="1"/>
    <col min="5635" max="5635" width="12.33203125" bestFit="1" customWidth="1"/>
    <col min="5636" max="5636" width="22.25" bestFit="1" customWidth="1"/>
    <col min="5637" max="5637" width="8.58203125" bestFit="1" customWidth="1"/>
    <col min="5889" max="5889" width="12.33203125" bestFit="1" customWidth="1"/>
    <col min="5890" max="5890" width="8.58203125" bestFit="1" customWidth="1"/>
    <col min="5891" max="5891" width="12.33203125" bestFit="1" customWidth="1"/>
    <col min="5892" max="5892" width="22.25" bestFit="1" customWidth="1"/>
    <col min="5893" max="5893" width="8.58203125" bestFit="1" customWidth="1"/>
    <col min="6145" max="6145" width="12.33203125" bestFit="1" customWidth="1"/>
    <col min="6146" max="6146" width="8.58203125" bestFit="1" customWidth="1"/>
    <col min="6147" max="6147" width="12.33203125" bestFit="1" customWidth="1"/>
    <col min="6148" max="6148" width="22.25" bestFit="1" customWidth="1"/>
    <col min="6149" max="6149" width="8.58203125" bestFit="1" customWidth="1"/>
    <col min="6401" max="6401" width="12.33203125" bestFit="1" customWidth="1"/>
    <col min="6402" max="6402" width="8.58203125" bestFit="1" customWidth="1"/>
    <col min="6403" max="6403" width="12.33203125" bestFit="1" customWidth="1"/>
    <col min="6404" max="6404" width="22.25" bestFit="1" customWidth="1"/>
    <col min="6405" max="6405" width="8.58203125" bestFit="1" customWidth="1"/>
    <col min="6657" max="6657" width="12.33203125" bestFit="1" customWidth="1"/>
    <col min="6658" max="6658" width="8.58203125" bestFit="1" customWidth="1"/>
    <col min="6659" max="6659" width="12.33203125" bestFit="1" customWidth="1"/>
    <col min="6660" max="6660" width="22.25" bestFit="1" customWidth="1"/>
    <col min="6661" max="6661" width="8.58203125" bestFit="1" customWidth="1"/>
    <col min="6913" max="6913" width="12.33203125" bestFit="1" customWidth="1"/>
    <col min="6914" max="6914" width="8.58203125" bestFit="1" customWidth="1"/>
    <col min="6915" max="6915" width="12.33203125" bestFit="1" customWidth="1"/>
    <col min="6916" max="6916" width="22.25" bestFit="1" customWidth="1"/>
    <col min="6917" max="6917" width="8.58203125" bestFit="1" customWidth="1"/>
    <col min="7169" max="7169" width="12.33203125" bestFit="1" customWidth="1"/>
    <col min="7170" max="7170" width="8.58203125" bestFit="1" customWidth="1"/>
    <col min="7171" max="7171" width="12.33203125" bestFit="1" customWidth="1"/>
    <col min="7172" max="7172" width="22.25" bestFit="1" customWidth="1"/>
    <col min="7173" max="7173" width="8.58203125" bestFit="1" customWidth="1"/>
    <col min="7425" max="7425" width="12.33203125" bestFit="1" customWidth="1"/>
    <col min="7426" max="7426" width="8.58203125" bestFit="1" customWidth="1"/>
    <col min="7427" max="7427" width="12.33203125" bestFit="1" customWidth="1"/>
    <col min="7428" max="7428" width="22.25" bestFit="1" customWidth="1"/>
    <col min="7429" max="7429" width="8.58203125" bestFit="1" customWidth="1"/>
    <col min="7681" max="7681" width="12.33203125" bestFit="1" customWidth="1"/>
    <col min="7682" max="7682" width="8.58203125" bestFit="1" customWidth="1"/>
    <col min="7683" max="7683" width="12.33203125" bestFit="1" customWidth="1"/>
    <col min="7684" max="7684" width="22.25" bestFit="1" customWidth="1"/>
    <col min="7685" max="7685" width="8.58203125" bestFit="1" customWidth="1"/>
    <col min="7937" max="7937" width="12.33203125" bestFit="1" customWidth="1"/>
    <col min="7938" max="7938" width="8.58203125" bestFit="1" customWidth="1"/>
    <col min="7939" max="7939" width="12.33203125" bestFit="1" customWidth="1"/>
    <col min="7940" max="7940" width="22.25" bestFit="1" customWidth="1"/>
    <col min="7941" max="7941" width="8.58203125" bestFit="1" customWidth="1"/>
    <col min="8193" max="8193" width="12.33203125" bestFit="1" customWidth="1"/>
    <col min="8194" max="8194" width="8.58203125" bestFit="1" customWidth="1"/>
    <col min="8195" max="8195" width="12.33203125" bestFit="1" customWidth="1"/>
    <col min="8196" max="8196" width="22.25" bestFit="1" customWidth="1"/>
    <col min="8197" max="8197" width="8.58203125" bestFit="1" customWidth="1"/>
    <col min="8449" max="8449" width="12.33203125" bestFit="1" customWidth="1"/>
    <col min="8450" max="8450" width="8.58203125" bestFit="1" customWidth="1"/>
    <col min="8451" max="8451" width="12.33203125" bestFit="1" customWidth="1"/>
    <col min="8452" max="8452" width="22.25" bestFit="1" customWidth="1"/>
    <col min="8453" max="8453" width="8.58203125" bestFit="1" customWidth="1"/>
    <col min="8705" max="8705" width="12.33203125" bestFit="1" customWidth="1"/>
    <col min="8706" max="8706" width="8.58203125" bestFit="1" customWidth="1"/>
    <col min="8707" max="8707" width="12.33203125" bestFit="1" customWidth="1"/>
    <col min="8708" max="8708" width="22.25" bestFit="1" customWidth="1"/>
    <col min="8709" max="8709" width="8.58203125" bestFit="1" customWidth="1"/>
    <col min="8961" max="8961" width="12.33203125" bestFit="1" customWidth="1"/>
    <col min="8962" max="8962" width="8.58203125" bestFit="1" customWidth="1"/>
    <col min="8963" max="8963" width="12.33203125" bestFit="1" customWidth="1"/>
    <col min="8964" max="8964" width="22.25" bestFit="1" customWidth="1"/>
    <col min="8965" max="8965" width="8.58203125" bestFit="1" customWidth="1"/>
    <col min="9217" max="9217" width="12.33203125" bestFit="1" customWidth="1"/>
    <col min="9218" max="9218" width="8.58203125" bestFit="1" customWidth="1"/>
    <col min="9219" max="9219" width="12.33203125" bestFit="1" customWidth="1"/>
    <col min="9220" max="9220" width="22.25" bestFit="1" customWidth="1"/>
    <col min="9221" max="9221" width="8.58203125" bestFit="1" customWidth="1"/>
    <col min="9473" max="9473" width="12.33203125" bestFit="1" customWidth="1"/>
    <col min="9474" max="9474" width="8.58203125" bestFit="1" customWidth="1"/>
    <col min="9475" max="9475" width="12.33203125" bestFit="1" customWidth="1"/>
    <col min="9476" max="9476" width="22.25" bestFit="1" customWidth="1"/>
    <col min="9477" max="9477" width="8.58203125" bestFit="1" customWidth="1"/>
    <col min="9729" max="9729" width="12.33203125" bestFit="1" customWidth="1"/>
    <col min="9730" max="9730" width="8.58203125" bestFit="1" customWidth="1"/>
    <col min="9731" max="9731" width="12.33203125" bestFit="1" customWidth="1"/>
    <col min="9732" max="9732" width="22.25" bestFit="1" customWidth="1"/>
    <col min="9733" max="9733" width="8.58203125" bestFit="1" customWidth="1"/>
    <col min="9985" max="9985" width="12.33203125" bestFit="1" customWidth="1"/>
    <col min="9986" max="9986" width="8.58203125" bestFit="1" customWidth="1"/>
    <col min="9987" max="9987" width="12.33203125" bestFit="1" customWidth="1"/>
    <col min="9988" max="9988" width="22.25" bestFit="1" customWidth="1"/>
    <col min="9989" max="9989" width="8.58203125" bestFit="1" customWidth="1"/>
    <col min="10241" max="10241" width="12.33203125" bestFit="1" customWidth="1"/>
    <col min="10242" max="10242" width="8.58203125" bestFit="1" customWidth="1"/>
    <col min="10243" max="10243" width="12.33203125" bestFit="1" customWidth="1"/>
    <col min="10244" max="10244" width="22.25" bestFit="1" customWidth="1"/>
    <col min="10245" max="10245" width="8.58203125" bestFit="1" customWidth="1"/>
    <col min="10497" max="10497" width="12.33203125" bestFit="1" customWidth="1"/>
    <col min="10498" max="10498" width="8.58203125" bestFit="1" customWidth="1"/>
    <col min="10499" max="10499" width="12.33203125" bestFit="1" customWidth="1"/>
    <col min="10500" max="10500" width="22.25" bestFit="1" customWidth="1"/>
    <col min="10501" max="10501" width="8.58203125" bestFit="1" customWidth="1"/>
    <col min="10753" max="10753" width="12.33203125" bestFit="1" customWidth="1"/>
    <col min="10754" max="10754" width="8.58203125" bestFit="1" customWidth="1"/>
    <col min="10755" max="10755" width="12.33203125" bestFit="1" customWidth="1"/>
    <col min="10756" max="10756" width="22.25" bestFit="1" customWidth="1"/>
    <col min="10757" max="10757" width="8.58203125" bestFit="1" customWidth="1"/>
    <col min="11009" max="11009" width="12.33203125" bestFit="1" customWidth="1"/>
    <col min="11010" max="11010" width="8.58203125" bestFit="1" customWidth="1"/>
    <col min="11011" max="11011" width="12.33203125" bestFit="1" customWidth="1"/>
    <col min="11012" max="11012" width="22.25" bestFit="1" customWidth="1"/>
    <col min="11013" max="11013" width="8.58203125" bestFit="1" customWidth="1"/>
    <col min="11265" max="11265" width="12.33203125" bestFit="1" customWidth="1"/>
    <col min="11266" max="11266" width="8.58203125" bestFit="1" customWidth="1"/>
    <col min="11267" max="11267" width="12.33203125" bestFit="1" customWidth="1"/>
    <col min="11268" max="11268" width="22.25" bestFit="1" customWidth="1"/>
    <col min="11269" max="11269" width="8.58203125" bestFit="1" customWidth="1"/>
    <col min="11521" max="11521" width="12.33203125" bestFit="1" customWidth="1"/>
    <col min="11522" max="11522" width="8.58203125" bestFit="1" customWidth="1"/>
    <col min="11523" max="11523" width="12.33203125" bestFit="1" customWidth="1"/>
    <col min="11524" max="11524" width="22.25" bestFit="1" customWidth="1"/>
    <col min="11525" max="11525" width="8.58203125" bestFit="1" customWidth="1"/>
    <col min="11777" max="11777" width="12.33203125" bestFit="1" customWidth="1"/>
    <col min="11778" max="11778" width="8.58203125" bestFit="1" customWidth="1"/>
    <col min="11779" max="11779" width="12.33203125" bestFit="1" customWidth="1"/>
    <col min="11780" max="11780" width="22.25" bestFit="1" customWidth="1"/>
    <col min="11781" max="11781" width="8.58203125" bestFit="1" customWidth="1"/>
    <col min="12033" max="12033" width="12.33203125" bestFit="1" customWidth="1"/>
    <col min="12034" max="12034" width="8.58203125" bestFit="1" customWidth="1"/>
    <col min="12035" max="12035" width="12.33203125" bestFit="1" customWidth="1"/>
    <col min="12036" max="12036" width="22.25" bestFit="1" customWidth="1"/>
    <col min="12037" max="12037" width="8.58203125" bestFit="1" customWidth="1"/>
    <col min="12289" max="12289" width="12.33203125" bestFit="1" customWidth="1"/>
    <col min="12290" max="12290" width="8.58203125" bestFit="1" customWidth="1"/>
    <col min="12291" max="12291" width="12.33203125" bestFit="1" customWidth="1"/>
    <col min="12292" max="12292" width="22.25" bestFit="1" customWidth="1"/>
    <col min="12293" max="12293" width="8.58203125" bestFit="1" customWidth="1"/>
    <col min="12545" max="12545" width="12.33203125" bestFit="1" customWidth="1"/>
    <col min="12546" max="12546" width="8.58203125" bestFit="1" customWidth="1"/>
    <col min="12547" max="12547" width="12.33203125" bestFit="1" customWidth="1"/>
    <col min="12548" max="12548" width="22.25" bestFit="1" customWidth="1"/>
    <col min="12549" max="12549" width="8.58203125" bestFit="1" customWidth="1"/>
    <col min="12801" max="12801" width="12.33203125" bestFit="1" customWidth="1"/>
    <col min="12802" max="12802" width="8.58203125" bestFit="1" customWidth="1"/>
    <col min="12803" max="12803" width="12.33203125" bestFit="1" customWidth="1"/>
    <col min="12804" max="12804" width="22.25" bestFit="1" customWidth="1"/>
    <col min="12805" max="12805" width="8.58203125" bestFit="1" customWidth="1"/>
    <col min="13057" max="13057" width="12.33203125" bestFit="1" customWidth="1"/>
    <col min="13058" max="13058" width="8.58203125" bestFit="1" customWidth="1"/>
    <col min="13059" max="13059" width="12.33203125" bestFit="1" customWidth="1"/>
    <col min="13060" max="13060" width="22.25" bestFit="1" customWidth="1"/>
    <col min="13061" max="13061" width="8.58203125" bestFit="1" customWidth="1"/>
    <col min="13313" max="13313" width="12.33203125" bestFit="1" customWidth="1"/>
    <col min="13314" max="13314" width="8.58203125" bestFit="1" customWidth="1"/>
    <col min="13315" max="13315" width="12.33203125" bestFit="1" customWidth="1"/>
    <col min="13316" max="13316" width="22.25" bestFit="1" customWidth="1"/>
    <col min="13317" max="13317" width="8.58203125" bestFit="1" customWidth="1"/>
    <col min="13569" max="13569" width="12.33203125" bestFit="1" customWidth="1"/>
    <col min="13570" max="13570" width="8.58203125" bestFit="1" customWidth="1"/>
    <col min="13571" max="13571" width="12.33203125" bestFit="1" customWidth="1"/>
    <col min="13572" max="13572" width="22.25" bestFit="1" customWidth="1"/>
    <col min="13573" max="13573" width="8.58203125" bestFit="1" customWidth="1"/>
    <col min="13825" max="13825" width="12.33203125" bestFit="1" customWidth="1"/>
    <col min="13826" max="13826" width="8.58203125" bestFit="1" customWidth="1"/>
    <col min="13827" max="13827" width="12.33203125" bestFit="1" customWidth="1"/>
    <col min="13828" max="13828" width="22.25" bestFit="1" customWidth="1"/>
    <col min="13829" max="13829" width="8.58203125" bestFit="1" customWidth="1"/>
    <col min="14081" max="14081" width="12.33203125" bestFit="1" customWidth="1"/>
    <col min="14082" max="14082" width="8.58203125" bestFit="1" customWidth="1"/>
    <col min="14083" max="14083" width="12.33203125" bestFit="1" customWidth="1"/>
    <col min="14084" max="14084" width="22.25" bestFit="1" customWidth="1"/>
    <col min="14085" max="14085" width="8.58203125" bestFit="1" customWidth="1"/>
    <col min="14337" max="14337" width="12.33203125" bestFit="1" customWidth="1"/>
    <col min="14338" max="14338" width="8.58203125" bestFit="1" customWidth="1"/>
    <col min="14339" max="14339" width="12.33203125" bestFit="1" customWidth="1"/>
    <col min="14340" max="14340" width="22.25" bestFit="1" customWidth="1"/>
    <col min="14341" max="14341" width="8.58203125" bestFit="1" customWidth="1"/>
    <col min="14593" max="14593" width="12.33203125" bestFit="1" customWidth="1"/>
    <col min="14594" max="14594" width="8.58203125" bestFit="1" customWidth="1"/>
    <col min="14595" max="14595" width="12.33203125" bestFit="1" customWidth="1"/>
    <col min="14596" max="14596" width="22.25" bestFit="1" customWidth="1"/>
    <col min="14597" max="14597" width="8.58203125" bestFit="1" customWidth="1"/>
    <col min="14849" max="14849" width="12.33203125" bestFit="1" customWidth="1"/>
    <col min="14850" max="14850" width="8.58203125" bestFit="1" customWidth="1"/>
    <col min="14851" max="14851" width="12.33203125" bestFit="1" customWidth="1"/>
    <col min="14852" max="14852" width="22.25" bestFit="1" customWidth="1"/>
    <col min="14853" max="14853" width="8.58203125" bestFit="1" customWidth="1"/>
    <col min="15105" max="15105" width="12.33203125" bestFit="1" customWidth="1"/>
    <col min="15106" max="15106" width="8.58203125" bestFit="1" customWidth="1"/>
    <col min="15107" max="15107" width="12.33203125" bestFit="1" customWidth="1"/>
    <col min="15108" max="15108" width="22.25" bestFit="1" customWidth="1"/>
    <col min="15109" max="15109" width="8.58203125" bestFit="1" customWidth="1"/>
    <col min="15361" max="15361" width="12.33203125" bestFit="1" customWidth="1"/>
    <col min="15362" max="15362" width="8.58203125" bestFit="1" customWidth="1"/>
    <col min="15363" max="15363" width="12.33203125" bestFit="1" customWidth="1"/>
    <col min="15364" max="15364" width="22.25" bestFit="1" customWidth="1"/>
    <col min="15365" max="15365" width="8.58203125" bestFit="1" customWidth="1"/>
    <col min="15617" max="15617" width="12.33203125" bestFit="1" customWidth="1"/>
    <col min="15618" max="15618" width="8.58203125" bestFit="1" customWidth="1"/>
    <col min="15619" max="15619" width="12.33203125" bestFit="1" customWidth="1"/>
    <col min="15620" max="15620" width="22.25" bestFit="1" customWidth="1"/>
    <col min="15621" max="15621" width="8.58203125" bestFit="1" customWidth="1"/>
    <col min="15873" max="15873" width="12.33203125" bestFit="1" customWidth="1"/>
    <col min="15874" max="15874" width="8.58203125" bestFit="1" customWidth="1"/>
    <col min="15875" max="15875" width="12.33203125" bestFit="1" customWidth="1"/>
    <col min="15876" max="15876" width="22.25" bestFit="1" customWidth="1"/>
    <col min="15877" max="15877" width="8.58203125" bestFit="1" customWidth="1"/>
    <col min="16129" max="16129" width="12.33203125" bestFit="1" customWidth="1"/>
    <col min="16130" max="16130" width="8.58203125" bestFit="1" customWidth="1"/>
    <col min="16131" max="16131" width="12.33203125" bestFit="1" customWidth="1"/>
    <col min="16132" max="16132" width="22.25" bestFit="1" customWidth="1"/>
    <col min="16133" max="16133" width="8.58203125" bestFit="1" customWidth="1"/>
  </cols>
  <sheetData>
    <row r="1" spans="1:5">
      <c r="A1" t="s">
        <v>17</v>
      </c>
      <c r="B1" t="s">
        <v>18</v>
      </c>
      <c r="C1" t="s">
        <v>19</v>
      </c>
      <c r="D1" t="s">
        <v>20</v>
      </c>
      <c r="E1" t="s">
        <v>21</v>
      </c>
    </row>
    <row r="2" spans="1:5">
      <c r="A2" t="s">
        <v>22</v>
      </c>
      <c r="B2" t="s">
        <v>23</v>
      </c>
      <c r="C2" t="s">
        <v>24</v>
      </c>
      <c r="D2" t="s">
        <v>25</v>
      </c>
      <c r="E2" t="s">
        <v>26</v>
      </c>
    </row>
    <row r="3" spans="1:5">
      <c r="A3" t="s">
        <v>27</v>
      </c>
      <c r="B3" t="s">
        <v>28</v>
      </c>
      <c r="C3" t="s">
        <v>29</v>
      </c>
      <c r="D3" t="s">
        <v>30</v>
      </c>
      <c r="E3" t="s">
        <v>31</v>
      </c>
    </row>
    <row r="4" spans="1:5">
      <c r="A4" t="s">
        <v>32</v>
      </c>
      <c r="B4" t="s">
        <v>33</v>
      </c>
      <c r="C4" t="s">
        <v>34</v>
      </c>
      <c r="D4" t="s">
        <v>35</v>
      </c>
      <c r="E4" t="s">
        <v>36</v>
      </c>
    </row>
    <row r="5" spans="1:5">
      <c r="A5" t="s">
        <v>37</v>
      </c>
      <c r="B5" t="s">
        <v>38</v>
      </c>
      <c r="C5" t="s">
        <v>39</v>
      </c>
      <c r="D5" t="s">
        <v>40</v>
      </c>
      <c r="E5" t="s">
        <v>41</v>
      </c>
    </row>
    <row r="6" spans="1:5">
      <c r="A6" t="s">
        <v>42</v>
      </c>
      <c r="B6" t="s">
        <v>3</v>
      </c>
      <c r="C6" t="s">
        <v>3</v>
      </c>
      <c r="D6" t="s">
        <v>43</v>
      </c>
      <c r="E6" t="s">
        <v>44</v>
      </c>
    </row>
    <row r="7" spans="1:5">
      <c r="A7" t="s">
        <v>3</v>
      </c>
      <c r="D7" t="s">
        <v>45</v>
      </c>
      <c r="E7" t="s">
        <v>46</v>
      </c>
    </row>
    <row r="8" spans="1:5">
      <c r="D8" t="s">
        <v>47</v>
      </c>
      <c r="E8" t="s">
        <v>3</v>
      </c>
    </row>
    <row r="9" spans="1:5">
      <c r="D9" t="s">
        <v>3</v>
      </c>
    </row>
  </sheetData>
  <phoneticPr fontId="7"/>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70D47BAE8AC1D4586FCAE110BEC5FDB" ma:contentTypeVersion="2" ma:contentTypeDescription="新しいドキュメントを作成します。" ma:contentTypeScope="" ma:versionID="d1aed09bf7334c3e2e8d52569c215e69">
  <xsd:schema xmlns:xsd="http://www.w3.org/2001/XMLSchema" xmlns:xs="http://www.w3.org/2001/XMLSchema" xmlns:p="http://schemas.microsoft.com/office/2006/metadata/properties" xmlns:ns3="c8111bcb-8032-4af2-94e7-8c4594864df9" targetNamespace="http://schemas.microsoft.com/office/2006/metadata/properties" ma:root="true" ma:fieldsID="8cd2fe82fecece39773a3b23057e3a55" ns3:_="">
    <xsd:import namespace="c8111bcb-8032-4af2-94e7-8c4594864df9"/>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111bcb-8032-4af2-94e7-8c4594864d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323FA59-D137-4C69-89B0-78C07C92E517}">
  <ds:schemaRefs>
    <ds:schemaRef ds:uri="http://schemas.microsoft.com/sharepoint/v3/contenttype/forms"/>
  </ds:schemaRefs>
</ds:datastoreItem>
</file>

<file path=customXml/itemProps2.xml><?xml version="1.0" encoding="utf-8"?>
<ds:datastoreItem xmlns:ds="http://schemas.openxmlformats.org/officeDocument/2006/customXml" ds:itemID="{23FA03A9-44EE-43F6-95E1-F7B3A75B4F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111bcb-8032-4af2-94e7-8c4594864d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71AD917-D425-4DC3-87E8-CE52EE0B5EC3}">
  <ds:schemaRefs>
    <ds:schemaRef ds:uri="http://schemas.microsoft.com/office/2006/documentManagement/types"/>
    <ds:schemaRef ds:uri="http://purl.org/dc/terms/"/>
    <ds:schemaRef ds:uri="http://purl.org/dc/dcmitype/"/>
    <ds:schemaRef ds:uri="http://schemas.microsoft.com/office/2006/metadata/properties"/>
    <ds:schemaRef ds:uri="http://www.w3.org/XML/1998/namespace"/>
    <ds:schemaRef ds:uri="c8111bcb-8032-4af2-94e7-8c4594864df9"/>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20</vt:i4>
      </vt:variant>
    </vt:vector>
  </HeadingPairs>
  <TitlesOfParts>
    <vt:vector size="27" baseType="lpstr">
      <vt:lpstr>総表</vt:lpstr>
      <vt:lpstr>個表</vt:lpstr>
      <vt:lpstr>支出予算書</vt:lpstr>
      <vt:lpstr>【非表示】経費一覧</vt:lpstr>
      <vt:lpstr>収支計画書</vt:lpstr>
      <vt:lpstr>別紙入場料詳細</vt:lpstr>
      <vt:lpstr>【非表示】分野・ジャンル</vt:lpstr>
      <vt:lpstr>【非表示】経費一覧!Print_Area</vt:lpstr>
      <vt:lpstr>個表!Print_Area</vt:lpstr>
      <vt:lpstr>支出予算書!Print_Area</vt:lpstr>
      <vt:lpstr>収支計画書!Print_Area</vt:lpstr>
      <vt:lpstr>総表!Print_Area</vt:lpstr>
      <vt:lpstr>別紙入場料詳細!Print_Area</vt:lpstr>
      <vt:lpstr>支出予算書!Print_Titles</vt:lpstr>
      <vt:lpstr>演劇</vt:lpstr>
      <vt:lpstr>応募分野</vt:lpstr>
      <vt:lpstr>音楽</vt:lpstr>
      <vt:lpstr>音楽費</vt:lpstr>
      <vt:lpstr>会場費</vt:lpstr>
      <vt:lpstr>感染症対策経費</vt:lpstr>
      <vt:lpstr>稽古費</vt:lpstr>
      <vt:lpstr>大衆芸能</vt:lpstr>
      <vt:lpstr>伝統芸能</vt:lpstr>
      <vt:lpstr>舞台費</vt:lpstr>
      <vt:lpstr>舞踊</vt:lpstr>
      <vt:lpstr>文芸費</vt:lpstr>
      <vt:lpstr>旅費</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日本芸術文化振興会</dc:creator>
  <cp:lastModifiedBy>kimura sachi</cp:lastModifiedBy>
  <cp:lastPrinted>2022-03-31T04:33:35Z</cp:lastPrinted>
  <dcterms:created xsi:type="dcterms:W3CDTF">2020-08-12T01:57:30Z</dcterms:created>
  <dcterms:modified xsi:type="dcterms:W3CDTF">2022-03-31T04:33:46Z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0x010100970D47BAE8AC1D4586FCAE110BEC5FDB</vt:lpwstr>
  </property>
</Properties>
</file>