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1_映画製作（補助金）\01_要望書（様式第1号）\第２回\"/>
    </mc:Choice>
  </mc:AlternateContent>
  <xr:revisionPtr revIDLastSave="0" documentId="13_ncr:1_{C59F7C3F-00A5-4D76-B96D-C2630590C999}" xr6:coauthVersionLast="47" xr6:coauthVersionMax="47" xr10:uidLastSave="{00000000-0000-0000-0000-000000000000}"/>
  <bookViews>
    <workbookView xWindow="-120" yWindow="-120" windowWidth="29040" windowHeight="1416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62"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59" r:id="rId18"/>
    <sheet name="自己申告書" sheetId="60" r:id="rId19"/>
  </sheets>
  <externalReferences>
    <externalReference r:id="rId20"/>
    <externalReference r:id="rId21"/>
    <externalReference r:id="rId22"/>
    <externalReference r:id="rId23"/>
  </externalReferences>
  <definedNames>
    <definedName name="_xlnm._FilterDatabase" localSheetId="7" hidden="1">支出!$S$16:$AQ$29</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不明要件》" localSheetId="2">'《非表示》チェック表(アニメ映画)'!$O$6:$O$15</definedName>
    <definedName name="《不明要件》" localSheetId="1">'《非表示》チェック表(記録映画)'!$O$6:$O$15</definedName>
    <definedName name="《不明要件》">'《非表示》チェック表(劇映画)'!$O$6:$O$15</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キャスト費内訳!$A$1:$J$47</definedName>
    <definedName name="_xlnm.Print_Area" localSheetId="8">スタッフ費内訳!$A$1:$J$58</definedName>
    <definedName name="_xlnm.Print_Area" localSheetId="16">応募要件確認書!$A$1:$F$72</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個表!$B$1:$P$120</definedName>
    <definedName name="_xlnm.Print_Area" localSheetId="7">支出!$B$1:$N$98</definedName>
    <definedName name="_xlnm.Print_Area" localSheetId="18">自己申告書!$A$1:$K$123</definedName>
    <definedName name="_xlnm.Print_Area" localSheetId="6">収入!$A$1:$G$45</definedName>
    <definedName name="_xlnm.Print_Area" localSheetId="4">総表!$A$1:$J$51</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支出!$Z$17</definedName>
    <definedName name="シナリオハンティング費">支出!$X$17:$X$21</definedName>
    <definedName name="スタッフ人件費">支出!$Y$17</definedName>
    <definedName name="スタッフ費・キャスト費" localSheetId="17">[1]支出!$V$17:$V$18</definedName>
    <definedName name="スタッフ費・キャスト費" localSheetId="4">#REF!</definedName>
    <definedName name="スタッフ費・キャスト費">支出!$T$17:$T$18</definedName>
    <definedName name="バリアフリー字幕制作費">支出!$AM$16</definedName>
    <definedName name="ロケーションハンティング費">支出!$AD$17:$AD$23</definedName>
    <definedName name="ロケーション費">支出!$AE$17:$AE$25</definedName>
    <definedName name="印刷費">#REF!</definedName>
    <definedName name="運搬費">#REF!</definedName>
    <definedName name="映像媒体費">支出!$AA$17:$AA$19</definedName>
    <definedName name="応募分野" localSheetId="18">[2]【非表示】分野・ジャンル!$A$1:$E$1</definedName>
    <definedName name="応募分野">[3]【非表示】分野・ジャンル!$A$1:$E$1</definedName>
    <definedName name="音楽費">支出!$AH$17:$AH$24</definedName>
    <definedName name="音声ガイド制作費">支出!$AN$16</definedName>
    <definedName name="会場費">[3]【非表示】経費一覧!$C$183:$C$184</definedName>
    <definedName name="活動区分">[4]総表!$N$1:$R$1</definedName>
    <definedName name="感染症対策経費">[3]【非表示】経費一覧!$C$211:$C$215</definedName>
    <definedName name="企画脚本費">支出!$W$17:$W$21</definedName>
    <definedName name="記録映画" localSheetId="4">総表!$P$18:$U$18</definedName>
    <definedName name="記録映画">#REF!</definedName>
    <definedName name="記録費">#REF!</definedName>
    <definedName name="稽古費">[3]【非表示】経費一覧!$C$2:$C$3</definedName>
    <definedName name="劇映画" localSheetId="4">総表!$P$15:$Q$15</definedName>
    <definedName name="劇映画">#REF!</definedName>
    <definedName name="原作使用料">支出!$W$18:$W$21</definedName>
    <definedName name="航空・列車運賃の特別料金">支出!$AP$17:$AP$19</definedName>
    <definedName name="撮影費">支出!$AB$17:$AB$20</definedName>
    <definedName name="仕上費">支出!$AK$17:$AK$21</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17">[1]支出!$X$17:$X$18</definedName>
    <definedName name="助成対象外経費">支出!$V$17:$V$18</definedName>
    <definedName name="照明費">支出!$AC$17:$AC$20</definedName>
    <definedName name="新型コロナウイルス感染症対策経費">支出!$AL$16</definedName>
    <definedName name="製作企画費">支出!$S$17:$S$18</definedName>
    <definedName name="製作発表に係る経費">支出!$AO$17:$AO$19</definedName>
    <definedName name="製作費">支出!$U$17:$U$27</definedName>
    <definedName name="宣伝費">#REF!</definedName>
    <definedName name="通信費">#REF!</definedName>
    <definedName name="特殊撮影費">支出!$AG$17:$AG$22</definedName>
    <definedName name="美術費">支出!$AF$17:$AF$21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舞台費">[3]【非表示】経費一覧!$C$185:$C$203</definedName>
    <definedName name="舞台費・運搬費">#REF!</definedName>
    <definedName name="文芸費">#REF!</definedName>
    <definedName name="編集費">支出!$AJ$17:$AJ$20</definedName>
    <definedName name="旅費">支出!$X$18:$X$21</definedName>
    <definedName name="録音費">支出!$AI$17:$AI$22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8" i="62" l="1"/>
  <c r="D47" i="62"/>
  <c r="F2" i="36"/>
  <c r="N51" i="58"/>
  <c r="N51" i="57"/>
  <c r="N51" i="56"/>
  <c r="N51" i="55"/>
  <c r="N51" i="50"/>
  <c r="L32" i="28"/>
  <c r="I44" i="40"/>
  <c r="I55" i="39"/>
  <c r="J98" i="36"/>
  <c r="F45" i="35" l="1"/>
  <c r="K120" i="34"/>
  <c r="D29" i="62"/>
  <c r="H6" i="60" l="1"/>
  <c r="B4" i="59"/>
  <c r="C4" i="48"/>
  <c r="H5" i="60"/>
  <c r="B3" i="59"/>
  <c r="C3" i="48"/>
  <c r="M3" i="58"/>
  <c r="M3" i="57"/>
  <c r="M3" i="56"/>
  <c r="M3" i="55"/>
  <c r="M3" i="50"/>
  <c r="M2" i="58"/>
  <c r="M2" i="57"/>
  <c r="M2" i="56"/>
  <c r="M2" i="55"/>
  <c r="M2" i="50"/>
  <c r="C8" i="28"/>
  <c r="J6" i="28"/>
  <c r="J5" i="28"/>
  <c r="J2" i="28"/>
  <c r="D7" i="28"/>
  <c r="C7" i="28"/>
  <c r="E6" i="28"/>
  <c r="C6" i="28"/>
  <c r="C3" i="28"/>
  <c r="C2" i="28"/>
  <c r="I1" i="40"/>
  <c r="I1" i="39"/>
  <c r="I1" i="36"/>
  <c r="E1" i="36"/>
  <c r="D13" i="35"/>
  <c r="F1" i="35"/>
  <c r="B1" i="35"/>
  <c r="E45" i="34"/>
  <c r="E44" i="34"/>
  <c r="I1" i="34"/>
  <c r="D1" i="34"/>
  <c r="H38" i="62"/>
  <c r="J37" i="62"/>
  <c r="E38" i="62"/>
  <c r="C38" i="62"/>
  <c r="E37" i="62"/>
  <c r="C37" i="62"/>
  <c r="Q6" i="62" l="1"/>
  <c r="Q5" i="62"/>
  <c r="Q4" i="62"/>
  <c r="Q3" i="62"/>
  <c r="D39" i="62" l="1"/>
  <c r="H6" i="62"/>
  <c r="H5" i="62"/>
  <c r="H4" i="62"/>
  <c r="J39" i="62" l="1"/>
  <c r="J50" i="62" s="1"/>
  <c r="D41" i="62" s="1"/>
  <c r="P35" i="36" l="1"/>
  <c r="P36" i="36"/>
  <c r="P37" i="36"/>
  <c r="P38" i="36"/>
  <c r="P39" i="36"/>
  <c r="P40" i="36"/>
  <c r="P41" i="36"/>
  <c r="P42" i="36"/>
  <c r="P43" i="36"/>
  <c r="P44" i="36"/>
  <c r="P45" i="36"/>
  <c r="P46" i="36"/>
  <c r="P47" i="36"/>
  <c r="P48" i="36"/>
  <c r="P49" i="36"/>
  <c r="P50" i="36"/>
  <c r="P51" i="36"/>
  <c r="P52" i="36"/>
  <c r="P53" i="36"/>
  <c r="P54" i="36"/>
  <c r="P55" i="36"/>
  <c r="P56" i="36"/>
  <c r="P57" i="36"/>
  <c r="P58" i="36"/>
  <c r="P59" i="36"/>
  <c r="P60" i="36"/>
  <c r="P61" i="36"/>
  <c r="P62" i="36"/>
  <c r="P63" i="36"/>
  <c r="P64" i="36"/>
  <c r="P65" i="36"/>
  <c r="P66" i="36"/>
  <c r="P67" i="36"/>
  <c r="P68" i="36"/>
  <c r="P69" i="36"/>
  <c r="P70" i="36"/>
  <c r="P71" i="36"/>
  <c r="P72" i="36"/>
  <c r="P73" i="36"/>
  <c r="P74" i="36"/>
  <c r="P75" i="36"/>
  <c r="P76" i="36"/>
  <c r="P77" i="36"/>
  <c r="P78" i="36"/>
  <c r="P79" i="36"/>
  <c r="P80" i="36"/>
  <c r="P81" i="36"/>
  <c r="P34" i="36"/>
  <c r="P32" i="36"/>
  <c r="P31" i="36"/>
  <c r="P21" i="36"/>
  <c r="P22" i="36"/>
  <c r="P23" i="36"/>
  <c r="P24" i="36"/>
  <c r="P25" i="36"/>
  <c r="P26" i="36"/>
  <c r="P27" i="36"/>
  <c r="P28" i="36"/>
  <c r="P29" i="36"/>
  <c r="P20" i="36"/>
  <c r="M81" i="36" l="1"/>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21" i="36"/>
  <c r="M22" i="36"/>
  <c r="M23" i="36"/>
  <c r="M24" i="36"/>
  <c r="M25" i="36"/>
  <c r="M26" i="36"/>
  <c r="M27" i="36"/>
  <c r="M28" i="36"/>
  <c r="M29" i="36"/>
  <c r="M20" i="36"/>
  <c r="D11" i="47" a="1"/>
  <c r="D11" i="47" l="1"/>
  <c r="N34" i="36"/>
  <c r="L95" i="36"/>
  <c r="L94" i="36" s="1"/>
  <c r="G14" i="36" s="1"/>
  <c r="J47" i="62" s="1"/>
  <c r="L89" i="36"/>
  <c r="P97" i="36"/>
  <c r="D97" i="36"/>
  <c r="P95" i="36"/>
  <c r="D95" i="36"/>
  <c r="L83" i="36"/>
  <c r="G13" i="35" l="1"/>
  <c r="L20" i="36"/>
  <c r="G7" i="36" s="1"/>
  <c r="C3" i="43"/>
  <c r="I20" i="39"/>
  <c r="I19" i="39"/>
  <c r="I18" i="39"/>
  <c r="I17" i="39"/>
  <c r="I16" i="39"/>
  <c r="I15" i="39"/>
  <c r="I14" i="39"/>
  <c r="I13" i="39"/>
  <c r="I12" i="39"/>
  <c r="I11" i="39"/>
  <c r="I10" i="39"/>
  <c r="D13" i="47" a="1"/>
  <c r="E4" i="35" l="1"/>
  <c r="D42" i="62" s="1"/>
  <c r="D13" i="47"/>
  <c r="G13" i="36"/>
  <c r="J40" i="62" s="1"/>
  <c r="G12" i="36"/>
  <c r="D40" i="62" s="1"/>
  <c r="P91" i="36"/>
  <c r="D91" i="36"/>
  <c r="P90" i="36"/>
  <c r="D90" i="36"/>
  <c r="P85" i="36"/>
  <c r="D85" i="36"/>
  <c r="P84" i="36"/>
  <c r="D84" i="36"/>
  <c r="P93" i="36"/>
  <c r="D93" i="36"/>
  <c r="P87" i="36"/>
  <c r="D87" i="36"/>
  <c r="P92" i="36"/>
  <c r="D92" i="36"/>
  <c r="P86" i="36"/>
  <c r="D86" i="36"/>
  <c r="C2" i="43"/>
  <c r="J54" i="39" l="1"/>
  <c r="J31" i="36" s="1"/>
  <c r="M31" i="36" s="1"/>
  <c r="C3" i="45" l="1"/>
  <c r="C2" i="45"/>
  <c r="I15" i="40" l="1"/>
  <c r="I16" i="40"/>
  <c r="I17" i="40"/>
  <c r="I18" i="40"/>
  <c r="I19" i="40"/>
  <c r="I20" i="40"/>
  <c r="I26" i="39"/>
  <c r="I27" i="39"/>
  <c r="I28" i="39"/>
  <c r="I29" i="39"/>
  <c r="I30" i="39"/>
  <c r="I31" i="39"/>
  <c r="D21" i="36"/>
  <c r="G15" i="35"/>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4" i="47" a="1"/>
  <c r="D80" i="47" a="1"/>
  <c r="D17" i="47" a="1"/>
  <c r="D29" i="47" a="1"/>
  <c r="D98" i="47" a="1"/>
  <c r="D82" i="47" a="1"/>
  <c r="D97" i="47" a="1"/>
  <c r="D28" i="47" a="1"/>
  <c r="D83" i="47" a="1"/>
  <c r="D86" i="47" a="1"/>
  <c r="D81" i="47" a="1"/>
  <c r="D30" i="47" a="1"/>
  <c r="D85" i="47" a="1"/>
  <c r="D103" i="47" a="1"/>
  <c r="D14" i="47" a="1"/>
  <c r="D100" i="47" a="1"/>
  <c r="D99" i="47" a="1"/>
  <c r="D79" i="47" a="1"/>
  <c r="D78" i="47" a="1"/>
  <c r="D102" i="47" a="1"/>
  <c r="D31" i="47" a="1"/>
  <c r="D90" i="47" a="1"/>
  <c r="D105" i="47" a="1"/>
  <c r="D84" i="47" a="1"/>
  <c r="D98" i="47" l="1"/>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l="1"/>
  <c r="D46" i="62" s="1"/>
  <c r="G11" i="35"/>
  <c r="E3" i="35" s="1"/>
  <c r="D18" i="47" a="1"/>
  <c r="D19" i="47" a="1"/>
  <c r="D21" i="47" a="1"/>
  <c r="D22" i="47" a="1"/>
  <c r="D19" i="47" l="1"/>
  <c r="D18" i="47"/>
  <c r="D21" i="47"/>
  <c r="D22" i="47"/>
  <c r="N51" i="45" l="1"/>
  <c r="N53" i="44"/>
  <c r="N55" i="43"/>
  <c r="I34" i="40" l="1"/>
  <c r="I33" i="40"/>
  <c r="I31" i="40"/>
  <c r="I32" i="40"/>
  <c r="I35" i="40"/>
  <c r="I36" i="40"/>
  <c r="E5" i="35" l="1"/>
  <c r="D43" i="62" s="1"/>
  <c r="D6" i="47" a="1"/>
  <c r="D6" i="47" l="1"/>
  <c r="C3" i="44"/>
  <c r="C2" i="44"/>
  <c r="H31" i="28" l="1"/>
  <c r="H30" i="28"/>
  <c r="H29" i="28"/>
  <c r="I30" i="40"/>
  <c r="P30" i="36"/>
  <c r="P33" i="36"/>
  <c r="P82" i="36"/>
  <c r="P83" i="36"/>
  <c r="P88" i="36"/>
  <c r="P89" i="36"/>
  <c r="L34" i="36"/>
  <c r="G9" i="36" s="1"/>
  <c r="J43" i="40"/>
  <c r="J32" i="36" s="1"/>
  <c r="M32"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7" i="35"/>
  <c r="D45" i="62" s="1"/>
  <c r="E6" i="35"/>
  <c r="D44" i="62" s="1"/>
  <c r="D15" i="47" a="1"/>
  <c r="D24" i="47" a="1"/>
  <c r="D23" i="47" a="1"/>
  <c r="D16" i="47" a="1"/>
  <c r="D50" i="62" l="1"/>
  <c r="P18" i="36"/>
  <c r="I43" i="40"/>
  <c r="I32" i="36" s="1"/>
  <c r="H9" i="36"/>
  <c r="N20" i="36"/>
  <c r="I54" i="39"/>
  <c r="D24" i="47"/>
  <c r="D23" i="47"/>
  <c r="D15" i="47"/>
  <c r="D16" i="47"/>
  <c r="M18" i="36"/>
  <c r="D8" i="47" a="1"/>
  <c r="D8" i="47" l="1"/>
  <c r="I58" i="39"/>
  <c r="I31" i="36"/>
  <c r="L31" i="36" s="1"/>
  <c r="N31" i="36"/>
  <c r="N18" i="36" s="1"/>
  <c r="H7" i="36"/>
  <c r="I47" i="40"/>
  <c r="L18" i="36" l="1"/>
  <c r="L17" i="36" s="1"/>
  <c r="G8" i="36"/>
  <c r="H8" i="36"/>
  <c r="H6" i="36" s="1"/>
  <c r="J43" i="62" s="1"/>
  <c r="G6" i="36" l="1"/>
  <c r="J42" i="62" s="1"/>
  <c r="H10" i="36"/>
  <c r="J45" i="62" s="1"/>
  <c r="G5" i="36" l="1"/>
  <c r="J48" i="62" s="1"/>
  <c r="H11" i="36"/>
  <c r="I11" i="36" s="1"/>
  <c r="D10" i="47" a="1"/>
  <c r="J46" i="62" l="1"/>
  <c r="D10" i="47"/>
  <c r="D12" i="47"/>
  <c r="D9" i="47" a="1"/>
  <c r="D9"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<sst xmlns="http://schemas.openxmlformats.org/spreadsheetml/2006/main" count="1853" uniqueCount="905">
  <si>
    <t>活動区分</t>
  </si>
  <si>
    <t>団体住所（所在地）〒</t>
  </si>
  <si>
    <t>代表者役職名</t>
  </si>
  <si>
    <t>代表者氏名</t>
  </si>
  <si>
    <t>団体名</t>
  </si>
  <si>
    <t>法 人 番 号</t>
  </si>
  <si>
    <t>団体設立年月</t>
  </si>
  <si>
    <t>組　織</t>
  </si>
  <si>
    <t>監査担当者</t>
  </si>
  <si>
    <t>沿　革</t>
  </si>
  <si>
    <t>年度</t>
  </si>
  <si>
    <t>-</t>
    <phoneticPr fontId="9"/>
  </si>
  <si>
    <t>団体住所（所在地）</t>
    <phoneticPr fontId="9"/>
  </si>
  <si>
    <t>団体名（製作者）</t>
    <phoneticPr fontId="9"/>
  </si>
  <si>
    <t>助成期間区分</t>
    <phoneticPr fontId="9"/>
  </si>
  <si>
    <t>～</t>
    <phoneticPr fontId="9"/>
  </si>
  <si>
    <t>公開予定時期</t>
    <phoneticPr fontId="9"/>
  </si>
  <si>
    <t>共同製作者負担金</t>
    <phoneticPr fontId="9"/>
  </si>
  <si>
    <t>消費税等仕入控除税額の取扱</t>
    <rPh sb="0" eb="3">
      <t>ショウヒゼイ</t>
    </rPh>
    <rPh sb="3" eb="4">
      <t>トウ</t>
    </rPh>
    <rPh sb="4" eb="6">
      <t>シイレ</t>
    </rPh>
    <rPh sb="6" eb="8">
      <t>コウジョ</t>
    </rPh>
    <rPh sb="8" eb="10">
      <t>ゼイガク</t>
    </rPh>
    <rPh sb="11" eb="13">
      <t>トリアツカイ</t>
    </rPh>
    <phoneticPr fontId="9"/>
  </si>
  <si>
    <t>住所〒</t>
    <phoneticPr fontId="9"/>
  </si>
  <si>
    <t>住所</t>
    <rPh sb="0" eb="2">
      <t>ジュウショ</t>
    </rPh>
    <phoneticPr fontId="9"/>
  </si>
  <si>
    <t>法人設立年月</t>
    <phoneticPr fontId="9"/>
  </si>
  <si>
    <t>役　　職　　員</t>
    <phoneticPr fontId="9"/>
  </si>
  <si>
    <t>財務状況</t>
    <phoneticPr fontId="9"/>
  </si>
  <si>
    <t>総収入（A）（千円）</t>
    <rPh sb="7" eb="9">
      <t>センエン</t>
    </rPh>
    <phoneticPr fontId="9"/>
  </si>
  <si>
    <t>総支出（B）（千円）</t>
    <phoneticPr fontId="9"/>
  </si>
  <si>
    <t>上映時間</t>
    <rPh sb="0" eb="2">
      <t>ジョウエイ</t>
    </rPh>
    <rPh sb="2" eb="4">
      <t>ジカン</t>
    </rPh>
    <phoneticPr fontId="9"/>
  </si>
  <si>
    <t>製作期間</t>
    <rPh sb="0" eb="2">
      <t>セイサク</t>
    </rPh>
    <rPh sb="2" eb="4">
      <t>キカン</t>
    </rPh>
    <phoneticPr fontId="9"/>
  </si>
  <si>
    <t>配給会社</t>
    <phoneticPr fontId="9"/>
  </si>
  <si>
    <t>主な出演者</t>
    <phoneticPr fontId="9"/>
  </si>
  <si>
    <t>監督</t>
    <rPh sb="0" eb="2">
      <t>カントク</t>
    </rPh>
    <phoneticPr fontId="9"/>
  </si>
  <si>
    <t>作品概要</t>
    <rPh sb="0" eb="2">
      <t>サクヒン</t>
    </rPh>
    <rPh sb="2" eb="4">
      <t>ガイヨウ</t>
    </rPh>
    <phoneticPr fontId="9"/>
  </si>
  <si>
    <t>プロデューサー</t>
    <phoneticPr fontId="9"/>
  </si>
  <si>
    <t>チーフアニメーター
（アニメのみ）</t>
    <phoneticPr fontId="9"/>
  </si>
  <si>
    <t>都道府県</t>
    <rPh sb="0" eb="4">
      <t>トドウフケン</t>
    </rPh>
    <phoneticPr fontId="9"/>
  </si>
  <si>
    <t>市区町村</t>
    <rPh sb="0" eb="4">
      <t>シクチョウソン</t>
    </rPh>
    <phoneticPr fontId="9"/>
  </si>
  <si>
    <t>左記以外</t>
    <rPh sb="0" eb="2">
      <t>サキ</t>
    </rPh>
    <rPh sb="2" eb="4">
      <t>イガイ</t>
    </rPh>
    <phoneticPr fontId="9"/>
  </si>
  <si>
    <t>分</t>
    <rPh sb="0" eb="1">
      <t>フン</t>
    </rPh>
    <phoneticPr fontId="9"/>
  </si>
  <si>
    <t>代表者役職名</t>
    <phoneticPr fontId="9"/>
  </si>
  <si>
    <t>提出年月日</t>
    <rPh sb="0" eb="2">
      <t>テイシュツ</t>
    </rPh>
    <rPh sb="2" eb="5">
      <t>ネンガッピ</t>
    </rPh>
    <phoneticPr fontId="9"/>
  </si>
  <si>
    <t>機構図・構成員</t>
    <rPh sb="0" eb="2">
      <t>キコウ</t>
    </rPh>
    <rPh sb="2" eb="3">
      <t>ズ</t>
    </rPh>
    <rPh sb="4" eb="7">
      <t>コウセイイン</t>
    </rPh>
    <phoneticPr fontId="9"/>
  </si>
  <si>
    <t>※ Ａ４判１枚に収まるように作成してください。</t>
    <phoneticPr fontId="10"/>
  </si>
  <si>
    <t>活動の目的及び内容</t>
    <rPh sb="0" eb="2">
      <t>カツドウ</t>
    </rPh>
    <rPh sb="3" eb="5">
      <t>モクテキ</t>
    </rPh>
    <rPh sb="5" eb="6">
      <t>オヨ</t>
    </rPh>
    <rPh sb="7" eb="9">
      <t>ナイヨウ</t>
    </rPh>
    <phoneticPr fontId="9"/>
  </si>
  <si>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</si>
  <si>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</si>
  <si>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</si>
  <si>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</si>
  <si>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</si>
  <si>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</si>
  <si>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9"/>
  </si>
  <si>
    <t>公開予定時期・公開方法</t>
    <rPh sb="0" eb="2">
      <t>コウカイ</t>
    </rPh>
    <rPh sb="2" eb="4">
      <t>ヨテイ</t>
    </rPh>
    <rPh sb="4" eb="6">
      <t>ジキ</t>
    </rPh>
    <rPh sb="7" eb="9">
      <t>コウカイ</t>
    </rPh>
    <rPh sb="9" eb="11">
      <t>ホウホウ</t>
    </rPh>
    <phoneticPr fontId="11"/>
  </si>
  <si>
    <t>　　①公開予定時期</t>
    <rPh sb="3" eb="5">
      <t>コウカイ</t>
    </rPh>
    <rPh sb="5" eb="7">
      <t>ヨテイ</t>
    </rPh>
    <rPh sb="7" eb="9">
      <t>ジキ</t>
    </rPh>
    <phoneticPr fontId="11"/>
  </si>
  <si>
    <t>公開期間</t>
    <rPh sb="0" eb="2">
      <t>コウカイ</t>
    </rPh>
    <rPh sb="2" eb="4">
      <t>キカン</t>
    </rPh>
    <phoneticPr fontId="11"/>
  </si>
  <si>
    <t>　　②公開方法</t>
    <rPh sb="3" eb="5">
      <t>コウカイ</t>
    </rPh>
    <rPh sb="5" eb="7">
      <t>ホウホウ</t>
    </rPh>
    <phoneticPr fontId="11"/>
  </si>
  <si>
    <t>　　③配給会社</t>
    <rPh sb="3" eb="5">
      <t>ハイキュウ</t>
    </rPh>
    <rPh sb="5" eb="7">
      <t>ガイシャ</t>
    </rPh>
    <phoneticPr fontId="11"/>
  </si>
  <si>
    <t>完成試写予定</t>
    <rPh sb="0" eb="2">
      <t>カンセイ</t>
    </rPh>
    <rPh sb="2" eb="4">
      <t>シシャ</t>
    </rPh>
    <rPh sb="4" eb="6">
      <t>ヨテイ</t>
    </rPh>
    <phoneticPr fontId="11"/>
  </si>
  <si>
    <t>確定状況</t>
    <rPh sb="0" eb="2">
      <t>カクテイ</t>
    </rPh>
    <rPh sb="2" eb="4">
      <t>ジョウキョウ</t>
    </rPh>
    <phoneticPr fontId="11"/>
  </si>
  <si>
    <t>分</t>
    <rPh sb="0" eb="1">
      <t>フン</t>
    </rPh>
    <phoneticPr fontId="11"/>
  </si>
  <si>
    <t>開始年月　　　　　～　　　　　終了年月</t>
    <rPh sb="0" eb="2">
      <t>カイシ</t>
    </rPh>
    <rPh sb="2" eb="3">
      <t>ネン</t>
    </rPh>
    <rPh sb="3" eb="4">
      <t>ガツ</t>
    </rPh>
    <rPh sb="15" eb="17">
      <t>シュウリョウ</t>
    </rPh>
    <rPh sb="17" eb="18">
      <t>ネン</t>
    </rPh>
    <rPh sb="18" eb="19">
      <t>ガツ</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</si>
  <si>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</si>
  <si>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9"/>
  </si>
  <si>
    <t>ホームページ
アドレス</t>
    <phoneticPr fontId="9"/>
  </si>
  <si>
    <t>収入総額（千円）</t>
    <rPh sb="0" eb="2">
      <t>シュウニュウ</t>
    </rPh>
    <phoneticPr fontId="9"/>
  </si>
  <si>
    <t>寄付金・協賛金</t>
    <rPh sb="0" eb="3">
      <t>キフキン</t>
    </rPh>
    <rPh sb="4" eb="7">
      <t>キョウサンキン</t>
    </rPh>
    <phoneticPr fontId="9"/>
  </si>
  <si>
    <t>区分</t>
    <rPh sb="0" eb="2">
      <t>クブン</t>
    </rPh>
    <phoneticPr fontId="9"/>
  </si>
  <si>
    <t>項目</t>
    <rPh sb="0" eb="2">
      <t>コウモク</t>
    </rPh>
    <phoneticPr fontId="9"/>
  </si>
  <si>
    <t>細目</t>
    <rPh sb="0" eb="2">
      <t>サイモク</t>
    </rPh>
    <phoneticPr fontId="9"/>
  </si>
  <si>
    <t>内訳</t>
    <rPh sb="0" eb="2">
      <t>ウチワケ</t>
    </rPh>
    <phoneticPr fontId="9"/>
  </si>
  <si>
    <t>金額（円）</t>
    <rPh sb="0" eb="2">
      <t>キンガク</t>
    </rPh>
    <rPh sb="3" eb="4">
      <t>エン</t>
    </rPh>
    <phoneticPr fontId="9"/>
  </si>
  <si>
    <t>小計（千円）</t>
    <rPh sb="0" eb="2">
      <t>ショウケイ</t>
    </rPh>
    <rPh sb="3" eb="5">
      <t>センエン</t>
    </rPh>
    <phoneticPr fontId="9"/>
  </si>
  <si>
    <t>収入総額</t>
    <rPh sb="2" eb="4">
      <t>ソウガク</t>
    </rPh>
    <phoneticPr fontId="9"/>
  </si>
  <si>
    <t>寄付金・協賛金</t>
    <phoneticPr fontId="9"/>
  </si>
  <si>
    <t>共同製作者負担金（出資）</t>
    <rPh sb="0" eb="2">
      <t>キョウドウ</t>
    </rPh>
    <rPh sb="2" eb="4">
      <t>セイサク</t>
    </rPh>
    <rPh sb="4" eb="5">
      <t>シャ</t>
    </rPh>
    <rPh sb="5" eb="8">
      <t>フタンキン</t>
    </rPh>
    <rPh sb="9" eb="11">
      <t>シュッシ</t>
    </rPh>
    <phoneticPr fontId="9"/>
  </si>
  <si>
    <t>補助金・助成金</t>
    <rPh sb="0" eb="3">
      <t>ホジョキン</t>
    </rPh>
    <rPh sb="4" eb="7">
      <t>ジョセイキン</t>
    </rPh>
    <phoneticPr fontId="9"/>
  </si>
  <si>
    <t>その他収入</t>
    <phoneticPr fontId="9"/>
  </si>
  <si>
    <t>補助金・助成金</t>
    <phoneticPr fontId="9"/>
  </si>
  <si>
    <t>確定状況</t>
    <rPh sb="0" eb="2">
      <t>カクテイ</t>
    </rPh>
    <rPh sb="2" eb="4">
      <t>ジョウキョウ</t>
    </rPh>
    <phoneticPr fontId="9"/>
  </si>
  <si>
    <t>　</t>
  </si>
  <si>
    <t>劇映画（特別）</t>
    <phoneticPr fontId="9"/>
  </si>
  <si>
    <t>劇映画（A）</t>
  </si>
  <si>
    <t>劇映画（B）</t>
  </si>
  <si>
    <t>記録映画（特別）</t>
  </si>
  <si>
    <t>記録映画（A）</t>
  </si>
  <si>
    <t>記録映画（B）</t>
  </si>
  <si>
    <t>アニメーション映画（短編B）</t>
  </si>
  <si>
    <t>音声ガイド制作費</t>
    <rPh sb="0" eb="2">
      <t>オンセイ</t>
    </rPh>
    <rPh sb="5" eb="8">
      <t>セイサクヒ</t>
    </rPh>
    <phoneticPr fontId="9"/>
  </si>
  <si>
    <t>小計（千円）</t>
    <phoneticPr fontId="9"/>
  </si>
  <si>
    <t>助成対象経費</t>
    <phoneticPr fontId="9"/>
  </si>
  <si>
    <t>航空・列車運賃の特別料金</t>
    <rPh sb="0" eb="2">
      <t>コウクウ</t>
    </rPh>
    <rPh sb="3" eb="5">
      <t>レッシャ</t>
    </rPh>
    <rPh sb="5" eb="7">
      <t>ウンチン</t>
    </rPh>
    <phoneticPr fontId="9"/>
  </si>
  <si>
    <t>宿泊費</t>
  </si>
  <si>
    <t>日当</t>
    <rPh sb="0" eb="2">
      <t>ニットウ</t>
    </rPh>
    <phoneticPr fontId="9"/>
  </si>
  <si>
    <t>→G列～は名前つけの為の列なので後ほど隠します。</t>
    <rPh sb="2" eb="3">
      <t>レツ</t>
    </rPh>
    <rPh sb="5" eb="7">
      <t>ナマエ</t>
    </rPh>
    <rPh sb="10" eb="11">
      <t>タメ</t>
    </rPh>
    <rPh sb="12" eb="13">
      <t>レツ</t>
    </rPh>
    <rPh sb="16" eb="17">
      <t>ノチ</t>
    </rPh>
    <rPh sb="19" eb="20">
      <t>カク</t>
    </rPh>
    <phoneticPr fontId="9"/>
  </si>
  <si>
    <t>製作企画費</t>
    <rPh sb="0" eb="2">
      <t>セイサク</t>
    </rPh>
    <rPh sb="2" eb="4">
      <t>キカク</t>
    </rPh>
    <rPh sb="4" eb="5">
      <t>ヒ</t>
    </rPh>
    <phoneticPr fontId="9"/>
  </si>
  <si>
    <t>企画脚本費</t>
    <rPh sb="0" eb="2">
      <t>キカク</t>
    </rPh>
    <rPh sb="2" eb="4">
      <t>キャクホン</t>
    </rPh>
    <rPh sb="4" eb="5">
      <t>ヒ</t>
    </rPh>
    <phoneticPr fontId="9"/>
  </si>
  <si>
    <t>原作使用料</t>
    <rPh sb="0" eb="2">
      <t>ゲンサク</t>
    </rPh>
    <rPh sb="2" eb="5">
      <t>シヨウリョウ</t>
    </rPh>
    <phoneticPr fontId="9"/>
  </si>
  <si>
    <t>脚本料</t>
    <rPh sb="0" eb="2">
      <t>キャクホン</t>
    </rPh>
    <rPh sb="2" eb="3">
      <t>リョウ</t>
    </rPh>
    <phoneticPr fontId="9"/>
  </si>
  <si>
    <t>調査資料代</t>
    <rPh sb="0" eb="2">
      <t>チョウサ</t>
    </rPh>
    <rPh sb="2" eb="4">
      <t>シリョウ</t>
    </rPh>
    <rPh sb="4" eb="5">
      <t>ダイ</t>
    </rPh>
    <phoneticPr fontId="9"/>
  </si>
  <si>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</si>
  <si>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</si>
  <si>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</si>
  <si>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</si>
  <si>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</si>
  <si>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</si>
  <si>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9"/>
  </si>
  <si>
    <t>スタッフ人件費</t>
    <rPh sb="4" eb="7">
      <t>ジンケンヒ</t>
    </rPh>
    <phoneticPr fontId="12"/>
  </si>
  <si>
    <t>（別紙参照）</t>
    <rPh sb="1" eb="3">
      <t>ベッシ</t>
    </rPh>
    <rPh sb="3" eb="5">
      <t>サンショウ</t>
    </rPh>
    <phoneticPr fontId="9"/>
  </si>
  <si>
    <t>キャスト人件費</t>
    <rPh sb="4" eb="7">
      <t>ジンケンヒ</t>
    </rPh>
    <phoneticPr fontId="12"/>
  </si>
  <si>
    <t>製作費</t>
    <rPh sb="0" eb="3">
      <t>セイサクヒ</t>
    </rPh>
    <phoneticPr fontId="9"/>
  </si>
  <si>
    <t>映像媒体費</t>
    <rPh sb="0" eb="2">
      <t>エイゾウ</t>
    </rPh>
    <rPh sb="2" eb="4">
      <t>バイタイ</t>
    </rPh>
    <rPh sb="4" eb="5">
      <t>ヒ</t>
    </rPh>
    <phoneticPr fontId="12"/>
  </si>
  <si>
    <t>撮影メディア費</t>
    <rPh sb="0" eb="2">
      <t>サツエイ</t>
    </rPh>
    <rPh sb="6" eb="7">
      <t>ヒ</t>
    </rPh>
    <phoneticPr fontId="9"/>
  </si>
  <si>
    <t>現像費</t>
    <rPh sb="0" eb="2">
      <t>ゲンゾウ</t>
    </rPh>
    <rPh sb="2" eb="3">
      <t>ヒ</t>
    </rPh>
    <phoneticPr fontId="9"/>
  </si>
  <si>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</si>
  <si>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</si>
  <si>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9"/>
  </si>
  <si>
    <t>機材運搬費</t>
    <rPh sb="0" eb="2">
      <t>キザイ</t>
    </rPh>
    <rPh sb="2" eb="4">
      <t>ウンパン</t>
    </rPh>
    <rPh sb="4" eb="5">
      <t>ヒ</t>
    </rPh>
    <phoneticPr fontId="9"/>
  </si>
  <si>
    <t>照明費</t>
    <rPh sb="0" eb="2">
      <t>ショウメイ</t>
    </rPh>
    <rPh sb="2" eb="3">
      <t>ヒ</t>
    </rPh>
    <phoneticPr fontId="12"/>
  </si>
  <si>
    <t>照明機材使用料</t>
    <rPh sb="0" eb="2">
      <t>ショウメイ</t>
    </rPh>
    <rPh sb="2" eb="4">
      <t>キザイ</t>
    </rPh>
    <rPh sb="4" eb="7">
      <t>シヨウリョウ</t>
    </rPh>
    <phoneticPr fontId="9"/>
  </si>
  <si>
    <t>付属機材使用料</t>
    <rPh sb="0" eb="2">
      <t>フゾク</t>
    </rPh>
    <rPh sb="2" eb="4">
      <t>キザイ</t>
    </rPh>
    <rPh sb="4" eb="7">
      <t>シヨウリョウ</t>
    </rPh>
    <phoneticPr fontId="9"/>
  </si>
  <si>
    <t>ロケーションハンティング費</t>
    <rPh sb="12" eb="13">
      <t>ヒ</t>
    </rPh>
    <phoneticPr fontId="9"/>
  </si>
  <si>
    <t>渉外費</t>
    <rPh sb="0" eb="2">
      <t>ショウガイ</t>
    </rPh>
    <rPh sb="2" eb="3">
      <t>ヒ</t>
    </rPh>
    <phoneticPr fontId="9"/>
  </si>
  <si>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</si>
  <si>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</si>
  <si>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</si>
  <si>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</si>
  <si>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</si>
  <si>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</si>
  <si>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</si>
  <si>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</si>
  <si>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</si>
  <si>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</si>
  <si>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</si>
  <si>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</si>
  <si>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</si>
  <si>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</si>
  <si>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</si>
  <si>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</si>
  <si>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</si>
  <si>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</si>
  <si>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</si>
  <si>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</si>
  <si>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</si>
  <si>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</si>
  <si>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</si>
  <si>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</si>
  <si>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</si>
  <si>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</si>
  <si>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</si>
  <si>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</si>
  <si>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</si>
  <si>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</si>
  <si>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</si>
  <si>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</si>
  <si>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</si>
  <si>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</si>
  <si>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</si>
  <si>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</si>
  <si>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</si>
  <si>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</si>
  <si>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</si>
  <si>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</si>
  <si>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9"/>
  </si>
  <si>
    <t>製作発表資料印刷費</t>
    <rPh sb="0" eb="2">
      <t>セイサク</t>
    </rPh>
    <rPh sb="2" eb="4">
      <t>ハッピョウ</t>
    </rPh>
    <rPh sb="4" eb="6">
      <t>シリョウ</t>
    </rPh>
    <rPh sb="6" eb="8">
      <t>インサツ</t>
    </rPh>
    <rPh sb="8" eb="9">
      <t>ヒ</t>
    </rPh>
    <phoneticPr fontId="9"/>
  </si>
  <si>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</si>
  <si>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</si>
  <si>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</si>
  <si>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9"/>
  </si>
  <si>
    <t>製作費</t>
    <rPh sb="0" eb="3">
      <t>セイサクヒ</t>
    </rPh>
    <phoneticPr fontId="12"/>
  </si>
  <si>
    <t>ロケーションハンティング費</t>
    <rPh sb="12" eb="13">
      <t>ヒ</t>
    </rPh>
    <phoneticPr fontId="12"/>
  </si>
  <si>
    <t>助成対象経費（A）</t>
    <phoneticPr fontId="9"/>
  </si>
  <si>
    <t>バリアフリー字幕制作費</t>
    <rPh sb="6" eb="11">
      <t>ジマクセイサクヒ</t>
    </rPh>
    <phoneticPr fontId="9"/>
  </si>
  <si>
    <t>支出総額（予算総額）</t>
    <rPh sb="0" eb="2">
      <t>シシュツ</t>
    </rPh>
    <rPh sb="2" eb="4">
      <t>ソウガク</t>
    </rPh>
    <rPh sb="5" eb="7">
      <t>ヨサン</t>
    </rPh>
    <rPh sb="7" eb="9">
      <t>ソウガク</t>
    </rPh>
    <phoneticPr fontId="9"/>
  </si>
  <si>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</si>
  <si>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</si>
  <si>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</si>
  <si>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</si>
  <si>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</si>
  <si>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</si>
  <si>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</si>
  <si>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</si>
  <si>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</si>
  <si>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</si>
  <si>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</si>
  <si>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</si>
  <si>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</si>
  <si>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</si>
  <si>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</si>
  <si>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課税対象外経費</t>
    <rPh sb="0" eb="2">
      <t>カゼイ</t>
    </rPh>
    <rPh sb="2" eb="4">
      <t>タイショウ</t>
    </rPh>
    <rPh sb="4" eb="5">
      <t>ガイ</t>
    </rPh>
    <rPh sb="5" eb="7">
      <t>ケイヒ</t>
    </rPh>
    <phoneticPr fontId="12"/>
  </si>
  <si>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</si>
  <si>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</si>
  <si>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</si>
  <si>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</si>
  <si>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9"/>
  </si>
  <si>
    <t>団体名</t>
    <rPh sb="0" eb="2">
      <t>ダンタイ</t>
    </rPh>
    <rPh sb="2" eb="3">
      <t>メイ</t>
    </rPh>
    <phoneticPr fontId="9"/>
  </si>
  <si>
    <t>作品名</t>
    <rPh sb="0" eb="2">
      <t>サクヒン</t>
    </rPh>
    <rPh sb="2" eb="3">
      <t>メイ</t>
    </rPh>
    <phoneticPr fontId="9"/>
  </si>
  <si>
    <t>週間</t>
  </si>
  <si>
    <t>【記入要領】</t>
    <rPh sb="1" eb="3">
      <t>キニュウ</t>
    </rPh>
    <rPh sb="3" eb="5">
      <t>ヨウリョウ</t>
    </rPh>
    <phoneticPr fontId="9"/>
  </si>
  <si>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</si>
  <si>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</si>
  <si>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</si>
  <si>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</si>
  <si>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単年度助成</t>
    <rPh sb="0" eb="5">
      <t>タンネンドジョセイ</t>
    </rPh>
    <phoneticPr fontId="9"/>
  </si>
  <si>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</si>
  <si>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</si>
  <si>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</si>
  <si>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9"/>
  </si>
  <si>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9"/>
  </si>
  <si>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9"/>
  </si>
  <si>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</si>
  <si>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</si>
  <si>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</si>
  <si>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</si>
  <si>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9"/>
  </si>
  <si>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</si>
  <si>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</si>
  <si>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</si>
  <si>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</si>
  <si>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</si>
  <si>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</si>
  <si>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</si>
  <si>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</si>
  <si>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9"/>
  </si>
  <si>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</si>
  <si>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</si>
  <si>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</si>
  <si>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</si>
  <si>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</si>
  <si>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</si>
  <si>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</si>
  <si>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要望書登録/要望内容/文化庁チェック</t>
    <rPh sb="0" eb="3">
      <t>ヨウボウショ</t>
    </rPh>
    <rPh sb="3" eb="5">
      <t>トウロク</t>
    </rPh>
    <rPh sb="6" eb="8">
      <t>ヨウボウ</t>
    </rPh>
    <rPh sb="8" eb="10">
      <t>ナイヨウ</t>
    </rPh>
    <rPh sb="11" eb="14">
      <t>ブンカチョウ</t>
    </rPh>
    <phoneticPr fontId="9"/>
  </si>
  <si>
    <t>要望書登録/映画製作/時間</t>
    <rPh sb="0" eb="3">
      <t>ヨウボウショ</t>
    </rPh>
    <rPh sb="3" eb="5">
      <t>トウロク</t>
    </rPh>
    <rPh sb="6" eb="8">
      <t>エイガ</t>
    </rPh>
    <rPh sb="8" eb="10">
      <t>セイサク</t>
    </rPh>
    <rPh sb="11" eb="13">
      <t>ジカン</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</si>
  <si>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</si>
  <si>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</si>
  <si>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</si>
  <si>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</si>
  <si>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</si>
  <si>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</si>
  <si>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</si>
  <si>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</si>
  <si>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</si>
  <si>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</si>
  <si>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要望書登録/基金/県NO</t>
    <rPh sb="0" eb="3">
      <t>ヨウボウショ</t>
    </rPh>
    <rPh sb="3" eb="5">
      <t>トウロク</t>
    </rPh>
    <rPh sb="6" eb="8">
      <t>キキン</t>
    </rPh>
    <rPh sb="9" eb="10">
      <t>ケン</t>
    </rPh>
    <phoneticPr fontId="9"/>
  </si>
  <si>
    <t>要望書登録/補助金/単位</t>
    <rPh sb="0" eb="3">
      <t>ヨウボウショ</t>
    </rPh>
    <rPh sb="3" eb="5">
      <t>トウロク</t>
    </rPh>
    <rPh sb="6" eb="9">
      <t>ホジョキン</t>
    </rPh>
    <rPh sb="10" eb="12">
      <t>タンイ</t>
    </rPh>
    <phoneticPr fontId="9"/>
  </si>
  <si>
    <t>要望書登録/補助金/個表番号</t>
    <rPh sb="0" eb="3">
      <t>ヨウボウショ</t>
    </rPh>
    <rPh sb="3" eb="5">
      <t>トウロク</t>
    </rPh>
    <rPh sb="6" eb="9">
      <t>ホジョキン</t>
    </rPh>
    <rPh sb="10" eb="12">
      <t>コヒョウ</t>
    </rPh>
    <rPh sb="12" eb="14">
      <t>バンゴウ</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</si>
  <si>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</si>
  <si>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要望書登録/基金/分野
要望書登録/補助金/分野</t>
    <rPh sb="0" eb="3">
      <t>ヨウボウショ</t>
    </rPh>
    <rPh sb="3" eb="5">
      <t>トウロク</t>
    </rPh>
    <rPh sb="6" eb="8">
      <t>キキン</t>
    </rPh>
    <rPh sb="9" eb="11">
      <t>ブンヤ</t>
    </rPh>
    <rPh sb="18" eb="21">
      <t>ホジョキン</t>
    </rPh>
    <phoneticPr fontId="9"/>
  </si>
  <si>
    <t>要望書登録/基金/提出日
要望書登録/補助金/提出日</t>
    <rPh sb="0" eb="3">
      <t>ヨウボウショ</t>
    </rPh>
    <rPh sb="3" eb="5">
      <t>トウロク</t>
    </rPh>
    <rPh sb="6" eb="8">
      <t>キキン</t>
    </rPh>
    <rPh sb="9" eb="11">
      <t>テイシュツ</t>
    </rPh>
    <rPh sb="11" eb="12">
      <t>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</si>
  <si>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</si>
  <si>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要望書登録/活動場所/開始日</t>
    <rPh sb="0" eb="3">
      <t>ヨウボウショ</t>
    </rPh>
    <rPh sb="3" eb="5">
      <t>トウロク</t>
    </rPh>
    <rPh sb="6" eb="8">
      <t>カツドウ</t>
    </rPh>
    <rPh sb="8" eb="10">
      <t>バショ</t>
    </rPh>
    <rPh sb="11" eb="14">
      <t>カイシビ</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</si>
  <si>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</si>
  <si>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</si>
  <si>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団体登録/団体基本情報/団体名</t>
    <rPh sb="12" eb="14">
      <t>ダンタイ</t>
    </rPh>
    <rPh sb="14" eb="15">
      <t>メイ</t>
    </rPh>
    <phoneticPr fontId="9"/>
  </si>
  <si>
    <t>団体登録/団体基本情報/ヨミガナ</t>
  </si>
  <si>
    <t>団体登録/団体基本情報/代表者氏名</t>
    <rPh sb="12" eb="15">
      <t>ダイヒョウシャ</t>
    </rPh>
    <rPh sb="15" eb="17">
      <t>シメイ</t>
    </rPh>
    <phoneticPr fontId="9"/>
  </si>
  <si>
    <t>団体登録/団体基本情報/代表者役職</t>
    <rPh sb="12" eb="15">
      <t>ダイヒョウシャ</t>
    </rPh>
    <rPh sb="15" eb="17">
      <t>ヤクショク</t>
    </rPh>
    <phoneticPr fontId="9"/>
  </si>
  <si>
    <t>団体登録/団体基本情報/郵便番号</t>
    <rPh sb="12" eb="16">
      <t>ユウビンバンゴウ</t>
    </rPh>
    <phoneticPr fontId="9"/>
  </si>
  <si>
    <t>団体登録/団体基本情報/都道府県</t>
    <rPh sb="12" eb="16">
      <t>トドウフケン</t>
    </rPh>
    <phoneticPr fontId="9"/>
  </si>
  <si>
    <t>団体登録/団体基本情報/住所1</t>
    <rPh sb="12" eb="14">
      <t>ジュウショ</t>
    </rPh>
    <phoneticPr fontId="9"/>
  </si>
  <si>
    <t>団体登録/団体基本情報/住所2</t>
    <rPh sb="12" eb="14">
      <t>ジュウショ</t>
    </rPh>
    <phoneticPr fontId="9"/>
  </si>
  <si>
    <t>団体登録/団体基本情報/電話番号</t>
    <rPh sb="12" eb="14">
      <t>デンワ</t>
    </rPh>
    <rPh sb="14" eb="16">
      <t>バンゴウ</t>
    </rPh>
    <phoneticPr fontId="9"/>
  </si>
  <si>
    <t>団体登録/団体基本情報/FAX番号</t>
    <rPh sb="15" eb="17">
      <t>バンゴウ</t>
    </rPh>
    <phoneticPr fontId="9"/>
  </si>
  <si>
    <t>団体登録/団体基本情報/ホームページ</t>
    <phoneticPr fontId="9"/>
  </si>
  <si>
    <t>団体登録/団体基本情報/創立年/月</t>
    <rPh sb="12" eb="14">
      <t>ソウリツ</t>
    </rPh>
    <rPh sb="14" eb="15">
      <t>ネン</t>
    </rPh>
    <rPh sb="16" eb="17">
      <t>ツキ</t>
    </rPh>
    <phoneticPr fontId="9"/>
  </si>
  <si>
    <t>団体登録/標準連絡先/団体名</t>
    <rPh sb="5" eb="7">
      <t>ヒョウジュン</t>
    </rPh>
    <rPh sb="7" eb="10">
      <t>レンラクサキ</t>
    </rPh>
    <rPh sb="11" eb="13">
      <t>ダンタイ</t>
    </rPh>
    <rPh sb="13" eb="14">
      <t>メイ</t>
    </rPh>
    <phoneticPr fontId="9"/>
  </si>
  <si>
    <t>団体登録/団体基本情報/団体種別</t>
    <rPh sb="12" eb="14">
      <t>ダンタイ</t>
    </rPh>
    <rPh sb="14" eb="16">
      <t>シュベツ</t>
    </rPh>
    <phoneticPr fontId="9"/>
  </si>
  <si>
    <t>施設登録/施設/施設名</t>
    <rPh sb="0" eb="2">
      <t>シセツ</t>
    </rPh>
    <rPh sb="2" eb="4">
      <t>トウロク</t>
    </rPh>
    <rPh sb="5" eb="7">
      <t>シセツ</t>
    </rPh>
    <rPh sb="8" eb="10">
      <t>シセツ</t>
    </rPh>
    <rPh sb="10" eb="11">
      <t>メイ</t>
    </rPh>
    <phoneticPr fontId="9"/>
  </si>
  <si>
    <t>施設登録/施設/郵便番号</t>
    <rPh sb="0" eb="2">
      <t>シセツ</t>
    </rPh>
    <rPh sb="2" eb="4">
      <t>トウロク</t>
    </rPh>
    <rPh sb="5" eb="7">
      <t>シセツ</t>
    </rPh>
    <rPh sb="8" eb="12">
      <t>ユウビンバンゴウ</t>
    </rPh>
    <phoneticPr fontId="9"/>
  </si>
  <si>
    <t>施設登録/施設/都道府県</t>
    <rPh sb="0" eb="2">
      <t>シセツ</t>
    </rPh>
    <rPh sb="2" eb="4">
      <t>トウロク</t>
    </rPh>
    <rPh sb="5" eb="7">
      <t>シセツ</t>
    </rPh>
    <rPh sb="8" eb="12">
      <t>トドウフケン</t>
    </rPh>
    <phoneticPr fontId="9"/>
  </si>
  <si>
    <t>施設登録/施設/住所1</t>
    <rPh sb="0" eb="2">
      <t>シセツ</t>
    </rPh>
    <rPh sb="2" eb="4">
      <t>トウロク</t>
    </rPh>
    <rPh sb="5" eb="7">
      <t>シセツ</t>
    </rPh>
    <rPh sb="8" eb="10">
      <t>ジュウショ</t>
    </rPh>
    <phoneticPr fontId="9"/>
  </si>
  <si>
    <t>施設登録/施設/住所2</t>
    <rPh sb="0" eb="2">
      <t>シセツ</t>
    </rPh>
    <rPh sb="2" eb="4">
      <t>トウロク</t>
    </rPh>
    <rPh sb="5" eb="7">
      <t>シセツ</t>
    </rPh>
    <rPh sb="8" eb="10">
      <t>ジュウショ</t>
    </rPh>
    <phoneticPr fontId="9"/>
  </si>
  <si>
    <t>要望書登録/要望内容/控除税額計（C）</t>
    <phoneticPr fontId="9"/>
  </si>
  <si>
    <t>要望書登録/要望内容/備考</t>
    <rPh sb="0" eb="3">
      <t>ヨウボウショ</t>
    </rPh>
    <rPh sb="3" eb="5">
      <t>トウロク</t>
    </rPh>
    <rPh sb="6" eb="8">
      <t>ヨウボウ</t>
    </rPh>
    <rPh sb="8" eb="10">
      <t>ナイヨウ</t>
    </rPh>
    <rPh sb="11" eb="13">
      <t>ビコウ</t>
    </rPh>
    <phoneticPr fontId="9"/>
  </si>
  <si>
    <t>作品名：</t>
    <rPh sb="0" eb="2">
      <t>サクヒン</t>
    </rPh>
    <rPh sb="2" eb="3">
      <t>メイ</t>
    </rPh>
    <phoneticPr fontId="42"/>
  </si>
  <si>
    <t>団体名：</t>
    <rPh sb="0" eb="2">
      <t>ダンタイ</t>
    </rPh>
    <rPh sb="2" eb="3">
      <t>メイ</t>
    </rPh>
    <phoneticPr fontId="42"/>
  </si>
  <si>
    <t>①【必要書類の確認】</t>
    <rPh sb="2" eb="4">
      <t>ヒツヨウ</t>
    </rPh>
    <rPh sb="4" eb="6">
      <t>ショルイ</t>
    </rPh>
    <rPh sb="7" eb="9">
      <t>カクニン</t>
    </rPh>
    <phoneticPr fontId="42"/>
  </si>
  <si>
    <t>③【応募要件の確認】</t>
    <rPh sb="2" eb="4">
      <t>オウボ</t>
    </rPh>
    <rPh sb="4" eb="6">
      <t>ヨウケン</t>
    </rPh>
    <rPh sb="7" eb="9">
      <t>カクニン</t>
    </rPh>
    <phoneticPr fontId="42"/>
  </si>
  <si>
    <t>《不明要件》</t>
    <rPh sb="1" eb="3">
      <t>フメイ</t>
    </rPh>
    <rPh sb="3" eb="5">
      <t>ヨウケン</t>
    </rPh>
    <phoneticPr fontId="42"/>
  </si>
  <si>
    <t>《不適合理由》</t>
    <rPh sb="1" eb="4">
      <t>フテキゴウ</t>
    </rPh>
    <rPh sb="4" eb="6">
      <t>リユウ</t>
    </rPh>
    <phoneticPr fontId="42"/>
  </si>
  <si>
    <t>欠落なし</t>
    <rPh sb="0" eb="2">
      <t>ケツラク</t>
    </rPh>
    <phoneticPr fontId="42"/>
  </si>
  <si>
    <t>　　適合</t>
    <rPh sb="2" eb="4">
      <t>テキゴウ</t>
    </rPh>
    <phoneticPr fontId="42"/>
  </si>
  <si>
    <t>・提出期限</t>
    <phoneticPr fontId="42"/>
  </si>
  <si>
    <t>・要望取下げの連絡があった</t>
    <rPh sb="1" eb="3">
      <t>ヨウボウ</t>
    </rPh>
    <rPh sb="3" eb="5">
      <t>トリサ</t>
    </rPh>
    <rPh sb="7" eb="9">
      <t>レンラク</t>
    </rPh>
    <phoneticPr fontId="8"/>
  </si>
  <si>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2"/>
  </si>
  <si>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2"/>
  </si>
  <si>
    <t>・完成時期</t>
    <rPh sb="0" eb="2">
      <t>カンセイ</t>
    </rPh>
    <rPh sb="2" eb="4">
      <t>ジキ</t>
    </rPh>
    <phoneticPr fontId="42"/>
  </si>
  <si>
    <t>・完成時期が定められた期間外</t>
    <rPh sb="1" eb="3">
      <t>カンセイ</t>
    </rPh>
    <rPh sb="3" eb="5">
      <t>ジキ</t>
    </rPh>
    <rPh sb="6" eb="7">
      <t>サダ</t>
    </rPh>
    <rPh sb="11" eb="13">
      <t>キカン</t>
    </rPh>
    <rPh sb="13" eb="14">
      <t>ガイ</t>
    </rPh>
    <phoneticPr fontId="8"/>
  </si>
  <si>
    <t>《提出のあった書類にチェック》</t>
    <rPh sb="1" eb="3">
      <t>テイシュツ</t>
    </rPh>
    <rPh sb="7" eb="9">
      <t>ショルイ</t>
    </rPh>
    <phoneticPr fontId="42"/>
  </si>
  <si>
    <t>・助成金算入可能経費</t>
    <rPh sb="1" eb="4">
      <t>ジョセイキン</t>
    </rPh>
    <rPh sb="4" eb="6">
      <t>サンニュウ</t>
    </rPh>
    <rPh sb="6" eb="8">
      <t>カノウ</t>
    </rPh>
    <rPh sb="8" eb="10">
      <t>ケイヒ</t>
    </rPh>
    <phoneticPr fontId="42"/>
  </si>
  <si>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8"/>
  </si>
  <si>
    <t>・重複応募</t>
    <phoneticPr fontId="42"/>
  </si>
  <si>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8"/>
  </si>
  <si>
    <t>総表</t>
    <rPh sb="0" eb="2">
      <t>ソウヒョウ</t>
    </rPh>
    <phoneticPr fontId="42"/>
  </si>
  <si>
    <t>活動要件</t>
    <rPh sb="0" eb="2">
      <t>カツドウ</t>
    </rPh>
    <rPh sb="2" eb="4">
      <t>ヨウケン</t>
    </rPh>
    <phoneticPr fontId="42"/>
  </si>
  <si>
    <t>・団体要件</t>
    <phoneticPr fontId="42"/>
  </si>
  <si>
    <t>・文化庁の補助金や委託費等が支出される活動である</t>
    <phoneticPr fontId="42"/>
  </si>
  <si>
    <t>個表</t>
    <rPh sb="0" eb="1">
      <t>コ</t>
    </rPh>
    <rPh sb="1" eb="2">
      <t>ヒョウ</t>
    </rPh>
    <phoneticPr fontId="42"/>
  </si>
  <si>
    <t>・実績要件</t>
    <phoneticPr fontId="42"/>
  </si>
  <si>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8"/>
  </si>
  <si>
    <t>助成金に算入できる経費が助成金の総額以上</t>
    <phoneticPr fontId="42"/>
  </si>
  <si>
    <t>・活動要件</t>
    <phoneticPr fontId="42"/>
  </si>
  <si>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8"/>
  </si>
  <si>
    <t>スタッフ費・キャスト費内訳</t>
    <rPh sb="4" eb="5">
      <t>ヒ</t>
    </rPh>
    <rPh sb="10" eb="11">
      <t>ヒ</t>
    </rPh>
    <rPh sb="11" eb="13">
      <t>ウチワケ</t>
    </rPh>
    <phoneticPr fontId="42"/>
  </si>
  <si>
    <t>完成後1年以内に広く一般に公開される日本映画である</t>
    <rPh sb="18" eb="20">
      <t>ニホン</t>
    </rPh>
    <rPh sb="20" eb="22">
      <t>エイガ</t>
    </rPh>
    <phoneticPr fontId="42"/>
  </si>
  <si>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8"/>
  </si>
  <si>
    <t>団体概要</t>
    <rPh sb="0" eb="2">
      <t>ダンタイ</t>
    </rPh>
    <rPh sb="2" eb="4">
      <t>ガイヨウ</t>
    </rPh>
    <phoneticPr fontId="42"/>
  </si>
  <si>
    <t>上映時間が1時間以上、予算総額が助成条件の額以上</t>
    <rPh sb="0" eb="2">
      <t>ジョウエイ</t>
    </rPh>
    <rPh sb="2" eb="4">
      <t>ジカン</t>
    </rPh>
    <rPh sb="6" eb="10">
      <t>ジカンイジョウ</t>
    </rPh>
    <rPh sb="22" eb="24">
      <t>イジョウ</t>
    </rPh>
    <phoneticPr fontId="42"/>
  </si>
  <si>
    <t>・団体要件を満たしていない（事務所を有していない）</t>
    <rPh sb="1" eb="3">
      <t>ダンタイ</t>
    </rPh>
    <rPh sb="3" eb="5">
      <t>ヨウケン</t>
    </rPh>
    <rPh sb="6" eb="7">
      <t>ミ</t>
    </rPh>
    <rPh sb="14" eb="16">
      <t>ジム</t>
    </rPh>
    <rPh sb="16" eb="17">
      <t>ショ</t>
    </rPh>
    <rPh sb="18" eb="19">
      <t>ユウ</t>
    </rPh>
    <phoneticPr fontId="8"/>
  </si>
  <si>
    <t>個人略歴（脚本）</t>
    <rPh sb="0" eb="2">
      <t>コジン</t>
    </rPh>
    <rPh sb="2" eb="4">
      <t>リャクレキ</t>
    </rPh>
    <rPh sb="5" eb="7">
      <t>キャクホン</t>
    </rPh>
    <phoneticPr fontId="42"/>
  </si>
  <si>
    <t>完成形式：35mm以上のポジフィルム、DCP</t>
    <rPh sb="0" eb="2">
      <t>カンセイ</t>
    </rPh>
    <rPh sb="2" eb="4">
      <t>ケイシキ</t>
    </rPh>
    <rPh sb="9" eb="11">
      <t>イジョウ</t>
    </rPh>
    <phoneticPr fontId="42"/>
  </si>
  <si>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2"/>
  </si>
  <si>
    <t>個人略歴（監督）</t>
    <rPh sb="0" eb="2">
      <t>コジン</t>
    </rPh>
    <rPh sb="2" eb="4">
      <t>リャクレキ</t>
    </rPh>
    <rPh sb="5" eb="7">
      <t>カントク</t>
    </rPh>
    <phoneticPr fontId="42"/>
  </si>
  <si>
    <t>応募できない活動にあたらない</t>
    <phoneticPr fontId="42"/>
  </si>
  <si>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2"/>
  </si>
  <si>
    <t>個人略歴（撮影）</t>
    <rPh sb="0" eb="2">
      <t>コジン</t>
    </rPh>
    <rPh sb="2" eb="4">
      <t>リャクレキ</t>
    </rPh>
    <rPh sb="5" eb="7">
      <t>サツエイ</t>
    </rPh>
    <phoneticPr fontId="42"/>
  </si>
  <si>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2"/>
  </si>
  <si>
    <t>・団体要件を満たしていない（　　　　　　　　　　　　　　　　　　　）</t>
    <rPh sb="1" eb="5">
      <t>ダンタイヨウケン</t>
    </rPh>
    <rPh sb="6" eb="7">
      <t>ミ</t>
    </rPh>
    <phoneticPr fontId="42"/>
  </si>
  <si>
    <t>個人略歴（プロデューサー）</t>
    <rPh sb="0" eb="2">
      <t>コジン</t>
    </rPh>
    <rPh sb="2" eb="4">
      <t>リャクレキ</t>
    </rPh>
    <phoneticPr fontId="42"/>
  </si>
  <si>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2"/>
  </si>
  <si>
    <t>・実績要件を満たしていない</t>
    <rPh sb="1" eb="3">
      <t>ジッセキ</t>
    </rPh>
    <rPh sb="3" eb="5">
      <t>ヨウケン</t>
    </rPh>
    <rPh sb="6" eb="7">
      <t>ミ</t>
    </rPh>
    <phoneticPr fontId="42"/>
  </si>
  <si>
    <t>定款・規約等</t>
    <rPh sb="0" eb="2">
      <t>テイカン</t>
    </rPh>
    <rPh sb="3" eb="5">
      <t>キヤク</t>
    </rPh>
    <rPh sb="5" eb="6">
      <t>トウ</t>
    </rPh>
    <phoneticPr fontId="42"/>
  </si>
  <si>
    <t>　　不適合</t>
    <rPh sb="2" eb="3">
      <t>フ</t>
    </rPh>
    <rPh sb="3" eb="5">
      <t>テキゴウ</t>
    </rPh>
    <phoneticPr fontId="42"/>
  </si>
  <si>
    <t>・活動要件を満たしていない（日本映画ではない）</t>
    <rPh sb="1" eb="3">
      <t>カツドウ</t>
    </rPh>
    <rPh sb="3" eb="5">
      <t>ヨウケン</t>
    </rPh>
    <rPh sb="6" eb="7">
      <t>ミ</t>
    </rPh>
    <rPh sb="14" eb="16">
      <t>ニホン</t>
    </rPh>
    <rPh sb="16" eb="18">
      <t>エイガ</t>
    </rPh>
    <phoneticPr fontId="42"/>
  </si>
  <si>
    <r>
      <t>財務諸表</t>
    </r>
    <r>
      <rPr>
        <sz val="9"/>
        <color theme="1"/>
        <rFont val="ＭＳ 明朝"/>
        <family val="1"/>
        <charset val="128"/>
      </rPr>
      <t>（特別、Ａのみ）</t>
    </r>
    <rPh sb="0" eb="2">
      <t>ザイム</t>
    </rPh>
    <rPh sb="2" eb="4">
      <t>ショヒョウ</t>
    </rPh>
    <rPh sb="5" eb="7">
      <t>トクベツ</t>
    </rPh>
    <phoneticPr fontId="42"/>
  </si>
  <si>
    <t>　　不明</t>
    <rPh sb="2" eb="4">
      <t>フメイ</t>
    </rPh>
    <phoneticPr fontId="42"/>
  </si>
  <si>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2"/>
  </si>
  <si>
    <t>映画製作実績資料</t>
    <rPh sb="0" eb="2">
      <t>エイガ</t>
    </rPh>
    <rPh sb="2" eb="4">
      <t>セイサク</t>
    </rPh>
    <rPh sb="4" eb="6">
      <t>ジッセキ</t>
    </rPh>
    <rPh sb="6" eb="8">
      <t>シリョウ</t>
    </rPh>
    <phoneticPr fontId="42"/>
  </si>
  <si>
    <t>《不明の要件》</t>
    <rPh sb="1" eb="3">
      <t>フメイ</t>
    </rPh>
    <rPh sb="4" eb="6">
      <t>ヨウケン</t>
    </rPh>
    <phoneticPr fontId="42"/>
  </si>
  <si>
    <t>・活動要件を満たしていない（一般に広く公開されない）</t>
    <rPh sb="1" eb="3">
      <t>カツドウ</t>
    </rPh>
    <rPh sb="3" eb="5">
      <t>ヨウケン</t>
    </rPh>
    <rPh sb="6" eb="7">
      <t>ミ</t>
    </rPh>
    <rPh sb="14" eb="16">
      <t>イッパン</t>
    </rPh>
    <rPh sb="17" eb="18">
      <t>ヒロ</t>
    </rPh>
    <rPh sb="19" eb="21">
      <t>コウカイ</t>
    </rPh>
    <phoneticPr fontId="42"/>
  </si>
  <si>
    <t>・活動要件を満たしていない（無料で公開）</t>
    <rPh sb="1" eb="3">
      <t>カツドウ</t>
    </rPh>
    <rPh sb="3" eb="5">
      <t>ヨウケン</t>
    </rPh>
    <rPh sb="6" eb="7">
      <t>ミ</t>
    </rPh>
    <rPh sb="14" eb="16">
      <t>ムリョウ</t>
    </rPh>
    <rPh sb="17" eb="19">
      <t>コウカイ</t>
    </rPh>
    <phoneticPr fontId="42"/>
  </si>
  <si>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2"/>
  </si>
  <si>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2"/>
  </si>
  <si>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2"/>
  </si>
  <si>
    <t>・活動要件を満たしていない（　　　　　　　　　　　　　　　　　　　）</t>
    <rPh sb="1" eb="3">
      <t>カツドウ</t>
    </rPh>
    <rPh sb="3" eb="5">
      <t>ヨウケン</t>
    </rPh>
    <rPh sb="6" eb="7">
      <t>ミ</t>
    </rPh>
    <phoneticPr fontId="42"/>
  </si>
  <si>
    <t>・商業的、政治的又は宗教的な宣伝意図を有する活動である</t>
    <rPh sb="1" eb="4">
      <t>ショウギョウテキ</t>
    </rPh>
    <phoneticPr fontId="42"/>
  </si>
  <si>
    <t>④【連絡概要】</t>
    <rPh sb="2" eb="4">
      <t>レンラク</t>
    </rPh>
    <rPh sb="4" eb="6">
      <t>ガイヨウ</t>
    </rPh>
    <phoneticPr fontId="42"/>
  </si>
  <si>
    <t>※要望者に連絡した日時及び提出期限を記入し、連絡手段にチェック</t>
    <phoneticPr fontId="42"/>
  </si>
  <si>
    <t>連絡日時</t>
    <rPh sb="0" eb="2">
      <t>レンラク</t>
    </rPh>
    <rPh sb="2" eb="4">
      <t>ニチジ</t>
    </rPh>
    <phoneticPr fontId="42"/>
  </si>
  <si>
    <t>→</t>
    <phoneticPr fontId="42"/>
  </si>
  <si>
    <t>提出期限</t>
    <rPh sb="0" eb="2">
      <t>テイシュツ</t>
    </rPh>
    <rPh sb="2" eb="4">
      <t>キゲン</t>
    </rPh>
    <phoneticPr fontId="42"/>
  </si>
  <si>
    <t>手　　段</t>
    <rPh sb="0" eb="1">
      <t>テ</t>
    </rPh>
    <rPh sb="3" eb="4">
      <t>ダン</t>
    </rPh>
    <phoneticPr fontId="42"/>
  </si>
  <si>
    <t>電話＋ 　メール、　　その他</t>
    <rPh sb="0" eb="2">
      <t>デンワ</t>
    </rPh>
    <rPh sb="13" eb="14">
      <t>タ</t>
    </rPh>
    <phoneticPr fontId="42"/>
  </si>
  <si>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2"/>
  </si>
  <si>
    <t>《2回目》</t>
    <phoneticPr fontId="42"/>
  </si>
  <si>
    <t>《結果》</t>
    <phoneticPr fontId="42"/>
  </si>
  <si>
    <t>　　要望者と連絡がとれた</t>
    <rPh sb="2" eb="4">
      <t>ヨウボウ</t>
    </rPh>
    <rPh sb="4" eb="5">
      <t>シャ</t>
    </rPh>
    <rPh sb="6" eb="8">
      <t>レンラク</t>
    </rPh>
    <phoneticPr fontId="42"/>
  </si>
  <si>
    <t>　　　　期限までに提出あり</t>
    <rPh sb="4" eb="6">
      <t>キゲン</t>
    </rPh>
    <rPh sb="9" eb="11">
      <t>テイシュツ</t>
    </rPh>
    <phoneticPr fontId="42"/>
  </si>
  <si>
    <t>提出日</t>
    <rPh sb="0" eb="2">
      <t>テイシュツ</t>
    </rPh>
    <rPh sb="2" eb="3">
      <t>ビ</t>
    </rPh>
    <phoneticPr fontId="42"/>
  </si>
  <si>
    <t>　　　　期限までに提出なし</t>
    <rPh sb="4" eb="6">
      <t>キゲン</t>
    </rPh>
    <rPh sb="9" eb="11">
      <t>テイシュツ</t>
    </rPh>
    <phoneticPr fontId="42"/>
  </si>
  <si>
    <t>　　要望者と連絡がとれなかった</t>
    <phoneticPr fontId="42"/>
  </si>
  <si>
    <t>【最終判断】</t>
    <rPh sb="1" eb="3">
      <t>サイシュウ</t>
    </rPh>
    <rPh sb="3" eb="5">
      <t>ハンダン</t>
    </rPh>
    <phoneticPr fontId="42"/>
  </si>
  <si>
    <t>適合</t>
    <rPh sb="0" eb="2">
      <t>テキゴウ</t>
    </rPh>
    <phoneticPr fontId="42"/>
  </si>
  <si>
    <t>不適合</t>
    <phoneticPr fontId="42"/>
  </si>
  <si>
    <t>　　《理由》</t>
    <phoneticPr fontId="42"/>
  </si>
  <si>
    <t>【特記事項】</t>
    <rPh sb="1" eb="3">
      <t>トッキ</t>
    </rPh>
    <rPh sb="3" eb="5">
      <t>ジコウ</t>
    </rPh>
    <phoneticPr fontId="42"/>
  </si>
  <si>
    <t>整理番号</t>
    <rPh sb="0" eb="2">
      <t>セイリ</t>
    </rPh>
    <rPh sb="2" eb="4">
      <t>バンゴウ</t>
    </rPh>
    <phoneticPr fontId="42"/>
  </si>
  <si>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2"/>
  </si>
  <si>
    <t>完成形式：16mm以上のポジフィルム・DCP・ビデオテープ等</t>
    <rPh sb="0" eb="2">
      <t>カンセイ</t>
    </rPh>
    <rPh sb="2" eb="4">
      <t>ケイシキ</t>
    </rPh>
    <rPh sb="9" eb="11">
      <t>イジョウ</t>
    </rPh>
    <rPh sb="29" eb="30">
      <t>トウ</t>
    </rPh>
    <phoneticPr fontId="42"/>
  </si>
  <si>
    <r>
      <t>財務諸表</t>
    </r>
    <r>
      <rPr>
        <sz val="9"/>
        <color theme="1"/>
        <rFont val="ＭＳ 明朝"/>
        <family val="1"/>
        <charset val="128"/>
      </rPr>
      <t>（特別のみ）</t>
    </r>
    <rPh sb="0" eb="2">
      <t>ザイム</t>
    </rPh>
    <rPh sb="2" eb="4">
      <t>ショヒョウ</t>
    </rPh>
    <rPh sb="5" eb="7">
      <t>トクベツ</t>
    </rPh>
    <phoneticPr fontId="42"/>
  </si>
  <si>
    <t>企画書</t>
    <rPh sb="0" eb="3">
      <t>キカクショ</t>
    </rPh>
    <phoneticPr fontId="42"/>
  </si>
  <si>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2"/>
  </si>
  <si>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2"/>
  </si>
  <si>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8"/>
  </si>
  <si>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2"/>
  </si>
  <si>
    <t>個人略歴（チーフアニメーター）</t>
    <rPh sb="0" eb="2">
      <t>コジン</t>
    </rPh>
    <rPh sb="2" eb="4">
      <t>リャクレキ</t>
    </rPh>
    <phoneticPr fontId="42"/>
  </si>
  <si>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2"/>
  </si>
  <si>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2"/>
  </si>
  <si>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2"/>
  </si>
  <si>
    <t>②【応募要件の確認】</t>
    <rPh sb="2" eb="4">
      <t>オウボ</t>
    </rPh>
    <rPh sb="4" eb="6">
      <t>ヨウケン</t>
    </rPh>
    <rPh sb="7" eb="9">
      <t>カクニン</t>
    </rPh>
    <phoneticPr fontId="42"/>
  </si>
  <si>
    <t>③【連絡概要】</t>
    <rPh sb="2" eb="4">
      <t>レンラク</t>
    </rPh>
    <rPh sb="4" eb="6">
      <t>ガイヨウ</t>
    </rPh>
    <phoneticPr fontId="42"/>
  </si>
  <si>
    <t>課税対象外経費</t>
    <rPh sb="0" eb="2">
      <t>カゼイ</t>
    </rPh>
    <rPh sb="2" eb="4">
      <t>タイショウ</t>
    </rPh>
    <rPh sb="4" eb="5">
      <t>ガイ</t>
    </rPh>
    <rPh sb="5" eb="7">
      <t>ケイヒ</t>
    </rPh>
    <phoneticPr fontId="9"/>
  </si>
  <si>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</si>
  <si>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2"/>
  </si>
  <si>
    <t>活動の収支予算（支出）</t>
    <rPh sb="8" eb="10">
      <t>シシュツ</t>
    </rPh>
    <phoneticPr fontId="42"/>
  </si>
  <si>
    <t>活動の収支予算（収入）</t>
    <rPh sb="0" eb="2">
      <t>カツドウ</t>
    </rPh>
    <rPh sb="3" eb="5">
      <t>シュウシ</t>
    </rPh>
    <rPh sb="5" eb="7">
      <t>ヨサン</t>
    </rPh>
    <rPh sb="8" eb="10">
      <t>シュウニュウ</t>
    </rPh>
    <phoneticPr fontId="42"/>
  </si>
  <si>
    <t>団体概要</t>
    <phoneticPr fontId="41"/>
  </si>
  <si>
    <t>スタッフ費・キャスト費内訳</t>
    <phoneticPr fontId="41"/>
  </si>
  <si>
    <t>活動の収支予算（支出）</t>
    <rPh sb="8" eb="10">
      <t>シシュツ</t>
    </rPh>
    <phoneticPr fontId="41"/>
  </si>
  <si>
    <r>
      <t>脚本</t>
    </r>
    <r>
      <rPr>
        <sz val="11"/>
        <rFont val="游ゴシック"/>
        <family val="3"/>
        <charset val="128"/>
        <scheme val="minor"/>
      </rPr>
      <t>（劇・アニメのみ）</t>
    </r>
    <rPh sb="0" eb="2">
      <t>キャクホン</t>
    </rPh>
    <rPh sb="3" eb="4">
      <t>ゲキ</t>
    </rPh>
    <phoneticPr fontId="9"/>
  </si>
  <si>
    <r>
      <t>撮影</t>
    </r>
    <r>
      <rPr>
        <sz val="11"/>
        <rFont val="游ゴシック"/>
        <family val="3"/>
        <charset val="128"/>
        <scheme val="minor"/>
      </rPr>
      <t>（劇・記録のみ）</t>
    </r>
    <rPh sb="0" eb="2">
      <t>サツエイ</t>
    </rPh>
    <rPh sb="3" eb="4">
      <t>ゲキ</t>
    </rPh>
    <rPh sb="5" eb="7">
      <t>キロク</t>
    </rPh>
    <phoneticPr fontId="9"/>
  </si>
  <si>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</si>
  <si>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</si>
  <si>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9"/>
  </si>
  <si>
    <t>関係書類送付先〒</t>
    <rPh sb="0" eb="2">
      <t>カンケイ</t>
    </rPh>
    <rPh sb="2" eb="4">
      <t>ショルイ</t>
    </rPh>
    <rPh sb="4" eb="7">
      <t>ソウフサキ</t>
    </rPh>
    <phoneticPr fontId="9"/>
  </si>
  <si>
    <t>関係書類送付先住所</t>
    <rPh sb="0" eb="2">
      <t>カンケイ</t>
    </rPh>
    <rPh sb="2" eb="4">
      <t>ショルイ</t>
    </rPh>
    <rPh sb="4" eb="7">
      <t>ソウフサキ</t>
    </rPh>
    <rPh sb="7" eb="9">
      <t>ジュウショ</t>
    </rPh>
    <phoneticPr fontId="9"/>
  </si>
  <si>
    <t>担当部署名または役職名</t>
    <rPh sb="2" eb="4">
      <t>ブショ</t>
    </rPh>
    <rPh sb="4" eb="5">
      <t>メイ</t>
    </rPh>
    <rPh sb="8" eb="11">
      <t>ヤクショクメイ</t>
    </rPh>
    <phoneticPr fontId="9"/>
  </si>
  <si>
    <t>担当者氏名</t>
    <phoneticPr fontId="9"/>
  </si>
  <si>
    <t>担当者電話番号</t>
    <phoneticPr fontId="41"/>
  </si>
  <si>
    <t>E-mail</t>
    <phoneticPr fontId="9"/>
  </si>
  <si>
    <t>電話番号</t>
    <rPh sb="0" eb="2">
      <t>デンワ</t>
    </rPh>
    <rPh sb="2" eb="4">
      <t>バンゴウ</t>
    </rPh>
    <phoneticPr fontId="9"/>
  </si>
  <si>
    <t>原作の有無</t>
    <rPh sb="0" eb="2">
      <t>ゲンサク</t>
    </rPh>
    <rPh sb="3" eb="5">
      <t>ウム</t>
    </rPh>
    <phoneticPr fontId="9"/>
  </si>
  <si>
    <t>原作名</t>
    <rPh sb="0" eb="2">
      <t>ゲンサク</t>
    </rPh>
    <rPh sb="2" eb="3">
      <t>メイ</t>
    </rPh>
    <phoneticPr fontId="9"/>
  </si>
  <si>
    <t>原作者名</t>
    <rPh sb="0" eb="4">
      <t>ゲンサクシャメイ</t>
    </rPh>
    <phoneticPr fontId="9"/>
  </si>
  <si>
    <t>・団体の住所、団体名、代表者役職名、代表者氏名について
　提出書類の「団体概要」と内容を同一にしてください。</t>
    <phoneticPr fontId="9"/>
  </si>
  <si>
    <t>・担当者名欄には、1名のみ記入してください。</t>
    <rPh sb="1" eb="4">
      <t>タントウシャ</t>
    </rPh>
    <rPh sb="4" eb="5">
      <t>メイ</t>
    </rPh>
    <rPh sb="5" eb="6">
      <t>ラン</t>
    </rPh>
    <rPh sb="10" eb="11">
      <t>メイ</t>
    </rPh>
    <rPh sb="13" eb="15">
      <t>キニュウ</t>
    </rPh>
    <phoneticPr fontId="9"/>
  </si>
  <si>
    <t>・上映時間を記入し、完成形態を選択してください。</t>
    <phoneticPr fontId="9"/>
  </si>
  <si>
    <t>・収入、支出のシートの金額が自動転記されます。</t>
    <rPh sb="1" eb="3">
      <t>シュウニュウ</t>
    </rPh>
    <rPh sb="4" eb="6">
      <t>シシュツ</t>
    </rPh>
    <rPh sb="11" eb="13">
      <t>キンガク</t>
    </rPh>
    <rPh sb="14" eb="18">
      <t>ジドウテンキ</t>
    </rPh>
    <phoneticPr fontId="9"/>
  </si>
  <si>
    <t>・「課税事業者」か、「免税事業者及び簡易課税事業者」かをプルダウンメニューから選択してください。</t>
    <rPh sb="2" eb="4">
      <t>カゼイ</t>
    </rPh>
    <rPh sb="4" eb="7">
      <t>ジギョウシャ</t>
    </rPh>
    <rPh sb="39" eb="41">
      <t>センタク</t>
    </rPh>
    <phoneticPr fontId="9"/>
  </si>
  <si>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9"/>
  </si>
  <si>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</si>
  <si>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</si>
  <si>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1"/>
  </si>
  <si>
    <t>連携先</t>
    <rPh sb="0" eb="2">
      <t>レンケイ</t>
    </rPh>
    <rPh sb="2" eb="3">
      <t>サキ</t>
    </rPh>
    <phoneticPr fontId="41"/>
  </si>
  <si>
    <t>行</t>
    <rPh sb="0" eb="1">
      <t>ギョウ</t>
    </rPh>
    <phoneticPr fontId="41"/>
  </si>
  <si>
    <t>連携元</t>
    <rPh sb="0" eb="2">
      <t>レンケイ</t>
    </rPh>
    <rPh sb="2" eb="3">
      <t>モト</t>
    </rPh>
    <phoneticPr fontId="41"/>
  </si>
  <si>
    <t>連携内容</t>
    <rPh sb="0" eb="2">
      <t>レンケイ</t>
    </rPh>
    <rPh sb="2" eb="4">
      <t>ナイヨウ</t>
    </rPh>
    <phoneticPr fontId="41"/>
  </si>
  <si>
    <t>様式の種類</t>
    <rPh sb="0" eb="2">
      <t>ヨウシキ</t>
    </rPh>
    <rPh sb="3" eb="5">
      <t>シュルイ</t>
    </rPh>
    <phoneticPr fontId="41"/>
  </si>
  <si>
    <t>要望書登録/基金/ジャンル
要望書登録/補助金/ジャンル</t>
    <phoneticPr fontId="41"/>
  </si>
  <si>
    <t>要望書登録/連絡先/郵便番号</t>
    <rPh sb="0" eb="3">
      <t>ヨウボウショ</t>
    </rPh>
    <rPh sb="3" eb="5">
      <t>トウロク</t>
    </rPh>
    <rPh sb="6" eb="9">
      <t>レンラクサキ</t>
    </rPh>
    <rPh sb="10" eb="14">
      <t>ユウビンバンゴウ</t>
    </rPh>
    <phoneticPr fontId="41"/>
  </si>
  <si>
    <t>要望書登録/連絡先/住所1</t>
    <rPh sb="0" eb="3">
      <t>ヨウボウショ</t>
    </rPh>
    <rPh sb="3" eb="5">
      <t>トウロク</t>
    </rPh>
    <rPh sb="6" eb="9">
      <t>レンラクサキ</t>
    </rPh>
    <rPh sb="10" eb="12">
      <t>ジュウショ</t>
    </rPh>
    <phoneticPr fontId="41"/>
  </si>
  <si>
    <t>要望書登録/連絡先/住所2</t>
    <rPh sb="0" eb="3">
      <t>ヨウボウショ</t>
    </rPh>
    <rPh sb="3" eb="5">
      <t>トウロク</t>
    </rPh>
    <rPh sb="6" eb="9">
      <t>レンラクサキ</t>
    </rPh>
    <rPh sb="10" eb="12">
      <t>ジュウショ</t>
    </rPh>
    <phoneticPr fontId="41"/>
  </si>
  <si>
    <t>要望書登録/連絡先/担当者</t>
    <rPh sb="0" eb="3">
      <t>ヨウボウショ</t>
    </rPh>
    <rPh sb="3" eb="5">
      <t>トウロク</t>
    </rPh>
    <rPh sb="6" eb="9">
      <t>レンラクサキ</t>
    </rPh>
    <rPh sb="10" eb="13">
      <t>タントウシャ</t>
    </rPh>
    <phoneticPr fontId="41"/>
  </si>
  <si>
    <t>要望書登録/連絡先/担当役職</t>
    <rPh sb="0" eb="3">
      <t>ヨウボウショ</t>
    </rPh>
    <rPh sb="3" eb="5">
      <t>トウロク</t>
    </rPh>
    <rPh sb="6" eb="9">
      <t>レンラクサキ</t>
    </rPh>
    <rPh sb="10" eb="12">
      <t>タントウ</t>
    </rPh>
    <rPh sb="12" eb="14">
      <t>ヤクショク</t>
    </rPh>
    <phoneticPr fontId="41"/>
  </si>
  <si>
    <t>要望書登録/連絡先/担当部署</t>
    <rPh sb="0" eb="3">
      <t>ヨウボウショ</t>
    </rPh>
    <rPh sb="3" eb="5">
      <t>トウロク</t>
    </rPh>
    <rPh sb="6" eb="9">
      <t>レンラクサキ</t>
    </rPh>
    <rPh sb="10" eb="12">
      <t>タントウ</t>
    </rPh>
    <rPh sb="12" eb="14">
      <t>ブショ</t>
    </rPh>
    <phoneticPr fontId="41"/>
  </si>
  <si>
    <t>要望書登録/連絡先/電話番号</t>
    <rPh sb="0" eb="3">
      <t>ヨウボウショ</t>
    </rPh>
    <rPh sb="3" eb="5">
      <t>トウロク</t>
    </rPh>
    <rPh sb="6" eb="9">
      <t>レンラクサキ</t>
    </rPh>
    <rPh sb="10" eb="12">
      <t>デンワ</t>
    </rPh>
    <rPh sb="12" eb="14">
      <t>バンゴウ</t>
    </rPh>
    <phoneticPr fontId="41"/>
  </si>
  <si>
    <t>要望書登録/連絡先/FAX</t>
    <rPh sb="0" eb="3">
      <t>ヨウボウショ</t>
    </rPh>
    <rPh sb="3" eb="5">
      <t>トウロク</t>
    </rPh>
    <rPh sb="6" eb="9">
      <t>レンラクサキ</t>
    </rPh>
    <phoneticPr fontId="41"/>
  </si>
  <si>
    <t>要望書登録/連絡先/メールアドレス</t>
    <rPh sb="0" eb="3">
      <t>ヨウボウショ</t>
    </rPh>
    <rPh sb="3" eb="5">
      <t>トウロク</t>
    </rPh>
    <rPh sb="6" eb="9">
      <t>レンラクサキ</t>
    </rPh>
    <phoneticPr fontId="41"/>
  </si>
  <si>
    <t>団体更新フラグ</t>
    <rPh sb="0" eb="2">
      <t>ダンタイ</t>
    </rPh>
    <rPh sb="2" eb="4">
      <t>コウシン</t>
    </rPh>
    <phoneticPr fontId="41"/>
  </si>
  <si>
    <t>団体コード</t>
    <rPh sb="0" eb="2">
      <t>ダンタイ</t>
    </rPh>
    <phoneticPr fontId="41"/>
  </si>
  <si>
    <t>施設更新フラグ</t>
    <rPh sb="0" eb="2">
      <t>シセツ</t>
    </rPh>
    <rPh sb="2" eb="4">
      <t>コウシン</t>
    </rPh>
    <phoneticPr fontId="41"/>
  </si>
  <si>
    <t>施設コード</t>
    <rPh sb="0" eb="2">
      <t>シセツ</t>
    </rPh>
    <phoneticPr fontId="41"/>
  </si>
  <si>
    <t>-</t>
  </si>
  <si>
    <t>団体名（フリガナ）</t>
    <phoneticPr fontId="9"/>
  </si>
  <si>
    <t>直接入力</t>
    <rPh sb="0" eb="2">
      <t>チョクセツ</t>
    </rPh>
    <rPh sb="2" eb="4">
      <t>ニュウリョク</t>
    </rPh>
    <phoneticPr fontId="41"/>
  </si>
  <si>
    <t>個人略歴（監督）</t>
    <rPh sb="5" eb="7">
      <t>カントク</t>
    </rPh>
    <phoneticPr fontId="41"/>
  </si>
  <si>
    <t>個人略歴（脚本）</t>
    <rPh sb="5" eb="7">
      <t>キャクホン</t>
    </rPh>
    <phoneticPr fontId="41"/>
  </si>
  <si>
    <t>アニメーション映画（長編）</t>
    <rPh sb="10" eb="12">
      <t>チョウヘン</t>
    </rPh>
    <phoneticPr fontId="9"/>
  </si>
  <si>
    <t>アニメーション映画（短編A）</t>
    <phoneticPr fontId="9"/>
  </si>
  <si>
    <t>.</t>
    <phoneticPr fontId="9"/>
  </si>
  <si>
    <t>.</t>
    <phoneticPr fontId="12"/>
  </si>
  <si>
    <t>-</t>
    <phoneticPr fontId="41"/>
  </si>
  <si>
    <t>全て税込みで記入してください。</t>
    <rPh sb="0" eb="1">
      <t>スベ</t>
    </rPh>
    <rPh sb="2" eb="4">
      <t>ゼイコ</t>
    </rPh>
    <rPh sb="6" eb="8">
      <t>キニュウ</t>
    </rPh>
    <phoneticPr fontId="9"/>
  </si>
  <si>
    <t>完成形式</t>
    <rPh sb="0" eb="4">
      <t>カンセイケイシキ</t>
    </rPh>
    <phoneticPr fontId="9"/>
  </si>
  <si>
    <t>DCP</t>
    <phoneticPr fontId="9"/>
  </si>
  <si>
    <t>35mm以上のポジフィルム</t>
    <rPh sb="4" eb="6">
      <t>イジョウ</t>
    </rPh>
    <phoneticPr fontId="9"/>
  </si>
  <si>
    <t>16mm以上のポジフィルム</t>
    <rPh sb="4" eb="6">
      <t>イジョウ</t>
    </rPh>
    <phoneticPr fontId="9"/>
  </si>
  <si>
    <t>Blu-ray</t>
    <phoneticPr fontId="9"/>
  </si>
  <si>
    <t>DVD</t>
    <phoneticPr fontId="9"/>
  </si>
  <si>
    <t>ビデオテープ</t>
    <phoneticPr fontId="9"/>
  </si>
  <si>
    <t>その他（具体的に）</t>
    <rPh sb="2" eb="3">
      <t>タ</t>
    </rPh>
    <rPh sb="4" eb="7">
      <t>グタイテキ</t>
    </rPh>
    <phoneticPr fontId="9"/>
  </si>
  <si>
    <t>収入総額</t>
    <phoneticPr fontId="9"/>
  </si>
  <si>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</si>
  <si>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</si>
  <si>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</si>
  <si>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</si>
  <si>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</si>
  <si>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</si>
  <si>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2"/>
  </si>
  <si>
    <t>上映時間</t>
  </si>
  <si>
    <t>上映期間</t>
    <phoneticPr fontId="42"/>
  </si>
  <si>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</si>
  <si>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</si>
  <si>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</si>
  <si>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</si>
  <si>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2"/>
  </si>
  <si>
    <t>Ｃ：上記映画作品の公開実績</t>
    <rPh sb="2" eb="8">
      <t>ジョウキエイガサクヒン</t>
    </rPh>
    <rPh sb="9" eb="11">
      <t>コウカイ</t>
    </rPh>
    <phoneticPr fontId="42"/>
  </si>
  <si>
    <t>代表者名</t>
    <rPh sb="0" eb="3">
      <t>ダイヒョウシャ</t>
    </rPh>
    <rPh sb="3" eb="4">
      <t>メイ</t>
    </rPh>
    <phoneticPr fontId="42"/>
  </si>
  <si>
    <t>【個人略歴】</t>
    <rPh sb="1" eb="3">
      <t>コジン</t>
    </rPh>
    <rPh sb="3" eb="5">
      <t>リャクレキ</t>
    </rPh>
    <phoneticPr fontId="9"/>
  </si>
  <si>
    <t>氏名</t>
    <rPh sb="0" eb="2">
      <t>シメイ</t>
    </rPh>
    <phoneticPr fontId="9"/>
  </si>
  <si>
    <t>フリガナ</t>
  </si>
  <si>
    <t>（本名）</t>
    <rPh sb="1" eb="3">
      <t>ホンミョウ</t>
    </rPh>
    <phoneticPr fontId="9"/>
  </si>
  <si>
    <t>（芸名等）</t>
    <rPh sb="1" eb="3">
      <t>ゲイメイ</t>
    </rPh>
    <rPh sb="3" eb="4">
      <t>トウ</t>
    </rPh>
    <phoneticPr fontId="9"/>
  </si>
  <si>
    <t>年　　　月</t>
    <rPh sb="0" eb="1">
      <t>ネン</t>
    </rPh>
    <rPh sb="4" eb="5">
      <t>ツキ</t>
    </rPh>
    <phoneticPr fontId="9"/>
  </si>
  <si>
    <t>職歴等</t>
    <rPh sb="0" eb="2">
      <t>ショクレキ</t>
    </rPh>
    <rPh sb="2" eb="3">
      <t>ナド</t>
    </rPh>
    <phoneticPr fontId="9"/>
  </si>
  <si>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9"/>
  </si>
  <si>
    <t>作品情報</t>
    <rPh sb="0" eb="4">
      <t>サクヒンジョウホウ</t>
    </rPh>
    <phoneticPr fontId="9"/>
  </si>
  <si>
    <t>作品名等</t>
    <rPh sb="0" eb="4">
      <t>サクヒンメイトウ</t>
    </rPh>
    <phoneticPr fontId="42"/>
  </si>
  <si>
    <t>活動内容（役割）</t>
    <rPh sb="0" eb="4">
      <t>カツドウナイヨウ</t>
    </rPh>
    <rPh sb="5" eb="7">
      <t>ヤクワリ</t>
    </rPh>
    <phoneticPr fontId="42"/>
  </si>
  <si>
    <t>受賞歴等</t>
    <rPh sb="0" eb="4">
      <t>ジュショウレキトウ</t>
    </rPh>
    <phoneticPr fontId="42"/>
  </si>
  <si>
    <r>
      <t>※　</t>
    </r>
    <r>
      <rPr>
        <sz val="14"/>
        <color indexed="8"/>
        <rFont val="游ゴシック"/>
        <family val="3"/>
        <charset val="128"/>
      </rPr>
      <t>Ａ４判１枚に収まるように作成してください。</t>
    </r>
  </si>
  <si>
    <t>整理番号</t>
    <rPh sb="0" eb="4">
      <t>セイリバンゴウ</t>
    </rPh>
    <phoneticPr fontId="9"/>
  </si>
  <si>
    <t>自己出資金</t>
    <rPh sb="0" eb="2">
      <t>ジコ</t>
    </rPh>
    <rPh sb="2" eb="5">
      <t>シュッシキン</t>
    </rPh>
    <phoneticPr fontId="9"/>
  </si>
  <si>
    <t>自己出資金</t>
    <rPh sb="0" eb="2">
      <t>ジコ</t>
    </rPh>
    <rPh sb="2" eb="4">
      <t>シュッシ</t>
    </rPh>
    <rPh sb="4" eb="5">
      <t>キン</t>
    </rPh>
    <phoneticPr fontId="9"/>
  </si>
  <si>
    <t>公開計画</t>
    <rPh sb="0" eb="4">
      <t>コウカイケイカク</t>
    </rPh>
    <phoneticPr fontId="9"/>
  </si>
  <si>
    <t>チェック</t>
    <phoneticPr fontId="42"/>
  </si>
  <si>
    <t>本活動の企画意図・目的</t>
    <rPh sb="0" eb="1">
      <t>ホン</t>
    </rPh>
    <rPh sb="1" eb="3">
      <t>カツドウ</t>
    </rPh>
    <rPh sb="4" eb="6">
      <t>キカク</t>
    </rPh>
    <rPh sb="6" eb="8">
      <t>イト</t>
    </rPh>
    <rPh sb="9" eb="11">
      <t>モクテキ</t>
    </rPh>
    <phoneticPr fontId="9"/>
  </si>
  <si>
    <t>製作実績</t>
    <rPh sb="0" eb="2">
      <t>セイサク</t>
    </rPh>
    <phoneticPr fontId="9"/>
  </si>
  <si>
    <t>ロケ地／撮影地自治体名</t>
    <rPh sb="2" eb="3">
      <t>チ</t>
    </rPh>
    <rPh sb="4" eb="7">
      <t>サツエイチ</t>
    </rPh>
    <rPh sb="7" eb="10">
      <t>ジチタイ</t>
    </rPh>
    <rPh sb="10" eb="11">
      <t>メイ</t>
    </rPh>
    <phoneticPr fontId="9"/>
  </si>
  <si>
    <t>消費税等仕入控除税額（C）</t>
    <rPh sb="0" eb="7">
      <t>ジョセイキンサンテイケイヒ</t>
    </rPh>
    <phoneticPr fontId="9"/>
  </si>
  <si>
    <t>助成金算定経費の合計額（D）</t>
    <rPh sb="0" eb="7">
      <t>ジョセイキンサンテイケイヒ</t>
    </rPh>
    <rPh sb="8" eb="11">
      <t>ゴウケイガク</t>
    </rPh>
    <phoneticPr fontId="9"/>
  </si>
  <si>
    <t>助成金の額（千円）</t>
    <rPh sb="0" eb="3">
      <t>ジョセイキン</t>
    </rPh>
    <rPh sb="4" eb="5">
      <t>ガク</t>
    </rPh>
    <rPh sb="6" eb="8">
      <t>センエン</t>
    </rPh>
    <phoneticPr fontId="9"/>
  </si>
  <si>
    <t>応募にあたって必要な要件</t>
    <rPh sb="0" eb="2">
      <t>オウボ</t>
    </rPh>
    <rPh sb="7" eb="9">
      <t>ヒツヨウ</t>
    </rPh>
    <rPh sb="10" eb="12">
      <t>ヨウケン</t>
    </rPh>
    <phoneticPr fontId="41"/>
  </si>
  <si>
    <t>　　　　分</t>
    <phoneticPr fontId="41"/>
  </si>
  <si>
    <t>応募要件確認書</t>
    <rPh sb="0" eb="2">
      <t>オウボ</t>
    </rPh>
    <rPh sb="2" eb="4">
      <t>ヨウケン</t>
    </rPh>
    <rPh sb="4" eb="7">
      <t>カクニンショ</t>
    </rPh>
    <phoneticPr fontId="41"/>
  </si>
  <si>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2"/>
  </si>
  <si>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2"/>
  </si>
  <si>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2"/>
  </si>
  <si>
    <t>頒布形式（媒体）</t>
    <rPh sb="5" eb="7">
      <t>バイタイ</t>
    </rPh>
    <phoneticPr fontId="41"/>
  </si>
  <si>
    <t>活動区分</t>
    <rPh sb="0" eb="4">
      <t>カツドウクブン</t>
    </rPh>
    <phoneticPr fontId="9"/>
  </si>
  <si>
    <t>項　目</t>
    <rPh sb="0" eb="1">
      <t>コウ</t>
    </rPh>
    <rPh sb="2" eb="3">
      <t>メ</t>
    </rPh>
    <phoneticPr fontId="42"/>
  </si>
  <si>
    <r>
      <t>③インターネットにより有料で配信</t>
    </r>
    <r>
      <rPr>
        <sz val="10.5"/>
        <color theme="1"/>
        <rFont val="ＭＳ ゴシック"/>
        <family val="3"/>
        <charset val="128"/>
      </rPr>
      <t>（記録映画B、アニメーション映画短編A、短編Bのみ選択可）</t>
    </r>
    <rPh sb="41" eb="44">
      <t>センタクカ</t>
    </rPh>
    <phoneticPr fontId="42"/>
  </si>
  <si>
    <t>①</t>
    <phoneticPr fontId="41"/>
  </si>
  <si>
    <t>②</t>
    <phoneticPr fontId="41"/>
  </si>
  <si>
    <t>③</t>
    <phoneticPr fontId="41"/>
  </si>
  <si>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1"/>
  </si>
  <si>
    <t>●助成の対象となる者</t>
    <rPh sb="1" eb="3">
      <t>ジョセイ</t>
    </rPh>
    <rPh sb="4" eb="6">
      <t>タイショウ</t>
    </rPh>
    <rPh sb="9" eb="10">
      <t>モノ</t>
    </rPh>
    <phoneticPr fontId="41"/>
  </si>
  <si>
    <t>●実績要件</t>
    <rPh sb="1" eb="3">
      <t>ジッセキ</t>
    </rPh>
    <rPh sb="3" eb="5">
      <t>ヨウケン</t>
    </rPh>
    <phoneticPr fontId="41"/>
  </si>
  <si>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1"/>
  </si>
  <si>
    <t>募集案内
関連個所</t>
    <rPh sb="0" eb="4">
      <t>ボシュウアンナイ</t>
    </rPh>
    <rPh sb="5" eb="7">
      <t>カンレン</t>
    </rPh>
    <rPh sb="7" eb="9">
      <t>カショ</t>
    </rPh>
    <phoneticPr fontId="41"/>
  </si>
  <si>
    <t>●助成の対象となる活動</t>
    <rPh sb="1" eb="3">
      <t>ジョセイ</t>
    </rPh>
    <rPh sb="4" eb="6">
      <t>タイショウ</t>
    </rPh>
    <rPh sb="9" eb="11">
      <t>カツドウ</t>
    </rPh>
    <phoneticPr fontId="41"/>
  </si>
  <si>
    <t>「日本映画」の製作活動であること。</t>
    <rPh sb="1" eb="5">
      <t>ニホンエイガ</t>
    </rPh>
    <rPh sb="7" eb="11">
      <t>セイサクカツドウ</t>
    </rPh>
    <phoneticPr fontId="41"/>
  </si>
  <si>
    <t>所定の期間、映画の公開による収益状況の報告を行うことのできる団体であること。</t>
    <phoneticPr fontId="41"/>
  </si>
  <si>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1"/>
  </si>
  <si>
    <t>「応募できない活動」に当てはまらないこと。</t>
    <rPh sb="1" eb="3">
      <t>オウボ</t>
    </rPh>
    <rPh sb="7" eb="9">
      <t>カツドウ</t>
    </rPh>
    <rPh sb="11" eb="12">
      <t>ア</t>
    </rPh>
    <phoneticPr fontId="41"/>
  </si>
  <si>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1"/>
  </si>
  <si>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1"/>
  </si>
  <si>
    <t>当団体の応募する活動は、以下の要件を満たします。</t>
    <rPh sb="4" eb="6">
      <t>オウボ</t>
    </rPh>
    <rPh sb="8" eb="10">
      <t>カツドウ</t>
    </rPh>
    <rPh sb="15" eb="17">
      <t>ヨウケン</t>
    </rPh>
    <phoneticPr fontId="42"/>
  </si>
  <si>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2"/>
  </si>
  <si>
    <t>ポストプロダクション会社等</t>
    <rPh sb="10" eb="12">
      <t>ガイシャ</t>
    </rPh>
    <rPh sb="12" eb="13">
      <t>ナド</t>
    </rPh>
    <phoneticPr fontId="9"/>
  </si>
  <si>
    <t>製作幹事</t>
    <rPh sb="0" eb="4">
      <t>セイサクカンジ</t>
    </rPh>
    <phoneticPr fontId="9"/>
  </si>
  <si>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2"/>
  </si>
  <si>
    <t>団体名</t>
    <rPh sb="0" eb="2">
      <t>ダンタイ</t>
    </rPh>
    <rPh sb="2" eb="3">
      <t>メイ</t>
    </rPh>
    <phoneticPr fontId="42"/>
  </si>
  <si>
    <t>代表者名</t>
    <rPh sb="0" eb="4">
      <t>ダイヒョウシャメイ</t>
    </rPh>
    <phoneticPr fontId="42"/>
  </si>
  <si>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2"/>
  </si>
  <si>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</si>
  <si>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9"/>
  </si>
  <si>
    <t xml:space="preserve">
経歴・職歴</t>
    <rPh sb="2" eb="4">
      <t>ケイレキ</t>
    </rPh>
    <rPh sb="5" eb="7">
      <t>ショクレキ</t>
    </rPh>
    <phoneticPr fontId="9"/>
  </si>
  <si>
    <t>団体名</t>
    <rPh sb="0" eb="3">
      <t>ダンタイメイ</t>
    </rPh>
    <phoneticPr fontId="9"/>
  </si>
  <si>
    <t>代表者役職</t>
    <rPh sb="0" eb="5">
      <t>ダイヒョウシャヤクショク</t>
    </rPh>
    <phoneticPr fontId="9"/>
  </si>
  <si>
    <t>代表者氏名</t>
    <rPh sb="0" eb="5">
      <t>ダイヒョウシャシメイ</t>
    </rPh>
    <phoneticPr fontId="9"/>
  </si>
  <si>
    <t>総表!C27</t>
    <phoneticPr fontId="41"/>
  </si>
  <si>
    <t>総表!D43</t>
    <phoneticPr fontId="41"/>
  </si>
  <si>
    <t>総表!J42</t>
    <phoneticPr fontId="41"/>
  </si>
  <si>
    <t>総表!D28</t>
    <phoneticPr fontId="41"/>
  </si>
  <si>
    <t>総表!C37</t>
    <phoneticPr fontId="41"/>
  </si>
  <si>
    <t>総表!E37</t>
    <phoneticPr fontId="41"/>
  </si>
  <si>
    <t>総表!J28</t>
    <phoneticPr fontId="41"/>
  </si>
  <si>
    <t>総表!D31</t>
    <phoneticPr fontId="41"/>
  </si>
  <si>
    <t>総表!D32</t>
    <phoneticPr fontId="41"/>
  </si>
  <si>
    <t>総表!D33</t>
    <phoneticPr fontId="41"/>
  </si>
  <si>
    <t>総表!D30</t>
    <phoneticPr fontId="41"/>
  </si>
  <si>
    <t>総表!D29</t>
    <phoneticPr fontId="41"/>
  </si>
  <si>
    <t>総表!C38</t>
    <phoneticPr fontId="41"/>
  </si>
  <si>
    <t>総表!E38</t>
    <phoneticPr fontId="41"/>
  </si>
  <si>
    <t>総表!B9</t>
    <phoneticPr fontId="41"/>
  </si>
  <si>
    <t>総表!C10</t>
    <phoneticPr fontId="41"/>
  </si>
  <si>
    <t>総表!C7</t>
    <phoneticPr fontId="41"/>
  </si>
  <si>
    <t>総表!C15</t>
    <phoneticPr fontId="41"/>
  </si>
  <si>
    <t>総表!C14</t>
    <phoneticPr fontId="41"/>
  </si>
  <si>
    <t>総表!C17</t>
    <phoneticPr fontId="41"/>
  </si>
  <si>
    <t>総表!C16</t>
    <phoneticPr fontId="41"/>
  </si>
  <si>
    <t>総表!C11</t>
    <phoneticPr fontId="41"/>
  </si>
  <si>
    <t>総表!C13</t>
    <phoneticPr fontId="41"/>
  </si>
  <si>
    <t>総表!D13</t>
    <phoneticPr fontId="41"/>
  </si>
  <si>
    <t>総表!H13</t>
    <phoneticPr fontId="41"/>
  </si>
  <si>
    <t>総表!C18</t>
    <phoneticPr fontId="41"/>
  </si>
  <si>
    <t>総表!C19</t>
    <phoneticPr fontId="41"/>
  </si>
  <si>
    <t>総表!C21</t>
    <phoneticPr fontId="41"/>
  </si>
  <si>
    <t>総表!H21</t>
    <phoneticPr fontId="41"/>
  </si>
  <si>
    <t>総表!C23</t>
    <phoneticPr fontId="41"/>
  </si>
  <si>
    <t>総表!C22</t>
    <phoneticPr fontId="41"/>
  </si>
  <si>
    <t>総表!C24</t>
    <phoneticPr fontId="41"/>
  </si>
  <si>
    <t>総表!C25</t>
    <phoneticPr fontId="41"/>
  </si>
  <si>
    <t xml:space="preserve">≪あらすじや企画内容の特色・アピールポイント等を簡潔に記入してください≫
</t>
    <phoneticPr fontId="11"/>
  </si>
  <si>
    <t>日本映画製作支援事業</t>
    <rPh sb="0" eb="10">
      <t>ニホンエイガセイサクシエンジギョウ</t>
    </rPh>
    <phoneticPr fontId="9"/>
  </si>
  <si>
    <t>日本映画製作支援事業・単年度助成</t>
    <rPh sb="0" eb="10">
      <t>ニホンエイガセイサクシエンジギョウ</t>
    </rPh>
    <phoneticPr fontId="41"/>
  </si>
  <si>
    <t>支出総額（予算総額）</t>
    <rPh sb="5" eb="9">
      <t>ヨサンソウガク</t>
    </rPh>
    <phoneticPr fontId="9"/>
  </si>
  <si>
    <t>主な出演者及び起用の理由</t>
    <rPh sb="0" eb="1">
      <t>オモ</t>
    </rPh>
    <rPh sb="2" eb="5">
      <t>シュツエンシャ</t>
    </rPh>
    <rPh sb="5" eb="6">
      <t>オヨ</t>
    </rPh>
    <rPh sb="7" eb="9">
      <t>キヨウ</t>
    </rPh>
    <rPh sb="10" eb="12">
      <t>リユウ</t>
    </rPh>
    <phoneticPr fontId="9"/>
  </si>
  <si>
    <t>主なスタッフ及び起用の理由</t>
    <rPh sb="0" eb="1">
      <t>オモ</t>
    </rPh>
    <rPh sb="6" eb="7">
      <t>オヨ</t>
    </rPh>
    <rPh sb="8" eb="10">
      <t>キヨウ</t>
    </rPh>
    <rPh sb="11" eb="13">
      <t>リユウ</t>
    </rPh>
    <phoneticPr fontId="9"/>
  </si>
  <si>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</si>
  <si>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</si>
  <si>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1"/>
  </si>
  <si>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1"/>
  </si>
  <si>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2"/>
  </si>
  <si>
    <t>事務局
確認欄</t>
    <rPh sb="0" eb="3">
      <t>ジムキョク</t>
    </rPh>
    <rPh sb="4" eb="6">
      <t>カクニン</t>
    </rPh>
    <rPh sb="6" eb="7">
      <t>ラン</t>
    </rPh>
    <phoneticPr fontId="41"/>
  </si>
  <si>
    <t>応募要件確認書</t>
    <rPh sb="0" eb="7">
      <t>オウボヨウケンカクニンショ</t>
    </rPh>
    <phoneticPr fontId="41"/>
  </si>
  <si>
    <t>応募要件確認書</t>
    <rPh sb="0" eb="7">
      <t>オウボヨウケンカクニンショ</t>
    </rPh>
    <phoneticPr fontId="42"/>
  </si>
  <si>
    <t>監　督</t>
    <rPh sb="0" eb="1">
      <t>カン</t>
    </rPh>
    <rPh sb="2" eb="3">
      <t>トク</t>
    </rPh>
    <phoneticPr fontId="9"/>
  </si>
  <si>
    <t>脚　本</t>
    <rPh sb="0" eb="1">
      <t>アシ</t>
    </rPh>
    <rPh sb="2" eb="3">
      <t>ホン</t>
    </rPh>
    <phoneticPr fontId="41"/>
  </si>
  <si>
    <t>撮　影</t>
    <rPh sb="0" eb="1">
      <t>サツ</t>
    </rPh>
    <rPh sb="2" eb="3">
      <t>カゲ</t>
    </rPh>
    <phoneticPr fontId="41"/>
  </si>
  <si>
    <t>プロデューサー</t>
    <phoneticPr fontId="41"/>
  </si>
  <si>
    <t>チーフアニメーター</t>
    <phoneticPr fontId="41"/>
  </si>
  <si>
    <t>団体代表者</t>
    <rPh sb="0" eb="5">
      <t>ダンタイダイヒョウシャ</t>
    </rPh>
    <phoneticPr fontId="41"/>
  </si>
  <si>
    <t>その他役職（※上書きしてください）</t>
    <rPh sb="2" eb="5">
      <t>タヤクショク</t>
    </rPh>
    <rPh sb="7" eb="9">
      <t>ウワガ</t>
    </rPh>
    <phoneticPr fontId="41"/>
  </si>
  <si>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2"/>
  </si>
  <si>
    <t>プルダウンからひとつ選択してください</t>
    <rPh sb="10" eb="12">
      <t>センタク</t>
    </rPh>
    <phoneticPr fontId="41"/>
  </si>
  <si>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9"/>
  </si>
  <si>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</si>
  <si>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</si>
  <si>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</si>
  <si>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</si>
  <si>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</si>
  <si>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</si>
  <si>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</si>
  <si>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</si>
  <si>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</si>
  <si>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</si>
  <si>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</si>
  <si>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</si>
  <si>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</si>
  <si>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</si>
  <si>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</si>
  <si>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</si>
  <si>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</si>
  <si>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≪公開予定時期・公開方法≫</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</si>
  <si>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</si>
  <si>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</si>
  <si>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</si>
  <si>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9"/>
  </si>
  <si>
    <t>消費税等仕入控除税額</t>
    <phoneticPr fontId="9"/>
  </si>
  <si>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</si>
  <si>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</si>
  <si>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</si>
  <si>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</si>
  <si>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9"/>
  </si>
  <si>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9"/>
  </si>
  <si>
    <t xml:space="preserve">・あらすじや企画内容の特色・アピールポイント等を簡潔に記入してください。
・12行以内でご記入ください。
</t>
    <rPh sb="40" eb="41">
      <t>ギョウ</t>
    </rPh>
    <rPh sb="41" eb="43">
      <t>イナイ</t>
    </rPh>
    <rPh sb="45" eb="47">
      <t>キニュウ</t>
    </rPh>
    <phoneticPr fontId="9"/>
  </si>
  <si>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</si>
  <si>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</si>
  <si>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</si>
  <si>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9"/>
  </si>
  <si>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9"/>
  </si>
  <si>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9"/>
  </si>
  <si>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9"/>
  </si>
  <si>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</si>
  <si>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</si>
  <si>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</si>
  <si>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9"/>
  </si>
  <si>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</si>
  <si>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9"/>
  </si>
  <si>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9"/>
  </si>
  <si>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9"/>
  </si>
  <si>
    <t>作品名</t>
    <rPh sb="0" eb="3">
      <t>サクヒンメイ</t>
    </rPh>
    <phoneticPr fontId="41"/>
  </si>
  <si>
    <t>団体名</t>
    <rPh sb="0" eb="3">
      <t>ダンタイメイ</t>
    </rPh>
    <phoneticPr fontId="41"/>
  </si>
  <si>
    <t>生年</t>
    <rPh sb="0" eb="2">
      <t>セイネン</t>
    </rPh>
    <phoneticPr fontId="9"/>
  </si>
  <si>
    <t xml:space="preserve">・活動終了後も実務担当者と必ず連絡の取れる連絡先を記入してください。 </t>
    <rPh sb="1" eb="6">
      <t>カツドウシュウリョウゴ</t>
    </rPh>
    <phoneticPr fontId="9"/>
  </si>
  <si>
    <t>・電話番号は半角数字で記載してください。例：00-0000-0000</t>
    <rPh sb="1" eb="5">
      <t>デンワバンゴウ</t>
    </rPh>
    <rPh sb="6" eb="8">
      <t>ハンカク</t>
    </rPh>
    <rPh sb="8" eb="10">
      <t>スウジ</t>
    </rPh>
    <rPh sb="11" eb="13">
      <t>キサイ</t>
    </rPh>
    <rPh sb="20" eb="21">
      <t>レイ</t>
    </rPh>
    <phoneticPr fontId="9"/>
  </si>
  <si>
    <t>・活動終了後も連絡の取れるアドレスの記載をお願いします。</t>
    <rPh sb="1" eb="6">
      <t>カツドウシュウリョウゴ</t>
    </rPh>
    <rPh sb="7" eb="9">
      <t>レンラク</t>
    </rPh>
    <rPh sb="10" eb="11">
      <t>ト</t>
    </rPh>
    <rPh sb="18" eb="20">
      <t>キサイ</t>
    </rPh>
    <rPh sb="22" eb="23">
      <t>ネガ</t>
    </rPh>
    <phoneticPr fontId="9"/>
  </si>
  <si>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9"/>
  </si>
  <si>
    <t>・「個表」シートの製作スケジュールから自動転記されます。</t>
    <rPh sb="2" eb="4">
      <t>コヒョウ</t>
    </rPh>
    <rPh sb="9" eb="11">
      <t>セイサク</t>
    </rPh>
    <rPh sb="19" eb="21">
      <t>ジドウ</t>
    </rPh>
    <rPh sb="21" eb="23">
      <t>テンキ</t>
    </rPh>
    <phoneticPr fontId="9"/>
  </si>
  <si>
    <t>・「個表」シートの公開予定時期から自動転記されます。</t>
    <rPh sb="9" eb="11">
      <t>コウカイ</t>
    </rPh>
    <rPh sb="11" eb="13">
      <t>ヨテイ</t>
    </rPh>
    <rPh sb="13" eb="15">
      <t>ジキ</t>
    </rPh>
    <rPh sb="17" eb="21">
      <t>ジドウテンキ</t>
    </rPh>
    <phoneticPr fontId="9"/>
  </si>
  <si>
    <t>・「個表」シートの配給会社欄から自動転記されます。</t>
    <rPh sb="9" eb="14">
      <t>ハイキュウガイシャラン</t>
    </rPh>
    <rPh sb="16" eb="20">
      <t>ジドウテンキ</t>
    </rPh>
    <phoneticPr fontId="9"/>
  </si>
  <si>
    <t>【記入要領】</t>
    <phoneticPr fontId="9"/>
  </si>
  <si>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</si>
  <si>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</si>
  <si>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≪若手・新進映画作家を起用した理由・効果≫</t>
    <phoneticPr fontId="9"/>
  </si>
  <si>
    <t>劇映画（B）若手・新進映画作家支援</t>
    <rPh sb="6" eb="8">
      <t>ワカテ</t>
    </rPh>
    <rPh sb="9" eb="17">
      <t>シンシンエイガサッカシエン</t>
    </rPh>
    <phoneticPr fontId="9"/>
  </si>
  <si>
    <t>単年度助成の様式です。</t>
    <rPh sb="0" eb="5">
      <t>タンネンドジョセイ</t>
    </rPh>
    <rPh sb="6" eb="8">
      <t>ヨウシキ</t>
    </rPh>
    <phoneticPr fontId="9"/>
  </si>
  <si>
    <t>パスワード</t>
    <phoneticPr fontId="11"/>
  </si>
  <si>
    <t>ＵＲＬ</t>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</si>
  <si>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</si>
  <si>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</si>
  <si>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9"/>
  </si>
  <si>
    <t>音声ガイド制作費（内訳の詳細を記載してください。）</t>
    <rPh sb="0" eb="2">
      <t>オンセイ</t>
    </rPh>
    <rPh sb="5" eb="8">
      <t>セイサクヒ</t>
    </rPh>
    <phoneticPr fontId="9"/>
  </si>
  <si>
    <t>バリアフリー字幕制作費（内訳の詳細を記載してください。）</t>
    <rPh sb="6" eb="11">
      <t>ジマクセイサクヒ</t>
    </rPh>
    <rPh sb="12" eb="14">
      <t>ウチワケ</t>
    </rPh>
    <rPh sb="15" eb="17">
      <t>ショウサイ</t>
    </rPh>
    <rPh sb="18" eb="20">
      <t>キサイ</t>
    </rPh>
    <phoneticPr fontId="9"/>
  </si>
  <si>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</si>
  <si>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j</t>
    <phoneticPr fontId="9"/>
  </si>
  <si>
    <t>自己負担額（収支差額）</t>
    <rPh sb="0" eb="2">
      <t>ジコ</t>
    </rPh>
    <rPh sb="2" eb="4">
      <t>フタン</t>
    </rPh>
    <rPh sb="4" eb="5">
      <t>ガク</t>
    </rPh>
    <rPh sb="6" eb="8">
      <t>シュウシ</t>
    </rPh>
    <rPh sb="8" eb="10">
      <t>サガク</t>
    </rPh>
    <phoneticPr fontId="9"/>
  </si>
  <si>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</si>
  <si>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</si>
  <si>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 xml:space="preserve">≪若手・新進映画作家を起用した理由及び、起用することで期待される効果を、今後の成長性の観点を含め、記入してください≫
</t>
    <phoneticPr fontId="9"/>
  </si>
  <si>
    <r>
      <t>・若手・新進映画作家を起用した理由及び、起用することで期待される効果を</t>
    </r>
    <r>
      <rPr>
        <b/>
        <sz val="12"/>
        <color rgb="FF002060"/>
        <rFont val="游ゴシック"/>
        <family val="3"/>
        <charset val="128"/>
        <scheme val="minor"/>
      </rPr>
      <t>、今後の成長性の観点を含め、記入してください。
・5行以内でご記入ください。</t>
    </r>
    <rPh sb="36" eb="38">
      <t>コンゴ</t>
    </rPh>
    <rPh sb="39" eb="42">
      <t>セイチョウセイ</t>
    </rPh>
    <rPh sb="43" eb="45">
      <t>カンテン</t>
    </rPh>
    <rPh sb="46" eb="47">
      <t>フク</t>
    </rPh>
    <phoneticPr fontId="9"/>
  </si>
  <si>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9"/>
  </si>
  <si>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9"/>
  </si>
  <si>
    <t>支払先</t>
    <rPh sb="0" eb="3">
      <t>シハライサキ</t>
    </rPh>
    <phoneticPr fontId="12"/>
  </si>
  <si>
    <t>備考</t>
    <rPh sb="0" eb="2">
      <t>ビコウ</t>
    </rPh>
    <phoneticPr fontId="12"/>
  </si>
  <si>
    <t>備考</t>
    <phoneticPr fontId="15"/>
  </si>
  <si>
    <t>支払先</t>
    <rPh sb="0" eb="3">
      <t>シハライサキ</t>
    </rPh>
    <phoneticPr fontId="15"/>
  </si>
  <si>
    <t>総表!J46</t>
    <phoneticPr fontId="41"/>
  </si>
  <si>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</si>
  <si>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</si>
  <si>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1"/>
  </si>
  <si>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2"/>
  </si>
  <si>
    <t>上映映画館・ホール等名（１）</t>
    <phoneticPr fontId="41"/>
  </si>
  <si>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2"/>
  </si>
  <si>
    <t>助成対象外経費</t>
    <rPh sb="0" eb="2">
      <t>ジョセイ</t>
    </rPh>
    <rPh sb="2" eb="4">
      <t>タイショウ</t>
    </rPh>
    <rPh sb="4" eb="5">
      <t>ガイ</t>
    </rPh>
    <rPh sb="5" eb="7">
      <t>ケイヒ</t>
    </rPh>
    <phoneticPr fontId="9"/>
  </si>
  <si>
    <t>助成対象外経費</t>
    <rPh sb="0" eb="7">
      <t>ジョセイタイショウガイケイヒ</t>
    </rPh>
    <phoneticPr fontId="9"/>
  </si>
  <si>
    <t>（「スタッフ費内訳」シートから自動転記されます。）</t>
    <rPh sb="6" eb="7">
      <t>ヒ</t>
    </rPh>
    <rPh sb="7" eb="9">
      <t>ウチワケ</t>
    </rPh>
    <rPh sb="15" eb="17">
      <t>ジドウ</t>
    </rPh>
    <rPh sb="17" eb="19">
      <t>テンキ</t>
    </rPh>
    <phoneticPr fontId="9"/>
  </si>
  <si>
    <t>（「キャスト費内訳」シートから自動転記されます。）</t>
    <rPh sb="6" eb="7">
      <t>ヒ</t>
    </rPh>
    <rPh sb="7" eb="9">
      <t>ウチワケ</t>
    </rPh>
    <rPh sb="15" eb="17">
      <t>ジドウ</t>
    </rPh>
    <rPh sb="17" eb="19">
      <t>テンキ</t>
    </rPh>
    <phoneticPr fontId="9"/>
  </si>
  <si>
    <t>予算総額（千円）</t>
    <rPh sb="0" eb="2">
      <t>ヨサン</t>
    </rPh>
    <rPh sb="2" eb="4">
      <t>ソウガク</t>
    </rPh>
    <phoneticPr fontId="9"/>
  </si>
  <si>
    <t>選択してください</t>
  </si>
  <si>
    <t>プルダウンから選択してください。</t>
    <phoneticPr fontId="9"/>
  </si>
  <si>
    <t>完成形式</t>
    <rPh sb="0" eb="2">
      <t>カンセイ</t>
    </rPh>
    <rPh sb="2" eb="4">
      <t>ケイシキ</t>
    </rPh>
    <phoneticPr fontId="9"/>
  </si>
  <si>
    <r>
      <t>若手・新進映画作家を起用した理由・効果</t>
    </r>
    <r>
      <rPr>
        <b/>
        <u/>
        <sz val="14"/>
        <color rgb="FFFF0000"/>
        <rFont val="游ゴシック"/>
        <family val="3"/>
        <charset val="128"/>
        <scheme val="minor"/>
      </rPr>
      <t>※劇映画Ｂ区分で若手・新進映画作家支援の応募をする場合のみ記載</t>
    </r>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9"/>
  </si>
  <si>
    <t>R7.4.1～R8.3.31に
支払いが完了する経費
小計（千円）</t>
    <rPh sb="16" eb="18">
      <t>シハラ</t>
    </rPh>
    <rPh sb="20" eb="22">
      <t>カンリョウ</t>
    </rPh>
    <rPh sb="24" eb="26">
      <t>ケイヒ</t>
    </rPh>
    <rPh sb="27" eb="29">
      <t>ショウケイ</t>
    </rPh>
    <rPh sb="30" eb="32">
      <t>センエン</t>
    </rPh>
    <phoneticPr fontId="9"/>
  </si>
  <si>
    <t>（記入例：下記を参考に、記入の際は上書きしてください。詳細な組織図などの添付は不要です。）
代表取締役社長
－映像制作本部
　－①企画部（○名）
　　②撮影部（○名）
　　③配給部（○名）</t>
    <rPh sb="27" eb="29">
      <t>ショウサイ</t>
    </rPh>
    <rPh sb="30" eb="33">
      <t>ソシキズ</t>
    </rPh>
    <rPh sb="36" eb="38">
      <t>テンプ</t>
    </rPh>
    <rPh sb="39" eb="41">
      <t>フヨウ</t>
    </rPh>
    <phoneticPr fontId="10"/>
  </si>
  <si>
    <r>
      <t>上映映画館・ホール等名（２）</t>
    </r>
    <r>
      <rPr>
        <sz val="8"/>
        <color theme="1"/>
        <rFont val="ＭＳ ゴシック"/>
        <family val="3"/>
        <charset val="128"/>
      </rPr>
      <t>※劇映画のみ</t>
    </r>
    <rPh sb="15" eb="18">
      <t>ゲキエイガ</t>
    </rPh>
    <phoneticPr fontId="41"/>
  </si>
  <si>
    <r>
      <t>上映映画館・ホール等名（３）</t>
    </r>
    <r>
      <rPr>
        <sz val="8"/>
        <color theme="1"/>
        <rFont val="ＭＳ ゴシック"/>
        <family val="3"/>
        <charset val="128"/>
      </rPr>
      <t>※劇映画のみ</t>
    </r>
    <phoneticPr fontId="41"/>
  </si>
  <si>
    <t>上映映画館・ホール等名</t>
    <rPh sb="0" eb="2">
      <t>ジョウエイ</t>
    </rPh>
    <rPh sb="2" eb="5">
      <t>エイガカン</t>
    </rPh>
    <rPh sb="9" eb="10">
      <t>トウ</t>
    </rPh>
    <rPh sb="10" eb="11">
      <t>メイ</t>
    </rPh>
    <phoneticPr fontId="41"/>
  </si>
  <si>
    <r>
      <t>Ｄ：若手・新進映画作家の監督実績　</t>
    </r>
    <r>
      <rPr>
        <b/>
        <sz val="12"/>
        <color rgb="FFFF0000"/>
        <rFont val="ＭＳ ゴシック"/>
        <family val="3"/>
        <charset val="128"/>
      </rPr>
      <t>※劇映画Ｂの若手・新進映画作家支援で応募する場合のみ記載</t>
    </r>
    <rPh sb="2" eb="4">
      <t>ワカテ</t>
    </rPh>
    <rPh sb="5" eb="7">
      <t>シンシン</t>
    </rPh>
    <rPh sb="7" eb="9">
      <t>エイガ</t>
    </rPh>
    <rPh sb="9" eb="11">
      <t>サッカ</t>
    </rPh>
    <rPh sb="12" eb="14">
      <t>カントク</t>
    </rPh>
    <rPh sb="14" eb="16">
      <t>ジッセキ</t>
    </rPh>
    <rPh sb="43" eb="45">
      <t>キサイ</t>
    </rPh>
    <phoneticPr fontId="42"/>
  </si>
  <si>
    <t>起用する若手・新進映画作家が監督した映画の実績を記載してください。（最大２作品まで）</t>
    <rPh sb="0" eb="2">
      <t>キヨウ</t>
    </rPh>
    <rPh sb="4" eb="6">
      <t>ワカテ</t>
    </rPh>
    <rPh sb="7" eb="9">
      <t>シンシン</t>
    </rPh>
    <rPh sb="9" eb="13">
      <t>エイガサッカ</t>
    </rPh>
    <rPh sb="14" eb="16">
      <t>カントク</t>
    </rPh>
    <rPh sb="18" eb="20">
      <t>エイガ</t>
    </rPh>
    <rPh sb="21" eb="23">
      <t>ジッセキ</t>
    </rPh>
    <rPh sb="24" eb="26">
      <t>キサイ</t>
    </rPh>
    <rPh sb="34" eb="36">
      <t>サイダイ</t>
    </rPh>
    <rPh sb="37" eb="39">
      <t>サクヒン</t>
    </rPh>
    <phoneticPr fontId="42"/>
  </si>
  <si>
    <t>総表!D50</t>
    <phoneticPr fontId="41"/>
  </si>
  <si>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1"/>
  </si>
  <si>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2"/>
  </si>
  <si>
    <r>
      <t xml:space="preserve">撮影機材
</t>
    </r>
    <r>
      <rPr>
        <sz val="14"/>
        <rFont val="游ゴシック"/>
        <family val="3"/>
        <charset val="128"/>
        <scheme val="minor"/>
      </rPr>
      <t>（型番等）</t>
    </r>
    <rPh sb="0" eb="2">
      <t>サツエイ</t>
    </rPh>
    <rPh sb="2" eb="4">
      <t>キザイ</t>
    </rPh>
    <rPh sb="6" eb="9">
      <t>カタバントウ</t>
    </rPh>
    <phoneticPr fontId="9"/>
  </si>
  <si>
    <t>金額（千円）</t>
    <rPh sb="3" eb="4">
      <t>セン</t>
    </rPh>
    <rPh sb="4" eb="5">
      <t>エン</t>
    </rPh>
    <phoneticPr fontId="9"/>
  </si>
  <si>
    <t>課税事業者</t>
  </si>
  <si>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rPh sb="112" eb="114">
      <t>カイガイ</t>
    </rPh>
    <rPh sb="115" eb="117">
      <t>ダンタイ</t>
    </rPh>
    <rPh sb="118" eb="120">
      <t>バアイ</t>
    </rPh>
    <rPh sb="122" eb="124">
      <t>コクメイ</t>
    </rPh>
    <rPh sb="125" eb="127">
      <t>キサイ</t>
    </rPh>
    <phoneticPr fontId="9"/>
  </si>
  <si>
    <t>R6</t>
    <phoneticPr fontId="9"/>
  </si>
  <si>
    <t>総表!D47</t>
    <phoneticPr fontId="41"/>
  </si>
  <si>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・完成試写予定について、初号試写の予定を令和8年4月～令和9年3月の範囲で記入してください。</t>
    <phoneticPr fontId="11"/>
  </si>
  <si>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11"/>
  </si>
  <si>
    <t>≪他の助成事業等への応募状況（振興会や文化庁事業等との重複応募・助成には制限があります）≫</t>
    <phoneticPr fontId="11"/>
  </si>
  <si>
    <t>バリアフリー対応</t>
    <rPh sb="6" eb="8">
      <t>タイオウ</t>
    </rPh>
    <phoneticPr fontId="11"/>
  </si>
  <si>
    <t>ー</t>
  </si>
  <si>
    <t>バリアフリー字幕</t>
    <rPh sb="6" eb="8">
      <t>ジマク</t>
    </rPh>
    <phoneticPr fontId="11"/>
  </si>
  <si>
    <t>音声ガイド</t>
    <rPh sb="0" eb="2">
      <t>オンセイ</t>
    </rPh>
    <phoneticPr fontId="11"/>
  </si>
  <si>
    <t>　　④配信予定時期</t>
    <rPh sb="5" eb="9">
      <t>ヨテイジキ</t>
    </rPh>
    <phoneticPr fontId="11"/>
  </si>
  <si>
    <t>　　⑤配信会社</t>
    <rPh sb="5" eb="7">
      <t>カイシャ</t>
    </rPh>
    <phoneticPr fontId="11"/>
  </si>
  <si>
    <t>申請者</t>
    <rPh sb="0" eb="3">
      <t>シンセイシャ</t>
    </rPh>
    <phoneticPr fontId="42"/>
  </si>
  <si>
    <t>申請時期</t>
    <rPh sb="0" eb="4">
      <t>シンセイジキ</t>
    </rPh>
    <phoneticPr fontId="41"/>
  </si>
  <si>
    <t>申請状況</t>
    <rPh sb="0" eb="4">
      <t>シンセイジョウキョウ</t>
    </rPh>
    <phoneticPr fontId="42"/>
  </si>
  <si>
    <t>　令和　　　　　年　　　　　月</t>
    <rPh sb="1" eb="3">
      <t>レイワ</t>
    </rPh>
    <rPh sb="8" eb="9">
      <t>ネン</t>
    </rPh>
    <rPh sb="14" eb="15">
      <t>ガツ</t>
    </rPh>
    <phoneticPr fontId="41"/>
  </si>
  <si>
    <t>令和８年度文化芸術振興費補助金交付要望書チェック表</t>
    <rPh sb="0" eb="2">
      <t>レイワ</t>
    </rPh>
    <phoneticPr fontId="42"/>
  </si>
  <si>
    <t>完成時期　単年度：R8.4.1～R9.3.31</t>
    <rPh sb="0" eb="2">
      <t>カンセイ</t>
    </rPh>
    <rPh sb="2" eb="4">
      <t>ジキ</t>
    </rPh>
    <rPh sb="5" eb="8">
      <t>タンネンド</t>
    </rPh>
    <phoneticPr fontId="42"/>
  </si>
  <si>
    <t>完成形式：アニメーション技法を主として製作</t>
    <rPh sb="0" eb="2">
      <t>カンセイ</t>
    </rPh>
    <rPh sb="2" eb="4">
      <t>ケイシキ</t>
    </rPh>
    <rPh sb="15" eb="16">
      <t>シュ</t>
    </rPh>
    <phoneticPr fontId="42"/>
  </si>
  <si>
    <t>自己申告書</t>
    <rPh sb="0" eb="5">
      <t>ジコシンコクショ</t>
    </rPh>
    <phoneticPr fontId="42"/>
  </si>
  <si>
    <t>シノプシス</t>
    <phoneticPr fontId="42"/>
  </si>
  <si>
    <t>1 映画製作を主な目的とする団体</t>
    <rPh sb="2" eb="6">
      <t>エイガセイサク</t>
    </rPh>
    <rPh sb="7" eb="8">
      <t>オモ</t>
    </rPh>
    <rPh sb="9" eb="11">
      <t>モクテキ</t>
    </rPh>
    <rPh sb="14" eb="16">
      <t>ダンタイ</t>
    </rPh>
    <phoneticPr fontId="42"/>
  </si>
  <si>
    <t>2 法人格を有する団体</t>
    <phoneticPr fontId="41"/>
  </si>
  <si>
    <t>3 活動（映画）に出資する団体</t>
    <rPh sb="2" eb="4">
      <t>カツドウ</t>
    </rPh>
    <rPh sb="5" eb="7">
      <t>エイガ</t>
    </rPh>
    <rPh sb="9" eb="11">
      <t>シュッシ</t>
    </rPh>
    <phoneticPr fontId="41"/>
  </si>
  <si>
    <t>4 活動（映画）の著作権の全部または一部を有する団体</t>
    <rPh sb="2" eb="4">
      <t>カツドウ</t>
    </rPh>
    <rPh sb="5" eb="7">
      <t>エイガ</t>
    </rPh>
    <rPh sb="9" eb="12">
      <t>チョサクケン</t>
    </rPh>
    <rPh sb="13" eb="15">
      <t>ゼンブ</t>
    </rPh>
    <rPh sb="18" eb="20">
      <t>イチブ</t>
    </rPh>
    <phoneticPr fontId="41"/>
  </si>
  <si>
    <t>5 製作委員会を組織する場合、その中核団体</t>
    <rPh sb="2" eb="6">
      <t>セイサクイイン</t>
    </rPh>
    <rPh sb="6" eb="7">
      <t>カイ</t>
    </rPh>
    <rPh sb="8" eb="10">
      <t>ソシキ</t>
    </rPh>
    <rPh sb="12" eb="14">
      <t>バアイ</t>
    </rPh>
    <rPh sb="17" eb="19">
      <t>チュウカク</t>
    </rPh>
    <phoneticPr fontId="41"/>
  </si>
  <si>
    <t>映像資料　URL</t>
    <rPh sb="0" eb="2">
      <t>エイゾウ</t>
    </rPh>
    <rPh sb="2" eb="4">
      <t>シリョウ</t>
    </rPh>
    <phoneticPr fontId="42"/>
  </si>
  <si>
    <t>バリアフリー字幕・音声ガイド見積書（要望する場合）</t>
    <rPh sb="6" eb="8">
      <t>ジマク</t>
    </rPh>
    <rPh sb="9" eb="11">
      <t>オンセイ</t>
    </rPh>
    <rPh sb="14" eb="17">
      <t>ミツモリショ</t>
    </rPh>
    <rPh sb="18" eb="20">
      <t>ヨウボウ</t>
    </rPh>
    <rPh sb="22" eb="24">
      <t>バアイ</t>
    </rPh>
    <phoneticPr fontId="41"/>
  </si>
  <si>
    <t>絵コンテ　データ又は10部</t>
    <rPh sb="0" eb="1">
      <t>エ</t>
    </rPh>
    <rPh sb="8" eb="9">
      <t>マタ</t>
    </rPh>
    <rPh sb="12" eb="13">
      <t>ブ</t>
    </rPh>
    <phoneticPr fontId="42"/>
  </si>
  <si>
    <t>イメージボード等　データ又は10部</t>
    <rPh sb="7" eb="8">
      <t>トウ</t>
    </rPh>
    <rPh sb="12" eb="13">
      <t>マタ</t>
    </rPh>
    <rPh sb="16" eb="17">
      <t>ブ</t>
    </rPh>
    <phoneticPr fontId="42"/>
  </si>
  <si>
    <t>監督のポートフォリオ　データ又は10部（短編Ａ・Ｂのみ）</t>
    <rPh sb="0" eb="2">
      <t>カントク</t>
    </rPh>
    <rPh sb="14" eb="15">
      <t>マタ</t>
    </rPh>
    <rPh sb="18" eb="19">
      <t>ブ</t>
    </rPh>
    <rPh sb="20" eb="22">
      <t>タンペン</t>
    </rPh>
    <phoneticPr fontId="42"/>
  </si>
  <si>
    <t>自己申告書</t>
    <rPh sb="0" eb="2">
      <t>ジコ</t>
    </rPh>
    <rPh sb="2" eb="5">
      <t>シンコクショ</t>
    </rPh>
    <phoneticPr fontId="41"/>
  </si>
  <si>
    <t>ガイドライン申告書</t>
    <rPh sb="6" eb="9">
      <t>シンコクショ</t>
    </rPh>
    <phoneticPr fontId="41"/>
  </si>
  <si>
    <t>シナリオ　15部</t>
    <phoneticPr fontId="41"/>
  </si>
  <si>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11"/>
  </si>
  <si>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11"/>
  </si>
  <si>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11"/>
  </si>
  <si>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11"/>
  </si>
  <si>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1"/>
  </si>
  <si>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1"/>
  </si>
  <si>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</si>
  <si>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1"/>
  </si>
  <si>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1"/>
  </si>
  <si>
    <t>助成対象外経費</t>
    <phoneticPr fontId="12"/>
  </si>
  <si>
    <t>その他</t>
    <rPh sb="2" eb="3">
      <t>タ</t>
    </rPh>
    <phoneticPr fontId="12"/>
  </si>
  <si>
    <t>その他の助成対象外経費</t>
    <rPh sb="2" eb="3">
      <t>タ</t>
    </rPh>
    <rPh sb="4" eb="6">
      <t>ジョセイ</t>
    </rPh>
    <rPh sb="6" eb="11">
      <t>タイショウガイケイヒ</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</si>
  <si>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9"/>
  </si>
  <si>
    <t>決算期</t>
    <rPh sb="0" eb="3">
      <t>ケッサンキ</t>
    </rPh>
    <phoneticPr fontId="9"/>
  </si>
  <si>
    <t>R○年○月～
R□年□月</t>
  </si>
  <si>
    <t>助成金・補助金の額（千円）</t>
    <rPh sb="8" eb="9">
      <t>ガク</t>
    </rPh>
    <phoneticPr fontId="9"/>
  </si>
  <si>
    <t>R○年○月～
R□年□月</t>
    <phoneticPr fontId="10"/>
  </si>
  <si>
    <t>R○年○月～
R□年□月
（見込みでも可）</t>
    <phoneticPr fontId="9"/>
  </si>
  <si>
    <t>（団体代表者、経理担当者とは別の人物を記載してください）</t>
    <rPh sb="7" eb="9">
      <t>ケイリ</t>
    </rPh>
    <rPh sb="9" eb="12">
      <t>タントウシャ</t>
    </rPh>
    <rPh sb="14" eb="15">
      <t>ベツ</t>
    </rPh>
    <rPh sb="16" eb="18">
      <t>ジンブツ</t>
    </rPh>
    <rPh sb="19" eb="21">
      <t>キサイ</t>
    </rPh>
    <phoneticPr fontId="10"/>
  </si>
  <si>
    <t>総収入のうち補助金・助成金</t>
    <rPh sb="0" eb="3">
      <t>ソウシュウニュウ</t>
    </rPh>
    <rPh sb="6" eb="9">
      <t>ホジョキン</t>
    </rPh>
    <rPh sb="10" eb="13">
      <t>ジョセイキン</t>
    </rPh>
    <phoneticPr fontId="9"/>
  </si>
  <si>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2"/>
  </si>
  <si>
    <t>Ｐ．１５</t>
    <phoneticPr fontId="41"/>
  </si>
  <si>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2"/>
  </si>
  <si>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2"/>
  </si>
  <si>
    <t>Ｐ．９</t>
    <phoneticPr fontId="41"/>
  </si>
  <si>
    <t>Ｐ．１０</t>
    <phoneticPr fontId="41"/>
  </si>
  <si>
    <t>Ｐ．１１～１２</t>
    <phoneticPr fontId="41"/>
  </si>
  <si>
    <t>組織運営等に関する自己申告書</t>
    <rPh sb="0" eb="4">
      <t>ソシキウンエイ</t>
    </rPh>
    <rPh sb="4" eb="5">
      <t>トウ</t>
    </rPh>
    <rPh sb="6" eb="7">
      <t>カン</t>
    </rPh>
    <rPh sb="9" eb="14">
      <t>ジコシンコクショ</t>
    </rPh>
    <phoneticPr fontId="41"/>
  </si>
  <si>
    <t>団体名</t>
    <rPh sb="0" eb="2">
      <t>ダンタイ</t>
    </rPh>
    <rPh sb="2" eb="3">
      <t>メイ</t>
    </rPh>
    <phoneticPr fontId="41"/>
  </si>
  <si>
    <t>代表者役職名・氏名</t>
    <rPh sb="0" eb="3">
      <t>ダイヒョウシャ</t>
    </rPh>
    <rPh sb="3" eb="4">
      <t>ヤク</t>
    </rPh>
    <rPh sb="4" eb="6">
      <t>ショクメイ</t>
    </rPh>
    <rPh sb="7" eb="9">
      <t>シメイ</t>
    </rPh>
    <phoneticPr fontId="41"/>
  </si>
  <si>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1"/>
  </si>
  <si>
    <t>運営</t>
    <rPh sb="0" eb="2">
      <t>ウンエイ</t>
    </rPh>
    <phoneticPr fontId="42"/>
  </si>
  <si>
    <t>１．意思決定機関</t>
    <rPh sb="2" eb="4">
      <t>イシ</t>
    </rPh>
    <rPh sb="4" eb="6">
      <t>ケッテイ</t>
    </rPh>
    <rPh sb="6" eb="8">
      <t>キカン</t>
    </rPh>
    <phoneticPr fontId="41"/>
  </si>
  <si>
    <t>定款等</t>
    <rPh sb="0" eb="2">
      <t>テイカン</t>
    </rPh>
    <rPh sb="2" eb="3">
      <t>トウ</t>
    </rPh>
    <phoneticPr fontId="42"/>
  </si>
  <si>
    <t>〇定款等を適切に定めている。</t>
    <rPh sb="1" eb="3">
      <t>テイカン</t>
    </rPh>
    <rPh sb="3" eb="4">
      <t>トウ</t>
    </rPh>
    <rPh sb="5" eb="7">
      <t>テキセツ</t>
    </rPh>
    <rPh sb="8" eb="9">
      <t>サダ</t>
    </rPh>
    <phoneticPr fontId="41"/>
  </si>
  <si>
    <t>２．意思決定機関</t>
    <rPh sb="2" eb="4">
      <t>イシ</t>
    </rPh>
    <rPh sb="4" eb="6">
      <t>ケッテイ</t>
    </rPh>
    <rPh sb="6" eb="8">
      <t>キカン</t>
    </rPh>
    <phoneticPr fontId="41"/>
  </si>
  <si>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1"/>
  </si>
  <si>
    <t>○理事会等を定期的に開催している。</t>
    <rPh sb="6" eb="9">
      <t>テイキテキ</t>
    </rPh>
    <phoneticPr fontId="41"/>
  </si>
  <si>
    <t>○理事会等の議事録を作成している。</t>
    <phoneticPr fontId="41"/>
  </si>
  <si>
    <t>○事業計画及び収支予算並びに事業報告及び収支決算について理事会等の決議を経ている。</t>
    <phoneticPr fontId="41"/>
  </si>
  <si>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2"/>
  </si>
  <si>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2"/>
  </si>
  <si>
    <t>（「はい」の場合）配慮の具体的な内容</t>
    <rPh sb="6" eb="8">
      <t>バアイ</t>
    </rPh>
    <rPh sb="9" eb="11">
      <t>ハイリョ</t>
    </rPh>
    <rPh sb="12" eb="15">
      <t>グタイテキ</t>
    </rPh>
    <rPh sb="16" eb="18">
      <t>ナイヨウ</t>
    </rPh>
    <phoneticPr fontId="42"/>
  </si>
  <si>
    <t>３．運営事務</t>
    <rPh sb="2" eb="6">
      <t>ウンエイジム</t>
    </rPh>
    <phoneticPr fontId="41"/>
  </si>
  <si>
    <t>○経理責任者は明確になっている。</t>
    <phoneticPr fontId="41"/>
  </si>
  <si>
    <t xml:space="preserve">○現預金の出納責任者は明確になっている。 </t>
    <phoneticPr fontId="41"/>
  </si>
  <si>
    <t>○銀行印の管理責任者は明確になっている。</t>
    <phoneticPr fontId="41"/>
  </si>
  <si>
    <t>○事務の執行に当たっては、各担当者の権限と責任が明確になっている。</t>
    <rPh sb="1" eb="3">
      <t>ジム</t>
    </rPh>
    <rPh sb="4" eb="6">
      <t>シッコウ</t>
    </rPh>
    <phoneticPr fontId="41"/>
  </si>
  <si>
    <t>〇業者選定等に関する規程等を整備している。</t>
    <rPh sb="1" eb="5">
      <t>カイケイキテイ</t>
    </rPh>
    <rPh sb="5" eb="6">
      <t>トウ</t>
    </rPh>
    <rPh sb="7" eb="9">
      <t>セイビ</t>
    </rPh>
    <phoneticPr fontId="42"/>
  </si>
  <si>
    <t>（「はい」の場合）整備している規程等の具体的な内容</t>
    <rPh sb="9" eb="11">
      <t>セイビ</t>
    </rPh>
    <rPh sb="15" eb="17">
      <t>キテイ</t>
    </rPh>
    <rPh sb="17" eb="18">
      <t>トウ</t>
    </rPh>
    <rPh sb="19" eb="22">
      <t>グタイテキ</t>
    </rPh>
    <rPh sb="23" eb="25">
      <t>ナイヨウ</t>
    </rPh>
    <phoneticPr fontId="42"/>
  </si>
  <si>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1"/>
  </si>
  <si>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2"/>
  </si>
  <si>
    <t>※利益相反行為とは、複数の当事者がいる場合における、一方の利益となり、かつ他方の不利益となる行為を指す。</t>
    <rPh sb="46" eb="48">
      <t>コウイ</t>
    </rPh>
    <rPh sb="49" eb="50">
      <t>サ</t>
    </rPh>
    <phoneticPr fontId="42"/>
  </si>
  <si>
    <t>○手許現金有高は、定期的に出納担当者以外の者が出納簿と照合している。</t>
    <rPh sb="1" eb="3">
      <t>テモト</t>
    </rPh>
    <rPh sb="3" eb="5">
      <t>ゲンキン</t>
    </rPh>
    <rPh sb="5" eb="7">
      <t>アリタカ</t>
    </rPh>
    <rPh sb="23" eb="26">
      <t>スイトウボ</t>
    </rPh>
    <phoneticPr fontId="41"/>
  </si>
  <si>
    <t>○法人税や消費税、源泉所得税等で必要な申告義務を適切に実施している。</t>
    <phoneticPr fontId="41"/>
  </si>
  <si>
    <t>財務</t>
    <rPh sb="0" eb="2">
      <t>ザイム</t>
    </rPh>
    <phoneticPr fontId="42"/>
  </si>
  <si>
    <t>４．財務諸表等</t>
    <rPh sb="2" eb="6">
      <t>ザイムショヒョウ</t>
    </rPh>
    <rPh sb="6" eb="7">
      <t>トウ</t>
    </rPh>
    <phoneticPr fontId="41"/>
  </si>
  <si>
    <t xml:space="preserve">○会計帳簿（仕訳帳・総勘定元帳等）を作成している。 </t>
    <phoneticPr fontId="41"/>
  </si>
  <si>
    <t>○財務諸表（貸借対照表・損益計算書等）を作成している。</t>
    <rPh sb="1" eb="5">
      <t>ザイムショヒョウ</t>
    </rPh>
    <phoneticPr fontId="41"/>
  </si>
  <si>
    <t>○財務諸表（貸借対照表・損益計算書等）を公表している。</t>
    <phoneticPr fontId="41"/>
  </si>
  <si>
    <t>※本項目における「公表」とは、ウェブサイトに掲載していること、もしくは事務所に備え付け一般からの要望があれば常に閲覧できる状態にしていることを指す。</t>
    <phoneticPr fontId="42"/>
  </si>
  <si>
    <t>５．監査</t>
    <rPh sb="2" eb="4">
      <t>カンサ</t>
    </rPh>
    <phoneticPr fontId="41"/>
  </si>
  <si>
    <t>〇監事・監査役等による会計監査またはこれに準じた内部監査を実施している。</t>
    <phoneticPr fontId="42"/>
  </si>
  <si>
    <t>　（「はい」の場合は当てはまるものにチェック）</t>
    <phoneticPr fontId="41"/>
  </si>
  <si>
    <t>　　外部監査（監査法人、公認会計士による会計監査）</t>
    <rPh sb="20" eb="22">
      <t>カイケイ</t>
    </rPh>
    <rPh sb="22" eb="24">
      <t>カンサ</t>
    </rPh>
    <phoneticPr fontId="42"/>
  </si>
  <si>
    <t>　　内部監査（監事監査、監査役監査による会計監査）</t>
    <rPh sb="20" eb="22">
      <t>カイケイ</t>
    </rPh>
    <rPh sb="22" eb="24">
      <t>カンサ</t>
    </rPh>
    <phoneticPr fontId="42"/>
  </si>
  <si>
    <t>　　内部監査に準じた監査</t>
    <phoneticPr fontId="42"/>
  </si>
  <si>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2"/>
  </si>
  <si>
    <t>①　監査法人による外部監査を受けている場合</t>
    <rPh sb="2" eb="4">
      <t>カンサ</t>
    </rPh>
    <rPh sb="4" eb="6">
      <t>ホウジン</t>
    </rPh>
    <rPh sb="9" eb="11">
      <t>ガイブ</t>
    </rPh>
    <rPh sb="11" eb="13">
      <t>カンサ</t>
    </rPh>
    <rPh sb="14" eb="15">
      <t>ウ</t>
    </rPh>
    <rPh sb="19" eb="21">
      <t>バアイ</t>
    </rPh>
    <phoneticPr fontId="42"/>
  </si>
  <si>
    <t>監査法人の名称</t>
    <phoneticPr fontId="42"/>
  </si>
  <si>
    <t>直近の外部監査報告書の提出日</t>
    <rPh sb="0" eb="2">
      <t>チョッキン</t>
    </rPh>
    <rPh sb="3" eb="7">
      <t>ガイブカンサ</t>
    </rPh>
    <rPh sb="7" eb="10">
      <t>ホウコクショ</t>
    </rPh>
    <rPh sb="11" eb="13">
      <t>テイシュツ</t>
    </rPh>
    <rPh sb="13" eb="14">
      <t>ビ</t>
    </rPh>
    <phoneticPr fontId="42"/>
  </si>
  <si>
    <t>令和　年　月　日</t>
    <rPh sb="0" eb="2">
      <t>レイワ</t>
    </rPh>
    <phoneticPr fontId="42"/>
  </si>
  <si>
    <t>②　公認会計士による外部監査を受けている場合</t>
    <rPh sb="2" eb="7">
      <t>コウニンカイケイシ</t>
    </rPh>
    <rPh sb="10" eb="12">
      <t>ガイブ</t>
    </rPh>
    <rPh sb="12" eb="14">
      <t>カンサ</t>
    </rPh>
    <rPh sb="15" eb="16">
      <t>ウ</t>
    </rPh>
    <rPh sb="20" eb="22">
      <t>バアイ</t>
    </rPh>
    <phoneticPr fontId="42"/>
  </si>
  <si>
    <t>公認会計士の氏名</t>
    <rPh sb="0" eb="5">
      <t>コウニンカイケイシ</t>
    </rPh>
    <rPh sb="6" eb="8">
      <t>シメイ</t>
    </rPh>
    <phoneticPr fontId="42"/>
  </si>
  <si>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2"/>
  </si>
  <si>
    <t>③　内部監査に準じた監査の具体的内容</t>
    <rPh sb="2" eb="6">
      <t>ナイブカンサ</t>
    </rPh>
    <rPh sb="7" eb="8">
      <t>ジュン</t>
    </rPh>
    <rPh sb="10" eb="12">
      <t>カンサ</t>
    </rPh>
    <rPh sb="13" eb="16">
      <t>グタイテキ</t>
    </rPh>
    <rPh sb="16" eb="18">
      <t>ナイヨウ</t>
    </rPh>
    <phoneticPr fontId="42"/>
  </si>
  <si>
    <t xml:space="preserve">○監事等による監査報告書を作成している。 </t>
    <phoneticPr fontId="41"/>
  </si>
  <si>
    <t>活動環境</t>
    <rPh sb="0" eb="4">
      <t>カツドウカンキョウ</t>
    </rPh>
    <phoneticPr fontId="42"/>
  </si>
  <si>
    <t>６．労務管理・契約状況</t>
    <rPh sb="2" eb="6">
      <t>ロウムカンリ</t>
    </rPh>
    <rPh sb="7" eb="11">
      <t>ケイヤクジョウキョウ</t>
    </rPh>
    <phoneticPr fontId="41"/>
  </si>
  <si>
    <t>〇団体として出演者・スタッフ等の雇用を行っている。</t>
    <rPh sb="1" eb="3">
      <t>ダンタイ</t>
    </rPh>
    <rPh sb="6" eb="9">
      <t>シュツエンシャ</t>
    </rPh>
    <rPh sb="14" eb="15">
      <t>トウ</t>
    </rPh>
    <rPh sb="16" eb="18">
      <t>コヨウ</t>
    </rPh>
    <rPh sb="19" eb="20">
      <t>オコナ</t>
    </rPh>
    <phoneticPr fontId="41"/>
  </si>
  <si>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1"/>
  </si>
  <si>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1"/>
  </si>
  <si>
    <t>〇2024年11月1日に施行された「フリーランス・事業者間取引適正化等法」を遵守していますか。</t>
    <phoneticPr fontId="42"/>
  </si>
  <si>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1"/>
  </si>
  <si>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1"/>
  </si>
  <si>
    <t>・書面等により取引条件を事前に明示している。</t>
    <phoneticPr fontId="41"/>
  </si>
  <si>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2"/>
  </si>
  <si>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2"/>
  </si>
  <si>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2"/>
  </si>
  <si>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2"/>
  </si>
  <si>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2"/>
  </si>
  <si>
    <t>・育児や介護などと業務の両立に配慮している。</t>
    <rPh sb="1" eb="3">
      <t>イクジ</t>
    </rPh>
    <rPh sb="4" eb="6">
      <t>カイゴ</t>
    </rPh>
    <rPh sb="9" eb="11">
      <t>ギョウム</t>
    </rPh>
    <rPh sb="12" eb="14">
      <t>リョウリツ</t>
    </rPh>
    <rPh sb="15" eb="17">
      <t>ハイリョ</t>
    </rPh>
    <phoneticPr fontId="42"/>
  </si>
  <si>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2"/>
  </si>
  <si>
    <t>団体内部 雇用契約状況について</t>
    <rPh sb="0" eb="2">
      <t>ダンタイ</t>
    </rPh>
    <rPh sb="2" eb="4">
      <t>ナイブ</t>
    </rPh>
    <rPh sb="5" eb="7">
      <t>コヨウ</t>
    </rPh>
    <rPh sb="7" eb="9">
      <t>ケイヤク</t>
    </rPh>
    <rPh sb="9" eb="11">
      <t>ジョウキョウ</t>
    </rPh>
    <phoneticPr fontId="41"/>
  </si>
  <si>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1"/>
  </si>
  <si>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1"/>
  </si>
  <si>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2"/>
  </si>
  <si>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2"/>
  </si>
  <si>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1"/>
  </si>
  <si>
    <t>その他の場合には具体的方法を記入→</t>
    <rPh sb="2" eb="3">
      <t>タ</t>
    </rPh>
    <rPh sb="4" eb="6">
      <t>バアイ</t>
    </rPh>
    <rPh sb="8" eb="11">
      <t>グタイテキ</t>
    </rPh>
    <rPh sb="11" eb="13">
      <t>ホウホウ</t>
    </rPh>
    <rPh sb="14" eb="16">
      <t>キニュウ</t>
    </rPh>
    <phoneticPr fontId="41"/>
  </si>
  <si>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1"/>
  </si>
  <si>
    <t>　※報酬（賃金）は通貨で、直接全額を、毎月１回以上、一定の期日を定め、最低賃金以上にて、支払う必要があります。</t>
    <phoneticPr fontId="42"/>
  </si>
  <si>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1"/>
  </si>
  <si>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1"/>
  </si>
  <si>
    <t>　※加入義務を有する有給職員を雇用していない場合等については、「なし」を選択してください。</t>
    <phoneticPr fontId="42"/>
  </si>
  <si>
    <t>○雇用者を労働保険（労災保険、雇用保険）に加入させている。</t>
    <rPh sb="1" eb="4">
      <t>コヨウシャ</t>
    </rPh>
    <rPh sb="10" eb="14">
      <t>ロウサイホケン</t>
    </rPh>
    <rPh sb="15" eb="19">
      <t>コヨウホケン</t>
    </rPh>
    <phoneticPr fontId="41"/>
  </si>
  <si>
    <t>外部との取引</t>
    <rPh sb="0" eb="2">
      <t>ガイブ</t>
    </rPh>
    <rPh sb="4" eb="6">
      <t>トリヒキ</t>
    </rPh>
    <phoneticPr fontId="42"/>
  </si>
  <si>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2"/>
  </si>
  <si>
    <t>　（「はい」の場合は以下の当てはまるものにチェック）</t>
    <rPh sb="10" eb="12">
      <t>イカ</t>
    </rPh>
    <phoneticPr fontId="41"/>
  </si>
  <si>
    <t>①契約を行う相手方</t>
    <rPh sb="1" eb="3">
      <t>ケイヤク</t>
    </rPh>
    <rPh sb="4" eb="5">
      <t>オコナ</t>
    </rPh>
    <rPh sb="6" eb="9">
      <t>アイテカタ</t>
    </rPh>
    <phoneticPr fontId="42"/>
  </si>
  <si>
    <t>出演者</t>
    <rPh sb="0" eb="3">
      <t>シュツエンシャ</t>
    </rPh>
    <phoneticPr fontId="41"/>
  </si>
  <si>
    <t>スタッフ</t>
    <phoneticPr fontId="42"/>
  </si>
  <si>
    <t>外部業者</t>
    <rPh sb="0" eb="4">
      <t>ガイブギョウシャ</t>
    </rPh>
    <phoneticPr fontId="42"/>
  </si>
  <si>
    <t>その他</t>
    <rPh sb="2" eb="3">
      <t>タ</t>
    </rPh>
    <phoneticPr fontId="42"/>
  </si>
  <si>
    <t>（　　　　　　　　　　　　　　　）</t>
    <phoneticPr fontId="42"/>
  </si>
  <si>
    <t>②契約方法</t>
    <rPh sb="1" eb="3">
      <t>ケイヤク</t>
    </rPh>
    <rPh sb="3" eb="5">
      <t>ホウホウ</t>
    </rPh>
    <phoneticPr fontId="42"/>
  </si>
  <si>
    <t>契約書</t>
    <rPh sb="0" eb="3">
      <t>ケイヤクショ</t>
    </rPh>
    <phoneticPr fontId="41"/>
  </si>
  <si>
    <t>メール</t>
    <phoneticPr fontId="42"/>
  </si>
  <si>
    <t>（　　　　　　　　　　　　　　　　　　　　　　）</t>
    <phoneticPr fontId="42"/>
  </si>
  <si>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2"/>
  </si>
  <si>
    <t>　（「はい」の場合は以下の当てはまるもの全てにチェック）</t>
    <rPh sb="10" eb="12">
      <t>イカ</t>
    </rPh>
    <rPh sb="20" eb="21">
      <t>スベ</t>
    </rPh>
    <phoneticPr fontId="41"/>
  </si>
  <si>
    <t xml:space="preserve"> 　  給与　　　  出演料　　　  稽古料　　　　報酬等（　　　　　　　　　　　　　　　　　　　　　　　　）</t>
    <rPh sb="4" eb="6">
      <t>キュウヨ</t>
    </rPh>
    <rPh sb="11" eb="13">
      <t>シュツエン</t>
    </rPh>
    <rPh sb="13" eb="14">
      <t>リョウ</t>
    </rPh>
    <rPh sb="19" eb="22">
      <t>ケイコリョウ</t>
    </rPh>
    <rPh sb="26" eb="29">
      <t>ホウシュウトウ</t>
    </rPh>
    <phoneticPr fontId="41"/>
  </si>
  <si>
    <t>ハラスメント防止対策　</t>
    <rPh sb="6" eb="10">
      <t>ボウシタイサク</t>
    </rPh>
    <phoneticPr fontId="41"/>
  </si>
  <si>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2"/>
  </si>
  <si>
    <t>（「はい」の場合）具体的な内容について記入してください。</t>
    <rPh sb="9" eb="11">
      <t>グタイ</t>
    </rPh>
    <rPh sb="11" eb="12">
      <t>テキ</t>
    </rPh>
    <rPh sb="13" eb="15">
      <t>ナイヨウ</t>
    </rPh>
    <rPh sb="19" eb="21">
      <t>キニュウ</t>
    </rPh>
    <phoneticPr fontId="42"/>
  </si>
  <si>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1"/>
  </si>
  <si>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1"/>
  </si>
  <si>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1"/>
  </si>
  <si>
    <t>安全管理（事故防止）対策　</t>
    <rPh sb="0" eb="2">
      <t>アンゼン</t>
    </rPh>
    <rPh sb="2" eb="4">
      <t>カンリ</t>
    </rPh>
    <rPh sb="5" eb="7">
      <t>ジコ</t>
    </rPh>
    <rPh sb="7" eb="9">
      <t>ボウシ</t>
    </rPh>
    <rPh sb="10" eb="12">
      <t>タイサク</t>
    </rPh>
    <phoneticPr fontId="41"/>
  </si>
  <si>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1"/>
  </si>
  <si>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2"/>
  </si>
  <si>
    <t>令和8年度　文化芸術振興費補助金による助成金交付要望書</t>
    <phoneticPr fontId="42"/>
  </si>
  <si>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1"/>
  </si>
  <si>
    <t>有</t>
    <rPh sb="0" eb="1">
      <t>ア</t>
    </rPh>
    <phoneticPr fontId="9"/>
  </si>
  <si>
    <t>無</t>
    <rPh sb="0" eb="1">
      <t>ナ</t>
    </rPh>
    <phoneticPr fontId="9"/>
  </si>
  <si>
    <t>団体情報</t>
    <rPh sb="0" eb="2">
      <t>ダンタイ</t>
    </rPh>
    <rPh sb="2" eb="4">
      <t>ジョウホウ</t>
    </rPh>
    <phoneticPr fontId="9"/>
  </si>
  <si>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9"/>
  </si>
  <si>
    <t>要望内容</t>
    <rPh sb="0" eb="2">
      <t>ヨウボウ</t>
    </rPh>
    <rPh sb="2" eb="4">
      <t>ナイヨウ</t>
    </rPh>
    <phoneticPr fontId="9"/>
  </si>
  <si>
    <t>作品名（フリガナ）</t>
    <rPh sb="0" eb="1">
      <t>サク</t>
    </rPh>
    <rPh sb="1" eb="2">
      <t>ヒン</t>
    </rPh>
    <rPh sb="2" eb="3">
      <t>ナ</t>
    </rPh>
    <phoneticPr fontId="9"/>
  </si>
  <si>
    <t>作　品　名</t>
    <rPh sb="0" eb="1">
      <t>サク</t>
    </rPh>
    <rPh sb="2" eb="3">
      <t>ヒン</t>
    </rPh>
    <rPh sb="4" eb="5">
      <t>ナ</t>
    </rPh>
    <phoneticPr fontId="9"/>
  </si>
  <si>
    <t>・交付を受けようとする助成金の額、バリアフリー字幕制作費、音声ガイド制作費は自動計算されます。</t>
    <rPh sb="1" eb="3">
      <t>コウフ</t>
    </rPh>
    <rPh sb="4" eb="5">
      <t>ウ</t>
    </rPh>
    <rPh sb="11" eb="14">
      <t>ジョセイキン</t>
    </rPh>
    <rPh sb="15" eb="16">
      <t>ガク</t>
    </rPh>
    <rPh sb="38" eb="40">
      <t>ジドウ</t>
    </rPh>
    <rPh sb="40" eb="42">
      <t>ケイサン</t>
    </rPh>
    <phoneticPr fontId="9"/>
  </si>
  <si>
    <t>収支予算（千円）</t>
    <rPh sb="0" eb="2">
      <t>シュウシ</t>
    </rPh>
    <rPh sb="2" eb="4">
      <t>ヨサン</t>
    </rPh>
    <rPh sb="5" eb="7">
      <t>センエン</t>
    </rPh>
    <phoneticPr fontId="9"/>
  </si>
  <si>
    <t>助成対象経費（A）</t>
    <rPh sb="0" eb="2">
      <t>ジョセイ</t>
    </rPh>
    <phoneticPr fontId="9"/>
  </si>
  <si>
    <t>助成金算定経費</t>
    <rPh sb="0" eb="7">
      <t>ジョセイキンサンテイケイヒ</t>
    </rPh>
    <phoneticPr fontId="9"/>
  </si>
  <si>
    <t>助成対象外経費</t>
    <rPh sb="0" eb="2">
      <t>ジョセイ</t>
    </rPh>
    <phoneticPr fontId="9"/>
  </si>
  <si>
    <t>R8.10.1～R9.3.31に
支払いが完了する経費</t>
    <rPh sb="17" eb="19">
      <t>シハラ</t>
    </rPh>
    <rPh sb="21" eb="23">
      <t>カンリョウ</t>
    </rPh>
    <rPh sb="25" eb="27">
      <t>ケイヒ</t>
    </rPh>
    <phoneticPr fontId="9"/>
  </si>
  <si>
    <t>交付を受けようとする
助成金の額合計</t>
    <phoneticPr fontId="41"/>
  </si>
  <si>
    <t>≪記録映画：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rPh sb="1" eb="5">
      <t>キロクエイガ</t>
    </rPh>
    <phoneticPr fontId="11"/>
  </si>
  <si>
    <t>左記のうちR8.10.1～R9.3.31の期間内に支払う金額
（円／税込）</t>
    <rPh sb="0" eb="2">
      <t>サキ</t>
    </rPh>
    <rPh sb="21" eb="24">
      <t>キカンナイ</t>
    </rPh>
    <rPh sb="25" eb="27">
      <t>シハラ</t>
    </rPh>
    <rPh sb="28" eb="30">
      <t>キンガク</t>
    </rPh>
    <phoneticPr fontId="9"/>
  </si>
  <si>
    <t>左記のうちR8.10.1～R9.3.31に
支払いが完了する経費</t>
    <rPh sb="0" eb="2">
      <t>サキ</t>
    </rPh>
    <rPh sb="22" eb="24">
      <t>シハラ</t>
    </rPh>
    <rPh sb="26" eb="28">
      <t>カンリョウ</t>
    </rPh>
    <rPh sb="30" eb="32">
      <t>ケイヒ</t>
    </rPh>
    <phoneticPr fontId="9"/>
  </si>
  <si>
    <t>単年度助成
第２回募集</t>
    <rPh sb="0" eb="3">
      <t>タンネンド</t>
    </rPh>
    <rPh sb="3" eb="5">
      <t>ジョセイ</t>
    </rPh>
    <rPh sb="9" eb="11">
      <t>ボシュウ</t>
    </rPh>
    <phoneticPr fontId="16"/>
  </si>
  <si>
    <t>左記金額のうち
R8.10.1～
R9.3.31の期間に
支払う額（税込／円）</t>
    <rPh sb="0" eb="2">
      <t>サキ</t>
    </rPh>
    <rPh sb="2" eb="4">
      <t>キンガク</t>
    </rPh>
    <rPh sb="25" eb="27">
      <t>キカン</t>
    </rPh>
    <rPh sb="29" eb="31">
      <t>シハラ</t>
    </rPh>
    <rPh sb="32" eb="33">
      <t>ガク</t>
    </rPh>
    <rPh sb="34" eb="36">
      <t>ゼイコ</t>
    </rPh>
    <rPh sb="37" eb="38">
      <t>エン</t>
    </rPh>
    <phoneticPr fontId="16"/>
  </si>
  <si>
    <t>単年度助成
第２回募集</t>
    <phoneticPr fontId="15"/>
  </si>
  <si>
    <t>様式第1号（第3条関係）
【総表】</t>
    <phoneticPr fontId="9"/>
  </si>
  <si>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9"/>
  </si>
  <si>
    <t>・日付は応募提出期限内で入力してください。</t>
    <phoneticPr fontId="9"/>
  </si>
  <si>
    <r>
      <rPr>
        <b/>
        <sz val="12"/>
        <color rgb="FFFF0000"/>
        <rFont val="游ゴシック"/>
        <family val="3"/>
        <charset val="128"/>
        <scheme val="minor"/>
      </rPr>
      <t>・応募する活動が「単年度助成」で間違いがないかどうかを確認してください。</t>
    </r>
    <r>
      <rPr>
        <b/>
        <sz val="12"/>
        <color theme="8" tint="-0.499984740745262"/>
        <rFont val="游ゴシック"/>
        <family val="3"/>
        <charset val="128"/>
        <scheme val="minor"/>
      </rPr>
      <t xml:space="preserve">
　（2か年度助成の場合はホームページから2か年度用の様式をダウンロードしてください。）</t>
    </r>
    <rPh sb="9" eb="14">
      <t>タンネンドジョセイ</t>
    </rPh>
    <rPh sb="16" eb="18">
      <t>マチガ</t>
    </rPh>
    <rPh sb="27" eb="29">
      <t>カクニン</t>
    </rPh>
    <rPh sb="41" eb="45">
      <t>ネンドジョセイ</t>
    </rPh>
    <rPh sb="46" eb="48">
      <t>バアイ</t>
    </rPh>
    <rPh sb="59" eb="61">
      <t>ネンド</t>
    </rPh>
    <rPh sb="61" eb="62">
      <t>ヨウ</t>
    </rPh>
    <rPh sb="63" eb="65">
      <t>ヨウシキ</t>
    </rPh>
    <phoneticPr fontId="9"/>
  </si>
  <si>
    <t>・応募する活動区分をプルダウンメニューから選択してください。</t>
    <rPh sb="21" eb="23">
      <t>センタク</t>
    </rPh>
    <phoneticPr fontId="9"/>
  </si>
  <si>
    <t>・作品名とフリガナを記入してください。
　「　」は作品名に含まれる場合を除き、不要です。
　要望時点で仮題の場合は作品名の後に（仮題）を付けてください。</t>
    <rPh sb="46" eb="48">
      <t>ヨウボウ</t>
    </rPh>
    <rPh sb="48" eb="50">
      <t>ジテン</t>
    </rPh>
    <phoneticPr fontId="9"/>
  </si>
  <si>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9"/>
  </si>
  <si>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9"/>
  </si>
  <si>
    <r>
      <t>交付を受けようとする
助成金の額</t>
    </r>
    <r>
      <rPr>
        <sz val="11"/>
        <rFont val="游ゴシック"/>
        <family val="3"/>
        <charset val="128"/>
      </rPr>
      <t>（本体事業費）</t>
    </r>
    <rPh sb="0" eb="2">
      <t>コウフ</t>
    </rPh>
    <rPh sb="3" eb="4">
      <t>ウ</t>
    </rPh>
    <rPh sb="11" eb="14">
      <t>ジョセイキン</t>
    </rPh>
    <rPh sb="15" eb="16">
      <t>ガク</t>
    </rPh>
    <rPh sb="17" eb="19">
      <t>ホンタイ</t>
    </rPh>
    <rPh sb="19" eb="22">
      <t>ジギョウヒ</t>
    </rPh>
    <phoneticPr fontId="9"/>
  </si>
  <si>
    <t>バリアフリー
字幕制作費</t>
    <rPh sb="7" eb="9">
      <t>ジマク</t>
    </rPh>
    <rPh sb="9" eb="12">
      <t>セイサクヒ</t>
    </rPh>
    <phoneticPr fontId="9"/>
  </si>
  <si>
    <t>令和８年度　文化芸術振興費補助金による 助成金交付要望書
（日本映画製作支援事業　第２回募集分）</t>
    <rPh sb="30" eb="32">
      <t>ニホン</t>
    </rPh>
    <rPh sb="32" eb="36">
      <t>エイガセイサク</t>
    </rPh>
    <rPh sb="36" eb="38">
      <t>シエン</t>
    </rPh>
    <rPh sb="38" eb="40">
      <t>ジギョウ</t>
    </rPh>
    <phoneticPr fontId="9"/>
  </si>
  <si>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・「金額」欄には総額を記入し、そのうちR8.10.1～R9.3.31に支払う金額を「左記のうちR8.10.1～R9.3.31に支払う金額」欄に記入してください。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1" eb="223">
      <t>キンガク</t>
    </rPh>
    <rPh sb="225" eb="227">
      <t>サキ</t>
    </rPh>
    <rPh sb="246" eb="248">
      <t>シハラ</t>
    </rPh>
    <rPh sb="249" eb="251">
      <t>キンガク</t>
    </rPh>
    <rPh sb="252" eb="253">
      <t>ラン</t>
    </rPh>
    <rPh sb="254" eb="256">
      <t>キニュウ</t>
    </rPh>
    <phoneticPr fontId="12"/>
  </si>
  <si>
    <t>映像資料の着目点</t>
    <rPh sb="0" eb="4">
      <t>エイゾウシリョウ</t>
    </rPh>
    <rPh sb="5" eb="8">
      <t>チャクモクテン</t>
    </rPh>
    <phoneticPr fontId="11"/>
  </si>
  <si>
    <r>
      <t>映像資料等の掲出場所　※</t>
    </r>
    <r>
      <rPr>
        <b/>
        <u/>
        <sz val="14"/>
        <color rgb="FFFF0000"/>
        <rFont val="游ゴシック"/>
        <family val="3"/>
        <charset val="128"/>
        <scheme val="minor"/>
      </rPr>
      <t>記録映画、アニメーション映画（絵コンテ等をデータ提出する場合）に応募するときは</t>
    </r>
    <r>
      <rPr>
        <b/>
        <sz val="14"/>
        <rFont val="游ゴシック"/>
        <family val="3"/>
        <charset val="128"/>
        <scheme val="minor"/>
      </rPr>
      <t>記載してください。</t>
    </r>
    <rPh sb="0" eb="4">
      <t>エイゾウシリョウ</t>
    </rPh>
    <rPh sb="4" eb="5">
      <t>トウ</t>
    </rPh>
    <rPh sb="6" eb="10">
      <t>ケイシュツバショ</t>
    </rPh>
    <rPh sb="12" eb="16">
      <t>キロクエイガ</t>
    </rPh>
    <rPh sb="24" eb="26">
      <t>エイガ</t>
    </rPh>
    <rPh sb="27" eb="28">
      <t>エ</t>
    </rPh>
    <rPh sb="31" eb="32">
      <t>トウ</t>
    </rPh>
    <rPh sb="36" eb="38">
      <t>テイシュツ</t>
    </rPh>
    <rPh sb="40" eb="42">
      <t>バアイ</t>
    </rPh>
    <rPh sb="44" eb="46">
      <t>オウボ</t>
    </rPh>
    <rPh sb="51" eb="53">
      <t>キサイ</t>
    </rPh>
    <phoneticPr fontId="11"/>
  </si>
  <si>
    <t>※記録映画、アニメーション映画（絵コンテ等をデータ提出する場合）に応募するときは記載してください。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rPh sb="13" eb="15">
      <t>エイガ</t>
    </rPh>
    <rPh sb="16" eb="17">
      <t>エ</t>
    </rPh>
    <rPh sb="20" eb="21">
      <t>トウ</t>
    </rPh>
    <rPh sb="64" eb="65">
      <t>トウ</t>
    </rPh>
    <rPh sb="75" eb="77">
      <t>ドウガ</t>
    </rPh>
    <rPh sb="77" eb="79">
      <t>エツラン</t>
    </rPh>
    <rPh sb="88" eb="90">
      <t>リヨウ</t>
    </rPh>
    <rPh sb="100" eb="102">
      <t>エツラン</t>
    </rPh>
    <rPh sb="115" eb="117">
      <t>ゲンテイ</t>
    </rPh>
    <rPh sb="117" eb="119">
      <t>コウカイ</t>
    </rPh>
    <rPh sb="120" eb="122">
      <t>ジョウタイ</t>
    </rPh>
    <rPh sb="140" eb="142">
      <t>ドウガ</t>
    </rPh>
    <rPh sb="156" eb="158">
      <t>ヘンコウ</t>
    </rPh>
    <rPh sb="159" eb="161">
      <t>サクジョ</t>
    </rPh>
    <rPh sb="185" eb="186">
      <t>トウ</t>
    </rPh>
    <rPh sb="199" eb="201">
      <t>キニュウ</t>
    </rPh>
    <phoneticPr fontId="11"/>
  </si>
  <si>
    <t>≪記録映画のみ記載。製作のどの時点の映像なのか、過去作品であればどの部分が応募作品と関連するのか、提出の意図などを記載してください。≫</t>
    <rPh sb="1" eb="5">
      <t>キロクエイガ</t>
    </rPh>
    <rPh sb="7" eb="9">
      <t>キサイ</t>
    </rPh>
    <phoneticPr fontId="11"/>
  </si>
  <si>
    <t>　令和　　年　　月</t>
    <phoneticPr fontId="41"/>
  </si>
  <si>
    <t>申請時期</t>
    <phoneticPr fontId="41"/>
  </si>
  <si>
    <t>総表!J50</t>
    <phoneticPr fontId="41"/>
  </si>
  <si>
    <t>≪映像資料等の掲出場所≫</t>
    <rPh sb="1" eb="5">
      <t>エイゾウシリョウ</t>
    </rPh>
    <rPh sb="5" eb="6">
      <t>トウ</t>
    </rPh>
    <rPh sb="7" eb="11">
      <t>ケイシュツバショ</t>
    </rPh>
    <phoneticPr fontId="11"/>
  </si>
  <si>
    <t>非表示行</t>
    <rPh sb="0" eb="3">
      <t>ヒヒョウジ</t>
    </rPh>
    <rPh sb="3" eb="4">
      <t>ギョウ</t>
    </rPh>
    <phoneticPr fontId="41"/>
  </si>
  <si>
    <t>プルダウンから選択してください。</t>
  </si>
  <si>
    <t>【劇映画のみ】映適による認定を受けた場合の助成金の額（本体事業費）</t>
    <rPh sb="7" eb="8">
      <t>エイ</t>
    </rPh>
    <rPh sb="8" eb="9">
      <t>テキ</t>
    </rPh>
    <rPh sb="12" eb="14">
      <t>ニンテイ</t>
    </rPh>
    <rPh sb="15" eb="16">
      <t>ウ</t>
    </rPh>
    <rPh sb="18" eb="20">
      <t>バアイ</t>
    </rPh>
    <rPh sb="21" eb="24">
      <t>ジョセイキン</t>
    </rPh>
    <rPh sb="25" eb="26">
      <t>ガク</t>
    </rPh>
    <phoneticPr fontId="9"/>
  </si>
  <si>
    <t>映適申請の有無</t>
    <phoneticPr fontId="41"/>
  </si>
  <si>
    <t>【劇映画のみ】</t>
    <phoneticPr fontId="41"/>
  </si>
  <si>
    <t>Ｐ．３６～３８</t>
    <phoneticPr fontId="41"/>
  </si>
  <si>
    <t>Ｐ．１６</t>
    <phoneticPr fontId="41"/>
  </si>
  <si>
    <t>Ｐ．２４</t>
    <phoneticPr fontId="41"/>
  </si>
  <si>
    <t>法人格を有する団体であること。（非営利法人を含む）
　※要望書に代表者氏名を記載する際は、旧姓を使用できます。</t>
    <rPh sb="16" eb="21">
      <t>ヒエイリホウジン</t>
    </rPh>
    <rPh sb="22" eb="23">
      <t>フク</t>
    </rPh>
    <phoneticPr fontId="41"/>
  </si>
  <si>
    <t>R5
以前</t>
    <rPh sb="3" eb="5">
      <t>イゼン</t>
    </rPh>
    <phoneticPr fontId="9"/>
  </si>
  <si>
    <t>R7</t>
    <phoneticPr fontId="9"/>
  </si>
  <si>
    <t>R8
（見込みでも可）</t>
    <phoneticPr fontId="9"/>
  </si>
  <si>
    <t>・映画以外も含めた令和5年度～令和7年度の団体の総収入・総支出等を記入してください｡</t>
    <rPh sb="9" eb="11">
      <t>レイワ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</si>
</sst>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1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ゴシック"/>
      <family val="3"/>
      <charset val="128"/>
    </font>
    <font>
      <b/>
      <sz val="12"/>
      <color rgb="FFFF0000"/>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4"/>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
      <sz val="14"/>
      <color theme="1"/>
      <name val="游ゴシック"/>
      <family val="3"/>
      <charset val="128"/>
    </font>
    <font>
      <b/>
      <sz val="12"/>
      <color theme="1"/>
      <name val="游ゴシック"/>
      <family val="3"/>
      <charset val="128"/>
      <scheme val="minor"/>
    </font>
  </fonts>
  <fills count="20">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5" tint="0.79998168889431442"/>
        <bgColor indexed="64"/>
      </patternFill>
    </fill>
  </fills>
  <borders count="222">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medium">
        <color indexed="64"/>
      </bottom>
      <diagonal/>
    </border>
    <border>
      <left style="thick">
        <color rgb="FFFF0000"/>
      </left>
      <right/>
      <top/>
      <bottom/>
      <diagonal/>
    </border>
    <border>
      <left/>
      <right style="thick">
        <color rgb="FFFF0000"/>
      </right>
      <top/>
      <bottom/>
      <diagonal/>
    </border>
    <border>
      <left/>
      <right style="thin">
        <color indexed="64"/>
      </right>
      <top style="medium">
        <color indexed="64"/>
      </top>
      <bottom style="hair">
        <color indexed="64"/>
      </bottom>
      <diagonal/>
    </border>
    <border>
      <left style="hair">
        <color indexed="64"/>
      </left>
      <right/>
      <top/>
      <bottom style="medium">
        <color indexed="64"/>
      </bottom>
      <diagonal/>
    </border>
  </borders>
  <cellStyleXfs count="18">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92" fillId="0" borderId="0" applyNumberFormat="0" applyFill="0" applyBorder="0" applyAlignment="0" applyProtection="0">
      <alignment vertical="center"/>
    </xf>
    <xf numFmtId="0" fontId="4" fillId="0" borderId="0">
      <alignment vertical="center"/>
    </xf>
    <xf numFmtId="0" fontId="2" fillId="0" borderId="0">
      <alignment vertical="center"/>
    </xf>
    <xf numFmtId="0" fontId="103" fillId="0" borderId="0"/>
    <xf numFmtId="0" fontId="2" fillId="0" borderId="0">
      <alignment vertical="center"/>
    </xf>
    <xf numFmtId="0" fontId="1" fillId="0" borderId="0">
      <alignment vertical="center"/>
    </xf>
  </cellStyleXfs>
  <cellXfs count="1693">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22" fillId="0" borderId="0" xfId="3" applyNumberFormat="1" applyFont="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7"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0" xfId="7" applyNumberFormat="1" applyFont="1" applyBorder="1" applyAlignment="1">
      <alignment horizontal="right"/>
    </xf>
    <xf numFmtId="0" fontId="25" fillId="0" borderId="0" xfId="5" applyAlignment="1">
      <alignment horizontal="right"/>
    </xf>
    <xf numFmtId="3" fontId="25" fillId="0" borderId="0" xfId="5" applyNumberFormat="1"/>
    <xf numFmtId="0" fontId="33" fillId="2" borderId="15" xfId="0" applyFont="1" applyFill="1" applyBorder="1">
      <alignment vertical="center"/>
    </xf>
    <xf numFmtId="177" fontId="31" fillId="4" borderId="77" xfId="0" applyNumberFormat="1" applyFont="1" applyFill="1" applyBorder="1">
      <alignment vertical="center"/>
    </xf>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8"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8" xfId="0" applyFont="1" applyFill="1" applyBorder="1">
      <alignment vertical="center"/>
    </xf>
    <xf numFmtId="177" fontId="0" fillId="2" borderId="78" xfId="0" applyNumberFormat="1" applyFill="1" applyBorder="1" applyAlignment="1">
      <alignment horizontal="right" vertical="center"/>
    </xf>
    <xf numFmtId="177" fontId="0" fillId="2" borderId="58"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177" fontId="36" fillId="0" borderId="31" xfId="3" applyNumberFormat="1" applyFont="1" applyBorder="1" applyAlignment="1">
      <alignment horizontal="left" vertical="center"/>
    </xf>
    <xf numFmtId="0" fontId="26" fillId="2" borderId="79"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7" fillId="0" borderId="9" xfId="5" applyNumberFormat="1" applyFont="1" applyBorder="1"/>
    <xf numFmtId="0" fontId="28" fillId="2" borderId="88" xfId="4" applyFont="1" applyFill="1" applyBorder="1" applyAlignment="1">
      <alignment horizontal="center" vertical="center" wrapText="1"/>
    </xf>
    <xf numFmtId="0" fontId="38" fillId="0" borderId="0" xfId="0" applyFont="1">
      <alignment vertical="center"/>
    </xf>
    <xf numFmtId="0" fontId="40" fillId="5" borderId="0" xfId="8" applyFont="1" applyFill="1">
      <alignment vertical="center"/>
    </xf>
    <xf numFmtId="0" fontId="8" fillId="0" borderId="0" xfId="8">
      <alignment vertical="center"/>
    </xf>
    <xf numFmtId="185" fontId="43" fillId="5" borderId="0" xfId="8" applyNumberFormat="1" applyFont="1" applyFill="1">
      <alignment vertical="center"/>
    </xf>
    <xf numFmtId="0" fontId="43" fillId="5" borderId="0" xfId="8" applyFont="1" applyFill="1">
      <alignment vertical="center"/>
    </xf>
    <xf numFmtId="0" fontId="45" fillId="0" borderId="0" xfId="8" applyFont="1">
      <alignment vertical="center"/>
    </xf>
    <xf numFmtId="0" fontId="46" fillId="5" borderId="37" xfId="8" applyFont="1" applyFill="1" applyBorder="1">
      <alignment vertical="center"/>
    </xf>
    <xf numFmtId="0" fontId="46" fillId="5" borderId="38" xfId="8" applyFont="1" applyFill="1" applyBorder="1">
      <alignment vertical="center"/>
    </xf>
    <xf numFmtId="0" fontId="46" fillId="5" borderId="68" xfId="8" applyFont="1" applyFill="1" applyBorder="1">
      <alignment vertical="center"/>
    </xf>
    <xf numFmtId="0" fontId="46" fillId="0" borderId="37" xfId="8" applyFont="1" applyBorder="1">
      <alignment vertical="center"/>
    </xf>
    <xf numFmtId="0" fontId="46" fillId="0" borderId="38" xfId="8" applyFont="1" applyBorder="1">
      <alignment vertical="center"/>
    </xf>
    <xf numFmtId="0" fontId="46" fillId="0" borderId="68" xfId="8" applyFont="1" applyBorder="1">
      <alignment vertical="center"/>
    </xf>
    <xf numFmtId="0" fontId="8" fillId="0" borderId="0" xfId="8" applyAlignment="1">
      <alignment horizontal="left" vertical="center"/>
    </xf>
    <xf numFmtId="0" fontId="8" fillId="0" borderId="0" xfId="8" applyAlignment="1">
      <alignment vertical="center" wrapText="1"/>
    </xf>
    <xf numFmtId="0" fontId="46" fillId="5" borderId="32" xfId="8" applyFont="1" applyFill="1" applyBorder="1">
      <alignment vertical="center"/>
    </xf>
    <xf numFmtId="0" fontId="46" fillId="5" borderId="0" xfId="8" applyFont="1" applyFill="1">
      <alignment vertical="center"/>
    </xf>
    <xf numFmtId="0" fontId="46" fillId="5" borderId="74" xfId="8" applyFont="1" applyFill="1" applyBorder="1">
      <alignment vertical="center"/>
    </xf>
    <xf numFmtId="0" fontId="46" fillId="0" borderId="32" xfId="8" applyFont="1" applyBorder="1">
      <alignment vertical="center"/>
    </xf>
    <xf numFmtId="0" fontId="46" fillId="0" borderId="0" xfId="8" applyFont="1">
      <alignment vertical="center"/>
    </xf>
    <xf numFmtId="0" fontId="46" fillId="0" borderId="74" xfId="8" applyFont="1" applyBorder="1">
      <alignment vertical="center"/>
    </xf>
    <xf numFmtId="0" fontId="48" fillId="0" borderId="0" xfId="8" applyFont="1">
      <alignment vertical="center"/>
    </xf>
    <xf numFmtId="0" fontId="46" fillId="0" borderId="0" xfId="8" applyFont="1" applyAlignment="1"/>
    <xf numFmtId="0" fontId="46" fillId="0" borderId="74" xfId="8" applyFont="1" applyBorder="1" applyAlignment="1">
      <alignment horizontal="center" vertical="center"/>
    </xf>
    <xf numFmtId="0" fontId="8" fillId="0" borderId="32" xfId="8" applyBorder="1">
      <alignment vertical="center"/>
    </xf>
    <xf numFmtId="0" fontId="47" fillId="0" borderId="0" xfId="8" applyFont="1">
      <alignment vertical="center"/>
    </xf>
    <xf numFmtId="0" fontId="47" fillId="0" borderId="74" xfId="8" applyFont="1" applyBorder="1">
      <alignment vertical="center"/>
    </xf>
    <xf numFmtId="0" fontId="46" fillId="0" borderId="0" xfId="8" applyFont="1" applyAlignment="1">
      <alignment vertical="center" shrinkToFit="1"/>
    </xf>
    <xf numFmtId="0" fontId="46" fillId="0" borderId="0" xfId="8" applyFont="1" applyAlignment="1">
      <alignment horizontal="left" vertical="center" shrinkToFit="1"/>
    </xf>
    <xf numFmtId="0" fontId="46" fillId="0" borderId="74" xfId="8" applyFont="1" applyBorder="1" applyAlignment="1">
      <alignment horizontal="left" vertical="center" shrinkToFit="1"/>
    </xf>
    <xf numFmtId="0" fontId="48" fillId="0" borderId="0" xfId="8" applyFont="1" applyAlignment="1">
      <alignment horizontal="left" vertical="center" wrapText="1"/>
    </xf>
    <xf numFmtId="0" fontId="48" fillId="0" borderId="74" xfId="8" applyFont="1" applyBorder="1" applyAlignment="1">
      <alignment horizontal="left" vertical="center" wrapText="1"/>
    </xf>
    <xf numFmtId="0" fontId="46" fillId="0" borderId="0" xfId="8" applyFont="1" applyAlignment="1">
      <alignment horizontal="center" vertical="center"/>
    </xf>
    <xf numFmtId="0" fontId="48" fillId="0" borderId="0" xfId="8" applyFont="1" applyAlignment="1">
      <alignment vertical="center" shrinkToFit="1"/>
    </xf>
    <xf numFmtId="0" fontId="8" fillId="0" borderId="74" xfId="8" applyBorder="1">
      <alignment vertical="center"/>
    </xf>
    <xf numFmtId="0" fontId="46" fillId="0" borderId="0" xfId="8" applyFont="1" applyAlignment="1">
      <alignment horizontal="left" vertical="center"/>
    </xf>
    <xf numFmtId="0" fontId="46" fillId="0" borderId="74" xfId="8" applyFont="1" applyBorder="1" applyAlignment="1">
      <alignment vertical="center" shrinkToFit="1"/>
    </xf>
    <xf numFmtId="0" fontId="48" fillId="0" borderId="74" xfId="8" applyFont="1" applyBorder="1" applyAlignment="1">
      <alignment vertical="center" shrinkToFit="1"/>
    </xf>
    <xf numFmtId="0" fontId="46" fillId="0" borderId="0" xfId="8" applyFont="1" applyAlignment="1">
      <alignment horizontal="center" vertical="center" shrinkToFit="1"/>
    </xf>
    <xf numFmtId="0" fontId="46" fillId="0" borderId="74" xfId="8" applyFont="1" applyBorder="1" applyAlignment="1">
      <alignment horizontal="center" vertical="center" shrinkToFit="1"/>
    </xf>
    <xf numFmtId="0" fontId="46" fillId="0" borderId="39" xfId="8" applyFont="1" applyBorder="1">
      <alignment vertical="center"/>
    </xf>
    <xf numFmtId="0" fontId="46" fillId="0" borderId="15" xfId="8" applyFont="1" applyBorder="1">
      <alignment vertical="center"/>
    </xf>
    <xf numFmtId="0" fontId="46" fillId="0" borderId="70" xfId="8" applyFont="1" applyBorder="1" applyAlignment="1">
      <alignment horizontal="left" vertical="center" shrinkToFit="1"/>
    </xf>
    <xf numFmtId="0" fontId="8" fillId="0" borderId="15" xfId="8" applyBorder="1">
      <alignment vertical="center"/>
    </xf>
    <xf numFmtId="0" fontId="48" fillId="0" borderId="15" xfId="8" applyFont="1" applyBorder="1" applyAlignment="1">
      <alignment horizontal="center" vertical="center" shrinkToFit="1"/>
    </xf>
    <xf numFmtId="0" fontId="8" fillId="0" borderId="70" xfId="8" applyBorder="1">
      <alignment vertical="center"/>
    </xf>
    <xf numFmtId="0" fontId="43" fillId="5" borderId="38" xfId="8" applyFont="1" applyFill="1" applyBorder="1">
      <alignment vertical="center"/>
    </xf>
    <xf numFmtId="0" fontId="49" fillId="5" borderId="38" xfId="8" applyFont="1" applyFill="1" applyBorder="1" applyAlignment="1">
      <alignment vertical="center" wrapText="1"/>
    </xf>
    <xf numFmtId="0" fontId="46" fillId="0" borderId="68" xfId="8" applyFont="1" applyBorder="1" applyAlignment="1">
      <alignment horizontal="left" vertical="center"/>
    </xf>
    <xf numFmtId="0" fontId="46" fillId="5" borderId="32" xfId="8" applyFont="1" applyFill="1" applyBorder="1" applyAlignment="1">
      <alignment horizontal="left" vertical="center"/>
    </xf>
    <xf numFmtId="0" fontId="46" fillId="11" borderId="24" xfId="8" applyFont="1" applyFill="1" applyBorder="1" applyAlignment="1">
      <alignment horizontal="center" vertical="center" shrinkToFit="1"/>
    </xf>
    <xf numFmtId="0" fontId="46" fillId="0" borderId="122" xfId="8" applyFont="1" applyBorder="1" applyAlignment="1">
      <alignment vertical="center" shrinkToFit="1"/>
    </xf>
    <xf numFmtId="0" fontId="46" fillId="11" borderId="24" xfId="8" applyFont="1" applyFill="1" applyBorder="1" applyAlignment="1">
      <alignment horizontal="center" vertical="center" wrapText="1" shrinkToFit="1"/>
    </xf>
    <xf numFmtId="0" fontId="43" fillId="0" borderId="0" xfId="8" applyFont="1">
      <alignment vertical="center"/>
    </xf>
    <xf numFmtId="0" fontId="51" fillId="0" borderId="0" xfId="8" applyFont="1">
      <alignment vertical="center"/>
    </xf>
    <xf numFmtId="0" fontId="46" fillId="0" borderId="0" xfId="8" applyFont="1" applyAlignment="1">
      <alignment vertical="top"/>
    </xf>
    <xf numFmtId="0" fontId="43" fillId="0" borderId="0" xfId="8" applyFont="1" applyAlignment="1">
      <alignment horizontal="left" vertical="center" wrapText="1"/>
    </xf>
    <xf numFmtId="186" fontId="46" fillId="0" borderId="0" xfId="8" applyNumberFormat="1" applyFont="1">
      <alignment vertical="center"/>
    </xf>
    <xf numFmtId="186" fontId="46" fillId="0" borderId="74" xfId="8" applyNumberFormat="1" applyFont="1" applyBorder="1" applyAlignment="1">
      <alignment horizontal="center" vertical="center"/>
    </xf>
    <xf numFmtId="0" fontId="46" fillId="0" borderId="0" xfId="8" applyFont="1" applyAlignment="1">
      <alignment horizontal="left" vertical="center" wrapText="1"/>
    </xf>
    <xf numFmtId="0" fontId="46" fillId="0" borderId="15" xfId="8" applyFont="1" applyBorder="1" applyAlignment="1">
      <alignment horizontal="center" vertical="center"/>
    </xf>
    <xf numFmtId="0" fontId="46" fillId="0" borderId="15" xfId="8" applyFont="1" applyBorder="1" applyAlignment="1">
      <alignment horizontal="left" vertical="center" wrapText="1"/>
    </xf>
    <xf numFmtId="0" fontId="46" fillId="0" borderId="70" xfId="8" applyFont="1" applyBorder="1" applyAlignment="1">
      <alignment horizontal="left" vertical="center" wrapText="1"/>
    </xf>
    <xf numFmtId="0" fontId="47" fillId="0" borderId="0" xfId="8" applyFont="1" applyAlignment="1">
      <alignment horizontal="left" vertical="center" wrapText="1"/>
    </xf>
    <xf numFmtId="0" fontId="46" fillId="0" borderId="38" xfId="8" applyFont="1" applyBorder="1" applyAlignment="1">
      <alignment horizontal="center" vertical="center"/>
    </xf>
    <xf numFmtId="0" fontId="46" fillId="0" borderId="15" xfId="8" applyFont="1" applyBorder="1" applyAlignment="1">
      <alignment horizontal="right" vertical="center"/>
    </xf>
    <xf numFmtId="0" fontId="46" fillId="0" borderId="70" xfId="8" applyFont="1" applyBorder="1">
      <alignment vertical="center"/>
    </xf>
    <xf numFmtId="0" fontId="46" fillId="0" borderId="46" xfId="8" applyFont="1" applyBorder="1">
      <alignment vertical="center"/>
    </xf>
    <xf numFmtId="0" fontId="46" fillId="0" borderId="46" xfId="8" applyFont="1" applyBorder="1" applyAlignment="1">
      <alignment horizontal="center" vertical="center"/>
    </xf>
    <xf numFmtId="0" fontId="47" fillId="5" borderId="0" xfId="8" applyFont="1" applyFill="1">
      <alignment vertical="center"/>
    </xf>
    <xf numFmtId="0" fontId="47" fillId="5" borderId="0" xfId="8" applyFont="1" applyFill="1" applyAlignment="1">
      <alignment horizontal="center" vertical="center"/>
    </xf>
    <xf numFmtId="0" fontId="47" fillId="5" borderId="9" xfId="8" applyFont="1" applyFill="1" applyBorder="1" applyAlignment="1">
      <alignment horizontal="center"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7" xfId="0" applyNumberFormat="1" applyFont="1" applyFill="1" applyBorder="1" applyAlignment="1">
      <alignment vertical="center" shrinkToFit="1"/>
    </xf>
    <xf numFmtId="0" fontId="33" fillId="2" borderId="75"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7"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46" fillId="0" borderId="15" xfId="8" applyFont="1" applyBorder="1" applyAlignment="1">
      <alignment horizontal="left" vertical="center" shrinkToFit="1"/>
    </xf>
    <xf numFmtId="0" fontId="52" fillId="2" borderId="1" xfId="0" applyFont="1" applyFill="1" applyBorder="1" applyAlignment="1">
      <alignment vertical="center" shrinkToFit="1"/>
    </xf>
    <xf numFmtId="0" fontId="52" fillId="2" borderId="17" xfId="0" applyFont="1" applyFill="1" applyBorder="1" applyAlignment="1">
      <alignment horizontal="left" vertical="center"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5"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1"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1" xfId="7" applyNumberFormat="1" applyFont="1" applyFill="1" applyBorder="1" applyAlignment="1">
      <alignment horizontal="center" vertical="center"/>
    </xf>
    <xf numFmtId="41" fontId="53" fillId="6" borderId="9" xfId="7" applyNumberFormat="1" applyFont="1" applyFill="1" applyBorder="1" applyAlignment="1">
      <alignment horizontal="center" vertical="center" wrapText="1"/>
    </xf>
    <xf numFmtId="0" fontId="20" fillId="0" borderId="44" xfId="7" applyFont="1" applyBorder="1" applyAlignment="1" applyProtection="1">
      <alignment vertical="center" shrinkToFit="1"/>
      <protection locked="0"/>
    </xf>
    <xf numFmtId="0" fontId="20" fillId="0" borderId="52" xfId="7" applyFont="1" applyBorder="1" applyAlignment="1" applyProtection="1">
      <alignment vertical="center" shrinkToFit="1"/>
      <protection locked="0"/>
    </xf>
    <xf numFmtId="177" fontId="25" fillId="6" borderId="103" xfId="7" applyNumberFormat="1" applyFont="1" applyFill="1" applyBorder="1" applyAlignment="1">
      <alignment horizontal="right" shrinkToFit="1"/>
    </xf>
    <xf numFmtId="177" fontId="20" fillId="0" borderId="71" xfId="7" applyNumberFormat="1" applyFont="1" applyBorder="1" applyAlignment="1" applyProtection="1">
      <alignment horizontal="right" shrinkToFit="1"/>
      <protection locked="0"/>
    </xf>
    <xf numFmtId="3" fontId="53" fillId="6" borderId="12" xfId="7" applyNumberFormat="1" applyFont="1" applyFill="1" applyBorder="1" applyAlignment="1">
      <alignment horizontal="right" vertical="center" shrinkToFit="1"/>
    </xf>
    <xf numFmtId="3" fontId="53"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3" fillId="6" borderId="99" xfId="7" applyNumberFormat="1" applyFont="1" applyFill="1" applyBorder="1" applyAlignment="1">
      <alignment horizontal="right" vertical="center" shrinkToFit="1"/>
    </xf>
    <xf numFmtId="3" fontId="53" fillId="0" borderId="99" xfId="6" applyNumberFormat="1" applyFont="1" applyBorder="1" applyAlignment="1" applyProtection="1">
      <alignment horizontal="right" vertical="center" shrinkToFit="1"/>
      <protection locked="0"/>
    </xf>
    <xf numFmtId="0" fontId="54" fillId="0" borderId="53"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3"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69" xfId="7" applyFont="1" applyFill="1" applyBorder="1" applyAlignment="1" applyProtection="1">
      <alignment vertical="center" shrinkToFit="1"/>
      <protection locked="0"/>
    </xf>
    <xf numFmtId="177" fontId="53" fillId="6" borderId="94" xfId="7" applyNumberFormat="1" applyFont="1" applyFill="1" applyBorder="1" applyAlignment="1">
      <alignment horizontal="right" shrinkToFit="1"/>
    </xf>
    <xf numFmtId="177" fontId="20" fillId="0" borderId="73" xfId="7" applyNumberFormat="1" applyFont="1" applyBorder="1" applyAlignment="1" applyProtection="1">
      <alignment horizontal="right" shrinkToFit="1"/>
      <protection locked="0"/>
    </xf>
    <xf numFmtId="3" fontId="53" fillId="6" borderId="13" xfId="7" applyNumberFormat="1" applyFont="1" applyFill="1" applyBorder="1" applyAlignment="1">
      <alignment horizontal="right" vertical="center" shrinkToFit="1"/>
    </xf>
    <xf numFmtId="3" fontId="53" fillId="0" borderId="13" xfId="6" applyNumberFormat="1" applyFont="1" applyBorder="1" applyAlignment="1" applyProtection="1">
      <alignment horizontal="right" vertical="center" shrinkToFit="1"/>
      <protection locked="0"/>
    </xf>
    <xf numFmtId="3" fontId="21" fillId="6" borderId="78" xfId="7" applyNumberFormat="1" applyFont="1" applyFill="1" applyBorder="1" applyAlignment="1">
      <alignment horizontal="right" vertical="center" shrinkToFit="1"/>
    </xf>
    <xf numFmtId="3" fontId="20" fillId="0" borderId="71"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3" fillId="6" borderId="99" xfId="7" applyNumberFormat="1" applyFont="1" applyFill="1" applyBorder="1" applyAlignment="1">
      <alignment vertical="center" shrinkToFit="1"/>
    </xf>
    <xf numFmtId="3" fontId="53" fillId="0" borderId="99" xfId="6" applyNumberFormat="1" applyFont="1" applyBorder="1" applyAlignment="1" applyProtection="1">
      <alignment vertical="center" shrinkToFit="1"/>
      <protection locked="0"/>
    </xf>
    <xf numFmtId="177" fontId="25" fillId="6" borderId="94" xfId="7" applyNumberFormat="1" applyFont="1" applyFill="1" applyBorder="1" applyAlignment="1">
      <alignment horizontal="right" shrinkToFit="1"/>
    </xf>
    <xf numFmtId="3" fontId="20" fillId="0" borderId="73" xfId="7" applyNumberFormat="1" applyFont="1" applyBorder="1" applyAlignment="1" applyProtection="1">
      <alignment horizontal="right" shrinkToFit="1"/>
      <protection locked="0"/>
    </xf>
    <xf numFmtId="3" fontId="53" fillId="6" borderId="13" xfId="7" applyNumberFormat="1" applyFont="1" applyFill="1" applyBorder="1" applyAlignment="1">
      <alignment vertical="center" shrinkToFit="1"/>
    </xf>
    <xf numFmtId="3" fontId="53" fillId="0" borderId="13" xfId="6" applyNumberFormat="1" applyFont="1" applyBorder="1" applyAlignment="1" applyProtection="1">
      <alignment vertical="center" shrinkToFit="1"/>
      <protection locked="0"/>
    </xf>
    <xf numFmtId="3" fontId="53" fillId="6" borderId="6" xfId="7" applyNumberFormat="1" applyFont="1" applyFill="1" applyBorder="1" applyAlignment="1">
      <alignment vertical="center" shrinkToFit="1"/>
    </xf>
    <xf numFmtId="3" fontId="53" fillId="0" borderId="6" xfId="6" applyNumberFormat="1" applyFont="1" applyBorder="1" applyAlignment="1" applyProtection="1">
      <alignment vertical="center" shrinkToFit="1"/>
      <protection locked="0"/>
    </xf>
    <xf numFmtId="3" fontId="53" fillId="0" borderId="101"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2" fillId="2" borderId="49" xfId="4" applyFont="1" applyFill="1" applyBorder="1" applyAlignment="1">
      <alignment horizontal="center" vertical="center"/>
    </xf>
    <xf numFmtId="0" fontId="52" fillId="2" borderId="17" xfId="4" applyFont="1" applyFill="1" applyBorder="1" applyAlignment="1">
      <alignment horizontal="center" vertical="center" wrapText="1"/>
    </xf>
    <xf numFmtId="3" fontId="52" fillId="8" borderId="82" xfId="3" applyNumberFormat="1" applyFont="1" applyFill="1" applyBorder="1" applyAlignment="1" applyProtection="1">
      <alignment horizontal="right" vertical="center" shrinkToFit="1"/>
      <protection locked="0"/>
    </xf>
    <xf numFmtId="3" fontId="52" fillId="8" borderId="102" xfId="3" applyNumberFormat="1" applyFont="1" applyFill="1" applyBorder="1" applyAlignment="1" applyProtection="1">
      <alignment horizontal="right" vertical="center" shrinkToFit="1"/>
      <protection locked="0"/>
    </xf>
    <xf numFmtId="0" fontId="56" fillId="2" borderId="8" xfId="0" applyFont="1" applyFill="1" applyBorder="1" applyAlignment="1">
      <alignment vertical="center" shrinkToFit="1"/>
    </xf>
    <xf numFmtId="0" fontId="56" fillId="2" borderId="9" xfId="0" applyFont="1" applyFill="1" applyBorder="1" applyAlignment="1">
      <alignment vertical="center" shrinkToFit="1"/>
    </xf>
    <xf numFmtId="0" fontId="56" fillId="2" borderId="92" xfId="0" applyFont="1" applyFill="1" applyBorder="1" applyAlignment="1">
      <alignment horizontal="center" vertical="center"/>
    </xf>
    <xf numFmtId="0" fontId="56" fillId="7" borderId="21" xfId="0" applyFont="1" applyFill="1" applyBorder="1" applyAlignment="1" applyProtection="1">
      <alignment horizontal="left" vertical="center" wrapText="1"/>
      <protection locked="0"/>
    </xf>
    <xf numFmtId="0" fontId="56" fillId="2" borderId="5" xfId="0" applyFont="1" applyFill="1" applyBorder="1" applyAlignment="1">
      <alignment horizontal="left" vertical="center"/>
    </xf>
    <xf numFmtId="0" fontId="56" fillId="2" borderId="17" xfId="0" applyFont="1" applyFill="1" applyBorder="1" applyAlignment="1">
      <alignment horizontal="left" vertical="center" shrinkToFit="1"/>
    </xf>
    <xf numFmtId="0" fontId="56" fillId="7" borderId="82" xfId="0" applyFont="1" applyFill="1" applyBorder="1" applyAlignment="1" applyProtection="1">
      <alignment horizontal="left" vertical="center" shrinkToFit="1"/>
      <protection locked="0"/>
    </xf>
    <xf numFmtId="182" fontId="56" fillId="2" borderId="17" xfId="0" applyNumberFormat="1" applyFont="1" applyFill="1" applyBorder="1" applyAlignment="1">
      <alignment horizontal="center" vertical="center" wrapText="1"/>
    </xf>
    <xf numFmtId="182" fontId="56" fillId="2" borderId="28" xfId="0" applyNumberFormat="1" applyFont="1" applyFill="1" applyBorder="1" applyAlignment="1">
      <alignment horizontal="center" vertical="center"/>
    </xf>
    <xf numFmtId="182" fontId="56" fillId="2" borderId="50" xfId="0" applyNumberFormat="1" applyFont="1" applyFill="1" applyBorder="1" applyAlignment="1">
      <alignment horizontal="left" vertical="center" wrapText="1"/>
    </xf>
    <xf numFmtId="0" fontId="56" fillId="2" borderId="3" xfId="0" applyFont="1" applyFill="1" applyBorder="1" applyAlignment="1">
      <alignment vertical="center" shrinkToFit="1"/>
    </xf>
    <xf numFmtId="178" fontId="56" fillId="2" borderId="29" xfId="0" applyNumberFormat="1" applyFont="1" applyFill="1" applyBorder="1" applyAlignment="1">
      <alignment horizontal="right" vertical="center" wrapText="1"/>
    </xf>
    <xf numFmtId="38" fontId="30" fillId="2" borderId="17" xfId="2" applyFont="1" applyFill="1" applyBorder="1" applyAlignment="1">
      <alignment vertical="center" shrinkToFit="1"/>
    </xf>
    <xf numFmtId="0" fontId="30" fillId="2" borderId="54"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8" fillId="2" borderId="37" xfId="4" applyFont="1" applyFill="1" applyBorder="1" applyAlignment="1">
      <alignment horizontal="left" vertical="center"/>
    </xf>
    <xf numFmtId="0" fontId="58"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7" xfId="0" applyNumberFormat="1" applyFont="1" applyBorder="1" applyAlignment="1" applyProtection="1">
      <alignment vertical="center" shrinkToFit="1"/>
      <protection locked="0"/>
    </xf>
    <xf numFmtId="177" fontId="30" fillId="7" borderId="87" xfId="0" applyNumberFormat="1" applyFont="1" applyFill="1" applyBorder="1" applyAlignment="1" applyProtection="1">
      <alignment horizontal="center" vertical="center" shrinkToFit="1"/>
      <protection locked="0"/>
    </xf>
    <xf numFmtId="177" fontId="30" fillId="2" borderId="76" xfId="0" applyNumberFormat="1" applyFont="1" applyFill="1" applyBorder="1" applyAlignment="1">
      <alignment horizontal="right" vertical="center" shrinkToFit="1"/>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4" xfId="0" applyFont="1" applyFill="1" applyBorder="1" applyAlignment="1" applyProtection="1">
      <alignment vertical="center" shrinkToFit="1"/>
      <protection locked="0"/>
    </xf>
    <xf numFmtId="177" fontId="30" fillId="7" borderId="73"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6" xfId="0" applyFont="1" applyFill="1" applyBorder="1" applyAlignment="1">
      <alignment vertical="center" shrinkToFit="1"/>
    </xf>
    <xf numFmtId="0" fontId="33" fillId="2" borderId="46" xfId="0" applyFont="1" applyFill="1" applyBorder="1" applyAlignment="1">
      <alignment horizontal="right" vertical="center" shrinkToFit="1"/>
    </xf>
    <xf numFmtId="0" fontId="33" fillId="2" borderId="50" xfId="0" applyFont="1" applyFill="1" applyBorder="1" applyAlignment="1">
      <alignment vertical="center" shrinkToFit="1"/>
    </xf>
    <xf numFmtId="177" fontId="30" fillId="2" borderId="87"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7"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7" xfId="4" applyFont="1" applyFill="1" applyBorder="1">
      <alignment vertical="center"/>
    </xf>
    <xf numFmtId="178" fontId="33" fillId="3" borderId="62"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8" xfId="4" applyFont="1" applyFill="1" applyBorder="1" applyAlignment="1">
      <alignment horizontal="left" vertical="center"/>
    </xf>
    <xf numFmtId="178" fontId="33" fillId="4" borderId="61" xfId="3" applyNumberFormat="1" applyFont="1" applyFill="1" applyBorder="1" applyAlignment="1">
      <alignment vertical="center" shrinkToFit="1"/>
    </xf>
    <xf numFmtId="0" fontId="30" fillId="4" borderId="32" xfId="4" applyFont="1" applyFill="1" applyBorder="1">
      <alignment vertical="center"/>
    </xf>
    <xf numFmtId="178" fontId="30" fillId="2" borderId="63" xfId="3" applyNumberFormat="1" applyFont="1" applyFill="1" applyBorder="1" applyAlignment="1">
      <alignment vertical="center" shrinkToFit="1"/>
    </xf>
    <xf numFmtId="178" fontId="30" fillId="2" borderId="64" xfId="3" applyNumberFormat="1" applyFont="1" applyFill="1" applyBorder="1" applyAlignment="1">
      <alignment vertical="center" shrinkToFit="1"/>
    </xf>
    <xf numFmtId="0" fontId="30" fillId="4" borderId="11" xfId="4" applyFont="1" applyFill="1" applyBorder="1">
      <alignment vertical="center"/>
    </xf>
    <xf numFmtId="0" fontId="30" fillId="4" borderId="61" xfId="4" applyFont="1" applyFill="1" applyBorder="1">
      <alignment vertical="center"/>
    </xf>
    <xf numFmtId="178" fontId="30" fillId="4" borderId="65" xfId="3" applyNumberFormat="1" applyFont="1" applyFill="1" applyBorder="1" applyAlignment="1">
      <alignment vertical="center" shrinkToFit="1"/>
    </xf>
    <xf numFmtId="178" fontId="30" fillId="4" borderId="66" xfId="3" applyNumberFormat="1" applyFont="1" applyFill="1" applyBorder="1" applyAlignment="1">
      <alignment vertical="center" shrinkToFit="1"/>
    </xf>
    <xf numFmtId="178" fontId="30" fillId="2" borderId="46"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0" xfId="3" applyNumberFormat="1" applyFont="1" applyFill="1" applyBorder="1" applyAlignment="1">
      <alignment vertical="center" shrinkToFit="1"/>
    </xf>
    <xf numFmtId="178" fontId="30" fillId="2" borderId="59"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3" fillId="4" borderId="60" xfId="3" applyNumberFormat="1" applyFont="1" applyFill="1" applyBorder="1" applyAlignment="1">
      <alignment vertical="center" shrinkToFit="1"/>
    </xf>
    <xf numFmtId="178" fontId="33" fillId="4" borderId="80"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6" fillId="2" borderId="2" xfId="4" applyNumberFormat="1" applyFont="1" applyFill="1" applyBorder="1" applyAlignment="1">
      <alignment horizontal="center" vertical="center" shrinkToFit="1"/>
    </xf>
    <xf numFmtId="0" fontId="56" fillId="2" borderId="57" xfId="4" applyFont="1" applyFill="1" applyBorder="1" applyAlignment="1">
      <alignment horizontal="center" vertical="center" shrinkToFit="1"/>
    </xf>
    <xf numFmtId="180" fontId="56" fillId="2" borderId="57" xfId="4" applyNumberFormat="1" applyFont="1" applyFill="1" applyBorder="1" applyAlignment="1">
      <alignment horizontal="center" vertical="center" shrinkToFit="1"/>
    </xf>
    <xf numFmtId="0" fontId="56" fillId="2" borderId="22" xfId="4" applyFont="1" applyFill="1" applyBorder="1" applyAlignment="1">
      <alignment horizontal="center" vertical="center" shrinkToFit="1"/>
    </xf>
    <xf numFmtId="0" fontId="56" fillId="2" borderId="9" xfId="4" applyFont="1" applyFill="1" applyBorder="1" applyAlignment="1">
      <alignment horizontal="center" vertical="center" wrapText="1"/>
    </xf>
    <xf numFmtId="3" fontId="37" fillId="0" borderId="9" xfId="5" applyNumberFormat="1" applyFont="1" applyBorder="1" applyAlignment="1">
      <alignment shrinkToFit="1"/>
    </xf>
    <xf numFmtId="188" fontId="47" fillId="5" borderId="9" xfId="8" applyNumberFormat="1" applyFont="1" applyFill="1" applyBorder="1" applyAlignment="1">
      <alignment horizontal="center" vertical="center" shrinkToFit="1"/>
    </xf>
    <xf numFmtId="0" fontId="0" fillId="0" borderId="0" xfId="0" applyAlignment="1">
      <alignment horizontal="center" vertical="center"/>
    </xf>
    <xf numFmtId="0" fontId="30" fillId="6" borderId="70" xfId="0" applyFont="1" applyFill="1" applyBorder="1" applyAlignment="1">
      <alignment vertical="center" shrinkToFit="1"/>
    </xf>
    <xf numFmtId="0" fontId="56" fillId="6" borderId="61" xfId="0" applyFont="1" applyFill="1" applyBorder="1" applyAlignment="1">
      <alignment vertical="center" shrinkToFit="1"/>
    </xf>
    <xf numFmtId="0" fontId="30" fillId="6" borderId="61" xfId="0" applyFont="1" applyFill="1" applyBorder="1" applyAlignment="1">
      <alignment vertical="center" shrinkToFit="1"/>
    </xf>
    <xf numFmtId="0" fontId="30" fillId="6" borderId="68" xfId="0" applyFont="1" applyFill="1" applyBorder="1" applyAlignment="1">
      <alignment vertical="center" shrinkToFit="1"/>
    </xf>
    <xf numFmtId="0" fontId="56" fillId="2" borderId="127" xfId="0" applyFont="1" applyFill="1" applyBorder="1" applyAlignment="1">
      <alignment vertical="center" shrinkToFit="1"/>
    </xf>
    <xf numFmtId="180" fontId="56" fillId="2" borderId="111" xfId="0" applyNumberFormat="1" applyFont="1" applyFill="1" applyBorder="1">
      <alignment vertical="center"/>
    </xf>
    <xf numFmtId="180" fontId="56" fillId="2" borderId="75" xfId="0" applyNumberFormat="1" applyFont="1" applyFill="1" applyBorder="1">
      <alignment vertical="center"/>
    </xf>
    <xf numFmtId="180" fontId="56" fillId="2" borderId="43" xfId="0" applyNumberFormat="1" applyFont="1" applyFill="1" applyBorder="1">
      <alignment vertical="center"/>
    </xf>
    <xf numFmtId="0" fontId="32" fillId="2" borderId="52" xfId="0" applyFont="1" applyFill="1" applyBorder="1">
      <alignment vertical="center"/>
    </xf>
    <xf numFmtId="0" fontId="32" fillId="2" borderId="120" xfId="0" applyFont="1" applyFill="1" applyBorder="1">
      <alignment vertical="center"/>
    </xf>
    <xf numFmtId="0" fontId="32" fillId="2" borderId="121" xfId="0" applyFont="1" applyFill="1" applyBorder="1">
      <alignment vertical="center"/>
    </xf>
    <xf numFmtId="0" fontId="56" fillId="2" borderId="17" xfId="0" applyFont="1" applyFill="1" applyBorder="1" applyAlignment="1">
      <alignment horizontal="left" vertical="center" wrapText="1"/>
    </xf>
    <xf numFmtId="0" fontId="56" fillId="7" borderId="81" xfId="0" applyFont="1" applyFill="1" applyBorder="1" applyAlignment="1" applyProtection="1">
      <alignment horizontal="center" vertical="center"/>
      <protection locked="0"/>
    </xf>
    <xf numFmtId="0" fontId="56" fillId="6" borderId="17" xfId="0" applyFont="1" applyFill="1" applyBorder="1" applyAlignment="1">
      <alignment horizontal="left" vertical="center"/>
    </xf>
    <xf numFmtId="0" fontId="62" fillId="0" borderId="0" xfId="0" applyFont="1" applyAlignment="1">
      <alignment vertical="top" wrapText="1"/>
    </xf>
    <xf numFmtId="0" fontId="56" fillId="6" borderId="46" xfId="0" applyFont="1" applyFill="1" applyBorder="1" applyAlignment="1">
      <alignment vertical="center" shrinkToFit="1"/>
    </xf>
    <xf numFmtId="177" fontId="62" fillId="0" borderId="0" xfId="4" applyNumberFormat="1" applyFont="1">
      <alignment vertical="center"/>
    </xf>
    <xf numFmtId="177" fontId="62" fillId="0" borderId="0" xfId="0" applyNumberFormat="1" applyFont="1">
      <alignment vertical="center"/>
    </xf>
    <xf numFmtId="0" fontId="62" fillId="0" borderId="0" xfId="4" applyFont="1">
      <alignment vertical="center"/>
    </xf>
    <xf numFmtId="0" fontId="56" fillId="2" borderId="17" xfId="4" applyFont="1" applyFill="1" applyBorder="1" applyAlignment="1">
      <alignment horizontal="center" vertical="center" wrapText="1"/>
    </xf>
    <xf numFmtId="0" fontId="56" fillId="2" borderId="49" xfId="4" applyFont="1" applyFill="1" applyBorder="1" applyAlignment="1">
      <alignment horizontal="center" vertical="center" wrapText="1"/>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58" xfId="0" applyBorder="1" applyAlignment="1">
      <alignment vertical="center" shrinkToFit="1"/>
    </xf>
    <xf numFmtId="0" fontId="0" fillId="10" borderId="159"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60" xfId="0" applyFont="1" applyBorder="1" applyAlignment="1">
      <alignment vertical="center" shrinkToFit="1"/>
    </xf>
    <xf numFmtId="0" fontId="0" fillId="0" borderId="6" xfId="0" applyBorder="1">
      <alignment vertical="center"/>
    </xf>
    <xf numFmtId="0" fontId="28" fillId="0" borderId="99" xfId="0" applyFont="1" applyBorder="1" applyAlignment="1">
      <alignment vertical="center" shrinkToFit="1"/>
    </xf>
    <xf numFmtId="0" fontId="28" fillId="0" borderId="161" xfId="0" applyFont="1" applyBorder="1" applyAlignment="1">
      <alignment vertical="center" shrinkToFit="1"/>
    </xf>
    <xf numFmtId="0" fontId="0" fillId="0" borderId="99" xfId="0" applyBorder="1">
      <alignment vertical="center"/>
    </xf>
    <xf numFmtId="0" fontId="28" fillId="10" borderId="99"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62"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63" xfId="0" applyBorder="1">
      <alignment vertical="center"/>
    </xf>
    <xf numFmtId="0" fontId="28" fillId="10" borderId="12" xfId="0" applyFont="1" applyFill="1" applyBorder="1" applyAlignment="1">
      <alignment horizontal="center" vertical="center" shrinkToFit="1"/>
    </xf>
    <xf numFmtId="0" fontId="0" fillId="0" borderId="161" xfId="0" applyBorder="1">
      <alignment vertical="center"/>
    </xf>
    <xf numFmtId="14" fontId="0" fillId="0" borderId="99" xfId="0" applyNumberFormat="1" applyBorder="1">
      <alignment vertical="center"/>
    </xf>
    <xf numFmtId="0" fontId="24" fillId="0" borderId="0" xfId="0" applyFont="1">
      <alignment vertical="center"/>
    </xf>
    <xf numFmtId="0" fontId="0" fillId="0" borderId="13" xfId="0" applyBorder="1">
      <alignment vertical="center"/>
    </xf>
    <xf numFmtId="0" fontId="0" fillId="0" borderId="162"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99" xfId="0" applyBorder="1" applyAlignment="1">
      <alignment vertical="center" wrapText="1"/>
    </xf>
    <xf numFmtId="0" fontId="0" fillId="0" borderId="99" xfId="0" applyBorder="1" applyAlignment="1">
      <alignment vertical="center" wrapText="1" shrinkToFit="1"/>
    </xf>
    <xf numFmtId="0" fontId="28" fillId="0" borderId="99"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99" xfId="0" applyFill="1" applyBorder="1">
      <alignment vertical="center"/>
    </xf>
    <xf numFmtId="0" fontId="28" fillId="0" borderId="163" xfId="0" applyFont="1" applyBorder="1" applyAlignment="1">
      <alignment vertical="center" shrinkToFit="1"/>
    </xf>
    <xf numFmtId="0" fontId="0" fillId="0" borderId="101" xfId="0" applyBorder="1">
      <alignment vertical="center"/>
    </xf>
    <xf numFmtId="0" fontId="0" fillId="0" borderId="164" xfId="0" applyBorder="1">
      <alignment vertical="center"/>
    </xf>
    <xf numFmtId="0" fontId="28" fillId="10" borderId="101" xfId="0" applyFont="1" applyFill="1" applyBorder="1" applyAlignment="1">
      <alignment horizontal="center" vertical="center" shrinkToFit="1"/>
    </xf>
    <xf numFmtId="14" fontId="0" fillId="0" borderId="101" xfId="0" applyNumberFormat="1" applyBorder="1">
      <alignment vertical="center"/>
    </xf>
    <xf numFmtId="0" fontId="0" fillId="9" borderId="12" xfId="0" applyFill="1" applyBorder="1">
      <alignment vertical="center"/>
    </xf>
    <xf numFmtId="0" fontId="28" fillId="0" borderId="156" xfId="0" applyFont="1" applyBorder="1" applyAlignment="1">
      <alignment vertical="center" shrinkToFit="1"/>
    </xf>
    <xf numFmtId="0" fontId="28" fillId="0" borderId="165" xfId="0" applyFont="1" applyBorder="1" applyAlignment="1">
      <alignment vertical="center" shrinkToFit="1"/>
    </xf>
    <xf numFmtId="0" fontId="28" fillId="10" borderId="156" xfId="0" applyFont="1" applyFill="1" applyBorder="1" applyAlignment="1">
      <alignment horizontal="center" vertical="center" shrinkToFit="1"/>
    </xf>
    <xf numFmtId="0" fontId="0" fillId="0" borderId="156" xfId="0" applyBorder="1">
      <alignment vertical="center"/>
    </xf>
    <xf numFmtId="0" fontId="28" fillId="0" borderId="166" xfId="0" applyFont="1" applyBorder="1" applyAlignment="1">
      <alignment vertical="center" shrinkToFit="1"/>
    </xf>
    <xf numFmtId="0" fontId="28" fillId="0" borderId="167"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4" xfId="0" applyFill="1" applyBorder="1">
      <alignment vertical="center"/>
    </xf>
    <xf numFmtId="0" fontId="28" fillId="0" borderId="168" xfId="0" applyFont="1" applyBorder="1" applyAlignment="1">
      <alignment vertical="center" shrinkToFit="1"/>
    </xf>
    <xf numFmtId="0" fontId="0" fillId="10" borderId="169" xfId="0" applyFill="1" applyBorder="1">
      <alignment vertical="center"/>
    </xf>
    <xf numFmtId="0" fontId="28" fillId="0" borderId="170" xfId="0" applyFont="1" applyBorder="1" applyAlignment="1">
      <alignment vertical="center" shrinkToFit="1"/>
    </xf>
    <xf numFmtId="0" fontId="0" fillId="10" borderId="171" xfId="0" applyFill="1" applyBorder="1">
      <alignment vertical="center"/>
    </xf>
    <xf numFmtId="0" fontId="38" fillId="0" borderId="0" xfId="0" applyFont="1" applyAlignment="1">
      <alignment horizontal="center" vertical="center"/>
    </xf>
    <xf numFmtId="0" fontId="0" fillId="2" borderId="78" xfId="0" applyFill="1" applyBorder="1" applyAlignment="1">
      <alignment horizontal="center" vertical="center" shrinkToFit="1"/>
    </xf>
    <xf numFmtId="0" fontId="0" fillId="0" borderId="158"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99"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99" xfId="0" applyNumberFormat="1" applyFill="1" applyBorder="1" applyAlignment="1">
      <alignment horizontal="center" vertical="center" shrinkToFit="1"/>
    </xf>
    <xf numFmtId="49" fontId="28" fillId="10" borderId="99" xfId="0" applyNumberFormat="1" applyFont="1" applyFill="1" applyBorder="1" applyAlignment="1">
      <alignment horizontal="center" vertical="center" shrinkToFit="1"/>
    </xf>
    <xf numFmtId="0" fontId="56" fillId="0" borderId="82" xfId="0" applyFont="1" applyBorder="1" applyAlignment="1" applyProtection="1">
      <alignment horizontal="left" vertical="center" shrinkToFit="1"/>
      <protection locked="0"/>
    </xf>
    <xf numFmtId="0" fontId="30" fillId="7" borderId="93"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6"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7"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2" xfId="4" applyNumberFormat="1" applyFont="1" applyBorder="1" applyAlignment="1" applyProtection="1">
      <alignment horizontal="right" vertical="center" shrinkToFit="1"/>
      <protection locked="0"/>
    </xf>
    <xf numFmtId="177" fontId="30" fillId="0" borderId="53" xfId="4" applyNumberFormat="1" applyFont="1" applyBorder="1" applyAlignment="1" applyProtection="1">
      <alignment horizontal="right" vertical="center" shrinkToFit="1"/>
      <protection locked="0"/>
    </xf>
    <xf numFmtId="177" fontId="30" fillId="0" borderId="69"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6" xfId="4" applyNumberFormat="1" applyFont="1" applyBorder="1" applyAlignment="1" applyProtection="1">
      <alignment horizontal="right" vertical="center" shrinkToFit="1"/>
      <protection locked="0"/>
    </xf>
    <xf numFmtId="177" fontId="30" fillId="0" borderId="97" xfId="4" applyNumberFormat="1" applyFont="1" applyBorder="1" applyAlignment="1" applyProtection="1">
      <alignment horizontal="right" vertical="center" shrinkToFit="1"/>
      <protection locked="0"/>
    </xf>
    <xf numFmtId="177" fontId="30" fillId="0" borderId="98" xfId="4" applyNumberFormat="1" applyFont="1" applyBorder="1" applyAlignment="1" applyProtection="1">
      <alignment horizontal="right" vertical="center" shrinkToFit="1"/>
      <protection locked="0"/>
    </xf>
    <xf numFmtId="41" fontId="53" fillId="6" borderId="9" xfId="7" applyNumberFormat="1" applyFont="1" applyFill="1" applyBorder="1" applyAlignment="1">
      <alignment horizontal="center" vertical="center" wrapText="1" shrinkToFit="1"/>
    </xf>
    <xf numFmtId="3" fontId="63" fillId="6" borderId="9" xfId="6" applyNumberFormat="1" applyFont="1" applyFill="1" applyBorder="1" applyAlignment="1">
      <alignment horizontal="center" vertical="center" wrapText="1" shrinkToFit="1"/>
    </xf>
    <xf numFmtId="177" fontId="64" fillId="0" borderId="71" xfId="7" applyNumberFormat="1" applyFont="1" applyBorder="1" applyAlignment="1" applyProtection="1">
      <alignment vertical="center" shrinkToFit="1"/>
      <protection locked="0"/>
    </xf>
    <xf numFmtId="177" fontId="64" fillId="0" borderId="72" xfId="7" applyNumberFormat="1" applyFont="1" applyBorder="1" applyAlignment="1" applyProtection="1">
      <alignment vertical="center" shrinkToFit="1"/>
      <protection locked="0"/>
    </xf>
    <xf numFmtId="0" fontId="64" fillId="0" borderId="3" xfId="5" applyFont="1" applyBorder="1" applyAlignment="1" applyProtection="1">
      <alignment vertical="center" shrinkToFit="1"/>
      <protection locked="0"/>
    </xf>
    <xf numFmtId="0" fontId="64"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5"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3" xfId="0" applyNumberFormat="1" applyFont="1" applyBorder="1" applyAlignment="1" applyProtection="1">
      <alignment vertical="center" shrinkToFit="1"/>
      <protection locked="0"/>
    </xf>
    <xf numFmtId="177" fontId="30" fillId="7" borderId="83" xfId="0" applyNumberFormat="1" applyFont="1" applyFill="1" applyBorder="1" applyAlignment="1" applyProtection="1">
      <alignment horizontal="center" vertical="center" shrinkToFit="1"/>
      <protection locked="0"/>
    </xf>
    <xf numFmtId="0" fontId="57" fillId="2" borderId="38" xfId="0" applyFont="1" applyFill="1" applyBorder="1">
      <alignment vertical="center"/>
    </xf>
    <xf numFmtId="0" fontId="66" fillId="2" borderId="0" xfId="4" applyFont="1" applyFill="1" applyAlignment="1">
      <alignment vertical="center" shrinkToFit="1"/>
    </xf>
    <xf numFmtId="0" fontId="57" fillId="2" borderId="29" xfId="0" applyFont="1" applyFill="1" applyBorder="1">
      <alignment vertical="center"/>
    </xf>
    <xf numFmtId="0" fontId="30" fillId="2" borderId="39" xfId="4" applyFont="1" applyFill="1" applyBorder="1">
      <alignment vertical="center"/>
    </xf>
    <xf numFmtId="0" fontId="30" fillId="2" borderId="70" xfId="4" applyFont="1" applyFill="1" applyBorder="1">
      <alignment vertical="center"/>
    </xf>
    <xf numFmtId="0" fontId="30" fillId="2" borderId="11" xfId="4" applyFont="1" applyFill="1" applyBorder="1">
      <alignment vertical="center"/>
    </xf>
    <xf numFmtId="0" fontId="30" fillId="2" borderId="61" xfId="4" applyFont="1" applyFill="1" applyBorder="1">
      <alignment vertical="center"/>
    </xf>
    <xf numFmtId="0" fontId="28" fillId="2" borderId="49" xfId="0" applyFont="1" applyFill="1" applyBorder="1" applyAlignment="1">
      <alignment vertical="center" wrapText="1"/>
    </xf>
    <xf numFmtId="0" fontId="56" fillId="0" borderId="27" xfId="0" applyFont="1" applyBorder="1" applyAlignment="1">
      <alignment vertical="center" shrinkToFit="1"/>
    </xf>
    <xf numFmtId="0" fontId="68" fillId="2" borderId="32" xfId="0" applyFont="1" applyFill="1" applyBorder="1" applyAlignment="1">
      <alignment vertical="top"/>
    </xf>
    <xf numFmtId="0" fontId="69" fillId="2" borderId="32" xfId="4" applyFont="1" applyFill="1" applyBorder="1" applyAlignment="1">
      <alignment vertical="center" shrinkToFit="1"/>
    </xf>
    <xf numFmtId="177" fontId="30" fillId="2" borderId="80" xfId="4" applyNumberFormat="1" applyFont="1" applyFill="1" applyBorder="1" applyAlignment="1">
      <alignment horizontal="right" vertical="top" shrinkToFit="1"/>
    </xf>
    <xf numFmtId="4" fontId="20" fillId="6" borderId="46" xfId="7" applyNumberFormat="1" applyFont="1" applyFill="1" applyBorder="1" applyAlignment="1">
      <alignment horizontal="center" vertical="center" shrinkToFit="1"/>
    </xf>
    <xf numFmtId="184" fontId="30" fillId="2" borderId="122" xfId="0" applyNumberFormat="1" applyFont="1" applyFill="1" applyBorder="1" applyAlignment="1">
      <alignment vertical="center" shrinkToFit="1"/>
    </xf>
    <xf numFmtId="0" fontId="56" fillId="6" borderId="50" xfId="0" applyFont="1" applyFill="1" applyBorder="1" applyAlignment="1">
      <alignment vertical="center" shrinkToFit="1"/>
    </xf>
    <xf numFmtId="38" fontId="30" fillId="2" borderId="88" xfId="2" applyFont="1" applyFill="1" applyBorder="1" applyAlignment="1">
      <alignment vertical="center" shrinkToFit="1"/>
    </xf>
    <xf numFmtId="177" fontId="20" fillId="0" borderId="172" xfId="7" applyNumberFormat="1" applyFont="1" applyBorder="1" applyAlignment="1" applyProtection="1">
      <alignment horizontal="center" vertical="center" shrinkToFit="1"/>
      <protection locked="0"/>
    </xf>
    <xf numFmtId="177" fontId="20" fillId="0" borderId="122" xfId="7" applyNumberFormat="1" applyFont="1" applyBorder="1" applyAlignment="1" applyProtection="1">
      <alignment horizontal="center" vertical="center" shrinkToFit="1"/>
      <protection locked="0"/>
    </xf>
    <xf numFmtId="177" fontId="20" fillId="0" borderId="90" xfId="7" applyNumberFormat="1" applyFont="1" applyBorder="1" applyAlignment="1" applyProtection="1">
      <alignment horizontal="center" vertical="center" shrinkToFit="1"/>
      <protection locked="0"/>
    </xf>
    <xf numFmtId="0" fontId="53" fillId="6" borderId="28" xfId="5" applyFont="1" applyFill="1" applyBorder="1" applyAlignment="1">
      <alignment horizontal="center" vertical="center" wrapText="1"/>
    </xf>
    <xf numFmtId="177" fontId="20" fillId="0" borderId="71"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3" xfId="7" applyNumberFormat="1" applyFont="1" applyBorder="1" applyAlignment="1" applyProtection="1">
      <alignment horizontal="center" vertical="center" shrinkToFit="1"/>
      <protection locked="0"/>
    </xf>
    <xf numFmtId="0" fontId="61" fillId="0" borderId="0" xfId="5" applyFont="1"/>
    <xf numFmtId="0" fontId="20" fillId="0" borderId="120" xfId="7" applyFont="1" applyBorder="1" applyAlignment="1" applyProtection="1">
      <alignment horizontal="center" vertical="center" shrinkToFit="1"/>
      <protection locked="0"/>
    </xf>
    <xf numFmtId="0" fontId="20" fillId="0" borderId="122" xfId="7" applyFont="1" applyBorder="1" applyAlignment="1" applyProtection="1">
      <alignment horizontal="center" vertical="center" shrinkToFit="1"/>
      <protection locked="0"/>
    </xf>
    <xf numFmtId="0" fontId="54" fillId="0" borderId="122" xfId="7" applyFont="1" applyBorder="1" applyAlignment="1" applyProtection="1">
      <alignment horizontal="center" vertical="center" shrinkToFit="1"/>
      <protection locked="0"/>
    </xf>
    <xf numFmtId="0" fontId="53" fillId="5" borderId="90"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7"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4" fillId="0" borderId="24" xfId="7" applyFont="1" applyBorder="1" applyAlignment="1" applyProtection="1">
      <alignment horizontal="center" vertical="center" shrinkToFit="1"/>
      <protection locked="0"/>
    </xf>
    <xf numFmtId="0" fontId="53" fillId="5" borderId="73" xfId="6" applyFont="1" applyFill="1" applyBorder="1" applyAlignment="1" applyProtection="1">
      <alignment horizontal="center" vertical="center" shrinkToFit="1"/>
      <protection locked="0"/>
    </xf>
    <xf numFmtId="0" fontId="7" fillId="0" borderId="0" xfId="9">
      <alignment vertical="center"/>
    </xf>
    <xf numFmtId="0" fontId="73" fillId="0" borderId="0" xfId="9" applyFont="1">
      <alignment vertical="center"/>
    </xf>
    <xf numFmtId="0" fontId="73" fillId="0" borderId="0" xfId="9" applyFont="1" applyAlignment="1"/>
    <xf numFmtId="0" fontId="75" fillId="0" borderId="0" xfId="9" applyFont="1" applyAlignment="1">
      <alignment horizontal="left" vertical="center"/>
    </xf>
    <xf numFmtId="0" fontId="73" fillId="0" borderId="173" xfId="9" applyFont="1" applyBorder="1" applyAlignment="1">
      <alignment horizontal="center" vertical="center"/>
    </xf>
    <xf numFmtId="0" fontId="30" fillId="0" borderId="55" xfId="4" applyFont="1" applyBorder="1" applyAlignment="1">
      <alignment horizontal="left" vertical="center"/>
    </xf>
    <xf numFmtId="0" fontId="30" fillId="0" borderId="55"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3" fillId="0" borderId="0" xfId="9" applyFont="1" applyAlignment="1">
      <alignment horizontal="left" vertical="center"/>
    </xf>
    <xf numFmtId="0" fontId="70" fillId="2" borderId="38" xfId="4" applyFont="1" applyFill="1" applyBorder="1" applyAlignment="1">
      <alignment horizontal="left" vertical="center"/>
    </xf>
    <xf numFmtId="0" fontId="30" fillId="2" borderId="122" xfId="4" applyFont="1" applyFill="1" applyBorder="1" applyAlignment="1">
      <alignment horizontal="left" vertical="center"/>
    </xf>
    <xf numFmtId="177" fontId="30" fillId="0" borderId="155" xfId="4" applyNumberFormat="1" applyFont="1" applyBorder="1" applyAlignment="1" applyProtection="1">
      <alignment horizontal="right" vertical="center" shrinkToFit="1"/>
      <protection locked="0"/>
    </xf>
    <xf numFmtId="176" fontId="56"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3"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3" xfId="0" applyNumberFormat="1" applyFont="1" applyBorder="1" applyAlignment="1" applyProtection="1">
      <alignment horizontal="left" vertical="center" shrinkToFit="1"/>
      <protection locked="0"/>
    </xf>
    <xf numFmtId="183" fontId="30" fillId="2" borderId="73" xfId="0" applyNumberFormat="1" applyFont="1" applyFill="1" applyBorder="1" applyAlignment="1">
      <alignment horizontal="center" vertical="center" shrinkToFit="1"/>
    </xf>
    <xf numFmtId="182" fontId="30" fillId="0" borderId="73" xfId="0" applyNumberFormat="1" applyFont="1" applyBorder="1" applyAlignment="1" applyProtection="1">
      <alignment horizontal="left" vertical="center" shrinkToFit="1"/>
      <protection locked="0"/>
    </xf>
    <xf numFmtId="0" fontId="30" fillId="0" borderId="69" xfId="0" applyFont="1" applyBorder="1" applyAlignment="1" applyProtection="1">
      <alignment horizontal="right" vertical="center" shrinkToFit="1"/>
      <protection locked="0"/>
    </xf>
    <xf numFmtId="184" fontId="30" fillId="2" borderId="90"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5" fillId="2" borderId="39" xfId="4" applyFont="1" applyFill="1" applyBorder="1" applyAlignment="1">
      <alignment vertical="center" textRotation="255"/>
    </xf>
    <xf numFmtId="0" fontId="56" fillId="2" borderId="182" xfId="0" applyFont="1" applyFill="1" applyBorder="1" applyAlignment="1">
      <alignment vertical="center" shrinkToFit="1"/>
    </xf>
    <xf numFmtId="176" fontId="56" fillId="2" borderId="188"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3" fillId="0" borderId="0" xfId="9" applyFont="1">
      <alignment vertical="center"/>
    </xf>
    <xf numFmtId="184" fontId="30" fillId="2" borderId="72" xfId="0" applyNumberFormat="1" applyFont="1" applyFill="1" applyBorder="1" applyAlignment="1">
      <alignment horizontal="center" vertical="center" shrinkToFit="1"/>
    </xf>
    <xf numFmtId="184" fontId="30" fillId="0" borderId="72" xfId="0" applyNumberFormat="1" applyFont="1" applyBorder="1" applyAlignment="1" applyProtection="1">
      <alignment horizontal="center" vertical="center" shrinkToFit="1"/>
      <protection locked="0"/>
    </xf>
    <xf numFmtId="0" fontId="30" fillId="0" borderId="72" xfId="0" applyFont="1" applyBorder="1" applyAlignment="1" applyProtection="1">
      <alignment horizontal="center" vertical="center" shrinkToFit="1"/>
      <protection locked="0"/>
    </xf>
    <xf numFmtId="0" fontId="30" fillId="2" borderId="146" xfId="0" applyFont="1" applyFill="1" applyBorder="1" applyAlignment="1">
      <alignment vertical="center" shrinkToFit="1"/>
    </xf>
    <xf numFmtId="0" fontId="76" fillId="0" borderId="107" xfId="9" applyFont="1" applyBorder="1" applyAlignment="1">
      <alignment vertical="center" wrapText="1"/>
    </xf>
    <xf numFmtId="0" fontId="76" fillId="0" borderId="189" xfId="9" applyFont="1" applyBorder="1" applyAlignment="1">
      <alignment vertical="center" wrapText="1"/>
    </xf>
    <xf numFmtId="0" fontId="76" fillId="0" borderId="190" xfId="9" applyFont="1" applyBorder="1" applyAlignment="1">
      <alignment vertical="center" wrapText="1"/>
    </xf>
    <xf numFmtId="0" fontId="22" fillId="0" borderId="86"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09" xfId="4" applyFont="1" applyFill="1" applyBorder="1" applyAlignment="1">
      <alignment vertical="center" shrinkToFit="1"/>
    </xf>
    <xf numFmtId="0" fontId="30" fillId="0" borderId="57"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3"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4" xfId="4" applyFont="1" applyFill="1" applyBorder="1" applyAlignment="1" applyProtection="1">
      <alignment horizontal="center" vertical="center" shrinkToFit="1"/>
      <protection locked="0"/>
    </xf>
    <xf numFmtId="0" fontId="81" fillId="0" borderId="0" xfId="9" applyFont="1" applyAlignment="1">
      <alignment horizontal="left" vertical="center"/>
    </xf>
    <xf numFmtId="0" fontId="81" fillId="0" borderId="0" xfId="9" applyFont="1" applyAlignment="1">
      <alignment horizontal="center" vertical="center"/>
    </xf>
    <xf numFmtId="0" fontId="25" fillId="0" borderId="0" xfId="0" applyFont="1" applyAlignment="1">
      <alignment horizontal="left" vertical="center" wrapText="1"/>
    </xf>
    <xf numFmtId="0" fontId="56" fillId="2" borderId="4" xfId="0" applyFont="1" applyFill="1" applyBorder="1" applyAlignment="1">
      <alignment vertical="center" shrinkToFit="1"/>
    </xf>
    <xf numFmtId="0" fontId="85" fillId="2" borderId="37" xfId="4" applyFont="1" applyFill="1" applyBorder="1" applyAlignment="1">
      <alignment horizontal="left" vertical="center"/>
    </xf>
    <xf numFmtId="0" fontId="56" fillId="4" borderId="11" xfId="4" applyFont="1" applyFill="1" applyBorder="1">
      <alignment vertical="center"/>
    </xf>
    <xf numFmtId="4" fontId="53" fillId="6" borderId="46" xfId="7" applyNumberFormat="1" applyFont="1" applyFill="1" applyBorder="1" applyAlignment="1">
      <alignment horizontal="center" vertical="center" wrapText="1"/>
    </xf>
    <xf numFmtId="0" fontId="53" fillId="6" borderId="46" xfId="5" applyFont="1" applyFill="1" applyBorder="1" applyAlignment="1">
      <alignment horizontal="center" vertical="center" wrapText="1"/>
    </xf>
    <xf numFmtId="0" fontId="73" fillId="11" borderId="173" xfId="9" applyFont="1" applyFill="1" applyBorder="1" applyAlignment="1">
      <alignment horizontal="left" vertical="center"/>
    </xf>
    <xf numFmtId="0" fontId="73" fillId="11" borderId="75" xfId="9" applyFont="1" applyFill="1" applyBorder="1" applyAlignment="1">
      <alignment horizontal="left" vertical="center"/>
    </xf>
    <xf numFmtId="0" fontId="73" fillId="11" borderId="177" xfId="9" applyFont="1" applyFill="1" applyBorder="1" applyAlignment="1">
      <alignment horizontal="left" vertical="center"/>
    </xf>
    <xf numFmtId="0" fontId="73" fillId="11" borderId="114" xfId="9" applyFont="1" applyFill="1" applyBorder="1" applyAlignment="1">
      <alignment horizontal="left" vertical="center"/>
    </xf>
    <xf numFmtId="0" fontId="72" fillId="0" borderId="0" xfId="9" applyFont="1" applyAlignment="1">
      <alignment horizontal="center" vertical="center"/>
    </xf>
    <xf numFmtId="0" fontId="77" fillId="0" borderId="0" xfId="9" applyFont="1" applyAlignment="1">
      <alignment horizontal="left" vertical="top" wrapText="1"/>
    </xf>
    <xf numFmtId="0" fontId="84" fillId="0" borderId="174" xfId="9" applyFont="1" applyBorder="1" applyAlignment="1">
      <alignment horizontal="center" vertical="center" wrapText="1"/>
    </xf>
    <xf numFmtId="0" fontId="73" fillId="11" borderId="0" xfId="9" applyFont="1" applyFill="1" applyAlignment="1">
      <alignment horizontal="left" vertical="center"/>
    </xf>
    <xf numFmtId="0" fontId="86" fillId="0" borderId="176" xfId="9" applyFont="1" applyBorder="1" applyAlignment="1">
      <alignment horizontal="center" vertical="center"/>
    </xf>
    <xf numFmtId="0" fontId="86" fillId="0" borderId="176" xfId="9" applyFont="1" applyBorder="1" applyAlignment="1">
      <alignment horizontal="center" vertical="center" wrapText="1"/>
    </xf>
    <xf numFmtId="0" fontId="86" fillId="0" borderId="178" xfId="9" applyFont="1" applyBorder="1" applyAlignment="1">
      <alignment horizontal="center" vertical="center" wrapText="1"/>
    </xf>
    <xf numFmtId="0" fontId="75" fillId="0" borderId="0" xfId="9" applyFont="1" applyAlignment="1">
      <alignment horizontal="left" vertical="center" wrapText="1"/>
    </xf>
    <xf numFmtId="0" fontId="73" fillId="0" borderId="47" xfId="9" applyFont="1" applyBorder="1" applyAlignment="1">
      <alignment horizontal="left" vertical="center" wrapText="1"/>
    </xf>
    <xf numFmtId="0" fontId="75" fillId="0" borderId="196" xfId="9" applyFont="1" applyBorder="1" applyAlignment="1">
      <alignment horizontal="left" vertical="center" wrapText="1"/>
    </xf>
    <xf numFmtId="0" fontId="75" fillId="0" borderId="197" xfId="9" applyFont="1" applyBorder="1" applyAlignment="1">
      <alignment horizontal="left" vertical="center" wrapText="1"/>
    </xf>
    <xf numFmtId="0" fontId="75" fillId="0" borderId="198" xfId="9" applyFont="1" applyBorder="1" applyAlignment="1">
      <alignment horizontal="left" vertical="center" wrapText="1"/>
    </xf>
    <xf numFmtId="0" fontId="84" fillId="0" borderId="47" xfId="9" applyFont="1" applyBorder="1" applyAlignment="1">
      <alignment horizontal="center" vertical="center" wrapText="1"/>
    </xf>
    <xf numFmtId="0" fontId="87" fillId="11" borderId="176" xfId="9" applyFont="1" applyFill="1" applyBorder="1" applyAlignment="1">
      <alignment horizontal="center" vertical="center"/>
    </xf>
    <xf numFmtId="0" fontId="87" fillId="11" borderId="176" xfId="9" applyFont="1" applyFill="1" applyBorder="1" applyAlignment="1">
      <alignment horizontal="center" vertical="center" wrapText="1"/>
    </xf>
    <xf numFmtId="0" fontId="87" fillId="11" borderId="178" xfId="9" applyFont="1" applyFill="1" applyBorder="1" applyAlignment="1">
      <alignment horizontal="center" vertical="center" wrapText="1"/>
    </xf>
    <xf numFmtId="0" fontId="30" fillId="7" borderId="49" xfId="0" applyFont="1" applyFill="1" applyBorder="1" applyAlignment="1" applyProtection="1">
      <alignment vertical="center" shrinkToFit="1"/>
      <protection locked="0"/>
    </xf>
    <xf numFmtId="0" fontId="75" fillId="7" borderId="175" xfId="9" applyFont="1" applyFill="1" applyBorder="1" applyAlignment="1" applyProtection="1">
      <alignment horizontal="center" vertical="center" wrapText="1"/>
      <protection locked="0"/>
    </xf>
    <xf numFmtId="0" fontId="75" fillId="7" borderId="177"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5" xfId="4" applyFont="1" applyBorder="1" applyAlignment="1">
      <alignment horizontal="left" vertical="top" wrapText="1"/>
    </xf>
    <xf numFmtId="0" fontId="30" fillId="2" borderId="38" xfId="4" applyFont="1" applyFill="1" applyBorder="1" applyAlignment="1">
      <alignment horizontal="center" vertical="center" wrapText="1"/>
    </xf>
    <xf numFmtId="0" fontId="52" fillId="0" borderId="0" xfId="4" applyFont="1" applyAlignment="1" applyProtection="1">
      <alignment horizontal="left" vertical="top" wrapText="1"/>
      <protection locked="0"/>
    </xf>
    <xf numFmtId="0" fontId="56"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4"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8"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9" fillId="0" borderId="0" xfId="4" applyFont="1" applyAlignment="1">
      <alignment horizontal="center" vertical="center" wrapText="1"/>
    </xf>
    <xf numFmtId="0" fontId="30" fillId="0" borderId="0" xfId="4" applyFont="1" applyAlignment="1">
      <alignment horizontal="left" vertical="center" wrapText="1"/>
    </xf>
    <xf numFmtId="0" fontId="62" fillId="14" borderId="47" xfId="4" applyFont="1" applyFill="1" applyBorder="1">
      <alignment vertical="center"/>
    </xf>
    <xf numFmtId="0" fontId="62" fillId="14" borderId="195" xfId="4" applyFont="1" applyFill="1" applyBorder="1" applyAlignment="1">
      <alignment vertical="top" wrapText="1"/>
    </xf>
    <xf numFmtId="0" fontId="71" fillId="0" borderId="0" xfId="4" applyFont="1" applyAlignment="1">
      <alignment horizontal="right" vertical="center"/>
    </xf>
    <xf numFmtId="0" fontId="56"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6"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6" fillId="0" borderId="0" xfId="4" applyNumberFormat="1" applyFont="1" applyAlignment="1" applyProtection="1">
      <alignment horizontal="left" vertical="center" shrinkToFit="1"/>
      <protection locked="0"/>
    </xf>
    <xf numFmtId="0" fontId="52" fillId="0" borderId="0" xfId="4" applyFont="1" applyAlignment="1">
      <alignment horizontal="center" vertical="center" wrapText="1"/>
    </xf>
    <xf numFmtId="38" fontId="52"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2" fillId="0" borderId="0" xfId="3" applyNumberFormat="1" applyFont="1" applyFill="1" applyBorder="1" applyAlignment="1" applyProtection="1">
      <alignment horizontal="right" vertical="center" shrinkToFit="1"/>
      <protection locked="0"/>
    </xf>
    <xf numFmtId="188" fontId="52" fillId="0" borderId="0" xfId="4" applyNumberFormat="1" applyFont="1" applyAlignment="1">
      <alignment horizontal="center" vertical="center" wrapText="1"/>
    </xf>
    <xf numFmtId="0" fontId="62" fillId="14" borderId="195" xfId="4" applyFont="1" applyFill="1" applyBorder="1" applyAlignment="1">
      <alignment vertical="top"/>
    </xf>
    <xf numFmtId="0" fontId="13" fillId="0" borderId="0" xfId="7" applyFont="1" applyAlignment="1">
      <alignment horizontal="left" vertical="center" shrinkToFit="1"/>
    </xf>
    <xf numFmtId="3" fontId="63" fillId="0" borderId="0" xfId="6" applyNumberFormat="1" applyFont="1" applyAlignment="1">
      <alignment horizontal="center" vertical="center" wrapText="1" shrinkToFit="1"/>
    </xf>
    <xf numFmtId="3" fontId="53"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2" fillId="14" borderId="195" xfId="0" applyFont="1" applyFill="1" applyBorder="1">
      <alignment vertical="center"/>
    </xf>
    <xf numFmtId="0" fontId="62" fillId="14" borderId="47" xfId="0" applyFont="1" applyFill="1" applyBorder="1">
      <alignment vertical="center"/>
    </xf>
    <xf numFmtId="0" fontId="30" fillId="0" borderId="0" xfId="0" applyFont="1" applyAlignment="1">
      <alignment horizontal="left" vertical="center" wrapText="1"/>
    </xf>
    <xf numFmtId="0" fontId="56"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6"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70" fillId="0" borderId="0" xfId="0" applyFont="1" applyAlignment="1">
      <alignment horizontal="center" vertical="center" shrinkToFit="1"/>
    </xf>
    <xf numFmtId="183" fontId="71" fillId="0" borderId="0" xfId="0" applyNumberFormat="1" applyFont="1" applyAlignment="1">
      <alignment horizontal="left" vertical="top" wrapText="1" shrinkToFit="1"/>
    </xf>
    <xf numFmtId="0" fontId="56" fillId="0" borderId="0" xfId="0" applyFont="1" applyAlignment="1">
      <alignment horizontal="left" vertical="top" wrapText="1"/>
    </xf>
    <xf numFmtId="188" fontId="30" fillId="0" borderId="0" xfId="0" applyNumberFormat="1" applyFont="1" applyAlignment="1">
      <alignment horizontal="center" vertical="center"/>
    </xf>
    <xf numFmtId="0" fontId="30" fillId="2" borderId="200" xfId="0" applyFont="1" applyFill="1" applyBorder="1" applyAlignment="1">
      <alignment horizontal="center" vertical="center" shrinkToFit="1"/>
    </xf>
    <xf numFmtId="0" fontId="62" fillId="14" borderId="195"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2" fillId="14" borderId="196" xfId="0" applyFont="1" applyFill="1" applyBorder="1">
      <alignment vertical="center"/>
    </xf>
    <xf numFmtId="0" fontId="62" fillId="14" borderId="197" xfId="0" applyFont="1" applyFill="1" applyBorder="1">
      <alignment vertical="center"/>
    </xf>
    <xf numFmtId="0" fontId="62" fillId="14" borderId="197" xfId="0" applyFont="1" applyFill="1" applyBorder="1" applyAlignment="1">
      <alignment vertical="top" wrapText="1"/>
    </xf>
    <xf numFmtId="0" fontId="62" fillId="14" borderId="197" xfId="0" applyFont="1" applyFill="1" applyBorder="1" applyAlignment="1">
      <alignment horizontal="left" vertical="center" wrapText="1"/>
    </xf>
    <xf numFmtId="0" fontId="62" fillId="14" borderId="197"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2" fillId="14" borderId="47" xfId="4" applyFont="1" applyFill="1" applyBorder="1" applyAlignment="1">
      <alignment horizontal="left" vertical="center"/>
    </xf>
    <xf numFmtId="0" fontId="62" fillId="14" borderId="195" xfId="4" applyFont="1" applyFill="1" applyBorder="1" applyAlignment="1">
      <alignment horizontal="left" vertical="center"/>
    </xf>
    <xf numFmtId="0" fontId="22" fillId="0" borderId="30" xfId="4" applyBorder="1" applyAlignment="1">
      <alignment vertical="center" textRotation="255"/>
    </xf>
    <xf numFmtId="0" fontId="25" fillId="14" borderId="195" xfId="0" applyFont="1" applyFill="1" applyBorder="1" applyAlignment="1">
      <alignment vertical="center" wrapText="1"/>
    </xf>
    <xf numFmtId="0" fontId="62" fillId="14" borderId="47" xfId="0" applyFont="1" applyFill="1" applyBorder="1" applyAlignment="1">
      <alignment vertical="center" wrapText="1"/>
    </xf>
    <xf numFmtId="0" fontId="30" fillId="0" borderId="0" xfId="4" applyFont="1" applyAlignment="1">
      <alignment vertical="top" wrapText="1"/>
    </xf>
    <xf numFmtId="0" fontId="30" fillId="0" borderId="47" xfId="4" applyFont="1" applyBorder="1" applyAlignment="1">
      <alignment vertical="top" wrapText="1"/>
    </xf>
    <xf numFmtId="0" fontId="30" fillId="0" borderId="47"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6" fillId="0" borderId="0" xfId="0" applyFont="1" applyAlignment="1">
      <alignment horizontal="left" vertical="center"/>
    </xf>
    <xf numFmtId="0" fontId="39" fillId="0" borderId="0" xfId="0" applyFont="1" applyAlignment="1">
      <alignment horizontal="left" vertical="center"/>
    </xf>
    <xf numFmtId="0" fontId="56" fillId="0" borderId="0" xfId="0" applyFont="1" applyAlignment="1" applyProtection="1">
      <alignment horizontal="left" vertical="center"/>
      <protection locked="0"/>
    </xf>
    <xf numFmtId="180" fontId="56" fillId="0" borderId="0" xfId="0" applyNumberFormat="1" applyFont="1">
      <alignment vertical="center"/>
    </xf>
    <xf numFmtId="0" fontId="32" fillId="0" borderId="0" xfId="0" applyFont="1">
      <alignment vertical="center"/>
    </xf>
    <xf numFmtId="49" fontId="56" fillId="0" borderId="0" xfId="0" applyNumberFormat="1"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2" fillId="0" borderId="0" xfId="0" applyFont="1" applyAlignment="1" applyProtection="1">
      <alignment horizontal="left" vertical="center" shrinkToFit="1"/>
      <protection locked="0"/>
    </xf>
    <xf numFmtId="0" fontId="56" fillId="0" borderId="0" xfId="0" applyFont="1" applyAlignment="1">
      <alignment vertical="center" shrinkToFit="1"/>
    </xf>
    <xf numFmtId="182" fontId="56" fillId="0" borderId="0" xfId="0" applyNumberFormat="1" applyFont="1" applyAlignment="1">
      <alignment horizontal="left" vertical="center" wrapText="1"/>
    </xf>
    <xf numFmtId="0" fontId="56" fillId="0" borderId="0" xfId="0" applyFont="1" applyAlignment="1">
      <alignment vertical="center" wrapText="1"/>
    </xf>
    <xf numFmtId="0" fontId="52" fillId="0" borderId="0" xfId="0" applyFont="1" applyAlignment="1">
      <alignment horizontal="center" vertical="center" wrapText="1"/>
    </xf>
    <xf numFmtId="178" fontId="56" fillId="0" borderId="0" xfId="0" applyNumberFormat="1" applyFont="1" applyAlignment="1">
      <alignment horizontal="right" vertical="center" wrapText="1"/>
    </xf>
    <xf numFmtId="176" fontId="56" fillId="0" borderId="0" xfId="0" applyNumberFormat="1" applyFont="1" applyAlignment="1">
      <alignment horizontal="right" vertical="center" shrinkToFit="1"/>
    </xf>
    <xf numFmtId="0" fontId="52" fillId="0" borderId="0" xfId="0" applyFont="1" applyAlignment="1" applyProtection="1">
      <alignment horizontal="center" vertical="center" shrinkToFit="1"/>
      <protection locked="0"/>
    </xf>
    <xf numFmtId="0" fontId="62" fillId="14" borderId="195" xfId="0" applyFont="1" applyFill="1" applyBorder="1" applyProtection="1">
      <alignment vertical="center"/>
      <protection locked="0"/>
    </xf>
    <xf numFmtId="0" fontId="0" fillId="14" borderId="195" xfId="0" applyFill="1" applyBorder="1">
      <alignment vertical="center"/>
    </xf>
    <xf numFmtId="0" fontId="70" fillId="14" borderId="195" xfId="0" applyFont="1" applyFill="1" applyBorder="1" applyAlignment="1">
      <alignment vertical="center" shrinkToFit="1"/>
    </xf>
    <xf numFmtId="0" fontId="62" fillId="14" borderId="194" xfId="0" applyFont="1" applyFill="1" applyBorder="1" applyAlignment="1">
      <alignment vertical="top" wrapText="1"/>
    </xf>
    <xf numFmtId="0" fontId="70" fillId="0" borderId="0" xfId="0" applyFont="1" applyAlignment="1">
      <alignment vertical="center" shrinkToFit="1"/>
    </xf>
    <xf numFmtId="0" fontId="70" fillId="0" borderId="0" xfId="0" applyFont="1" applyAlignment="1">
      <alignment vertical="center" wrapText="1"/>
    </xf>
    <xf numFmtId="0" fontId="91" fillId="14" borderId="47" xfId="0" applyFont="1" applyFill="1" applyBorder="1" applyAlignment="1">
      <alignment vertical="center" wrapText="1"/>
    </xf>
    <xf numFmtId="0" fontId="28" fillId="0" borderId="0" xfId="0" applyFont="1" applyAlignment="1" applyProtection="1">
      <alignment horizontal="left" vertical="center"/>
      <protection locked="0"/>
    </xf>
    <xf numFmtId="188" fontId="0" fillId="0" borderId="1" xfId="0" applyNumberFormat="1" applyBorder="1">
      <alignment vertical="center"/>
    </xf>
    <xf numFmtId="177" fontId="25" fillId="3" borderId="86" xfId="0" applyNumberFormat="1" applyFont="1" applyFill="1" applyBorder="1" applyAlignment="1">
      <alignment horizontal="center" vertical="center" wrapText="1" shrinkToFit="1"/>
    </xf>
    <xf numFmtId="177" fontId="30" fillId="2" borderId="83" xfId="0" applyNumberFormat="1" applyFont="1" applyFill="1" applyBorder="1" applyAlignment="1">
      <alignment horizontal="center" vertical="center" shrinkToFit="1"/>
    </xf>
    <xf numFmtId="177" fontId="30" fillId="2" borderId="97"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7"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3"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6" xfId="0" applyFont="1" applyFill="1" applyBorder="1">
      <alignment vertical="center"/>
    </xf>
    <xf numFmtId="0" fontId="30" fillId="3" borderId="84"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177" fontId="30" fillId="3" borderId="84" xfId="0" applyNumberFormat="1" applyFont="1" applyFill="1" applyBorder="1" applyAlignment="1">
      <alignment horizontal="center" vertical="center" wrapText="1" shrinkToFit="1"/>
    </xf>
    <xf numFmtId="177" fontId="25"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5" fillId="3" borderId="159"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4" fillId="0" borderId="57" xfId="7" applyNumberFormat="1" applyFont="1" applyBorder="1" applyAlignment="1" applyProtection="1">
      <alignment vertical="center" shrinkToFit="1"/>
      <protection locked="0"/>
    </xf>
    <xf numFmtId="177" fontId="64" fillId="0" borderId="24" xfId="7" applyNumberFormat="1" applyFont="1" applyBorder="1" applyAlignment="1" applyProtection="1">
      <alignment vertical="center" shrinkToFit="1"/>
      <protection locked="0"/>
    </xf>
    <xf numFmtId="0" fontId="20" fillId="0" borderId="94" xfId="7" applyFont="1" applyBorder="1" applyAlignment="1" applyProtection="1">
      <alignment vertical="center" shrinkToFit="1"/>
      <protection locked="0"/>
    </xf>
    <xf numFmtId="177" fontId="64" fillId="0" borderId="73" xfId="7" applyNumberFormat="1" applyFont="1" applyBorder="1" applyAlignment="1" applyProtection="1">
      <alignment vertical="center" shrinkToFit="1"/>
      <protection locked="0"/>
    </xf>
    <xf numFmtId="0" fontId="64" fillId="0" borderId="103" xfId="5" applyFont="1" applyBorder="1" applyAlignment="1" applyProtection="1">
      <alignment vertical="center" shrinkToFit="1"/>
      <protection locked="0"/>
    </xf>
    <xf numFmtId="0" fontId="64" fillId="0" borderId="94" xfId="5" applyFont="1" applyBorder="1" applyAlignment="1" applyProtection="1">
      <alignment vertical="center" shrinkToFit="1"/>
      <protection locked="0"/>
    </xf>
    <xf numFmtId="3" fontId="37" fillId="0" borderId="9" xfId="5" applyNumberFormat="1" applyFont="1" applyBorder="1" applyAlignment="1">
      <alignment horizontal="center" vertical="center" shrinkToFit="1"/>
    </xf>
    <xf numFmtId="0" fontId="30" fillId="7" borderId="83" xfId="4" applyFont="1" applyFill="1" applyBorder="1" applyAlignment="1" applyProtection="1">
      <alignment horizontal="center" vertical="center" shrinkToFit="1"/>
      <protection locked="0"/>
    </xf>
    <xf numFmtId="177" fontId="30" fillId="0" borderId="206"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5" xfId="3" applyNumberFormat="1" applyFont="1" applyFill="1" applyBorder="1" applyAlignment="1">
      <alignment vertical="center" shrinkToFit="1"/>
    </xf>
    <xf numFmtId="38" fontId="30" fillId="2" borderId="117" xfId="2" applyFont="1" applyFill="1" applyBorder="1" applyAlignment="1">
      <alignment vertical="center" textRotation="255" shrinkToFit="1"/>
    </xf>
    <xf numFmtId="0" fontId="90" fillId="14" borderId="197"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7"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3"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7"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12" xfId="7" applyFont="1" applyBorder="1" applyAlignment="1" applyProtection="1">
      <alignment vertical="center" shrinkToFit="1"/>
      <protection locked="0"/>
    </xf>
    <xf numFmtId="0" fontId="54" fillId="0" borderId="148" xfId="7" applyFont="1" applyBorder="1" applyAlignment="1" applyProtection="1">
      <alignment vertical="center" shrinkToFit="1"/>
      <protection locked="0"/>
    </xf>
    <xf numFmtId="177" fontId="64" fillId="0" borderId="123" xfId="7" applyNumberFormat="1" applyFont="1" applyBorder="1" applyAlignment="1" applyProtection="1">
      <alignment vertical="center" shrinkToFit="1"/>
      <protection locked="0"/>
    </xf>
    <xf numFmtId="177" fontId="64" fillId="0" borderId="63" xfId="7" applyNumberFormat="1" applyFont="1" applyBorder="1" applyAlignment="1" applyProtection="1">
      <alignment vertical="center" shrinkToFit="1"/>
      <protection locked="0"/>
    </xf>
    <xf numFmtId="177" fontId="64" fillId="0" borderId="64" xfId="7" applyNumberFormat="1" applyFont="1" applyBorder="1" applyAlignment="1" applyProtection="1">
      <alignment vertical="center" shrinkToFit="1"/>
      <protection locked="0"/>
    </xf>
    <xf numFmtId="0" fontId="25" fillId="0" borderId="83" xfId="0" applyFont="1" applyBorder="1" applyAlignment="1" applyProtection="1">
      <alignment vertical="center" shrinkToFit="1"/>
      <protection locked="0"/>
    </xf>
    <xf numFmtId="0" fontId="25" fillId="0" borderId="131" xfId="0" applyFont="1" applyBorder="1" applyAlignment="1" applyProtection="1">
      <alignment vertical="center" shrinkToFit="1"/>
      <protection locked="0"/>
    </xf>
    <xf numFmtId="177" fontId="30" fillId="2" borderId="57"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205" xfId="7" applyNumberFormat="1" applyFont="1" applyBorder="1" applyAlignment="1" applyProtection="1">
      <alignment horizontal="right" shrinkToFit="1"/>
      <protection locked="0"/>
    </xf>
    <xf numFmtId="177" fontId="25" fillId="0" borderId="97" xfId="7" applyNumberFormat="1" applyFont="1" applyBorder="1" applyAlignment="1" applyProtection="1">
      <alignment horizontal="right" shrinkToFit="1"/>
      <protection locked="0"/>
    </xf>
    <xf numFmtId="177" fontId="25" fillId="0" borderId="206" xfId="7" applyNumberFormat="1" applyFont="1" applyBorder="1" applyAlignment="1" applyProtection="1">
      <alignment horizontal="right" shrinkToFit="1"/>
      <protection locked="0"/>
    </xf>
    <xf numFmtId="177" fontId="53" fillId="0" borderId="98" xfId="7" applyNumberFormat="1" applyFont="1" applyBorder="1" applyAlignment="1" applyProtection="1">
      <alignment horizontal="right" shrinkToFit="1"/>
      <protection locked="0"/>
    </xf>
    <xf numFmtId="177" fontId="64" fillId="0" borderId="180"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8"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6" fillId="2" borderId="37" xfId="4" applyFont="1" applyFill="1" applyBorder="1" applyAlignment="1">
      <alignment horizontal="left" vertical="center"/>
    </xf>
    <xf numFmtId="0" fontId="58" fillId="3" borderId="1" xfId="4" applyFont="1" applyFill="1" applyBorder="1">
      <alignment vertical="center"/>
    </xf>
    <xf numFmtId="0" fontId="33" fillId="3" borderId="1" xfId="4" applyFont="1" applyFill="1" applyBorder="1">
      <alignment vertical="center"/>
    </xf>
    <xf numFmtId="0" fontId="27" fillId="3" borderId="207" xfId="0" applyFont="1" applyFill="1" applyBorder="1" applyAlignment="1">
      <alignment horizontal="center" vertical="center" wrapText="1" shrinkToFit="1"/>
    </xf>
    <xf numFmtId="0" fontId="86" fillId="0" borderId="80" xfId="9" applyFont="1" applyBorder="1" applyAlignment="1">
      <alignment horizontal="center" vertical="center" wrapText="1"/>
    </xf>
    <xf numFmtId="176" fontId="56" fillId="2" borderId="209" xfId="0" applyNumberFormat="1" applyFont="1" applyFill="1" applyBorder="1" applyAlignment="1">
      <alignment vertical="center" shrinkToFit="1"/>
    </xf>
    <xf numFmtId="0" fontId="76" fillId="0" borderId="32" xfId="9" applyFont="1" applyBorder="1" applyAlignment="1">
      <alignment vertical="center" wrapText="1"/>
    </xf>
    <xf numFmtId="177" fontId="30" fillId="2" borderId="148" xfId="0" applyNumberFormat="1" applyFont="1" applyFill="1" applyBorder="1" applyAlignment="1">
      <alignment horizontal="center" vertical="center" shrinkToFit="1"/>
    </xf>
    <xf numFmtId="177" fontId="30" fillId="11" borderId="213" xfId="0" applyNumberFormat="1" applyFont="1" applyFill="1" applyBorder="1" applyAlignment="1">
      <alignment vertical="center" shrinkToFit="1"/>
    </xf>
    <xf numFmtId="177" fontId="30" fillId="11" borderId="132" xfId="0" applyNumberFormat="1" applyFont="1" applyFill="1" applyBorder="1" applyAlignment="1">
      <alignment vertical="center" shrinkToFit="1"/>
    </xf>
    <xf numFmtId="177" fontId="30" fillId="11" borderId="128" xfId="0" applyNumberFormat="1" applyFont="1" applyFill="1" applyBorder="1" applyAlignment="1">
      <alignment vertical="center" shrinkToFit="1"/>
    </xf>
    <xf numFmtId="177" fontId="27" fillId="4" borderId="47" xfId="0" applyNumberFormat="1" applyFont="1" applyFill="1" applyBorder="1">
      <alignment vertical="center"/>
    </xf>
    <xf numFmtId="177" fontId="30" fillId="2" borderId="206" xfId="0" applyNumberFormat="1" applyFont="1" applyFill="1" applyBorder="1" applyAlignment="1">
      <alignment horizontal="center" vertical="center" shrinkToFit="1"/>
    </xf>
    <xf numFmtId="0" fontId="27" fillId="4" borderId="189" xfId="0" applyFont="1" applyFill="1" applyBorder="1">
      <alignment vertical="center"/>
    </xf>
    <xf numFmtId="0" fontId="27" fillId="4" borderId="118" xfId="0" applyFont="1" applyFill="1" applyBorder="1">
      <alignment vertical="center"/>
    </xf>
    <xf numFmtId="0" fontId="30" fillId="7" borderId="19" xfId="0" applyFont="1" applyFill="1" applyBorder="1" applyAlignment="1" applyProtection="1">
      <alignment vertical="center" shrinkToFit="1"/>
      <protection locked="0"/>
    </xf>
    <xf numFmtId="0" fontId="0" fillId="3" borderId="117" xfId="0" applyFill="1" applyBorder="1">
      <alignment vertical="center"/>
    </xf>
    <xf numFmtId="177" fontId="30" fillId="0" borderId="57"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3" xfId="0" applyNumberFormat="1" applyFont="1" applyBorder="1" applyAlignment="1" applyProtection="1">
      <alignment horizontal="right" vertical="center" shrinkToFit="1"/>
      <protection locked="0"/>
    </xf>
    <xf numFmtId="177" fontId="30" fillId="2" borderId="57"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3" xfId="0" applyNumberFormat="1" applyFont="1" applyFill="1" applyBorder="1" applyAlignment="1">
      <alignment horizontal="right" vertical="center" shrinkToFit="1"/>
    </xf>
    <xf numFmtId="177" fontId="30" fillId="2" borderId="214" xfId="0" applyNumberFormat="1" applyFont="1" applyFill="1" applyBorder="1" applyAlignment="1">
      <alignment horizontal="right" vertical="center" shrinkToFit="1"/>
    </xf>
    <xf numFmtId="0" fontId="25" fillId="14" borderId="194" xfId="0" applyFont="1" applyFill="1" applyBorder="1" applyAlignment="1">
      <alignment vertical="center" wrapText="1"/>
    </xf>
    <xf numFmtId="0" fontId="75" fillId="0" borderId="0" xfId="9" applyFont="1" applyAlignment="1" applyProtection="1">
      <alignment horizontal="left" vertical="center" wrapText="1"/>
      <protection locked="0"/>
    </xf>
    <xf numFmtId="0" fontId="76" fillId="0" borderId="0" xfId="9" applyFont="1" applyAlignment="1">
      <alignment vertical="center" wrapText="1"/>
    </xf>
    <xf numFmtId="0" fontId="75" fillId="0" borderId="0" xfId="9" applyFont="1" applyAlignment="1">
      <alignment horizontal="center" vertical="center" wrapText="1"/>
    </xf>
    <xf numFmtId="0" fontId="37" fillId="0" borderId="0" xfId="13" applyFont="1">
      <alignment vertical="center"/>
    </xf>
    <xf numFmtId="0" fontId="77" fillId="11" borderId="9" xfId="13" applyFont="1" applyFill="1" applyBorder="1" applyAlignment="1">
      <alignment vertical="center" wrapText="1"/>
    </xf>
    <xf numFmtId="0" fontId="77" fillId="0" borderId="0" xfId="13" applyFont="1">
      <alignment vertical="center"/>
    </xf>
    <xf numFmtId="0" fontId="37" fillId="12" borderId="9" xfId="13" applyFont="1" applyFill="1" applyBorder="1" applyAlignment="1">
      <alignment horizontal="center" vertical="center"/>
    </xf>
    <xf numFmtId="0" fontId="37" fillId="7" borderId="9" xfId="13" applyFont="1" applyFill="1" applyBorder="1" applyAlignment="1" applyProtection="1">
      <alignment horizontal="center" vertical="center"/>
      <protection locked="0"/>
    </xf>
    <xf numFmtId="0" fontId="82" fillId="0" borderId="0" xfId="13" applyFont="1" applyAlignment="1">
      <alignment vertical="center" wrapText="1"/>
    </xf>
    <xf numFmtId="0" fontId="75" fillId="0" borderId="118" xfId="9" applyFont="1" applyBorder="1" applyAlignment="1" applyProtection="1">
      <alignment horizontal="left" vertical="center" wrapText="1"/>
      <protection locked="0"/>
    </xf>
    <xf numFmtId="0" fontId="30" fillId="15" borderId="33" xfId="4" applyFont="1" applyFill="1" applyBorder="1">
      <alignment vertical="center"/>
    </xf>
    <xf numFmtId="0" fontId="30" fillId="2" borderId="215" xfId="4" applyFont="1" applyFill="1" applyBorder="1" applyAlignment="1">
      <alignment horizontal="left" vertical="center"/>
    </xf>
    <xf numFmtId="0" fontId="30" fillId="2" borderId="210" xfId="4" applyFont="1" applyFill="1" applyBorder="1" applyAlignment="1">
      <alignment horizontal="left" vertical="center"/>
    </xf>
    <xf numFmtId="38" fontId="30" fillId="2" borderId="42" xfId="2" applyFont="1" applyFill="1" applyBorder="1" applyAlignment="1">
      <alignment vertical="center" shrinkToFit="1"/>
    </xf>
    <xf numFmtId="0" fontId="75" fillId="0" borderId="118" xfId="9" applyFont="1" applyBorder="1" applyAlignment="1">
      <alignment horizontal="center" vertical="center" wrapText="1"/>
    </xf>
    <xf numFmtId="177" fontId="30" fillId="2" borderId="87" xfId="0" applyNumberFormat="1" applyFont="1" applyFill="1" applyBorder="1" applyAlignment="1">
      <alignment horizontal="right" vertical="center" shrinkToFit="1"/>
    </xf>
    <xf numFmtId="177" fontId="30" fillId="2" borderId="79" xfId="0" applyNumberFormat="1" applyFont="1" applyFill="1" applyBorder="1" applyAlignment="1">
      <alignment horizontal="center" vertical="center"/>
    </xf>
    <xf numFmtId="0" fontId="0" fillId="16" borderId="99" xfId="0" applyFill="1" applyBorder="1">
      <alignment vertical="center"/>
    </xf>
    <xf numFmtId="0" fontId="23" fillId="10" borderId="99" xfId="0" applyFont="1" applyFill="1" applyBorder="1" applyAlignment="1">
      <alignment horizontal="center" vertical="center" shrinkToFit="1"/>
    </xf>
    <xf numFmtId="183" fontId="30" fillId="2" borderId="131" xfId="0" applyNumberFormat="1" applyFont="1" applyFill="1" applyBorder="1" applyAlignment="1">
      <alignment horizontal="left" vertical="center" shrinkToFit="1"/>
    </xf>
    <xf numFmtId="0" fontId="70" fillId="0" borderId="14" xfId="0" applyFont="1" applyBorder="1" applyAlignment="1">
      <alignment horizontal="center" vertical="center" shrinkToFit="1"/>
    </xf>
    <xf numFmtId="183" fontId="30" fillId="2" borderId="21" xfId="0" applyNumberFormat="1" applyFont="1" applyFill="1" applyBorder="1" applyAlignment="1">
      <alignment horizontal="left" vertical="center" wrapText="1" shrinkToFit="1"/>
    </xf>
    <xf numFmtId="184" fontId="30" fillId="2" borderId="206" xfId="0" applyNumberFormat="1" applyFont="1" applyFill="1" applyBorder="1" applyAlignment="1">
      <alignment horizontal="center" vertical="center" shrinkToFit="1"/>
    </xf>
    <xf numFmtId="184" fontId="30" fillId="7" borderId="97" xfId="0" applyNumberFormat="1" applyFont="1" applyFill="1" applyBorder="1" applyAlignment="1" applyProtection="1">
      <alignment vertical="center" shrinkToFit="1"/>
      <protection locked="0"/>
    </xf>
    <xf numFmtId="184" fontId="30" fillId="7" borderId="216" xfId="0" applyNumberFormat="1" applyFont="1" applyFill="1" applyBorder="1" applyAlignment="1" applyProtection="1">
      <alignment vertical="center" shrinkToFit="1"/>
      <protection locked="0"/>
    </xf>
    <xf numFmtId="0" fontId="30" fillId="2" borderId="22" xfId="0" applyFont="1" applyFill="1" applyBorder="1" applyAlignment="1" applyProtection="1">
      <alignment horizontal="left" vertical="top" wrapText="1" shrinkToFit="1"/>
      <protection locked="0"/>
    </xf>
    <xf numFmtId="0" fontId="0" fillId="2" borderId="129" xfId="0" applyFill="1" applyBorder="1" applyAlignment="1">
      <alignment horizontal="left" vertical="top" wrapText="1" shrinkToFit="1"/>
    </xf>
    <xf numFmtId="0" fontId="0" fillId="2" borderId="130"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47" fillId="0" borderId="74" xfId="8" applyFont="1" applyBorder="1" applyAlignment="1">
      <alignment horizontal="left" vertical="center" wrapText="1"/>
    </xf>
    <xf numFmtId="0" fontId="37" fillId="12" borderId="9" xfId="13" applyFont="1" applyFill="1" applyBorder="1" applyAlignment="1">
      <alignment horizontal="center" vertical="center" wrapText="1"/>
    </xf>
    <xf numFmtId="184" fontId="77" fillId="7" borderId="9" xfId="0" applyNumberFormat="1" applyFont="1" applyFill="1" applyBorder="1" applyAlignment="1" applyProtection="1">
      <alignment horizontal="center" vertical="center" shrinkToFit="1"/>
      <protection locked="0"/>
    </xf>
    <xf numFmtId="0" fontId="0" fillId="0" borderId="0" xfId="0" applyAlignment="1">
      <alignment horizontal="left" vertical="center"/>
    </xf>
    <xf numFmtId="0" fontId="47" fillId="0" borderId="0" xfId="8" applyFont="1" applyAlignment="1">
      <alignment horizontal="left" vertical="center"/>
    </xf>
    <xf numFmtId="0" fontId="47" fillId="0" borderId="74" xfId="8" applyFont="1" applyBorder="1" applyAlignment="1">
      <alignment horizontal="left" vertical="center"/>
    </xf>
    <xf numFmtId="0" fontId="99" fillId="0" borderId="0" xfId="8" applyFont="1" applyAlignment="1">
      <alignment horizontal="left" vertical="center"/>
    </xf>
    <xf numFmtId="0" fontId="3" fillId="0" borderId="0" xfId="8" applyFont="1">
      <alignment vertical="center"/>
    </xf>
    <xf numFmtId="0" fontId="77" fillId="0" borderId="9" xfId="13" applyFont="1" applyBorder="1" applyAlignment="1" applyProtection="1">
      <alignment horizontal="left" vertical="center"/>
      <protection locked="0"/>
    </xf>
    <xf numFmtId="0" fontId="30" fillId="7" borderId="104" xfId="0" applyFont="1" applyFill="1" applyBorder="1" applyAlignment="1" applyProtection="1">
      <alignment vertical="center" shrinkToFit="1"/>
      <protection locked="0"/>
    </xf>
    <xf numFmtId="0" fontId="30" fillId="7" borderId="217" xfId="0" applyFont="1" applyFill="1" applyBorder="1" applyAlignment="1" applyProtection="1">
      <alignment vertical="center" shrinkToFit="1"/>
      <protection locked="0"/>
    </xf>
    <xf numFmtId="0" fontId="0" fillId="0" borderId="0" xfId="4" applyFont="1">
      <alignment vertical="center"/>
    </xf>
    <xf numFmtId="0" fontId="0" fillId="17" borderId="99" xfId="0" applyFill="1" applyBorder="1">
      <alignment vertical="center"/>
    </xf>
    <xf numFmtId="0" fontId="104" fillId="0" borderId="0" xfId="14" applyFont="1">
      <alignment vertical="center"/>
    </xf>
    <xf numFmtId="0" fontId="104" fillId="5" borderId="0" xfId="14" applyFont="1" applyFill="1">
      <alignment vertical="center"/>
    </xf>
    <xf numFmtId="0" fontId="105" fillId="0" borderId="0" xfId="14" applyFont="1">
      <alignment vertical="center"/>
    </xf>
    <xf numFmtId="0" fontId="106" fillId="0" borderId="0" xfId="14" applyFont="1">
      <alignment vertical="center"/>
    </xf>
    <xf numFmtId="0" fontId="106" fillId="0" borderId="15" xfId="14" applyFont="1" applyBorder="1" applyAlignment="1">
      <alignment horizontal="right" vertical="center"/>
    </xf>
    <xf numFmtId="0" fontId="106" fillId="0" borderId="46" xfId="14" applyFont="1" applyBorder="1" applyAlignment="1">
      <alignment horizontal="right" vertical="center"/>
    </xf>
    <xf numFmtId="0" fontId="107" fillId="0" borderId="0" xfId="14" applyFont="1">
      <alignment vertical="center"/>
    </xf>
    <xf numFmtId="0" fontId="106" fillId="0" borderId="9" xfId="14" applyFont="1" applyBorder="1" applyAlignment="1" applyProtection="1">
      <alignment horizontal="center" vertical="center"/>
      <protection locked="0"/>
    </xf>
    <xf numFmtId="0" fontId="106" fillId="0" borderId="0" xfId="14" applyFont="1" applyAlignment="1">
      <alignment vertical="center" wrapText="1"/>
    </xf>
    <xf numFmtId="0" fontId="106" fillId="0" borderId="0" xfId="15" applyFont="1" applyAlignment="1">
      <alignment vertical="center"/>
    </xf>
    <xf numFmtId="0" fontId="106" fillId="0" borderId="78" xfId="15" applyFont="1" applyBorder="1" applyAlignment="1" applyProtection="1">
      <alignment horizontal="center" vertical="center"/>
      <protection locked="0"/>
    </xf>
    <xf numFmtId="0" fontId="104" fillId="5" borderId="0" xfId="15" applyFont="1" applyFill="1" applyAlignment="1">
      <alignment vertical="center"/>
    </xf>
    <xf numFmtId="0" fontId="104" fillId="0" borderId="0" xfId="15" applyFont="1" applyAlignment="1">
      <alignment vertical="center"/>
    </xf>
    <xf numFmtId="0" fontId="106" fillId="0" borderId="61" xfId="15" applyFont="1" applyBorder="1" applyAlignment="1" applyProtection="1">
      <alignment horizontal="center" vertical="center"/>
      <protection locked="0"/>
    </xf>
    <xf numFmtId="0" fontId="106" fillId="0" borderId="0" xfId="15" applyFont="1" applyAlignment="1">
      <alignment vertical="center" wrapText="1"/>
    </xf>
    <xf numFmtId="0" fontId="106" fillId="0" borderId="78" xfId="14" applyFont="1" applyBorder="1" applyAlignment="1" applyProtection="1">
      <alignment horizontal="center" vertical="center"/>
      <protection locked="0"/>
    </xf>
    <xf numFmtId="0" fontId="106" fillId="6" borderId="32" xfId="14" applyFont="1" applyFill="1" applyBorder="1" applyAlignment="1">
      <alignment horizontal="left" vertical="center" wrapText="1"/>
    </xf>
    <xf numFmtId="0" fontId="106" fillId="6" borderId="11" xfId="14" applyFont="1" applyFill="1" applyBorder="1" applyAlignment="1">
      <alignment horizontal="left" vertical="center" wrapText="1"/>
    </xf>
    <xf numFmtId="0" fontId="106" fillId="6" borderId="46" xfId="14" applyFont="1" applyFill="1" applyBorder="1" applyAlignment="1">
      <alignment horizontal="left" vertical="center" wrapText="1"/>
    </xf>
    <xf numFmtId="0" fontId="106" fillId="6" borderId="26" xfId="14" applyFont="1" applyFill="1" applyBorder="1" applyAlignment="1">
      <alignment vertical="center" wrapText="1"/>
    </xf>
    <xf numFmtId="0" fontId="106" fillId="6" borderId="39" xfId="14" applyFont="1" applyFill="1" applyBorder="1" applyAlignment="1">
      <alignment horizontal="left" vertical="center" wrapText="1"/>
    </xf>
    <xf numFmtId="0" fontId="106" fillId="0" borderId="58" xfId="14" applyFont="1" applyBorder="1" applyAlignment="1" applyProtection="1">
      <alignment horizontal="center" vertical="center"/>
      <protection locked="0"/>
    </xf>
    <xf numFmtId="0" fontId="106" fillId="0" borderId="15" xfId="14" applyFont="1" applyBorder="1" applyAlignment="1">
      <alignment vertical="center" wrapText="1"/>
    </xf>
    <xf numFmtId="0" fontId="106" fillId="6" borderId="39" xfId="14" applyFont="1" applyFill="1" applyBorder="1" applyAlignment="1">
      <alignment vertical="center" wrapText="1"/>
    </xf>
    <xf numFmtId="0" fontId="110" fillId="6" borderId="32" xfId="14" applyFont="1" applyFill="1" applyBorder="1" applyAlignment="1">
      <alignment horizontal="right" vertical="center" wrapText="1"/>
    </xf>
    <xf numFmtId="0" fontId="106" fillId="6" borderId="32" xfId="14" applyFont="1" applyFill="1" applyBorder="1" applyAlignment="1">
      <alignment vertical="center" wrapText="1"/>
    </xf>
    <xf numFmtId="0" fontId="106" fillId="6" borderId="0" xfId="14" applyFont="1" applyFill="1" applyAlignment="1">
      <alignment horizontal="left" vertical="center" wrapText="1"/>
    </xf>
    <xf numFmtId="0" fontId="106" fillId="6" borderId="74" xfId="14" applyFont="1" applyFill="1" applyBorder="1" applyAlignment="1">
      <alignment horizontal="left" vertical="center" wrapText="1"/>
    </xf>
    <xf numFmtId="0" fontId="109" fillId="6" borderId="32" xfId="14" applyFont="1" applyFill="1" applyBorder="1" applyAlignment="1">
      <alignment horizontal="left" vertical="center" wrapText="1"/>
    </xf>
    <xf numFmtId="0" fontId="109" fillId="6" borderId="74" xfId="14" applyFont="1" applyFill="1" applyBorder="1" applyAlignment="1">
      <alignment horizontal="left" vertical="center" wrapText="1"/>
    </xf>
    <xf numFmtId="0" fontId="106" fillId="6" borderId="32" xfId="14" applyFont="1" applyFill="1" applyBorder="1" applyAlignment="1">
      <alignment horizontal="right" vertical="center" wrapText="1"/>
    </xf>
    <xf numFmtId="0" fontId="111" fillId="0" borderId="0" xfId="14" applyFont="1">
      <alignment vertical="center"/>
    </xf>
    <xf numFmtId="0" fontId="106" fillId="0" borderId="218" xfId="14" applyFont="1" applyBorder="1">
      <alignment vertical="center"/>
    </xf>
    <xf numFmtId="0" fontId="106" fillId="0" borderId="219" xfId="14" applyFont="1" applyBorder="1">
      <alignment vertical="center"/>
    </xf>
    <xf numFmtId="0" fontId="104" fillId="5" borderId="32" xfId="14" applyFont="1" applyFill="1" applyBorder="1" applyAlignment="1">
      <alignment horizontal="left" vertical="center" wrapText="1"/>
    </xf>
    <xf numFmtId="0" fontId="106" fillId="5" borderId="46" xfId="14" applyFont="1" applyFill="1" applyBorder="1" applyAlignment="1">
      <alignment vertical="center" wrapText="1"/>
    </xf>
    <xf numFmtId="0" fontId="106" fillId="5" borderId="46" xfId="14" applyFont="1" applyFill="1" applyBorder="1" applyAlignment="1">
      <alignment horizontal="left" vertical="center" wrapText="1"/>
    </xf>
    <xf numFmtId="0" fontId="104" fillId="5" borderId="0" xfId="14" applyFont="1" applyFill="1" applyAlignment="1">
      <alignment horizontal="left" vertical="top" wrapText="1"/>
    </xf>
    <xf numFmtId="0" fontId="106" fillId="5" borderId="11" xfId="14" applyFont="1" applyFill="1" applyBorder="1" applyAlignment="1" applyProtection="1">
      <alignment horizontal="center" vertical="center" wrapText="1"/>
      <protection locked="0"/>
    </xf>
    <xf numFmtId="0" fontId="106" fillId="5" borderId="46" xfId="14" applyFont="1" applyFill="1" applyBorder="1" applyAlignment="1" applyProtection="1">
      <alignment horizontal="center" vertical="center" wrapText="1"/>
      <protection locked="0"/>
    </xf>
    <xf numFmtId="0" fontId="106" fillId="5" borderId="46" xfId="14" applyFont="1" applyFill="1" applyBorder="1" applyAlignment="1" applyProtection="1">
      <alignment horizontal="right" vertical="center" wrapText="1"/>
      <protection locked="0"/>
    </xf>
    <xf numFmtId="0" fontId="106" fillId="5" borderId="61" xfId="14" applyFont="1" applyFill="1" applyBorder="1" applyAlignment="1" applyProtection="1">
      <alignment vertical="center" wrapText="1"/>
      <protection locked="0"/>
    </xf>
    <xf numFmtId="0" fontId="106" fillId="0" borderId="218" xfId="16" applyFont="1" applyBorder="1">
      <alignment vertical="center"/>
    </xf>
    <xf numFmtId="0" fontId="106" fillId="0" borderId="0" xfId="16" applyFont="1">
      <alignment vertical="center"/>
    </xf>
    <xf numFmtId="0" fontId="106" fillId="6" borderId="32" xfId="16" applyFont="1" applyFill="1" applyBorder="1" applyAlignment="1">
      <alignment vertical="center" wrapText="1"/>
    </xf>
    <xf numFmtId="0" fontId="106" fillId="6" borderId="0" xfId="16" applyFont="1" applyFill="1" applyAlignment="1">
      <alignment horizontal="left" vertical="center" wrapText="1"/>
    </xf>
    <xf numFmtId="0" fontId="109" fillId="6" borderId="32" xfId="16" applyFont="1" applyFill="1" applyBorder="1" applyAlignment="1">
      <alignment horizontal="left" vertical="center" wrapText="1"/>
    </xf>
    <xf numFmtId="0" fontId="106" fillId="6" borderId="39" xfId="16" applyFont="1" applyFill="1" applyBorder="1" applyAlignment="1">
      <alignment vertical="center" wrapText="1"/>
    </xf>
    <xf numFmtId="0" fontId="106" fillId="5" borderId="0" xfId="14" applyFont="1" applyFill="1">
      <alignment vertical="center"/>
    </xf>
    <xf numFmtId="0" fontId="106" fillId="6" borderId="70" xfId="14" applyFont="1" applyFill="1" applyBorder="1" applyAlignment="1" applyProtection="1">
      <alignment horizontal="center" vertical="top" wrapText="1"/>
      <protection locked="0"/>
    </xf>
    <xf numFmtId="0" fontId="102" fillId="0" borderId="7" xfId="0" applyFont="1" applyBorder="1" applyAlignment="1" applyProtection="1">
      <alignment vertical="center" shrinkToFit="1"/>
      <protection locked="0"/>
    </xf>
    <xf numFmtId="0" fontId="28" fillId="0" borderId="17" xfId="4" applyFont="1" applyBorder="1" applyAlignment="1" applyProtection="1">
      <alignment horizontal="center" vertical="center" wrapText="1"/>
      <protection locked="0"/>
    </xf>
    <xf numFmtId="0" fontId="28" fillId="0" borderId="89" xfId="4" applyFont="1" applyBorder="1" applyAlignment="1" applyProtection="1">
      <alignment horizontal="center" vertical="center" wrapText="1"/>
      <protection locked="0"/>
    </xf>
    <xf numFmtId="176" fontId="56" fillId="2" borderId="50" xfId="0" applyNumberFormat="1" applyFont="1" applyFill="1" applyBorder="1" applyAlignment="1">
      <alignment vertical="center" wrapText="1"/>
    </xf>
    <xf numFmtId="49" fontId="56" fillId="0" borderId="91" xfId="0" applyNumberFormat="1" applyFont="1" applyBorder="1" applyAlignment="1" applyProtection="1">
      <alignment horizontal="center" vertical="center"/>
      <protection locked="0"/>
    </xf>
    <xf numFmtId="0" fontId="62" fillId="14" borderId="195" xfId="0" applyFont="1" applyFill="1" applyBorder="1" applyAlignment="1">
      <alignment vertical="top" wrapText="1"/>
    </xf>
    <xf numFmtId="0" fontId="52" fillId="2" borderId="220" xfId="0" applyFont="1" applyFill="1" applyBorder="1" applyAlignment="1">
      <alignment vertical="center" shrinkToFit="1"/>
    </xf>
    <xf numFmtId="0" fontId="56" fillId="2" borderId="64" xfId="0" applyFont="1" applyFill="1" applyBorder="1" applyAlignment="1">
      <alignment vertical="center" shrinkToFit="1"/>
    </xf>
    <xf numFmtId="0" fontId="56" fillId="2" borderId="61" xfId="0" applyFont="1" applyFill="1" applyBorder="1" applyAlignment="1">
      <alignment vertical="center" shrinkToFit="1"/>
    </xf>
    <xf numFmtId="0" fontId="56" fillId="2" borderId="38" xfId="0" applyFont="1" applyFill="1" applyBorder="1" applyAlignment="1">
      <alignment vertical="center" shrinkToFit="1"/>
    </xf>
    <xf numFmtId="0" fontId="56" fillId="2" borderId="38" xfId="0" applyFont="1" applyFill="1" applyBorder="1" applyAlignment="1">
      <alignment horizontal="center" vertical="center" shrinkToFit="1"/>
    </xf>
    <xf numFmtId="0" fontId="0" fillId="14" borderId="31" xfId="0" applyFill="1" applyBorder="1" applyAlignment="1">
      <alignment vertical="top" wrapText="1"/>
    </xf>
    <xf numFmtId="0" fontId="0" fillId="0" borderId="31" xfId="0" applyBorder="1" applyAlignment="1">
      <alignment vertical="center" wrapText="1"/>
    </xf>
    <xf numFmtId="0" fontId="0" fillId="0" borderId="30" xfId="0" applyBorder="1">
      <alignment vertical="center"/>
    </xf>
    <xf numFmtId="176" fontId="56" fillId="2" borderId="208" xfId="0" applyNumberFormat="1" applyFont="1" applyFill="1" applyBorder="1" applyAlignment="1">
      <alignment horizontal="right" vertical="center" shrinkToFit="1"/>
    </xf>
    <xf numFmtId="0" fontId="56" fillId="2" borderId="103" xfId="0" applyFont="1" applyFill="1" applyBorder="1" applyAlignment="1">
      <alignment vertical="center" shrinkToFit="1"/>
    </xf>
    <xf numFmtId="0" fontId="52" fillId="2" borderId="89" xfId="0" applyFont="1" applyFill="1" applyBorder="1" applyAlignment="1">
      <alignment vertical="center" wrapText="1"/>
    </xf>
    <xf numFmtId="0" fontId="0" fillId="2" borderId="11" xfId="0" applyFill="1" applyBorder="1">
      <alignment vertical="center"/>
    </xf>
    <xf numFmtId="0" fontId="113" fillId="2" borderId="34" xfId="0" applyFont="1" applyFill="1" applyBorder="1" applyAlignment="1">
      <alignment vertical="center" wrapText="1"/>
    </xf>
    <xf numFmtId="0" fontId="0" fillId="2" borderId="50" xfId="0" applyFill="1" applyBorder="1">
      <alignment vertical="center"/>
    </xf>
    <xf numFmtId="0" fontId="56" fillId="2" borderId="17" xfId="0" applyFont="1" applyFill="1" applyBorder="1" applyAlignment="1">
      <alignment vertical="center" shrinkToFit="1"/>
    </xf>
    <xf numFmtId="0" fontId="56" fillId="2" borderId="78" xfId="0" applyFont="1" applyFill="1" applyBorder="1" applyAlignment="1">
      <alignment vertical="center" shrinkToFit="1"/>
    </xf>
    <xf numFmtId="0" fontId="56" fillId="2" borderId="102" xfId="0" applyFont="1" applyFill="1" applyBorder="1" applyAlignment="1" applyProtection="1">
      <alignment horizontal="center" vertical="center" shrinkToFit="1"/>
      <protection locked="0"/>
    </xf>
    <xf numFmtId="0" fontId="0" fillId="19" borderId="14" xfId="0" applyFill="1" applyBorder="1">
      <alignment vertical="center"/>
    </xf>
    <xf numFmtId="0" fontId="101" fillId="10" borderId="0" xfId="0" applyFont="1" applyFill="1">
      <alignment vertical="center"/>
    </xf>
    <xf numFmtId="0" fontId="30" fillId="2" borderId="0" xfId="0" applyFont="1" applyFill="1">
      <alignment vertical="center"/>
    </xf>
    <xf numFmtId="0" fontId="112" fillId="5" borderId="82" xfId="17" applyFont="1" applyFill="1" applyBorder="1" applyProtection="1">
      <alignment vertical="center"/>
      <protection locked="0"/>
    </xf>
    <xf numFmtId="0" fontId="47" fillId="0" borderId="0" xfId="8" applyFont="1" applyAlignment="1">
      <alignment horizontal="left" vertical="center" shrinkToFit="1"/>
    </xf>
    <xf numFmtId="0" fontId="47" fillId="0" borderId="74" xfId="8" applyFont="1" applyBorder="1" applyAlignment="1">
      <alignment horizontal="left" vertical="center" shrinkToFit="1"/>
    </xf>
    <xf numFmtId="0" fontId="40" fillId="5" borderId="0" xfId="8" applyFont="1" applyFill="1" applyAlignment="1">
      <alignment horizontal="center" vertical="center"/>
    </xf>
    <xf numFmtId="0" fontId="33" fillId="9" borderId="0" xfId="8" applyFont="1" applyFill="1" applyAlignment="1">
      <alignment horizontal="center" vertical="center" wrapText="1"/>
    </xf>
    <xf numFmtId="0" fontId="43" fillId="5" borderId="0" xfId="8" applyFont="1" applyFill="1" applyAlignment="1">
      <alignment horizontal="right" vertical="center"/>
    </xf>
    <xf numFmtId="0" fontId="43" fillId="5" borderId="0" xfId="8" applyFont="1" applyFill="1" applyAlignment="1">
      <alignment horizontal="left" vertical="center"/>
    </xf>
    <xf numFmtId="0" fontId="44" fillId="10" borderId="0" xfId="8" applyFont="1" applyFill="1" applyAlignment="1">
      <alignment horizontal="center" vertical="center"/>
    </xf>
    <xf numFmtId="0" fontId="46" fillId="0" borderId="0" xfId="8" applyFont="1" applyAlignment="1">
      <alignment horizontal="left" vertical="center"/>
    </xf>
    <xf numFmtId="0" fontId="46" fillId="0" borderId="0" xfId="8" applyFont="1" applyAlignment="1">
      <alignment horizontal="left" vertical="center" shrinkToFit="1"/>
    </xf>
    <xf numFmtId="0" fontId="46" fillId="0" borderId="74" xfId="8" applyFont="1" applyBorder="1" applyAlignment="1">
      <alignment horizontal="left" vertical="center" shrinkToFit="1"/>
    </xf>
    <xf numFmtId="0" fontId="48" fillId="0" borderId="0" xfId="8" applyFont="1" applyAlignment="1">
      <alignment horizontal="left" vertical="center" shrinkToFit="1"/>
    </xf>
    <xf numFmtId="0" fontId="46" fillId="0" borderId="39" xfId="8" applyFont="1" applyBorder="1" applyAlignment="1">
      <alignment horizontal="left" vertical="top"/>
    </xf>
    <xf numFmtId="0" fontId="46" fillId="0" borderId="15" xfId="8" applyFont="1" applyBorder="1" applyAlignment="1">
      <alignment horizontal="left" vertical="top"/>
    </xf>
    <xf numFmtId="0" fontId="46" fillId="0" borderId="70" xfId="8" applyFont="1" applyBorder="1" applyAlignment="1">
      <alignment horizontal="left" vertical="top"/>
    </xf>
    <xf numFmtId="0" fontId="46" fillId="0" borderId="53" xfId="8" applyFont="1" applyBorder="1" applyAlignment="1">
      <alignment horizontal="left" vertical="top" shrinkToFit="1"/>
    </xf>
    <xf numFmtId="0" fontId="46" fillId="0" borderId="122" xfId="8" applyFont="1" applyBorder="1" applyAlignment="1">
      <alignment horizontal="left" vertical="top" shrinkToFit="1"/>
    </xf>
    <xf numFmtId="0" fontId="46" fillId="0" borderId="19" xfId="8" applyFont="1" applyBorder="1" applyAlignment="1">
      <alignment horizontal="left" vertical="top" shrinkToFit="1"/>
    </xf>
    <xf numFmtId="0" fontId="46" fillId="0" borderId="24" xfId="8" applyFont="1" applyBorder="1" applyAlignment="1">
      <alignment horizontal="center" vertical="center" shrinkToFit="1"/>
    </xf>
    <xf numFmtId="186" fontId="46" fillId="0" borderId="24" xfId="8" applyNumberFormat="1" applyFont="1" applyBorder="1" applyAlignment="1">
      <alignment horizontal="center" vertical="center"/>
    </xf>
    <xf numFmtId="0" fontId="48" fillId="0" borderId="0" xfId="8" applyFont="1" applyAlignment="1">
      <alignment vertical="center" wrapText="1" shrinkToFit="1"/>
    </xf>
    <xf numFmtId="0" fontId="48" fillId="0" borderId="74" xfId="8" applyFont="1" applyBorder="1" applyAlignment="1">
      <alignment vertical="center" wrapText="1" shrinkToFit="1"/>
    </xf>
    <xf numFmtId="0" fontId="46" fillId="0" borderId="53" xfId="8" applyFont="1" applyBorder="1" applyAlignment="1">
      <alignment horizontal="left" vertical="center"/>
    </xf>
    <xf numFmtId="0" fontId="46" fillId="0" borderId="122" xfId="8" applyFont="1" applyBorder="1" applyAlignment="1">
      <alignment horizontal="left" vertical="center"/>
    </xf>
    <xf numFmtId="0" fontId="46" fillId="0" borderId="19" xfId="8" applyFont="1" applyBorder="1" applyAlignment="1">
      <alignment horizontal="left" vertical="center"/>
    </xf>
    <xf numFmtId="0" fontId="8" fillId="0" borderId="38" xfId="8" applyBorder="1" applyAlignment="1">
      <alignment horizontal="left" vertical="center"/>
    </xf>
    <xf numFmtId="0" fontId="50" fillId="5" borderId="0" xfId="8" applyFont="1" applyFill="1">
      <alignment vertical="center"/>
    </xf>
    <xf numFmtId="0" fontId="46" fillId="0" borderId="53" xfId="8" applyFont="1" applyBorder="1" applyAlignment="1">
      <alignment horizontal="center" vertical="center" shrinkToFit="1"/>
    </xf>
    <xf numFmtId="0" fontId="46" fillId="0" borderId="122" xfId="8" applyFont="1" applyBorder="1" applyAlignment="1">
      <alignment horizontal="center" vertical="center" shrinkToFit="1"/>
    </xf>
    <xf numFmtId="0" fontId="46" fillId="0" borderId="19" xfId="8" applyFont="1" applyBorder="1" applyAlignment="1">
      <alignment horizontal="center" vertical="center" shrinkToFit="1"/>
    </xf>
    <xf numFmtId="0" fontId="46" fillId="0" borderId="15" xfId="8" applyFont="1" applyBorder="1" applyAlignment="1">
      <alignment horizontal="left" vertical="center" shrinkToFit="1"/>
    </xf>
    <xf numFmtId="0" fontId="56" fillId="2" borderId="116" xfId="0" applyFont="1" applyFill="1" applyBorder="1" applyAlignment="1">
      <alignment horizontal="center" vertical="center" textRotation="255" shrinkToFit="1"/>
    </xf>
    <xf numFmtId="0" fontId="56" fillId="2" borderId="117" xfId="0" applyFont="1" applyFill="1" applyBorder="1" applyAlignment="1">
      <alignment horizontal="center" vertical="center" textRotation="255" shrinkToFit="1"/>
    </xf>
    <xf numFmtId="0" fontId="30" fillId="2" borderId="11" xfId="17" applyFont="1" applyFill="1" applyBorder="1" applyAlignment="1" applyProtection="1">
      <alignment horizontal="center" vertical="center"/>
      <protection locked="0"/>
    </xf>
    <xf numFmtId="0" fontId="30" fillId="2" borderId="27" xfId="17" applyFont="1" applyFill="1" applyBorder="1" applyAlignment="1" applyProtection="1">
      <alignment horizontal="center" vertical="center"/>
      <protection locked="0"/>
    </xf>
    <xf numFmtId="0" fontId="56" fillId="7" borderId="25" xfId="0" applyFont="1" applyFill="1" applyBorder="1" applyAlignment="1" applyProtection="1">
      <alignment horizontal="center" vertical="center"/>
      <protection locked="0"/>
    </xf>
    <xf numFmtId="0" fontId="56" fillId="7" borderId="46" xfId="0" applyFont="1" applyFill="1" applyBorder="1" applyAlignment="1" applyProtection="1">
      <alignment horizontal="center" vertical="center"/>
      <protection locked="0"/>
    </xf>
    <xf numFmtId="0" fontId="56" fillId="7" borderId="61" xfId="0" applyFont="1" applyFill="1" applyBorder="1" applyAlignment="1" applyProtection="1">
      <alignment horizontal="center" vertical="center"/>
      <protection locked="0"/>
    </xf>
    <xf numFmtId="176" fontId="30" fillId="2" borderId="221" xfId="0" applyNumberFormat="1" applyFont="1" applyFill="1" applyBorder="1" applyAlignment="1">
      <alignment horizontal="right" vertical="center"/>
    </xf>
    <xf numFmtId="176" fontId="30" fillId="2" borderId="55" xfId="0" applyNumberFormat="1" applyFont="1" applyFill="1" applyBorder="1" applyAlignment="1">
      <alignment horizontal="right" vertical="center"/>
    </xf>
    <xf numFmtId="0" fontId="0" fillId="2" borderId="125" xfId="0" applyFill="1" applyBorder="1" applyAlignment="1">
      <alignment horizontal="center" vertical="center"/>
    </xf>
    <xf numFmtId="0" fontId="0" fillId="2" borderId="38" xfId="0" applyFill="1" applyBorder="1" applyAlignment="1">
      <alignment horizontal="center" vertical="center"/>
    </xf>
    <xf numFmtId="0" fontId="59" fillId="2" borderId="11" xfId="0" applyFont="1" applyFill="1" applyBorder="1" applyAlignment="1">
      <alignment horizontal="center" vertical="center" wrapText="1"/>
    </xf>
    <xf numFmtId="0" fontId="59" fillId="2" borderId="27" xfId="0" applyFont="1" applyFill="1" applyBorder="1" applyAlignment="1">
      <alignment horizontal="center" vertical="center" wrapText="1"/>
    </xf>
    <xf numFmtId="14" fontId="56" fillId="7" borderId="5" xfId="0" applyNumberFormat="1" applyFont="1" applyFill="1" applyBorder="1" applyAlignment="1" applyProtection="1">
      <alignment horizontal="left" vertical="center" shrinkToFit="1"/>
      <protection locked="0"/>
    </xf>
    <xf numFmtId="0" fontId="52" fillId="2" borderId="78" xfId="0" applyFont="1" applyFill="1" applyBorder="1" applyAlignment="1">
      <alignment horizontal="center" vertical="center" shrinkToFit="1"/>
    </xf>
    <xf numFmtId="0" fontId="52" fillId="2" borderId="49" xfId="0" applyFont="1" applyFill="1" applyBorder="1" applyAlignment="1">
      <alignment horizontal="center" vertical="center" shrinkToFit="1"/>
    </xf>
    <xf numFmtId="0" fontId="56" fillId="2" borderId="22" xfId="0" applyFont="1" applyFill="1" applyBorder="1" applyAlignment="1">
      <alignment horizontal="left" vertical="center" wrapText="1" shrinkToFit="1"/>
    </xf>
    <xf numFmtId="0" fontId="56" fillId="2" borderId="131" xfId="0" applyFont="1" applyFill="1" applyBorder="1" applyAlignment="1">
      <alignment horizontal="left" vertical="center" wrapText="1" shrinkToFit="1"/>
    </xf>
    <xf numFmtId="176" fontId="56" fillId="2" borderId="183" xfId="0" applyNumberFormat="1" applyFont="1" applyFill="1" applyBorder="1" applyAlignment="1">
      <alignment horizontal="right" vertical="center" shrinkToFit="1"/>
    </xf>
    <xf numFmtId="176" fontId="56" fillId="2" borderId="184" xfId="0" applyNumberFormat="1" applyFont="1" applyFill="1" applyBorder="1" applyAlignment="1">
      <alignment horizontal="right" vertical="center" shrinkToFit="1"/>
    </xf>
    <xf numFmtId="176" fontId="56" fillId="2" borderId="185" xfId="0" applyNumberFormat="1" applyFont="1" applyFill="1" applyBorder="1" applyAlignment="1">
      <alignment horizontal="right" vertical="center" shrinkToFit="1"/>
    </xf>
    <xf numFmtId="0" fontId="56" fillId="2" borderId="186" xfId="0" applyFont="1" applyFill="1" applyBorder="1" applyAlignment="1">
      <alignment horizontal="left" vertical="center" shrinkToFit="1"/>
    </xf>
    <xf numFmtId="0" fontId="56" fillId="2" borderId="187" xfId="0" applyFont="1" applyFill="1" applyBorder="1" applyAlignment="1">
      <alignment horizontal="left" vertical="center" shrinkToFit="1"/>
    </xf>
    <xf numFmtId="176" fontId="0" fillId="9" borderId="0" xfId="0" applyNumberFormat="1" applyFill="1" applyAlignment="1">
      <alignment horizontal="right" vertical="center"/>
    </xf>
    <xf numFmtId="0" fontId="0" fillId="9" borderId="0" xfId="0" applyFill="1" applyAlignment="1">
      <alignment horizontal="right" vertical="center"/>
    </xf>
    <xf numFmtId="176" fontId="56" fillId="2" borderId="153" xfId="0" applyNumberFormat="1" applyFont="1" applyFill="1" applyBorder="1" applyAlignment="1">
      <alignment horizontal="right" vertical="center"/>
    </xf>
    <xf numFmtId="176" fontId="56" fillId="2" borderId="114" xfId="0" applyNumberFormat="1" applyFont="1" applyFill="1" applyBorder="1" applyAlignment="1">
      <alignment horizontal="right" vertical="center"/>
    </xf>
    <xf numFmtId="176" fontId="56" fillId="2" borderId="119" xfId="0" applyNumberFormat="1" applyFont="1" applyFill="1" applyBorder="1" applyAlignment="1">
      <alignment horizontal="right" vertical="center"/>
    </xf>
    <xf numFmtId="0" fontId="52" fillId="2" borderId="11" xfId="0" applyFont="1" applyFill="1" applyBorder="1" applyAlignment="1">
      <alignment horizontal="left" vertical="center" wrapText="1"/>
    </xf>
    <xf numFmtId="0" fontId="52" fillId="2" borderId="27" xfId="0" applyFont="1" applyFill="1" applyBorder="1" applyAlignment="1">
      <alignment horizontal="left" vertical="center" wrapText="1"/>
    </xf>
    <xf numFmtId="0" fontId="56" fillId="2" borderId="74" xfId="0" applyFont="1" applyFill="1" applyBorder="1" applyAlignment="1">
      <alignment horizontal="center" vertical="center" shrinkToFit="1"/>
    </xf>
    <xf numFmtId="0" fontId="56" fillId="2" borderId="70" xfId="0" applyFont="1" applyFill="1" applyBorder="1" applyAlignment="1">
      <alignment horizontal="center" vertical="center" shrinkToFit="1"/>
    </xf>
    <xf numFmtId="176" fontId="56" fillId="2" borderId="212" xfId="0" applyNumberFormat="1" applyFont="1" applyFill="1" applyBorder="1" applyAlignment="1">
      <alignment horizontal="right" vertical="center" shrinkToFit="1"/>
    </xf>
    <xf numFmtId="176" fontId="56" fillId="2" borderId="172" xfId="0" applyNumberFormat="1" applyFont="1" applyFill="1" applyBorder="1" applyAlignment="1">
      <alignment horizontal="right" vertical="center" shrinkToFit="1"/>
    </xf>
    <xf numFmtId="176" fontId="56" fillId="2" borderId="180" xfId="0" applyNumberFormat="1" applyFont="1" applyFill="1" applyBorder="1" applyAlignment="1">
      <alignment horizontal="right" vertical="center" shrinkToFit="1"/>
    </xf>
    <xf numFmtId="0" fontId="56" fillId="2" borderId="44" xfId="0" applyFont="1" applyFill="1" applyBorder="1" applyAlignment="1">
      <alignment horizontal="left" vertical="center" shrinkToFit="1"/>
    </xf>
    <xf numFmtId="0" fontId="56" fillId="2" borderId="7" xfId="0" applyFont="1" applyFill="1" applyBorder="1" applyAlignment="1">
      <alignment horizontal="left" vertical="center" shrinkToFit="1"/>
    </xf>
    <xf numFmtId="176" fontId="56" fillId="2" borderId="148" xfId="0" applyNumberFormat="1" applyFont="1" applyFill="1" applyBorder="1" applyAlignment="1">
      <alignment horizontal="right" vertical="center" shrinkToFit="1"/>
    </xf>
    <xf numFmtId="176" fontId="56" fillId="2" borderId="129" xfId="0" applyNumberFormat="1" applyFont="1" applyFill="1" applyBorder="1" applyAlignment="1">
      <alignment horizontal="right" vertical="center" shrinkToFit="1"/>
    </xf>
    <xf numFmtId="176" fontId="56" fillId="2" borderId="150" xfId="0" applyNumberFormat="1" applyFont="1" applyFill="1" applyBorder="1" applyAlignment="1">
      <alignment horizontal="right" vertical="center" shrinkToFit="1"/>
    </xf>
    <xf numFmtId="176" fontId="56" fillId="2" borderId="46" xfId="0" applyNumberFormat="1" applyFont="1" applyFill="1" applyBorder="1" applyAlignment="1">
      <alignment horizontal="right" vertical="center"/>
    </xf>
    <xf numFmtId="176" fontId="56" fillId="2" borderId="61" xfId="0" applyNumberFormat="1" applyFont="1" applyFill="1" applyBorder="1" applyAlignment="1">
      <alignment horizontal="right" vertical="center"/>
    </xf>
    <xf numFmtId="0" fontId="56" fillId="0" borderId="25" xfId="0" applyFont="1" applyBorder="1" applyAlignment="1" applyProtection="1">
      <alignment horizontal="left" vertical="center"/>
      <protection locked="0"/>
    </xf>
    <xf numFmtId="0" fontId="56" fillId="0" borderId="46" xfId="0" applyFont="1" applyBorder="1" applyAlignment="1" applyProtection="1">
      <alignment horizontal="left" vertical="center"/>
      <protection locked="0"/>
    </xf>
    <xf numFmtId="0" fontId="56" fillId="0" borderId="50" xfId="0" applyFont="1" applyBorder="1" applyAlignment="1" applyProtection="1">
      <alignment horizontal="left" vertical="center"/>
      <protection locked="0"/>
    </xf>
    <xf numFmtId="0" fontId="56" fillId="0" borderId="25" xfId="0" applyFont="1" applyBorder="1" applyAlignment="1" applyProtection="1">
      <alignment horizontal="left" vertical="center" shrinkToFit="1"/>
      <protection locked="0"/>
    </xf>
    <xf numFmtId="0" fontId="56" fillId="0" borderId="46" xfId="0" applyFont="1" applyBorder="1" applyAlignment="1" applyProtection="1">
      <alignment horizontal="left" vertical="center" shrinkToFit="1"/>
      <protection locked="0"/>
    </xf>
    <xf numFmtId="0" fontId="56" fillId="0" borderId="61" xfId="0" applyFont="1" applyBorder="1" applyAlignment="1" applyProtection="1">
      <alignment horizontal="left" vertical="center" shrinkToFit="1"/>
      <protection locked="0"/>
    </xf>
    <xf numFmtId="176" fontId="56" fillId="2" borderId="209" xfId="0" applyNumberFormat="1" applyFont="1" applyFill="1" applyBorder="1" applyAlignment="1">
      <alignment horizontal="right" vertical="center" shrinkToFit="1"/>
    </xf>
    <xf numFmtId="176" fontId="56" fillId="2" borderId="208" xfId="0" applyNumberFormat="1" applyFont="1" applyFill="1" applyBorder="1" applyAlignment="1">
      <alignment horizontal="right" vertical="center" shrinkToFit="1"/>
    </xf>
    <xf numFmtId="176" fontId="56" fillId="2" borderId="53" xfId="0" applyNumberFormat="1" applyFont="1" applyFill="1" applyBorder="1" applyAlignment="1">
      <alignment horizontal="right" vertical="center" shrinkToFit="1"/>
    </xf>
    <xf numFmtId="176" fontId="56" fillId="2" borderId="122" xfId="0" applyNumberFormat="1" applyFont="1" applyFill="1" applyBorder="1" applyAlignment="1">
      <alignment horizontal="right" vertical="center" shrinkToFit="1"/>
    </xf>
    <xf numFmtId="176" fontId="56" fillId="2" borderId="63" xfId="0" applyNumberFormat="1" applyFont="1" applyFill="1" applyBorder="1" applyAlignment="1">
      <alignment horizontal="right" vertical="center" shrinkToFit="1"/>
    </xf>
    <xf numFmtId="0" fontId="56" fillId="2" borderId="18" xfId="0" applyFont="1" applyFill="1" applyBorder="1" applyAlignment="1">
      <alignment horizontal="left" vertical="center" shrinkToFit="1"/>
    </xf>
    <xf numFmtId="0" fontId="56" fillId="2" borderId="19" xfId="0" applyFont="1" applyFill="1" applyBorder="1" applyAlignment="1">
      <alignment horizontal="left" vertical="center" shrinkToFit="1"/>
    </xf>
    <xf numFmtId="0" fontId="28" fillId="2" borderId="22" xfId="0" applyFont="1" applyFill="1" applyBorder="1" applyAlignment="1">
      <alignment horizontal="center" vertical="center" wrapText="1" shrinkToFit="1"/>
    </xf>
    <xf numFmtId="0" fontId="28" fillId="2" borderId="131" xfId="0" applyFont="1" applyFill="1" applyBorder="1" applyAlignment="1">
      <alignment horizontal="center" vertical="center" shrinkToFit="1"/>
    </xf>
    <xf numFmtId="0" fontId="28" fillId="2" borderId="23" xfId="0" applyFont="1" applyFill="1" applyBorder="1" applyAlignment="1">
      <alignment horizontal="center" vertical="center" shrinkToFit="1"/>
    </xf>
    <xf numFmtId="0" fontId="28" fillId="2" borderId="95" xfId="0" applyFont="1" applyFill="1" applyBorder="1" applyAlignment="1">
      <alignment horizontal="center" vertical="center" shrinkToFit="1"/>
    </xf>
    <xf numFmtId="182" fontId="56" fillId="2" borderId="25" xfId="0" applyNumberFormat="1" applyFont="1" applyFill="1" applyBorder="1" applyAlignment="1">
      <alignment horizontal="center" vertical="center" wrapText="1"/>
    </xf>
    <xf numFmtId="182" fontId="56" fillId="2" borderId="46" xfId="0" applyNumberFormat="1" applyFont="1" applyFill="1" applyBorder="1" applyAlignment="1">
      <alignment horizontal="center" vertical="center" wrapText="1"/>
    </xf>
    <xf numFmtId="0" fontId="56" fillId="2" borderId="11" xfId="0" applyFont="1" applyFill="1" applyBorder="1" applyAlignment="1">
      <alignment horizontal="left" vertical="center" wrapText="1"/>
    </xf>
    <xf numFmtId="0" fontId="56" fillId="2" borderId="46" xfId="0" applyFont="1" applyFill="1" applyBorder="1" applyAlignment="1">
      <alignment horizontal="left" vertical="center" wrapText="1"/>
    </xf>
    <xf numFmtId="182" fontId="56" fillId="2" borderId="27" xfId="0" applyNumberFormat="1" applyFont="1" applyFill="1" applyBorder="1" applyAlignment="1">
      <alignment horizontal="center" vertical="center" wrapText="1"/>
    </xf>
    <xf numFmtId="0" fontId="56" fillId="2" borderId="25" xfId="0" applyFont="1" applyFill="1" applyBorder="1" applyAlignment="1">
      <alignment vertical="center" wrapText="1"/>
    </xf>
    <xf numFmtId="0" fontId="56" fillId="2" borderId="46" xfId="0" applyFont="1" applyFill="1" applyBorder="1" applyAlignment="1">
      <alignment vertical="center" wrapText="1"/>
    </xf>
    <xf numFmtId="0" fontId="56" fillId="2" borderId="50" xfId="0" applyFont="1" applyFill="1" applyBorder="1" applyAlignment="1">
      <alignment vertical="center" wrapText="1"/>
    </xf>
    <xf numFmtId="0" fontId="52" fillId="0" borderId="104" xfId="0" applyFont="1" applyBorder="1" applyAlignment="1" applyProtection="1">
      <alignment horizontal="left" vertical="center" shrinkToFit="1"/>
      <protection locked="0"/>
    </xf>
    <xf numFmtId="0" fontId="52" fillId="0" borderId="105" xfId="0" applyFont="1" applyBorder="1" applyAlignment="1" applyProtection="1">
      <alignment horizontal="left" vertical="center" shrinkToFit="1"/>
      <protection locked="0"/>
    </xf>
    <xf numFmtId="0" fontId="52" fillId="0" borderId="157" xfId="0" applyFont="1" applyBorder="1" applyAlignment="1" applyProtection="1">
      <alignment horizontal="left" vertical="center" shrinkToFit="1"/>
      <protection locked="0"/>
    </xf>
    <xf numFmtId="0" fontId="52" fillId="0" borderId="106" xfId="0" applyFont="1" applyBorder="1" applyAlignment="1" applyProtection="1">
      <alignment horizontal="left" vertical="center" shrinkToFit="1"/>
      <protection locked="0"/>
    </xf>
    <xf numFmtId="0" fontId="56" fillId="0" borderId="50" xfId="0" applyFont="1" applyBorder="1" applyAlignment="1" applyProtection="1">
      <alignment horizontal="left" vertical="center" shrinkToFit="1"/>
      <protection locked="0"/>
    </xf>
    <xf numFmtId="0" fontId="62" fillId="14" borderId="195" xfId="0" applyFont="1" applyFill="1" applyBorder="1" applyAlignment="1">
      <alignment horizontal="left" vertical="center" wrapText="1"/>
    </xf>
    <xf numFmtId="0" fontId="56" fillId="0" borderId="94" xfId="0" applyFont="1" applyBorder="1" applyAlignment="1" applyProtection="1">
      <alignment horizontal="left" vertical="center" shrinkToFit="1"/>
      <protection locked="0"/>
    </xf>
    <xf numFmtId="0" fontId="56" fillId="0" borderId="73" xfId="0" applyFont="1" applyBorder="1" applyAlignment="1" applyProtection="1">
      <alignment horizontal="left" vertical="center" shrinkToFit="1"/>
      <protection locked="0"/>
    </xf>
    <xf numFmtId="0" fontId="56" fillId="0" borderId="69" xfId="0" applyFont="1" applyBorder="1" applyAlignment="1" applyProtection="1">
      <alignment horizontal="left" vertical="center" shrinkToFit="1"/>
      <protection locked="0"/>
    </xf>
    <xf numFmtId="0" fontId="56" fillId="0" borderId="48" xfId="0" applyFont="1" applyBorder="1" applyAlignment="1" applyProtection="1">
      <alignment horizontal="left" vertical="center" shrinkToFit="1"/>
      <protection locked="0"/>
    </xf>
    <xf numFmtId="0" fontId="56" fillId="2" borderId="68" xfId="0" applyFont="1" applyFill="1" applyBorder="1" applyAlignment="1">
      <alignment horizontal="left" vertical="center" shrinkToFit="1"/>
    </xf>
    <xf numFmtId="0" fontId="56" fillId="2" borderId="74" xfId="0" applyFont="1" applyFill="1" applyBorder="1" applyAlignment="1">
      <alignment horizontal="left" vertical="center" shrinkToFit="1"/>
    </xf>
    <xf numFmtId="0" fontId="56" fillId="2" borderId="70" xfId="0" applyFont="1" applyFill="1" applyBorder="1" applyAlignment="1">
      <alignment horizontal="left" vertical="center" shrinkToFit="1"/>
    </xf>
    <xf numFmtId="0" fontId="56" fillId="0" borderId="25" xfId="0" applyFont="1" applyBorder="1" applyAlignment="1" applyProtection="1">
      <alignment horizontal="right" vertical="center" shrinkToFit="1"/>
      <protection locked="0"/>
    </xf>
    <xf numFmtId="0" fontId="56" fillId="0" borderId="46" xfId="0" applyFont="1" applyBorder="1" applyAlignment="1" applyProtection="1">
      <alignment horizontal="right" vertical="center" shrinkToFit="1"/>
      <protection locked="0"/>
    </xf>
    <xf numFmtId="0" fontId="56" fillId="2" borderId="25" xfId="0" applyFont="1" applyFill="1" applyBorder="1" applyAlignment="1">
      <alignment horizontal="left" vertical="center" shrinkToFit="1"/>
    </xf>
    <xf numFmtId="0" fontId="56" fillId="2" borderId="27" xfId="0" applyFont="1" applyFill="1" applyBorder="1" applyAlignment="1">
      <alignment horizontal="left" vertical="center" shrinkToFit="1"/>
    </xf>
    <xf numFmtId="0" fontId="56" fillId="6" borderId="25" xfId="0" applyFont="1" applyFill="1" applyBorder="1" applyAlignment="1">
      <alignment horizontal="left" vertical="center" shrinkToFit="1"/>
    </xf>
    <xf numFmtId="0" fontId="56" fillId="6" borderId="46" xfId="0" applyFont="1" applyFill="1" applyBorder="1" applyAlignment="1">
      <alignment horizontal="left" vertical="center" shrinkToFit="1"/>
    </xf>
    <xf numFmtId="49" fontId="56" fillId="0" borderId="69" xfId="0" applyNumberFormat="1" applyFont="1" applyBorder="1" applyAlignment="1" applyProtection="1">
      <alignment horizontal="left" vertical="center" wrapText="1"/>
      <protection locked="0"/>
    </xf>
    <xf numFmtId="49" fontId="56" fillId="0" borderId="90" xfId="0" applyNumberFormat="1" applyFont="1" applyBorder="1" applyAlignment="1" applyProtection="1">
      <alignment horizontal="left" vertical="center" wrapText="1"/>
      <protection locked="0"/>
    </xf>
    <xf numFmtId="49" fontId="56" fillId="0" borderId="60" xfId="0" applyNumberFormat="1" applyFont="1" applyBorder="1" applyAlignment="1" applyProtection="1">
      <alignment horizontal="left" vertical="center" wrapText="1"/>
      <protection locked="0"/>
    </xf>
    <xf numFmtId="0" fontId="56" fillId="0" borderId="11" xfId="0" applyFont="1" applyBorder="1" applyAlignment="1" applyProtection="1">
      <alignment horizontal="left" vertical="center" wrapText="1"/>
      <protection locked="0"/>
    </xf>
    <xf numFmtId="0" fontId="56" fillId="0" borderId="46" xfId="0" applyFont="1" applyBorder="1" applyAlignment="1" applyProtection="1">
      <alignment horizontal="left" vertical="center" wrapText="1"/>
      <protection locked="0"/>
    </xf>
    <xf numFmtId="0" fontId="56" fillId="0" borderId="50"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6" xfId="0" applyFont="1" applyBorder="1" applyAlignment="1" applyProtection="1">
      <alignment horizontal="left" vertical="center" wrapText="1"/>
      <protection locked="0"/>
    </xf>
    <xf numFmtId="0" fontId="30" fillId="0" borderId="50" xfId="0" applyFont="1" applyBorder="1" applyAlignment="1" applyProtection="1">
      <alignment horizontal="left" vertical="center" wrapText="1"/>
      <protection locked="0"/>
    </xf>
    <xf numFmtId="0" fontId="92" fillId="0" borderId="113" xfId="12" applyBorder="1" applyAlignment="1" applyProtection="1">
      <alignment horizontal="left" vertical="center" wrapText="1"/>
      <protection locked="0"/>
    </xf>
    <xf numFmtId="0" fontId="56" fillId="0" borderId="114" xfId="0" applyFont="1" applyBorder="1" applyAlignment="1" applyProtection="1">
      <alignment horizontal="left" vertical="center" wrapText="1"/>
      <protection locked="0"/>
    </xf>
    <xf numFmtId="0" fontId="56" fillId="0" borderId="115" xfId="0" applyFont="1" applyBorder="1" applyAlignment="1" applyProtection="1">
      <alignment horizontal="left" vertical="center" wrapText="1"/>
      <protection locked="0"/>
    </xf>
    <xf numFmtId="0" fontId="56" fillId="2" borderId="116" xfId="0" applyFont="1" applyFill="1" applyBorder="1" applyAlignment="1">
      <alignment horizontal="center" vertical="center" textRotation="255"/>
    </xf>
    <xf numFmtId="0" fontId="56" fillId="2" borderId="117" xfId="0" applyFont="1" applyFill="1" applyBorder="1" applyAlignment="1">
      <alignment horizontal="center" vertical="center" textRotation="255"/>
    </xf>
    <xf numFmtId="49" fontId="56" fillId="0" borderId="111" xfId="0" applyNumberFormat="1" applyFont="1" applyBorder="1" applyAlignment="1" applyProtection="1">
      <alignment horizontal="center" vertical="center"/>
      <protection locked="0"/>
    </xf>
    <xf numFmtId="49" fontId="56" fillId="0" borderId="75" xfId="0" applyNumberFormat="1" applyFont="1" applyBorder="1" applyAlignment="1" applyProtection="1">
      <alignment horizontal="center" vertical="center"/>
      <protection locked="0"/>
    </xf>
    <xf numFmtId="49" fontId="56" fillId="0" borderId="91" xfId="0" applyNumberFormat="1" applyFont="1" applyBorder="1" applyAlignment="1" applyProtection="1">
      <alignment horizontal="center" vertical="center"/>
      <protection locked="0"/>
    </xf>
    <xf numFmtId="0" fontId="30" fillId="6" borderId="78" xfId="0" applyFont="1" applyFill="1" applyBorder="1" applyAlignment="1">
      <alignment horizontal="left" vertical="center" shrinkToFit="1"/>
    </xf>
    <xf numFmtId="0" fontId="30" fillId="6" borderId="58" xfId="0" applyFont="1" applyFill="1" applyBorder="1" applyAlignment="1">
      <alignment horizontal="left" vertical="center" shrinkToFit="1"/>
    </xf>
    <xf numFmtId="0" fontId="29" fillId="2" borderId="52" xfId="0" applyFont="1" applyFill="1" applyBorder="1" applyAlignment="1">
      <alignment horizontal="left" vertical="center"/>
    </xf>
    <xf numFmtId="0" fontId="29" fillId="2" borderId="120" xfId="0" applyFont="1" applyFill="1" applyBorder="1" applyAlignment="1">
      <alignment horizontal="left" vertical="center"/>
    </xf>
    <xf numFmtId="0" fontId="29" fillId="2" borderId="7" xfId="0" applyFont="1" applyFill="1" applyBorder="1" applyAlignment="1">
      <alignment horizontal="left" vertical="center"/>
    </xf>
    <xf numFmtId="0" fontId="56" fillId="0" borderId="69" xfId="0" applyFont="1" applyBorder="1" applyAlignment="1" applyProtection="1">
      <alignment horizontal="left" vertical="center" wrapText="1"/>
      <protection locked="0"/>
    </xf>
    <xf numFmtId="0" fontId="56" fillId="0" borderId="90" xfId="0" applyFont="1" applyBorder="1" applyAlignment="1" applyProtection="1">
      <alignment horizontal="left" vertical="center" wrapText="1"/>
      <protection locked="0"/>
    </xf>
    <xf numFmtId="0" fontId="56" fillId="0" borderId="21" xfId="0" applyFont="1" applyBorder="1" applyAlignment="1" applyProtection="1">
      <alignment horizontal="left" vertical="center" wrapText="1"/>
      <protection locked="0"/>
    </xf>
    <xf numFmtId="178" fontId="0" fillId="0" borderId="11" xfId="0" applyNumberFormat="1" applyBorder="1" applyAlignment="1">
      <alignment horizontal="center" vertical="center"/>
    </xf>
    <xf numFmtId="178" fontId="0" fillId="0" borderId="46" xfId="0" applyNumberFormat="1" applyBorder="1" applyAlignment="1">
      <alignment horizontal="center" vertical="center"/>
    </xf>
    <xf numFmtId="178" fontId="0" fillId="0" borderId="61" xfId="0" applyNumberFormat="1" applyBorder="1" applyAlignment="1">
      <alignment horizontal="center" vertical="center"/>
    </xf>
    <xf numFmtId="0" fontId="56" fillId="0" borderId="27" xfId="0" applyFont="1" applyBorder="1" applyAlignment="1" applyProtection="1">
      <alignment horizontal="left" vertical="center" wrapText="1"/>
      <protection locked="0"/>
    </xf>
    <xf numFmtId="0" fontId="56" fillId="0" borderId="28" xfId="0" applyFont="1" applyBorder="1" applyAlignment="1" applyProtection="1">
      <alignment horizontal="left" vertical="center" wrapText="1"/>
      <protection locked="0"/>
    </xf>
    <xf numFmtId="0" fontId="56" fillId="0" borderId="25" xfId="0" applyFont="1" applyBorder="1" applyAlignment="1" applyProtection="1">
      <alignment horizontal="left" vertical="center" wrapText="1"/>
      <protection locked="0"/>
    </xf>
    <xf numFmtId="0" fontId="56" fillId="0" borderId="82" xfId="0" applyFont="1" applyBorder="1" applyAlignment="1" applyProtection="1">
      <alignment horizontal="left" vertical="center" wrapText="1"/>
      <protection locked="0"/>
    </xf>
    <xf numFmtId="0" fontId="56" fillId="0" borderId="113" xfId="0" applyFont="1" applyBorder="1" applyAlignment="1" applyProtection="1">
      <alignment horizontal="left" vertical="center" wrapText="1"/>
      <protection locked="0"/>
    </xf>
    <xf numFmtId="0" fontId="56" fillId="2" borderId="112" xfId="0" applyFont="1" applyFill="1" applyBorder="1" applyAlignment="1">
      <alignment horizontal="center" vertical="center" textRotation="255" shrinkToFit="1"/>
    </xf>
    <xf numFmtId="0" fontId="56" fillId="2" borderId="54" xfId="0" applyFont="1" applyFill="1" applyBorder="1" applyAlignment="1">
      <alignment horizontal="center" vertical="center" textRotation="255" shrinkToFit="1"/>
    </xf>
    <xf numFmtId="0" fontId="39" fillId="2" borderId="37" xfId="0" applyFont="1" applyFill="1" applyBorder="1" applyAlignment="1">
      <alignment horizontal="left" vertical="center"/>
    </xf>
    <xf numFmtId="0" fontId="39" fillId="2" borderId="38" xfId="0" applyFont="1" applyFill="1" applyBorder="1" applyAlignment="1">
      <alignment horizontal="left" vertical="center"/>
    </xf>
    <xf numFmtId="0" fontId="39" fillId="2" borderId="29" xfId="0" applyFont="1" applyFill="1" applyBorder="1" applyAlignment="1">
      <alignment horizontal="left" vertical="center"/>
    </xf>
    <xf numFmtId="0" fontId="56" fillId="7" borderId="113" xfId="0" applyFont="1" applyFill="1" applyBorder="1" applyAlignment="1" applyProtection="1">
      <alignment horizontal="left" vertical="center"/>
      <protection locked="0"/>
    </xf>
    <xf numFmtId="0" fontId="56" fillId="7" borderId="114" xfId="0" applyFont="1" applyFill="1" applyBorder="1" applyAlignment="1" applyProtection="1">
      <alignment horizontal="left" vertical="center"/>
      <protection locked="0"/>
    </xf>
    <xf numFmtId="0" fontId="56" fillId="7" borderId="115" xfId="0" applyFont="1" applyFill="1" applyBorder="1" applyAlignment="1" applyProtection="1">
      <alignment horizontal="left" vertical="center"/>
      <protection locked="0"/>
    </xf>
    <xf numFmtId="0" fontId="52" fillId="0" borderId="27" xfId="0" applyFont="1" applyBorder="1" applyAlignment="1" applyProtection="1">
      <alignment horizontal="left" vertical="center" wrapText="1"/>
      <protection locked="0"/>
    </xf>
    <xf numFmtId="0" fontId="52" fillId="0" borderId="28" xfId="0" applyFont="1" applyBorder="1" applyAlignment="1" applyProtection="1">
      <alignment horizontal="left" vertical="center" wrapText="1"/>
      <protection locked="0"/>
    </xf>
    <xf numFmtId="0" fontId="52" fillId="0" borderId="25" xfId="0" applyFont="1" applyBorder="1" applyAlignment="1" applyProtection="1">
      <alignment horizontal="left" vertical="center" wrapText="1"/>
      <protection locked="0"/>
    </xf>
    <xf numFmtId="0" fontId="52" fillId="0" borderId="82" xfId="0" applyFont="1" applyBorder="1" applyAlignment="1" applyProtection="1">
      <alignment horizontal="left" vertical="center" wrapText="1"/>
      <protection locked="0"/>
    </xf>
    <xf numFmtId="0" fontId="30" fillId="6" borderId="68" xfId="0" applyFont="1" applyFill="1" applyBorder="1" applyAlignment="1">
      <alignment horizontal="left" vertical="center" shrinkToFit="1"/>
    </xf>
    <xf numFmtId="0" fontId="30" fillId="6" borderId="70" xfId="0" applyFont="1" applyFill="1" applyBorder="1" applyAlignment="1">
      <alignment horizontal="left" vertical="center" shrinkToFit="1"/>
    </xf>
    <xf numFmtId="0" fontId="94" fillId="14" borderId="195" xfId="0" applyFont="1" applyFill="1" applyBorder="1" applyAlignment="1">
      <alignment horizontal="left" vertical="center"/>
    </xf>
    <xf numFmtId="0" fontId="25" fillId="0" borderId="198" xfId="0" applyFont="1" applyBorder="1" applyAlignment="1">
      <alignment horizontal="left" vertical="center" wrapText="1"/>
    </xf>
    <xf numFmtId="0" fontId="25" fillId="11" borderId="198" xfId="0" applyFont="1" applyFill="1" applyBorder="1" applyAlignment="1" applyProtection="1">
      <alignment horizontal="left" vertical="center" wrapText="1"/>
      <protection locked="0"/>
    </xf>
    <xf numFmtId="0" fontId="30" fillId="2" borderId="108" xfId="0" applyFont="1" applyFill="1" applyBorder="1" applyAlignment="1">
      <alignment horizontal="left" vertical="center"/>
    </xf>
    <xf numFmtId="0" fontId="30" fillId="2" borderId="45" xfId="0" applyFont="1" applyFill="1" applyBorder="1" applyAlignment="1">
      <alignment horizontal="left" vertical="center"/>
    </xf>
    <xf numFmtId="58" fontId="30" fillId="0" borderId="109" xfId="0" applyNumberFormat="1" applyFont="1" applyBorder="1" applyAlignment="1" applyProtection="1">
      <alignment horizontal="center" vertical="center"/>
      <protection locked="0"/>
    </xf>
    <xf numFmtId="58" fontId="30" fillId="0" borderId="110" xfId="0" applyNumberFormat="1" applyFont="1" applyBorder="1" applyAlignment="1" applyProtection="1">
      <alignment horizontal="center" vertical="center"/>
      <protection locked="0"/>
    </xf>
    <xf numFmtId="0" fontId="56" fillId="2" borderId="107" xfId="0" applyFont="1" applyFill="1" applyBorder="1" applyAlignment="1">
      <alignment horizontal="left" vertical="center"/>
    </xf>
    <xf numFmtId="0" fontId="56" fillId="2" borderId="75" xfId="0" applyFont="1" applyFill="1" applyBorder="1" applyAlignment="1">
      <alignment horizontal="left" vertical="center"/>
    </xf>
    <xf numFmtId="0" fontId="56" fillId="2" borderId="43" xfId="0" applyFont="1" applyFill="1" applyBorder="1" applyAlignment="1">
      <alignment horizontal="left"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25" fillId="0" borderId="196" xfId="0" applyFont="1" applyBorder="1" applyAlignment="1">
      <alignment horizontal="left" vertical="center" wrapText="1"/>
    </xf>
    <xf numFmtId="0" fontId="25" fillId="11" borderId="196" xfId="0" applyFont="1" applyFill="1" applyBorder="1" applyAlignment="1" applyProtection="1">
      <alignment horizontal="left" vertical="center" shrinkToFit="1"/>
      <protection locked="0"/>
    </xf>
    <xf numFmtId="0" fontId="25" fillId="0" borderId="197" xfId="0" applyFont="1" applyBorder="1" applyAlignment="1">
      <alignment horizontal="left" vertical="center" wrapText="1"/>
    </xf>
    <xf numFmtId="0" fontId="25" fillId="11" borderId="197" xfId="0" applyFont="1" applyFill="1" applyBorder="1" applyAlignment="1" applyProtection="1">
      <alignment horizontal="left" vertical="center" wrapText="1"/>
      <protection locked="0"/>
    </xf>
    <xf numFmtId="38" fontId="30" fillId="2" borderId="125" xfId="2" applyFont="1" applyFill="1" applyBorder="1" applyAlignment="1">
      <alignment horizontal="center" vertical="center" textRotation="255" shrinkToFit="1"/>
    </xf>
    <xf numFmtId="38" fontId="30" fillId="2" borderId="31" xfId="2" applyFont="1" applyFill="1" applyBorder="1" applyAlignment="1">
      <alignment horizontal="center" vertical="center" textRotation="255" shrinkToFit="1"/>
    </xf>
    <xf numFmtId="38" fontId="30" fillId="2" borderId="33" xfId="2" applyFont="1" applyFill="1" applyBorder="1" applyAlignment="1">
      <alignment horizontal="center" vertical="center" textRotation="255" shrinkToFit="1"/>
    </xf>
    <xf numFmtId="0" fontId="90" fillId="14" borderId="195" xfId="0" applyFont="1" applyFill="1" applyBorder="1" applyAlignment="1">
      <alignment horizontal="left" vertical="top" wrapText="1"/>
    </xf>
    <xf numFmtId="0" fontId="60" fillId="14" borderId="195" xfId="0" applyFont="1" applyFill="1" applyBorder="1" applyAlignment="1">
      <alignment horizontal="left" vertical="top" wrapText="1"/>
    </xf>
    <xf numFmtId="0" fontId="62" fillId="14" borderId="202" xfId="0" applyFont="1" applyFill="1" applyBorder="1" applyAlignment="1">
      <alignment horizontal="left" vertical="top" wrapText="1"/>
    </xf>
    <xf numFmtId="0" fontId="62" fillId="14" borderId="195" xfId="0" applyFont="1" applyFill="1" applyBorder="1" applyAlignment="1">
      <alignment horizontal="left" vertical="top" wrapText="1"/>
    </xf>
    <xf numFmtId="0" fontId="62" fillId="14" borderId="203" xfId="0" applyFont="1" applyFill="1" applyBorder="1" applyAlignment="1">
      <alignment horizontal="left" vertical="top" wrapText="1"/>
    </xf>
    <xf numFmtId="0" fontId="71" fillId="6" borderId="46" xfId="0" applyFont="1" applyFill="1" applyBorder="1" applyAlignment="1" applyProtection="1">
      <alignment horizontal="left" vertical="top" wrapText="1"/>
      <protection locked="0"/>
    </xf>
    <xf numFmtId="0" fontId="71" fillId="6" borderId="50" xfId="0" applyFont="1" applyFill="1" applyBorder="1" applyAlignment="1" applyProtection="1">
      <alignment horizontal="left" vertical="top" wrapText="1"/>
      <protection locked="0"/>
    </xf>
    <xf numFmtId="183" fontId="30" fillId="2" borderId="53" xfId="0" applyNumberFormat="1" applyFont="1" applyFill="1" applyBorder="1" applyAlignment="1">
      <alignment horizontal="center" vertical="center" shrinkToFit="1"/>
    </xf>
    <xf numFmtId="183" fontId="30" fillId="2" borderId="122"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0" fontId="62" fillId="14" borderId="194" xfId="0" applyFont="1" applyFill="1" applyBorder="1" applyAlignment="1">
      <alignment horizontal="left" vertical="top" wrapText="1"/>
    </xf>
    <xf numFmtId="0" fontId="62" fillId="14" borderId="195" xfId="0" applyFont="1" applyFill="1" applyBorder="1" applyAlignment="1">
      <alignment horizontal="left" vertical="top"/>
    </xf>
    <xf numFmtId="188" fontId="30" fillId="2" borderId="127" xfId="0" applyNumberFormat="1" applyFont="1" applyFill="1" applyBorder="1" applyAlignment="1">
      <alignment horizontal="center" vertical="center"/>
    </xf>
    <xf numFmtId="188" fontId="30" fillId="2" borderId="128" xfId="0" applyNumberFormat="1" applyFont="1" applyFill="1" applyBorder="1" applyAlignment="1">
      <alignment horizontal="center" vertical="center"/>
    </xf>
    <xf numFmtId="0" fontId="30" fillId="0" borderId="0" xfId="0" applyFont="1" applyAlignment="1">
      <alignment horizontal="center" vertical="center"/>
    </xf>
    <xf numFmtId="38" fontId="71" fillId="0" borderId="37" xfId="2" applyFont="1" applyFill="1" applyBorder="1" applyAlignment="1">
      <alignment horizontal="center" vertical="center" shrinkToFit="1"/>
    </xf>
    <xf numFmtId="38" fontId="71" fillId="0" borderId="68" xfId="2" applyFont="1" applyFill="1" applyBorder="1" applyAlignment="1">
      <alignment horizontal="center" vertical="center" shrinkToFit="1"/>
    </xf>
    <xf numFmtId="38" fontId="71" fillId="0" borderId="40" xfId="2" applyFont="1" applyFill="1" applyBorder="1" applyAlignment="1">
      <alignment horizontal="center" vertical="center" shrinkToFit="1"/>
    </xf>
    <xf numFmtId="38" fontId="71" fillId="0" borderId="204" xfId="2" applyFont="1" applyFill="1" applyBorder="1" applyAlignment="1">
      <alignment horizontal="center" vertical="center" shrinkToFit="1"/>
    </xf>
    <xf numFmtId="38" fontId="71" fillId="2" borderId="11" xfId="2" applyFont="1" applyFill="1" applyBorder="1" applyAlignment="1">
      <alignment horizontal="center" vertical="center" shrinkToFit="1"/>
    </xf>
    <xf numFmtId="38" fontId="71" fillId="2" borderId="61" xfId="2" applyFont="1" applyFill="1" applyBorder="1" applyAlignment="1">
      <alignment horizontal="center" vertical="center" shrinkToFit="1"/>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38" fontId="33" fillId="2" borderId="11" xfId="2" applyFont="1" applyFill="1" applyBorder="1" applyAlignment="1">
      <alignment horizontal="center" vertical="center" shrinkToFit="1"/>
    </xf>
    <xf numFmtId="38" fontId="33" fillId="2" borderId="61" xfId="2" applyFont="1" applyFill="1" applyBorder="1" applyAlignment="1">
      <alignment horizontal="center" vertical="center" shrinkToFit="1"/>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0" fontId="30" fillId="0" borderId="53" xfId="0" applyFont="1" applyBorder="1" applyAlignment="1" applyProtection="1">
      <alignment horizontal="left" vertical="center" shrinkToFit="1"/>
      <protection locked="0"/>
    </xf>
    <xf numFmtId="0" fontId="30" fillId="0" borderId="122"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183" fontId="30" fillId="2" borderId="18" xfId="0" applyNumberFormat="1" applyFont="1" applyFill="1" applyBorder="1" applyAlignment="1">
      <alignment horizontal="center" vertical="center" shrinkToFit="1"/>
    </xf>
    <xf numFmtId="184" fontId="30" fillId="7" borderId="148" xfId="0" applyNumberFormat="1" applyFont="1" applyFill="1" applyBorder="1" applyAlignment="1" applyProtection="1">
      <alignment horizontal="center" vertical="center" shrinkToFit="1"/>
      <protection locked="0"/>
    </xf>
    <xf numFmtId="0" fontId="0" fillId="0" borderId="129" xfId="0" applyBorder="1" applyAlignment="1">
      <alignment horizontal="center" vertical="center" shrinkToFit="1"/>
    </xf>
    <xf numFmtId="0" fontId="0" fillId="0" borderId="130" xfId="0" applyBorder="1" applyAlignment="1">
      <alignment horizontal="center" vertical="center" shrinkToFit="1"/>
    </xf>
    <xf numFmtId="0" fontId="30" fillId="5" borderId="18" xfId="0" applyFont="1" applyFill="1" applyBorder="1" applyAlignment="1">
      <alignment horizontal="left" vertical="top" wrapText="1" shrinkToFit="1"/>
    </xf>
    <xf numFmtId="0" fontId="0" fillId="0" borderId="122" xfId="0" applyBorder="1" applyAlignment="1">
      <alignment horizontal="left" vertical="top" wrapText="1" shrinkToFit="1"/>
    </xf>
    <xf numFmtId="0" fontId="0" fillId="0" borderId="19" xfId="0" applyBorder="1" applyAlignment="1">
      <alignment horizontal="left" vertical="top" wrapText="1" shrinkToFit="1"/>
    </xf>
    <xf numFmtId="38" fontId="56" fillId="0" borderId="11" xfId="2" applyFont="1" applyFill="1" applyBorder="1" applyAlignment="1" applyProtection="1">
      <alignment horizontal="left" vertical="center" shrinkToFit="1"/>
      <protection locked="0"/>
    </xf>
    <xf numFmtId="38" fontId="56" fillId="0" borderId="46" xfId="2" applyFont="1" applyFill="1" applyBorder="1" applyAlignment="1" applyProtection="1">
      <alignment horizontal="left" vertical="center" shrinkToFit="1"/>
      <protection locked="0"/>
    </xf>
    <xf numFmtId="38" fontId="56" fillId="0" borderId="50" xfId="2" applyFont="1" applyFill="1" applyBorder="1" applyAlignment="1" applyProtection="1">
      <alignment horizontal="left" vertical="center" shrinkToFit="1"/>
      <protection locked="0"/>
    </xf>
    <xf numFmtId="183" fontId="30" fillId="2" borderId="131" xfId="0" applyNumberFormat="1" applyFont="1" applyFill="1" applyBorder="1" applyAlignment="1">
      <alignment horizontal="left" vertical="center" shrinkToFit="1"/>
    </xf>
    <xf numFmtId="183" fontId="30" fillId="2" borderId="95" xfId="0" applyNumberFormat="1" applyFont="1" applyFill="1" applyBorder="1" applyAlignment="1">
      <alignment horizontal="left" vertical="center" shrinkToFit="1"/>
    </xf>
    <xf numFmtId="0" fontId="30" fillId="2" borderId="18" xfId="0" applyFont="1" applyFill="1" applyBorder="1" applyAlignment="1">
      <alignment horizontal="left" vertical="center" wrapText="1" shrinkToFit="1"/>
    </xf>
    <xf numFmtId="0" fontId="30" fillId="2" borderId="122" xfId="0" applyFont="1" applyFill="1" applyBorder="1" applyAlignment="1">
      <alignment horizontal="left" vertical="center" wrapText="1" shrinkToFit="1"/>
    </xf>
    <xf numFmtId="0" fontId="0" fillId="0" borderId="122" xfId="0" applyBorder="1" applyAlignment="1">
      <alignment horizontal="left" vertical="center" wrapText="1" shrinkToFit="1"/>
    </xf>
    <xf numFmtId="0" fontId="0" fillId="0" borderId="59" xfId="0" applyBorder="1" applyAlignment="1">
      <alignment horizontal="left" vertical="center" wrapText="1" shrinkToFit="1"/>
    </xf>
    <xf numFmtId="38" fontId="30" fillId="2" borderId="11" xfId="2" applyFont="1" applyFill="1" applyBorder="1" applyAlignment="1">
      <alignment horizontal="center" vertical="center" shrinkToFit="1"/>
    </xf>
    <xf numFmtId="38" fontId="30" fillId="2" borderId="61" xfId="2" applyFont="1" applyFill="1" applyBorder="1" applyAlignment="1">
      <alignment horizontal="center" vertical="center" shrinkToFit="1"/>
    </xf>
    <xf numFmtId="0" fontId="71" fillId="2" borderId="78" xfId="0" applyFont="1" applyFill="1" applyBorder="1" applyAlignment="1">
      <alignment horizontal="center" vertical="center" wrapText="1" shrinkToFit="1"/>
    </xf>
    <xf numFmtId="0" fontId="71"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2" borderId="53" xfId="0" applyNumberFormat="1" applyFont="1" applyFill="1" applyBorder="1" applyAlignment="1">
      <alignment horizontal="center" vertical="center" shrinkToFit="1"/>
    </xf>
    <xf numFmtId="184" fontId="30" fillId="2" borderId="19" xfId="0" applyNumberFormat="1"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0" fontId="71" fillId="2" borderId="11" xfId="0" applyFont="1" applyFill="1" applyBorder="1" applyAlignment="1">
      <alignment horizontal="left" vertical="center" wrapText="1"/>
    </xf>
    <xf numFmtId="0" fontId="71" fillId="2" borderId="46" xfId="0" applyFont="1" applyFill="1" applyBorder="1" applyAlignment="1">
      <alignment horizontal="left" vertical="center" wrapText="1"/>
    </xf>
    <xf numFmtId="0" fontId="71" fillId="2" borderId="50" xfId="0" applyFont="1" applyFill="1" applyBorder="1" applyAlignment="1">
      <alignment horizontal="left" vertical="center" wrapText="1"/>
    </xf>
    <xf numFmtId="38" fontId="71" fillId="0" borderId="32" xfId="2" applyFont="1" applyFill="1" applyBorder="1" applyAlignment="1">
      <alignment horizontal="center" vertical="center" shrinkToFit="1"/>
    </xf>
    <xf numFmtId="38" fontId="71" fillId="0" borderId="74" xfId="2" applyFont="1" applyFill="1" applyBorder="1" applyAlignment="1">
      <alignment horizontal="center" vertical="center" shrinkToFit="1"/>
    </xf>
    <xf numFmtId="38" fontId="71" fillId="0" borderId="39" xfId="2" applyFont="1" applyFill="1" applyBorder="1" applyAlignment="1">
      <alignment horizontal="center" vertical="center" shrinkToFit="1"/>
    </xf>
    <xf numFmtId="38" fontId="71" fillId="0" borderId="70"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6" fillId="0" borderId="37" xfId="0" applyFont="1" applyBorder="1" applyAlignment="1" applyProtection="1">
      <alignment horizontal="left" vertical="center" wrapText="1"/>
      <protection locked="0"/>
    </xf>
    <xf numFmtId="0" fontId="56" fillId="0" borderId="38" xfId="0" applyFont="1" applyBorder="1" applyAlignment="1" applyProtection="1">
      <alignment horizontal="left" vertical="center" wrapText="1"/>
      <protection locked="0"/>
    </xf>
    <xf numFmtId="0" fontId="56" fillId="0" borderId="29" xfId="0" applyFont="1" applyBorder="1" applyAlignment="1" applyProtection="1">
      <alignment horizontal="left" vertical="center" wrapText="1"/>
      <protection locked="0"/>
    </xf>
    <xf numFmtId="0" fontId="56" fillId="0" borderId="32" xfId="0" applyFont="1" applyBorder="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56" fillId="0" borderId="14" xfId="0" applyFont="1" applyBorder="1" applyAlignment="1" applyProtection="1">
      <alignment horizontal="left" vertical="center" wrapText="1"/>
      <protection locked="0"/>
    </xf>
    <xf numFmtId="0" fontId="56" fillId="0" borderId="32" xfId="0" applyFont="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56" fillId="0" borderId="14" xfId="0" applyFont="1" applyBorder="1" applyAlignment="1" applyProtection="1">
      <alignment horizontal="left" vertical="top" wrapText="1"/>
      <protection locked="0"/>
    </xf>
    <xf numFmtId="184" fontId="30" fillId="7" borderId="53" xfId="0" applyNumberFormat="1" applyFont="1" applyFill="1" applyBorder="1" applyAlignment="1" applyProtection="1">
      <alignment horizontal="center" vertical="center" shrinkToFit="1"/>
      <protection locked="0"/>
    </xf>
    <xf numFmtId="0" fontId="0" fillId="0" borderId="122" xfId="0" applyBorder="1" applyAlignment="1">
      <alignment horizontal="center" vertical="center" shrinkToFit="1"/>
    </xf>
    <xf numFmtId="0" fontId="0" fillId="0" borderId="59" xfId="0" applyBorder="1" applyAlignment="1">
      <alignment horizontal="center" vertical="center" shrinkToFit="1"/>
    </xf>
    <xf numFmtId="0" fontId="30" fillId="0" borderId="172" xfId="0" applyFont="1" applyBorder="1" applyAlignment="1" applyProtection="1">
      <alignment horizontal="left" vertical="center" shrinkToFit="1"/>
      <protection locked="0"/>
    </xf>
    <xf numFmtId="0" fontId="30" fillId="0" borderId="95" xfId="0" applyFont="1" applyBorder="1" applyAlignment="1" applyProtection="1">
      <alignment horizontal="left" vertical="center" shrinkToFit="1"/>
      <protection locked="0"/>
    </xf>
    <xf numFmtId="0" fontId="71" fillId="2" borderId="11" xfId="0" applyFont="1" applyFill="1" applyBorder="1" applyAlignment="1">
      <alignment horizontal="left" vertical="top" wrapText="1"/>
    </xf>
    <xf numFmtId="0" fontId="71" fillId="2" borderId="46" xfId="0" applyFont="1" applyFill="1" applyBorder="1" applyAlignment="1">
      <alignment horizontal="left" vertical="top" wrapText="1"/>
    </xf>
    <xf numFmtId="0" fontId="71" fillId="2" borderId="50" xfId="0" applyFont="1" applyFill="1" applyBorder="1" applyAlignment="1">
      <alignment horizontal="left" vertical="top" wrapText="1"/>
    </xf>
    <xf numFmtId="0" fontId="30" fillId="2" borderId="108" xfId="0" applyFont="1" applyFill="1" applyBorder="1" applyAlignment="1">
      <alignment horizontal="center" vertical="center" shrinkToFit="1"/>
    </xf>
    <xf numFmtId="0" fontId="30" fillId="2" borderId="67"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6" xfId="0" applyFont="1" applyFill="1" applyBorder="1" applyAlignment="1">
      <alignment horizontal="left" vertical="center" shrinkToFit="1"/>
    </xf>
    <xf numFmtId="0" fontId="33" fillId="2" borderId="11" xfId="0" applyFont="1" applyFill="1" applyBorder="1" applyAlignment="1">
      <alignment horizontal="left" vertical="center" wrapText="1"/>
    </xf>
    <xf numFmtId="0" fontId="33" fillId="2" borderId="46" xfId="0" applyFont="1" applyFill="1" applyBorder="1" applyAlignment="1">
      <alignment horizontal="left" vertical="center" wrapText="1"/>
    </xf>
    <xf numFmtId="0" fontId="33" fillId="2" borderId="50" xfId="0" applyFont="1" applyFill="1" applyBorder="1" applyAlignment="1">
      <alignment horizontal="left" vertical="center" wrapText="1"/>
    </xf>
    <xf numFmtId="183" fontId="33" fillId="2" borderId="11" xfId="0" applyNumberFormat="1" applyFont="1" applyFill="1" applyBorder="1" applyAlignment="1">
      <alignment horizontal="left" vertical="top" wrapText="1" shrinkToFit="1"/>
    </xf>
    <xf numFmtId="183" fontId="33" fillId="2" borderId="46" xfId="0" applyNumberFormat="1" applyFont="1" applyFill="1" applyBorder="1" applyAlignment="1">
      <alignment horizontal="left" vertical="top" wrapText="1" shrinkToFit="1"/>
    </xf>
    <xf numFmtId="183" fontId="33" fillId="2" borderId="50" xfId="0" applyNumberFormat="1" applyFont="1" applyFill="1" applyBorder="1" applyAlignment="1">
      <alignment horizontal="left" vertical="top" wrapText="1" shrinkToFit="1"/>
    </xf>
    <xf numFmtId="0" fontId="33" fillId="2" borderId="12" xfId="0" applyFont="1" applyFill="1" applyBorder="1" applyAlignment="1">
      <alignment horizontal="left" vertical="center" wrapText="1"/>
    </xf>
    <xf numFmtId="0" fontId="33" fillId="2" borderId="201" xfId="0" applyFont="1" applyFill="1" applyBorder="1" applyAlignment="1">
      <alignment horizontal="left" vertical="center" wrapText="1"/>
    </xf>
    <xf numFmtId="0" fontId="56" fillId="0" borderId="22" xfId="0" applyFont="1" applyBorder="1" applyAlignment="1" applyProtection="1">
      <alignment horizontal="left" vertical="top" wrapText="1"/>
      <protection locked="0"/>
    </xf>
    <xf numFmtId="0" fontId="56" fillId="0" borderId="129" xfId="0" applyFont="1" applyBorder="1" applyAlignment="1" applyProtection="1">
      <alignment horizontal="left" vertical="top" wrapText="1"/>
      <protection locked="0"/>
    </xf>
    <xf numFmtId="0" fontId="56" fillId="0" borderId="130" xfId="0" applyFont="1" applyBorder="1" applyAlignment="1" applyProtection="1">
      <alignment horizontal="left" vertical="top" wrapText="1"/>
      <protection locked="0"/>
    </xf>
    <xf numFmtId="0" fontId="56" fillId="0" borderId="40" xfId="0" applyFont="1" applyBorder="1" applyAlignment="1" applyProtection="1">
      <alignment horizontal="left" vertical="top" wrapText="1"/>
      <protection locked="0"/>
    </xf>
    <xf numFmtId="0" fontId="56" fillId="0" borderId="55" xfId="0" applyFont="1" applyBorder="1" applyAlignment="1" applyProtection="1">
      <alignment horizontal="left" vertical="top" wrapText="1"/>
      <protection locked="0"/>
    </xf>
    <xf numFmtId="0" fontId="56" fillId="0" borderId="51" xfId="0" applyFont="1" applyBorder="1" applyAlignment="1" applyProtection="1">
      <alignment horizontal="left" vertical="top" wrapText="1"/>
      <protection locked="0"/>
    </xf>
    <xf numFmtId="0" fontId="56" fillId="0" borderId="39" xfId="0" applyFont="1" applyBorder="1" applyAlignment="1" applyProtection="1">
      <alignment horizontal="left" vertical="top" wrapText="1"/>
      <protection locked="0"/>
    </xf>
    <xf numFmtId="0" fontId="56" fillId="0" borderId="15" xfId="0" applyFont="1" applyBorder="1" applyAlignment="1" applyProtection="1">
      <alignment horizontal="left" vertical="top" wrapText="1"/>
      <protection locked="0"/>
    </xf>
    <xf numFmtId="0" fontId="56" fillId="0" borderId="16" xfId="0" applyFont="1" applyBorder="1" applyAlignment="1" applyProtection="1">
      <alignment horizontal="left" vertical="top" wrapText="1"/>
      <protection locked="0"/>
    </xf>
    <xf numFmtId="38" fontId="30" fillId="2" borderId="116" xfId="2" applyFont="1" applyFill="1" applyBorder="1" applyAlignment="1">
      <alignment horizontal="center" vertical="center" textRotation="255" shrinkToFit="1"/>
    </xf>
    <xf numFmtId="38" fontId="30" fillId="2" borderId="117" xfId="2" applyFont="1" applyFill="1" applyBorder="1" applyAlignment="1">
      <alignment horizontal="center" vertical="center" textRotation="255" shrinkToFit="1"/>
    </xf>
    <xf numFmtId="38" fontId="30" fillId="2" borderId="211" xfId="2" applyFont="1" applyFill="1" applyBorder="1" applyAlignment="1">
      <alignment horizontal="center" vertical="center" textRotation="255" shrinkToFit="1"/>
    </xf>
    <xf numFmtId="184" fontId="30" fillId="2" borderId="122" xfId="0" applyNumberFormat="1" applyFont="1" applyFill="1" applyBorder="1" applyAlignment="1">
      <alignment horizontal="center" vertical="center" shrinkToFit="1"/>
    </xf>
    <xf numFmtId="0" fontId="56" fillId="13" borderId="53" xfId="0" applyFont="1" applyFill="1" applyBorder="1" applyAlignment="1" applyProtection="1">
      <alignment horizontal="left" vertical="center" shrinkToFit="1"/>
      <protection locked="0"/>
    </xf>
    <xf numFmtId="0" fontId="56" fillId="13" borderId="122" xfId="0" applyFont="1" applyFill="1" applyBorder="1" applyAlignment="1" applyProtection="1">
      <alignment horizontal="left" vertical="center" shrinkToFit="1"/>
      <protection locked="0"/>
    </xf>
    <xf numFmtId="0" fontId="56" fillId="13" borderId="59" xfId="0" applyFont="1" applyFill="1" applyBorder="1" applyAlignment="1" applyProtection="1">
      <alignment horizontal="left" vertical="center" shrinkToFit="1"/>
      <protection locked="0"/>
    </xf>
    <xf numFmtId="184" fontId="30" fillId="2" borderId="181" xfId="0" applyNumberFormat="1" applyFont="1" applyFill="1" applyBorder="1" applyAlignment="1">
      <alignment horizontal="center" vertical="center" shrinkToFit="1"/>
    </xf>
    <xf numFmtId="184" fontId="30" fillId="2" borderId="192" xfId="0" applyNumberFormat="1" applyFont="1" applyFill="1" applyBorder="1" applyAlignment="1">
      <alignment horizontal="center" vertical="center" shrinkToFit="1"/>
    </xf>
    <xf numFmtId="184" fontId="30" fillId="0" borderId="53" xfId="0" applyNumberFormat="1" applyFont="1" applyBorder="1" applyAlignment="1" applyProtection="1">
      <alignment horizontal="left" vertical="center" shrinkToFit="1"/>
      <protection locked="0"/>
    </xf>
    <xf numFmtId="184" fontId="30" fillId="0" borderId="122" xfId="0" applyNumberFormat="1" applyFont="1" applyBorder="1" applyAlignment="1" applyProtection="1">
      <alignment horizontal="left" vertical="center" shrinkToFit="1"/>
      <protection locked="0"/>
    </xf>
    <xf numFmtId="184" fontId="30" fillId="0" borderId="59" xfId="0" applyNumberFormat="1" applyFont="1" applyBorder="1" applyAlignment="1" applyProtection="1">
      <alignment horizontal="left" vertical="center" shrinkToFit="1"/>
      <protection locked="0"/>
    </xf>
    <xf numFmtId="0" fontId="56" fillId="0" borderId="40" xfId="0" applyFont="1" applyBorder="1" applyAlignment="1" applyProtection="1">
      <alignment horizontal="left" vertical="center" wrapText="1"/>
      <protection locked="0"/>
    </xf>
    <xf numFmtId="0" fontId="56" fillId="0" borderId="55" xfId="0" applyFont="1" applyBorder="1" applyAlignment="1" applyProtection="1">
      <alignment horizontal="left" vertical="center" wrapText="1"/>
      <protection locked="0"/>
    </xf>
    <xf numFmtId="0" fontId="56" fillId="0" borderId="51" xfId="0" applyFont="1" applyBorder="1" applyAlignment="1" applyProtection="1">
      <alignment horizontal="left" vertical="center" wrapText="1"/>
      <protection locked="0"/>
    </xf>
    <xf numFmtId="183" fontId="71" fillId="2" borderId="11" xfId="0" applyNumberFormat="1" applyFont="1" applyFill="1" applyBorder="1" applyAlignment="1">
      <alignment horizontal="left" vertical="top" wrapText="1" shrinkToFit="1"/>
    </xf>
    <xf numFmtId="183" fontId="71" fillId="2" borderId="46" xfId="0" applyNumberFormat="1" applyFont="1" applyFill="1" applyBorder="1" applyAlignment="1">
      <alignment horizontal="left" vertical="top" wrapText="1" shrinkToFit="1"/>
    </xf>
    <xf numFmtId="183" fontId="71" fillId="2" borderId="50" xfId="0" applyNumberFormat="1" applyFont="1" applyFill="1" applyBorder="1" applyAlignment="1">
      <alignment horizontal="left" vertical="top" wrapText="1" shrinkToFi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56" fillId="0" borderId="37" xfId="0" applyFont="1" applyBorder="1" applyAlignment="1" applyProtection="1">
      <alignment horizontal="left" vertical="top" wrapText="1"/>
      <protection locked="0"/>
    </xf>
    <xf numFmtId="0" fontId="56" fillId="0" borderId="38" xfId="0" applyFont="1" applyBorder="1" applyAlignment="1" applyProtection="1">
      <alignment horizontal="left" vertical="top" wrapText="1"/>
      <protection locked="0"/>
    </xf>
    <xf numFmtId="0" fontId="56" fillId="0" borderId="29" xfId="0" applyFont="1" applyBorder="1" applyAlignment="1" applyProtection="1">
      <alignment horizontal="left" vertical="top" wrapText="1"/>
      <protection locked="0"/>
    </xf>
    <xf numFmtId="177" fontId="30" fillId="2" borderId="80" xfId="4" applyNumberFormat="1" applyFont="1" applyFill="1" applyBorder="1" applyAlignment="1">
      <alignment horizontal="right" vertical="top" shrinkToFit="1"/>
    </xf>
    <xf numFmtId="177" fontId="30" fillId="2" borderId="132" xfId="4" applyNumberFormat="1" applyFont="1" applyFill="1" applyBorder="1" applyAlignment="1">
      <alignment horizontal="right" vertical="top" shrinkToFit="1"/>
    </xf>
    <xf numFmtId="177" fontId="30" fillId="2" borderId="133" xfId="4" applyNumberFormat="1" applyFont="1" applyFill="1" applyBorder="1" applyAlignment="1">
      <alignment horizontal="right" vertical="top" shrinkToFit="1"/>
    </xf>
    <xf numFmtId="0" fontId="62" fillId="14" borderId="195" xfId="4" applyFont="1" applyFill="1" applyBorder="1" applyAlignment="1">
      <alignment horizontal="left" vertical="top" wrapText="1"/>
    </xf>
    <xf numFmtId="0" fontId="62" fillId="14" borderId="194" xfId="4" applyFont="1" applyFill="1" applyBorder="1" applyAlignment="1">
      <alignment horizontal="left" vertical="top" wrapText="1"/>
    </xf>
    <xf numFmtId="188" fontId="30" fillId="2" borderId="118" xfId="4" applyNumberFormat="1" applyFont="1" applyFill="1" applyBorder="1" applyAlignment="1">
      <alignment horizontal="center" vertical="center"/>
    </xf>
    <xf numFmtId="188" fontId="30" fillId="2" borderId="110" xfId="4" applyNumberFormat="1" applyFont="1" applyFill="1" applyBorder="1" applyAlignment="1">
      <alignment horizontal="center" vertical="center"/>
    </xf>
    <xf numFmtId="0" fontId="22" fillId="2" borderId="9" xfId="4" applyFill="1" applyBorder="1" applyAlignment="1">
      <alignment horizontal="left" vertical="center" shrinkToFit="1"/>
    </xf>
    <xf numFmtId="0" fontId="30" fillId="0" borderId="44"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1"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6" xfId="4" applyFill="1" applyBorder="1" applyAlignment="1">
      <alignment horizontal="left" vertical="center" shrinkToFit="1"/>
    </xf>
    <xf numFmtId="0" fontId="22" fillId="2" borderId="61" xfId="4" applyFill="1" applyBorder="1" applyAlignment="1">
      <alignment horizontal="left" vertical="center" shrinkToFit="1"/>
    </xf>
    <xf numFmtId="0" fontId="61" fillId="14" borderId="195" xfId="4" applyFont="1" applyFill="1" applyBorder="1" applyAlignment="1">
      <alignment horizontal="left" vertical="top" wrapText="1"/>
    </xf>
    <xf numFmtId="0" fontId="23" fillId="14" borderId="195" xfId="0" applyFont="1" applyFill="1" applyBorder="1" applyAlignment="1">
      <alignment horizontal="left" vertical="top"/>
    </xf>
    <xf numFmtId="0" fontId="62" fillId="14" borderId="195" xfId="4" applyFont="1" applyFill="1" applyBorder="1" applyAlignment="1" applyProtection="1">
      <alignment horizontal="left" vertical="top" wrapText="1"/>
      <protection locked="0"/>
    </xf>
    <xf numFmtId="0" fontId="30" fillId="2" borderId="11" xfId="0" applyFont="1" applyFill="1" applyBorder="1" applyAlignment="1">
      <alignment horizontal="left" vertical="center" shrinkToFit="1"/>
    </xf>
    <xf numFmtId="0" fontId="30" fillId="2" borderId="46" xfId="0" applyFont="1" applyFill="1" applyBorder="1" applyAlignment="1">
      <alignment horizontal="left" vertical="center" shrinkToFit="1"/>
    </xf>
    <xf numFmtId="0" fontId="90" fillId="14" borderId="195"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6" xfId="0" applyFont="1" applyFill="1" applyBorder="1" applyAlignment="1">
      <alignment horizontal="center" vertical="center" shrinkToFit="1"/>
    </xf>
    <xf numFmtId="0" fontId="30" fillId="2" borderId="61"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0"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6"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7" xfId="4" applyFont="1" applyFill="1" applyBorder="1" applyAlignment="1">
      <alignment horizontal="left" vertical="center"/>
    </xf>
    <xf numFmtId="0" fontId="30" fillId="2" borderId="94" xfId="4" applyFont="1" applyFill="1" applyBorder="1" applyAlignment="1">
      <alignment horizontal="left" vertical="center"/>
    </xf>
    <xf numFmtId="0" fontId="30" fillId="2" borderId="98"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6" xfId="0" applyNumberFormat="1" applyFont="1" applyFill="1" applyBorder="1" applyAlignment="1">
      <alignment horizontal="left" vertical="center" shrinkToFit="1"/>
    </xf>
    <xf numFmtId="177" fontId="30" fillId="2" borderId="61" xfId="0" applyNumberFormat="1" applyFont="1" applyFill="1" applyBorder="1" applyAlignment="1">
      <alignment horizontal="left" vertical="center" shrinkToFit="1"/>
    </xf>
    <xf numFmtId="0" fontId="55" fillId="0" borderId="0" xfId="0" applyFont="1" applyAlignment="1">
      <alignment horizontal="left" vertical="top" wrapText="1"/>
    </xf>
    <xf numFmtId="0" fontId="30" fillId="4" borderId="26" xfId="4" applyFont="1" applyFill="1" applyBorder="1" applyAlignment="1">
      <alignment horizontal="center" vertical="center"/>
    </xf>
    <xf numFmtId="0" fontId="30" fillId="4" borderId="58" xfId="4" applyFont="1" applyFill="1" applyBorder="1" applyAlignment="1">
      <alignment horizontal="center" vertical="center"/>
    </xf>
    <xf numFmtId="177" fontId="30" fillId="2" borderId="80" xfId="0" applyNumberFormat="1" applyFont="1" applyFill="1" applyBorder="1" applyAlignment="1">
      <alignment horizontal="right" vertical="top" shrinkToFit="1"/>
    </xf>
    <xf numFmtId="177" fontId="30" fillId="2" borderId="132" xfId="0" applyNumberFormat="1" applyFont="1" applyFill="1" applyBorder="1" applyAlignment="1">
      <alignment horizontal="right" vertical="top" shrinkToFit="1"/>
    </xf>
    <xf numFmtId="177" fontId="30" fillId="2" borderId="133" xfId="0" applyNumberFormat="1" applyFont="1" applyFill="1" applyBorder="1" applyAlignment="1">
      <alignment horizontal="right" vertical="top" shrinkToFi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77" fontId="0" fillId="3" borderId="138" xfId="0" applyNumberFormat="1" applyFill="1" applyBorder="1" applyAlignment="1">
      <alignment horizontal="center" vertical="center" wrapText="1" shrinkToFit="1"/>
    </xf>
    <xf numFmtId="177" fontId="0" fillId="3" borderId="139" xfId="0" applyNumberFormat="1" applyFill="1" applyBorder="1" applyAlignment="1">
      <alignment horizontal="center" vertical="center" wrapText="1" shrinkToFit="1"/>
    </xf>
    <xf numFmtId="0" fontId="30" fillId="4" borderId="5" xfId="4" applyFont="1" applyFill="1" applyBorder="1" applyAlignment="1">
      <alignment horizontal="left" vertical="center"/>
    </xf>
    <xf numFmtId="0" fontId="30" fillId="4" borderId="127" xfId="4" applyFont="1" applyFill="1" applyBorder="1" applyAlignment="1">
      <alignment horizontal="left" vertical="center"/>
    </xf>
    <xf numFmtId="38" fontId="22" fillId="0" borderId="30" xfId="2" applyFont="1" applyBorder="1" applyAlignment="1">
      <alignment horizontal="center" vertical="center"/>
    </xf>
    <xf numFmtId="38" fontId="22" fillId="0" borderId="86" xfId="2" applyFont="1" applyBorder="1" applyAlignment="1">
      <alignment horizontal="center" vertical="center"/>
    </xf>
    <xf numFmtId="177" fontId="30" fillId="2" borderId="136" xfId="0" applyNumberFormat="1" applyFont="1" applyFill="1" applyBorder="1" applyAlignment="1">
      <alignment horizontal="center" vertical="top" shrinkToFit="1"/>
    </xf>
    <xf numFmtId="177" fontId="30" fillId="2" borderId="137" xfId="0" applyNumberFormat="1" applyFont="1" applyFill="1" applyBorder="1" applyAlignment="1">
      <alignment horizontal="center" vertical="top" shrinkToFit="1"/>
    </xf>
    <xf numFmtId="177" fontId="30" fillId="2" borderId="134" xfId="0" applyNumberFormat="1" applyFont="1" applyFill="1" applyBorder="1" applyAlignment="1">
      <alignment horizontal="center" vertical="top" shrinkToFit="1"/>
    </xf>
    <xf numFmtId="177" fontId="30" fillId="2" borderId="135" xfId="0" applyNumberFormat="1" applyFont="1" applyFill="1" applyBorder="1" applyAlignment="1">
      <alignment horizontal="center" vertical="top" shrinkToFit="1"/>
    </xf>
    <xf numFmtId="188" fontId="30" fillId="2" borderId="189" xfId="0" applyNumberFormat="1" applyFont="1" applyFill="1" applyBorder="1" applyAlignment="1">
      <alignment horizontal="center" vertical="center"/>
    </xf>
    <xf numFmtId="188" fontId="30" fillId="2" borderId="118" xfId="0" applyNumberFormat="1" applyFont="1" applyFill="1" applyBorder="1" applyAlignment="1">
      <alignment horizontal="center" vertical="center"/>
    </xf>
    <xf numFmtId="0" fontId="30" fillId="7" borderId="52" xfId="0" applyFont="1" applyFill="1" applyBorder="1" applyAlignment="1" applyProtection="1">
      <alignment horizontal="left" vertical="center" shrinkToFit="1"/>
      <protection locked="0"/>
    </xf>
    <xf numFmtId="0" fontId="30" fillId="7" borderId="120"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44"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0" borderId="18" xfId="0" applyFont="1" applyBorder="1" applyAlignment="1" applyProtection="1">
      <alignment horizontal="left" vertical="center" shrinkToFit="1"/>
      <protection locked="0"/>
    </xf>
    <xf numFmtId="0" fontId="30" fillId="3" borderId="79" xfId="0" applyFont="1" applyFill="1" applyBorder="1" applyAlignment="1">
      <alignment horizontal="center" vertical="center" shrinkToFit="1"/>
    </xf>
    <xf numFmtId="0" fontId="30" fillId="3" borderId="84" xfId="0" applyFont="1" applyFill="1" applyBorder="1" applyAlignment="1">
      <alignment horizontal="center" vertical="center" shrinkToFit="1"/>
    </xf>
    <xf numFmtId="0" fontId="30" fillId="0" borderId="22" xfId="0" applyFont="1" applyBorder="1" applyAlignment="1" applyProtection="1">
      <alignment horizontal="left" vertical="center" shrinkToFit="1"/>
      <protection locked="0"/>
    </xf>
    <xf numFmtId="0" fontId="30" fillId="0" borderId="131" xfId="0" applyFont="1" applyBorder="1" applyAlignment="1" applyProtection="1">
      <alignment horizontal="left" vertical="center" shrinkToFit="1"/>
      <protection locked="0"/>
    </xf>
    <xf numFmtId="0" fontId="30" fillId="7" borderId="53" xfId="0" applyFont="1" applyFill="1" applyBorder="1" applyAlignment="1" applyProtection="1">
      <alignment horizontal="left" vertical="center" shrinkToFit="1"/>
      <protection locked="0"/>
    </xf>
    <xf numFmtId="0" fontId="30" fillId="7" borderId="122"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90" fillId="14" borderId="193" xfId="5" applyFont="1" applyFill="1" applyBorder="1" applyAlignment="1">
      <alignment horizontal="left" vertical="top" wrapText="1" shrinkToFit="1"/>
    </xf>
    <xf numFmtId="0" fontId="90" fillId="14" borderId="195" xfId="5" applyFont="1" applyFill="1" applyBorder="1" applyAlignment="1">
      <alignment horizontal="left" vertical="top" wrapText="1" shrinkToFit="1"/>
    </xf>
    <xf numFmtId="0" fontId="90" fillId="14" borderId="194"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3"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1"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6" xfId="7" applyNumberFormat="1" applyFont="1" applyFill="1" applyBorder="1" applyAlignment="1">
      <alignment horizontal="center" vertical="center" shrinkToFit="1"/>
    </xf>
    <xf numFmtId="4" fontId="20" fillId="6" borderId="61"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1"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3"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6" xfId="7" applyFont="1" applyFill="1" applyBorder="1" applyAlignment="1" applyProtection="1">
      <alignment horizontal="left" vertical="center" shrinkToFit="1"/>
      <protection locked="0"/>
    </xf>
    <xf numFmtId="0" fontId="20" fillId="6" borderId="61" xfId="7" applyFont="1" applyFill="1" applyBorder="1" applyAlignment="1" applyProtection="1">
      <alignment horizontal="left" vertical="center" shrinkToFit="1"/>
      <protection locked="0"/>
    </xf>
    <xf numFmtId="0" fontId="64" fillId="6" borderId="11" xfId="5" applyFont="1" applyFill="1" applyBorder="1" applyAlignment="1" applyProtection="1">
      <alignment horizontal="left" vertical="center" shrinkToFit="1"/>
      <protection locked="0"/>
    </xf>
    <xf numFmtId="0" fontId="64" fillId="6" borderId="46" xfId="5" applyFont="1" applyFill="1" applyBorder="1" applyAlignment="1" applyProtection="1">
      <alignment horizontal="left" vertical="center" shrinkToFit="1"/>
      <protection locked="0"/>
    </xf>
    <xf numFmtId="0" fontId="64" fillId="6" borderId="61"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1" xfId="5" applyFill="1" applyBorder="1" applyAlignment="1">
      <alignment horizontal="center" shrinkToFit="1"/>
    </xf>
    <xf numFmtId="0" fontId="71" fillId="0" borderId="15" xfId="4" applyFont="1" applyBorder="1" applyAlignment="1">
      <alignment horizontal="right" vertical="center"/>
    </xf>
    <xf numFmtId="0" fontId="56" fillId="2" borderId="140" xfId="4" applyFont="1" applyFill="1" applyBorder="1" applyAlignment="1">
      <alignment horizontal="center" vertical="center" wrapText="1"/>
    </xf>
    <xf numFmtId="0" fontId="56" fillId="2" borderId="141"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6" fillId="2" borderId="142" xfId="4" applyFont="1" applyFill="1" applyBorder="1" applyAlignment="1">
      <alignment horizontal="center" vertical="center" shrinkToFit="1"/>
    </xf>
    <xf numFmtId="0" fontId="56" fillId="2" borderId="111" xfId="4" applyFont="1" applyFill="1" applyBorder="1" applyAlignment="1">
      <alignment horizontal="center" vertical="center" shrinkToFit="1"/>
    </xf>
    <xf numFmtId="0" fontId="56" fillId="2" borderId="17" xfId="4" applyFont="1" applyFill="1" applyBorder="1" applyAlignment="1">
      <alignment horizontal="center" vertical="center" shrinkToFit="1"/>
    </xf>
    <xf numFmtId="0" fontId="56" fillId="2" borderId="25" xfId="4" applyFont="1" applyFill="1" applyBorder="1" applyAlignment="1">
      <alignment horizontal="center" vertical="center" shrinkToFit="1"/>
    </xf>
    <xf numFmtId="0" fontId="56" fillId="2" borderId="143" xfId="4" applyFont="1" applyFill="1" applyBorder="1" applyAlignment="1">
      <alignment horizontal="left" vertical="center" shrinkToFit="1"/>
    </xf>
    <xf numFmtId="0" fontId="56" fillId="2" borderId="144" xfId="4" applyFont="1" applyFill="1" applyBorder="1" applyAlignment="1">
      <alignment horizontal="left" vertical="center" shrinkToFit="1"/>
    </xf>
    <xf numFmtId="0" fontId="56" fillId="2" borderId="145" xfId="4" applyFont="1" applyFill="1" applyBorder="1" applyAlignment="1">
      <alignment horizontal="left" vertical="center" shrinkToFit="1"/>
    </xf>
    <xf numFmtId="0" fontId="56" fillId="2" borderId="100" xfId="4" applyFont="1" applyFill="1" applyBorder="1" applyAlignment="1">
      <alignment horizontal="left" vertical="center" shrinkToFit="1"/>
    </xf>
    <xf numFmtId="0" fontId="56" fillId="2" borderId="72" xfId="4" applyFont="1" applyFill="1" applyBorder="1" applyAlignment="1">
      <alignment horizontal="left" vertical="center" shrinkToFit="1"/>
    </xf>
    <xf numFmtId="0" fontId="56" fillId="2" borderId="146" xfId="4" applyFont="1" applyFill="1" applyBorder="1" applyAlignment="1">
      <alignment horizontal="left" vertical="center" shrinkToFit="1"/>
    </xf>
    <xf numFmtId="0" fontId="56" fillId="2" borderId="147" xfId="4" applyFont="1" applyFill="1" applyBorder="1" applyAlignment="1">
      <alignment horizontal="center" vertical="center" wrapText="1"/>
    </xf>
    <xf numFmtId="0" fontId="56" fillId="2" borderId="129" xfId="4" applyFont="1" applyFill="1" applyBorder="1" applyAlignment="1">
      <alignment horizontal="center" vertical="center" wrapText="1"/>
    </xf>
    <xf numFmtId="0" fontId="56" fillId="2" borderId="31" xfId="4" applyFont="1" applyFill="1" applyBorder="1" applyAlignment="1">
      <alignment horizontal="center" vertical="center" wrapText="1"/>
    </xf>
    <xf numFmtId="0" fontId="56" fillId="2" borderId="0" xfId="4" applyFont="1" applyFill="1" applyAlignment="1">
      <alignment horizontal="center" vertical="center" wrapText="1"/>
    </xf>
    <xf numFmtId="0" fontId="56" fillId="2" borderId="126" xfId="4" applyFont="1" applyFill="1" applyBorder="1" applyAlignment="1">
      <alignment horizontal="center" vertical="center" wrapText="1"/>
    </xf>
    <xf numFmtId="0" fontId="56" fillId="2" borderId="15" xfId="4" applyFont="1" applyFill="1" applyBorder="1" applyAlignment="1">
      <alignment horizontal="center" vertical="center" wrapText="1"/>
    </xf>
    <xf numFmtId="0" fontId="56" fillId="2" borderId="13" xfId="4" applyFont="1" applyFill="1" applyBorder="1" applyAlignment="1">
      <alignment horizontal="left" vertical="center" shrinkToFit="1"/>
    </xf>
    <xf numFmtId="0" fontId="56" fillId="2" borderId="9" xfId="4" applyFont="1" applyFill="1" applyBorder="1" applyAlignment="1">
      <alignment horizontal="left" vertical="center" shrinkToFit="1"/>
    </xf>
    <xf numFmtId="0" fontId="56" fillId="2" borderId="2" xfId="4" applyFont="1" applyFill="1" applyBorder="1" applyAlignment="1">
      <alignment horizontal="center" vertical="center" shrinkToFit="1"/>
    </xf>
    <xf numFmtId="0" fontId="56" fillId="2" borderId="52" xfId="4" applyFont="1" applyFill="1" applyBorder="1" applyAlignment="1">
      <alignment horizontal="center" vertical="center" shrinkToFit="1"/>
    </xf>
    <xf numFmtId="0" fontId="28" fillId="0" borderId="44" xfId="4" applyFont="1" applyBorder="1" applyAlignment="1" applyProtection="1">
      <alignment horizontal="left" vertical="center" shrinkToFit="1"/>
      <protection locked="0"/>
    </xf>
    <xf numFmtId="0" fontId="28" fillId="0" borderId="120" xfId="4" applyFont="1" applyBorder="1" applyAlignment="1" applyProtection="1">
      <alignment horizontal="left" vertical="center" shrinkToFit="1"/>
      <protection locked="0"/>
    </xf>
    <xf numFmtId="0" fontId="28" fillId="0" borderId="121" xfId="4" applyFont="1" applyBorder="1" applyAlignment="1" applyProtection="1">
      <alignment horizontal="left" vertical="center" shrinkToFit="1"/>
      <protection locked="0"/>
    </xf>
    <xf numFmtId="0" fontId="56" fillId="2" borderId="4" xfId="4" applyFont="1" applyFill="1" applyBorder="1" applyAlignment="1">
      <alignment horizontal="center" vertical="center" shrinkToFit="1"/>
    </xf>
    <xf numFmtId="0" fontId="56" fillId="2" borderId="148" xfId="4" applyFont="1" applyFill="1" applyBorder="1" applyAlignment="1">
      <alignment horizontal="center" vertical="center" shrinkToFit="1"/>
    </xf>
    <xf numFmtId="0" fontId="56" fillId="2" borderId="22" xfId="4" applyFont="1" applyFill="1" applyBorder="1" applyAlignment="1">
      <alignment horizontal="left" vertical="center" shrinkToFit="1"/>
    </xf>
    <xf numFmtId="0" fontId="56" fillId="2" borderId="129" xfId="4" applyFont="1" applyFill="1" applyBorder="1" applyAlignment="1">
      <alignment horizontal="left" vertical="center" shrinkToFit="1"/>
    </xf>
    <xf numFmtId="0" fontId="56" fillId="2" borderId="130" xfId="4" applyFont="1" applyFill="1" applyBorder="1" applyAlignment="1">
      <alignment horizontal="left" vertical="center" shrinkToFit="1"/>
    </xf>
    <xf numFmtId="0" fontId="56" fillId="0" borderId="55" xfId="4" applyFont="1" applyBorder="1" applyAlignment="1">
      <alignment horizontal="left" vertical="center"/>
    </xf>
    <xf numFmtId="0" fontId="56" fillId="2" borderId="149" xfId="4" applyFont="1" applyFill="1" applyBorder="1" applyAlignment="1">
      <alignment horizontal="center" vertical="center" wrapText="1"/>
    </xf>
    <xf numFmtId="0" fontId="56" fillId="2" borderId="52" xfId="4" applyFont="1" applyFill="1" applyBorder="1" applyAlignment="1">
      <alignment horizontal="center" vertical="center" wrapText="1"/>
    </xf>
    <xf numFmtId="0" fontId="56" fillId="2" borderId="123" xfId="4" applyFont="1" applyFill="1" applyBorder="1" applyAlignment="1">
      <alignment horizontal="center" vertical="center" shrinkToFit="1"/>
    </xf>
    <xf numFmtId="0" fontId="56" fillId="2" borderId="150" xfId="4" applyFont="1" applyFill="1" applyBorder="1" applyAlignment="1">
      <alignment horizontal="left" vertical="center" shrinkToFit="1"/>
    </xf>
    <xf numFmtId="49" fontId="56" fillId="2" borderId="39" xfId="4" applyNumberFormat="1" applyFont="1" applyFill="1" applyBorder="1" applyAlignment="1">
      <alignment horizontal="left" vertical="center" shrinkToFit="1"/>
    </xf>
    <xf numFmtId="0" fontId="56" fillId="2" borderId="15" xfId="4" applyFont="1" applyFill="1" applyBorder="1" applyAlignment="1">
      <alignment horizontal="left" vertical="center" shrinkToFit="1"/>
    </xf>
    <xf numFmtId="0" fontId="56" fillId="2" borderId="70" xfId="4" applyFont="1" applyFill="1" applyBorder="1" applyAlignment="1">
      <alignment horizontal="left" vertical="center" shrinkToFit="1"/>
    </xf>
    <xf numFmtId="187" fontId="56" fillId="0" borderId="17" xfId="4" applyNumberFormat="1" applyFont="1" applyBorder="1" applyAlignment="1" applyProtection="1">
      <alignment horizontal="left" vertical="center" shrinkToFit="1"/>
      <protection locked="0"/>
    </xf>
    <xf numFmtId="187" fontId="56" fillId="0" borderId="28" xfId="4" applyNumberFormat="1" applyFont="1" applyBorder="1" applyAlignment="1" applyProtection="1">
      <alignment horizontal="left" vertical="center" shrinkToFit="1"/>
      <protection locked="0"/>
    </xf>
    <xf numFmtId="187" fontId="56" fillId="0" borderId="82" xfId="4" applyNumberFormat="1" applyFont="1" applyBorder="1" applyAlignment="1" applyProtection="1">
      <alignment horizontal="left" vertical="center" shrinkToFit="1"/>
      <protection locked="0"/>
    </xf>
    <xf numFmtId="0" fontId="56" fillId="2" borderId="37" xfId="4" applyFont="1" applyFill="1" applyBorder="1" applyAlignment="1">
      <alignment horizontal="center" vertical="center" shrinkToFit="1"/>
    </xf>
    <xf numFmtId="0" fontId="56" fillId="2" borderId="68" xfId="4" applyFont="1" applyFill="1" applyBorder="1" applyAlignment="1">
      <alignment horizontal="center" vertical="center" shrinkToFit="1"/>
    </xf>
    <xf numFmtId="0" fontId="56" fillId="2" borderId="39" xfId="4" applyFont="1" applyFill="1" applyBorder="1" applyAlignment="1">
      <alignment horizontal="center" vertical="center" shrinkToFit="1"/>
    </xf>
    <xf numFmtId="0" fontId="56" fillId="2" borderId="70" xfId="4" applyFont="1" applyFill="1" applyBorder="1" applyAlignment="1">
      <alignment horizontal="center" vertical="center" shrinkToFit="1"/>
    </xf>
    <xf numFmtId="0" fontId="56" fillId="6" borderId="37" xfId="4" applyFont="1" applyFill="1" applyBorder="1" applyAlignment="1" applyProtection="1">
      <alignment horizontal="left" vertical="center" shrinkToFit="1"/>
      <protection locked="0"/>
    </xf>
    <xf numFmtId="0" fontId="56" fillId="6" borderId="38" xfId="4" applyFont="1" applyFill="1" applyBorder="1" applyAlignment="1" applyProtection="1">
      <alignment horizontal="left" vertical="center" shrinkToFit="1"/>
      <protection locked="0"/>
    </xf>
    <xf numFmtId="0" fontId="56" fillId="6" borderId="29" xfId="4" applyFont="1" applyFill="1" applyBorder="1" applyAlignment="1" applyProtection="1">
      <alignment horizontal="left" vertical="center" shrinkToFit="1"/>
      <protection locked="0"/>
    </xf>
    <xf numFmtId="0" fontId="56" fillId="6" borderId="39" xfId="4" applyFont="1" applyFill="1" applyBorder="1" applyAlignment="1" applyProtection="1">
      <alignment horizontal="left" vertical="center" shrinkToFit="1"/>
      <protection locked="0"/>
    </xf>
    <xf numFmtId="0" fontId="56" fillId="6" borderId="15" xfId="4" applyFont="1" applyFill="1" applyBorder="1" applyAlignment="1" applyProtection="1">
      <alignment horizontal="left" vertical="center" shrinkToFit="1"/>
      <protection locked="0"/>
    </xf>
    <xf numFmtId="0" fontId="56" fillId="6" borderId="16" xfId="4" applyFont="1" applyFill="1" applyBorder="1" applyAlignment="1" applyProtection="1">
      <alignment horizontal="left" vertical="center" shrinkToFit="1"/>
      <protection locked="0"/>
    </xf>
    <xf numFmtId="0" fontId="52" fillId="2" borderId="125" xfId="4" applyFont="1" applyFill="1" applyBorder="1" applyAlignment="1">
      <alignment horizontal="center" vertical="center" textRotation="255" wrapText="1"/>
    </xf>
    <xf numFmtId="0" fontId="52" fillId="2" borderId="38" xfId="4" applyFont="1" applyFill="1" applyBorder="1" applyAlignment="1">
      <alignment horizontal="center" vertical="center" textRotation="255" wrapText="1"/>
    </xf>
    <xf numFmtId="0" fontId="52" fillId="2" borderId="31" xfId="4" applyFont="1" applyFill="1" applyBorder="1" applyAlignment="1">
      <alignment horizontal="center" vertical="center" textRotation="255" wrapText="1"/>
    </xf>
    <xf numFmtId="0" fontId="52" fillId="2" borderId="0" xfId="4" applyFont="1" applyFill="1" applyAlignment="1">
      <alignment horizontal="center" vertical="center" textRotation="255" wrapText="1"/>
    </xf>
    <xf numFmtId="0" fontId="52" fillId="2" borderId="126" xfId="4" applyFont="1" applyFill="1" applyBorder="1" applyAlignment="1">
      <alignment horizontal="center" vertical="center" textRotation="255" wrapText="1"/>
    </xf>
    <xf numFmtId="0" fontId="52" fillId="2" borderId="15" xfId="4" applyFont="1" applyFill="1" applyBorder="1" applyAlignment="1">
      <alignment horizontal="center" vertical="center" textRotation="255" wrapText="1"/>
    </xf>
    <xf numFmtId="0" fontId="59" fillId="2" borderId="77" xfId="4" applyFont="1" applyFill="1" applyBorder="1" applyAlignment="1">
      <alignment horizontal="center" vertical="center" wrapText="1"/>
    </xf>
    <xf numFmtId="0" fontId="59" fillId="2" borderId="46" xfId="4" applyFont="1" applyFill="1" applyBorder="1" applyAlignment="1">
      <alignment horizontal="center" vertical="center" wrapText="1"/>
    </xf>
    <xf numFmtId="0" fontId="56" fillId="0" borderId="11" xfId="4" applyFont="1" applyBorder="1" applyAlignment="1" applyProtection="1">
      <alignment horizontal="left" vertical="center" shrinkToFit="1"/>
      <protection locked="0"/>
    </xf>
    <xf numFmtId="0" fontId="56" fillId="0" borderId="46" xfId="4" applyFont="1" applyBorder="1" applyAlignment="1" applyProtection="1">
      <alignment horizontal="left" vertical="center" shrinkToFit="1"/>
      <protection locked="0"/>
    </xf>
    <xf numFmtId="0" fontId="56" fillId="0" borderId="50" xfId="4" applyFont="1" applyBorder="1" applyAlignment="1" applyProtection="1">
      <alignment horizontal="left" vertical="center" shrinkToFit="1"/>
      <protection locked="0"/>
    </xf>
    <xf numFmtId="0" fontId="52" fillId="2" borderId="77" xfId="4" applyFont="1" applyFill="1" applyBorder="1" applyAlignment="1">
      <alignment horizontal="center" vertical="center" wrapText="1"/>
    </xf>
    <xf numFmtId="0" fontId="52" fillId="2" borderId="46" xfId="4" applyFont="1" applyFill="1" applyBorder="1" applyAlignment="1">
      <alignment horizontal="center" vertical="center" wrapText="1"/>
    </xf>
    <xf numFmtId="0" fontId="52" fillId="2" borderId="68" xfId="4" applyFont="1" applyFill="1" applyBorder="1" applyAlignment="1">
      <alignment horizontal="center" vertical="center" textRotation="255" wrapText="1"/>
    </xf>
    <xf numFmtId="0" fontId="52" fillId="2" borderId="74" xfId="4" applyFont="1" applyFill="1" applyBorder="1" applyAlignment="1">
      <alignment horizontal="center" vertical="center" textRotation="255" wrapText="1"/>
    </xf>
    <xf numFmtId="0" fontId="52" fillId="2" borderId="70" xfId="4" applyFont="1" applyFill="1" applyBorder="1" applyAlignment="1">
      <alignment horizontal="center" vertical="center" textRotation="255" wrapText="1"/>
    </xf>
    <xf numFmtId="0" fontId="52" fillId="2" borderId="32" xfId="4" applyFont="1" applyFill="1" applyBorder="1" applyAlignment="1">
      <alignment horizontal="center" vertical="center" wrapText="1"/>
    </xf>
    <xf numFmtId="0" fontId="52" fillId="2" borderId="0" xfId="4" applyFont="1" applyFill="1" applyAlignment="1">
      <alignment horizontal="center" vertical="center" wrapText="1"/>
    </xf>
    <xf numFmtId="0" fontId="52" fillId="2" borderId="74" xfId="4" applyFont="1" applyFill="1" applyBorder="1" applyAlignment="1">
      <alignment horizontal="center" vertical="center" wrapText="1"/>
    </xf>
    <xf numFmtId="0" fontId="52" fillId="2" borderId="39" xfId="4" applyFont="1" applyFill="1" applyBorder="1" applyAlignment="1">
      <alignment horizontal="center" vertical="center" wrapText="1"/>
    </xf>
    <xf numFmtId="0" fontId="52" fillId="2" borderId="15" xfId="4" applyFont="1" applyFill="1" applyBorder="1" applyAlignment="1">
      <alignment horizontal="center" vertical="center" wrapText="1"/>
    </xf>
    <xf numFmtId="0" fontId="52" fillId="2" borderId="16" xfId="4" applyFont="1" applyFill="1" applyBorder="1" applyAlignment="1">
      <alignment horizontal="center" vertical="center" wrapText="1"/>
    </xf>
    <xf numFmtId="0" fontId="52" fillId="0" borderId="22" xfId="4" applyFont="1" applyBorder="1" applyAlignment="1" applyProtection="1">
      <alignment horizontal="left" vertical="top" wrapText="1"/>
      <protection locked="0"/>
    </xf>
    <xf numFmtId="0" fontId="52" fillId="0" borderId="129" xfId="4" applyFont="1" applyBorder="1" applyAlignment="1" applyProtection="1">
      <alignment horizontal="left" vertical="top" wrapText="1"/>
      <protection locked="0"/>
    </xf>
    <xf numFmtId="0" fontId="52" fillId="0" borderId="150" xfId="4" applyFont="1" applyBorder="1" applyAlignment="1" applyProtection="1">
      <alignment horizontal="left" vertical="top" wrapText="1"/>
      <protection locked="0"/>
    </xf>
    <xf numFmtId="0" fontId="52" fillId="0" borderId="32" xfId="4" applyFont="1" applyBorder="1" applyAlignment="1" applyProtection="1">
      <alignment horizontal="left" vertical="top" wrapText="1"/>
      <protection locked="0"/>
    </xf>
    <xf numFmtId="0" fontId="52" fillId="0" borderId="0" xfId="4" applyFont="1" applyAlignment="1" applyProtection="1">
      <alignment horizontal="left" vertical="top" wrapText="1"/>
      <protection locked="0"/>
    </xf>
    <xf numFmtId="0" fontId="52" fillId="0" borderId="74" xfId="4" applyFont="1" applyBorder="1" applyAlignment="1" applyProtection="1">
      <alignment horizontal="left" vertical="top" wrapText="1"/>
      <protection locked="0"/>
    </xf>
    <xf numFmtId="0" fontId="52" fillId="0" borderId="39" xfId="4" applyFont="1" applyBorder="1" applyAlignment="1" applyProtection="1">
      <alignment horizontal="left" vertical="top" wrapText="1"/>
      <protection locked="0"/>
    </xf>
    <xf numFmtId="0" fontId="52" fillId="0" borderId="15" xfId="4" applyFont="1" applyBorder="1" applyAlignment="1" applyProtection="1">
      <alignment horizontal="left" vertical="top" wrapText="1"/>
      <protection locked="0"/>
    </xf>
    <xf numFmtId="0" fontId="52" fillId="0" borderId="70" xfId="4" applyFont="1" applyBorder="1" applyAlignment="1" applyProtection="1">
      <alignment horizontal="left" vertical="top" wrapText="1"/>
      <protection locked="0"/>
    </xf>
    <xf numFmtId="0" fontId="56" fillId="0" borderId="61" xfId="4" applyFont="1" applyBorder="1" applyAlignment="1" applyProtection="1">
      <alignment horizontal="left" vertical="center" shrinkToFit="1"/>
      <protection locked="0"/>
    </xf>
    <xf numFmtId="0" fontId="102" fillId="0" borderId="11" xfId="4" applyFont="1" applyBorder="1" applyAlignment="1" applyProtection="1">
      <alignment horizontal="left" vertical="center" shrinkToFit="1"/>
      <protection locked="0"/>
    </xf>
    <xf numFmtId="0" fontId="102" fillId="0" borderId="46" xfId="4" applyFont="1" applyBorder="1" applyAlignment="1" applyProtection="1">
      <alignment horizontal="left" vertical="center" shrinkToFit="1"/>
      <protection locked="0"/>
    </xf>
    <xf numFmtId="0" fontId="102" fillId="0" borderId="61" xfId="4" applyFont="1" applyBorder="1" applyAlignment="1" applyProtection="1">
      <alignment horizontal="left" vertical="center" shrinkToFit="1"/>
      <protection locked="0"/>
    </xf>
    <xf numFmtId="0" fontId="56" fillId="2" borderId="31" xfId="4" applyFont="1" applyFill="1" applyBorder="1" applyAlignment="1">
      <alignment horizontal="center" vertical="center" textRotation="255" shrinkToFit="1"/>
    </xf>
    <xf numFmtId="0" fontId="56" fillId="2" borderId="0" xfId="4" applyFont="1" applyFill="1" applyAlignment="1">
      <alignment horizontal="center" vertical="center" textRotation="255" shrinkToFit="1"/>
    </xf>
    <xf numFmtId="0" fontId="56" fillId="2" borderId="126" xfId="4" applyFont="1" applyFill="1" applyBorder="1" applyAlignment="1">
      <alignment horizontal="center" vertical="center" textRotation="255" shrinkToFit="1"/>
    </xf>
    <xf numFmtId="0" fontId="56" fillId="2" borderId="15" xfId="4" applyFont="1" applyFill="1" applyBorder="1" applyAlignment="1">
      <alignment horizontal="center" vertical="center" textRotation="255" shrinkToFit="1"/>
    </xf>
    <xf numFmtId="0" fontId="52" fillId="0" borderId="37" xfId="4" applyFont="1" applyBorder="1" applyAlignment="1" applyProtection="1">
      <alignment horizontal="left" vertical="top" wrapText="1"/>
      <protection locked="0"/>
    </xf>
    <xf numFmtId="0" fontId="52" fillId="0" borderId="38" xfId="4" applyFont="1" applyBorder="1" applyAlignment="1" applyProtection="1">
      <alignment horizontal="left" vertical="top" wrapText="1"/>
      <protection locked="0"/>
    </xf>
    <xf numFmtId="0" fontId="52" fillId="0" borderId="29" xfId="4" applyFont="1" applyBorder="1" applyAlignment="1" applyProtection="1">
      <alignment horizontal="left" vertical="top" wrapText="1"/>
      <protection locked="0"/>
    </xf>
    <xf numFmtId="0" fontId="52" fillId="0" borderId="14" xfId="4" applyFont="1" applyBorder="1" applyAlignment="1" applyProtection="1">
      <alignment horizontal="left" vertical="top" wrapText="1"/>
      <protection locked="0"/>
    </xf>
    <xf numFmtId="0" fontId="52" fillId="0" borderId="16" xfId="4" applyFont="1" applyBorder="1" applyAlignment="1" applyProtection="1">
      <alignment horizontal="left" vertical="top" wrapText="1"/>
      <protection locked="0"/>
    </xf>
    <xf numFmtId="0" fontId="56" fillId="2" borderId="11" xfId="4" applyFont="1" applyFill="1" applyBorder="1" applyAlignment="1">
      <alignment horizontal="center" vertical="center" shrinkToFit="1"/>
    </xf>
    <xf numFmtId="0" fontId="56" fillId="2" borderId="61" xfId="4" applyFont="1" applyFill="1" applyBorder="1" applyAlignment="1">
      <alignment horizontal="center" vertical="center" shrinkToFit="1"/>
    </xf>
    <xf numFmtId="55" fontId="56" fillId="0" borderId="11" xfId="4" applyNumberFormat="1" applyFont="1" applyBorder="1" applyAlignment="1" applyProtection="1">
      <alignment horizontal="left" vertical="center" shrinkToFit="1"/>
      <protection locked="0"/>
    </xf>
    <xf numFmtId="55" fontId="56" fillId="0" borderId="46" xfId="4" applyNumberFormat="1" applyFont="1" applyBorder="1" applyAlignment="1" applyProtection="1">
      <alignment horizontal="left" vertical="center" shrinkToFit="1"/>
      <protection locked="0"/>
    </xf>
    <xf numFmtId="55" fontId="56" fillId="0" borderId="50" xfId="4" applyNumberFormat="1" applyFont="1" applyBorder="1" applyAlignment="1" applyProtection="1">
      <alignment horizontal="left" vertical="center" shrinkToFit="1"/>
      <protection locked="0"/>
    </xf>
    <xf numFmtId="55" fontId="56" fillId="0" borderId="61" xfId="4" applyNumberFormat="1" applyFont="1" applyBorder="1" applyAlignment="1" applyProtection="1">
      <alignment horizontal="left" vertical="center" shrinkToFit="1"/>
      <protection locked="0"/>
    </xf>
    <xf numFmtId="0" fontId="28" fillId="2" borderId="25" xfId="4" applyFont="1" applyFill="1" applyBorder="1" applyAlignment="1">
      <alignment horizontal="center" vertical="center" wrapText="1"/>
    </xf>
    <xf numFmtId="0" fontId="28" fillId="2" borderId="27" xfId="4" applyFont="1" applyFill="1" applyBorder="1" applyAlignment="1">
      <alignment horizontal="center" vertical="center" wrapText="1"/>
    </xf>
    <xf numFmtId="0" fontId="52" fillId="8" borderId="25" xfId="4" applyFont="1" applyFill="1" applyBorder="1" applyAlignment="1" applyProtection="1">
      <alignment vertical="center" wrapText="1"/>
      <protection locked="0"/>
    </xf>
    <xf numFmtId="0" fontId="52" fillId="8" borderId="46" xfId="4" applyFont="1" applyFill="1" applyBorder="1" applyAlignment="1" applyProtection="1">
      <alignment vertical="center" wrapText="1"/>
      <protection locked="0"/>
    </xf>
    <xf numFmtId="0" fontId="52" fillId="8" borderId="27" xfId="4" applyFont="1" applyFill="1" applyBorder="1" applyAlignment="1" applyProtection="1">
      <alignment vertical="center" wrapText="1"/>
      <protection locked="0"/>
    </xf>
    <xf numFmtId="38" fontId="52" fillId="8" borderId="155" xfId="3" applyFont="1" applyFill="1" applyBorder="1" applyAlignment="1" applyProtection="1">
      <alignment horizontal="left" vertical="center" wrapText="1"/>
      <protection locked="0"/>
    </xf>
    <xf numFmtId="38" fontId="52" fillId="8" borderId="38" xfId="3" applyFont="1" applyFill="1" applyBorder="1" applyAlignment="1" applyProtection="1">
      <alignment horizontal="left" vertical="center" wrapText="1"/>
      <protection locked="0"/>
    </xf>
    <xf numFmtId="38" fontId="52" fillId="8" borderId="29" xfId="3" applyFont="1" applyFill="1" applyBorder="1" applyAlignment="1" applyProtection="1">
      <alignment horizontal="left" vertical="center" wrapText="1"/>
      <protection locked="0"/>
    </xf>
    <xf numFmtId="0" fontId="28" fillId="2" borderId="46" xfId="4" applyFont="1" applyFill="1" applyBorder="1" applyAlignment="1">
      <alignment horizontal="center" vertical="center" wrapText="1"/>
    </xf>
    <xf numFmtId="38" fontId="52" fillId="8" borderId="25" xfId="3" applyFont="1" applyFill="1" applyBorder="1" applyAlignment="1" applyProtection="1">
      <alignment horizontal="left" vertical="center" wrapText="1"/>
      <protection locked="0"/>
    </xf>
    <xf numFmtId="38" fontId="52" fillId="8" borderId="46" xfId="3" applyFont="1" applyFill="1" applyBorder="1" applyAlignment="1" applyProtection="1">
      <alignment horizontal="left" vertical="center" wrapText="1"/>
      <protection locked="0"/>
    </xf>
    <xf numFmtId="38" fontId="52" fillId="8" borderId="50" xfId="3" applyFont="1" applyFill="1" applyBorder="1" applyAlignment="1" applyProtection="1">
      <alignment horizontal="left" vertical="center" wrapText="1"/>
      <protection locked="0"/>
    </xf>
    <xf numFmtId="0" fontId="56" fillId="2" borderId="46" xfId="4" applyFont="1" applyFill="1" applyBorder="1" applyAlignment="1">
      <alignment horizontal="center" vertical="center" shrinkToFit="1"/>
    </xf>
    <xf numFmtId="0" fontId="56" fillId="2" borderId="50" xfId="4" applyFont="1" applyFill="1" applyBorder="1" applyAlignment="1">
      <alignment horizontal="center" vertical="center" shrinkToFit="1"/>
    </xf>
    <xf numFmtId="3" fontId="52" fillId="8" borderId="25" xfId="3" applyNumberFormat="1" applyFont="1" applyFill="1" applyBorder="1" applyAlignment="1" applyProtection="1">
      <alignment horizontal="right" vertical="center" shrinkToFit="1"/>
      <protection locked="0"/>
    </xf>
    <xf numFmtId="3" fontId="52" fillId="8" borderId="27" xfId="3" applyNumberFormat="1" applyFont="1" applyFill="1" applyBorder="1" applyAlignment="1" applyProtection="1">
      <alignment horizontal="right" vertical="center" shrinkToFit="1"/>
      <protection locked="0"/>
    </xf>
    <xf numFmtId="3" fontId="52" fillId="2" borderId="25" xfId="3" applyNumberFormat="1" applyFont="1" applyFill="1" applyBorder="1" applyAlignment="1" applyProtection="1">
      <alignment horizontal="right" vertical="center" shrinkToFit="1"/>
    </xf>
    <xf numFmtId="3" fontId="52" fillId="2" borderId="27" xfId="3" applyNumberFormat="1" applyFont="1" applyFill="1" applyBorder="1" applyAlignment="1" applyProtection="1">
      <alignment horizontal="right" vertical="center" shrinkToFit="1"/>
    </xf>
    <xf numFmtId="0" fontId="56" fillId="2" borderId="54" xfId="4" applyFont="1" applyFill="1" applyBorder="1" applyAlignment="1">
      <alignment horizontal="center" vertical="center" wrapText="1"/>
    </xf>
    <xf numFmtId="0" fontId="56" fillId="2" borderId="127" xfId="4" applyFont="1" applyFill="1" applyBorder="1" applyAlignment="1">
      <alignment horizontal="center" vertical="center" wrapText="1"/>
    </xf>
    <xf numFmtId="188" fontId="56" fillId="2" borderId="127" xfId="4" applyNumberFormat="1" applyFont="1" applyFill="1" applyBorder="1" applyAlignment="1">
      <alignment horizontal="center" vertical="center" wrapText="1"/>
    </xf>
    <xf numFmtId="188" fontId="56" fillId="2" borderId="128" xfId="4" applyNumberFormat="1" applyFont="1" applyFill="1" applyBorder="1" applyAlignment="1">
      <alignment horizontal="center" vertical="center" wrapText="1"/>
    </xf>
    <xf numFmtId="0" fontId="52" fillId="8" borderId="153" xfId="4" applyFont="1" applyFill="1" applyBorder="1" applyAlignment="1" applyProtection="1">
      <alignment vertical="center" wrapText="1"/>
      <protection locked="0"/>
    </xf>
    <xf numFmtId="0" fontId="52" fillId="8" borderId="114" xfId="4" applyFont="1" applyFill="1" applyBorder="1" applyAlignment="1" applyProtection="1">
      <alignment vertical="center" wrapText="1"/>
      <protection locked="0"/>
    </xf>
    <xf numFmtId="0" fontId="52" fillId="8" borderId="85" xfId="4" applyFont="1" applyFill="1" applyBorder="1" applyAlignment="1" applyProtection="1">
      <alignment vertical="center" wrapText="1"/>
      <protection locked="0"/>
    </xf>
    <xf numFmtId="0" fontId="52" fillId="0" borderId="0" xfId="4" applyFont="1" applyAlignment="1">
      <alignment horizontal="left" vertical="center" wrapText="1"/>
    </xf>
    <xf numFmtId="0" fontId="52" fillId="0" borderId="14" xfId="4" applyFont="1" applyBorder="1" applyAlignment="1">
      <alignment horizontal="left" vertical="center" wrapText="1"/>
    </xf>
    <xf numFmtId="3" fontId="52" fillId="8" borderId="153" xfId="3" applyNumberFormat="1" applyFont="1" applyFill="1" applyBorder="1" applyAlignment="1" applyProtection="1">
      <alignment horizontal="right" vertical="center" shrinkToFit="1"/>
      <protection locked="0"/>
    </xf>
    <xf numFmtId="3" fontId="52" fillId="8" borderId="85" xfId="3" applyNumberFormat="1" applyFont="1" applyFill="1" applyBorder="1" applyAlignment="1" applyProtection="1">
      <alignment horizontal="right" vertical="center" shrinkToFit="1"/>
      <protection locked="0"/>
    </xf>
    <xf numFmtId="3" fontId="52" fillId="2" borderId="153" xfId="3" applyNumberFormat="1" applyFont="1" applyFill="1" applyBorder="1" applyAlignment="1" applyProtection="1">
      <alignment horizontal="right" vertical="center" shrinkToFit="1"/>
    </xf>
    <xf numFmtId="3" fontId="52" fillId="2" borderId="85" xfId="3" applyNumberFormat="1" applyFont="1" applyFill="1" applyBorder="1" applyAlignment="1" applyProtection="1">
      <alignment horizontal="right" vertical="center" shrinkToFit="1"/>
    </xf>
    <xf numFmtId="0" fontId="52" fillId="2" borderId="149" xfId="4" applyFont="1" applyFill="1" applyBorder="1" applyAlignment="1">
      <alignment horizontal="center" vertical="center" textRotation="255"/>
    </xf>
    <xf numFmtId="0" fontId="52" fillId="2" borderId="52" xfId="4" applyFont="1" applyFill="1" applyBorder="1" applyAlignment="1">
      <alignment horizontal="center" vertical="center" textRotation="255"/>
    </xf>
    <xf numFmtId="0" fontId="52" fillId="2" borderId="151" xfId="4" applyFont="1" applyFill="1" applyBorder="1" applyAlignment="1">
      <alignment horizontal="center" vertical="center" textRotation="255"/>
    </xf>
    <xf numFmtId="0" fontId="52" fillId="2" borderId="53" xfId="4" applyFont="1" applyFill="1" applyBorder="1" applyAlignment="1">
      <alignment horizontal="center" vertical="center" textRotation="255"/>
    </xf>
    <xf numFmtId="0" fontId="52" fillId="2" borderId="154" xfId="4" applyFont="1" applyFill="1" applyBorder="1" applyAlignment="1">
      <alignment horizontal="center" vertical="center" textRotation="255"/>
    </xf>
    <xf numFmtId="0" fontId="52" fillId="2" borderId="56" xfId="4" applyFont="1" applyFill="1" applyBorder="1" applyAlignment="1">
      <alignment horizontal="center" vertical="center" textRotation="255"/>
    </xf>
    <xf numFmtId="0" fontId="52" fillId="2" borderId="152" xfId="4" applyFont="1" applyFill="1" applyBorder="1" applyAlignment="1">
      <alignment horizontal="center" vertical="center" textRotation="255"/>
    </xf>
    <xf numFmtId="0" fontId="52" fillId="2" borderId="148" xfId="4" applyFont="1" applyFill="1" applyBorder="1" applyAlignment="1">
      <alignment horizontal="center" vertical="center" textRotation="255"/>
    </xf>
    <xf numFmtId="0" fontId="30" fillId="0" borderId="108" xfId="4" applyFont="1" applyBorder="1" applyAlignment="1">
      <alignment horizontal="left" vertical="top" shrinkToFit="1"/>
    </xf>
    <xf numFmtId="0" fontId="30" fillId="0" borderId="118" xfId="4" applyFont="1" applyBorder="1" applyAlignment="1">
      <alignment horizontal="left" vertical="top" shrinkToFit="1"/>
    </xf>
    <xf numFmtId="0" fontId="30" fillId="0" borderId="110" xfId="4" applyFont="1" applyBorder="1" applyAlignment="1">
      <alignment horizontal="left" vertical="top" shrinkToFit="1"/>
    </xf>
    <xf numFmtId="0" fontId="62" fillId="14" borderId="193" xfId="4" applyFont="1" applyFill="1" applyBorder="1" applyAlignment="1">
      <alignment horizontal="left" vertical="center" wrapText="1"/>
    </xf>
    <xf numFmtId="0" fontId="62" fillId="14" borderId="195" xfId="4" applyFont="1" applyFill="1" applyBorder="1" applyAlignment="1">
      <alignment horizontal="left" vertical="center" wrapText="1"/>
    </xf>
    <xf numFmtId="189" fontId="52" fillId="0" borderId="18" xfId="4" applyNumberFormat="1" applyFont="1" applyBorder="1" applyAlignment="1" applyProtection="1">
      <alignment horizontal="center" vertical="center" wrapText="1"/>
      <protection locked="0"/>
    </xf>
    <xf numFmtId="189" fontId="52" fillId="0" borderId="122" xfId="4" applyNumberFormat="1" applyFont="1" applyBorder="1" applyAlignment="1" applyProtection="1">
      <alignment horizontal="center" vertical="center" wrapText="1"/>
      <protection locked="0"/>
    </xf>
    <xf numFmtId="189" fontId="52" fillId="0" borderId="63" xfId="4" applyNumberFormat="1" applyFont="1" applyBorder="1" applyAlignment="1" applyProtection="1">
      <alignment horizontal="center" vertical="center" wrapText="1"/>
      <protection locked="0"/>
    </xf>
    <xf numFmtId="189" fontId="52" fillId="0" borderId="20" xfId="4" applyNumberFormat="1" applyFont="1" applyBorder="1" applyAlignment="1" applyProtection="1">
      <alignment horizontal="center" vertical="center" wrapText="1"/>
      <protection locked="0"/>
    </xf>
    <xf numFmtId="189" fontId="52" fillId="0" borderId="90" xfId="4" applyNumberFormat="1" applyFont="1" applyBorder="1" applyAlignment="1" applyProtection="1">
      <alignment horizontal="center" vertical="center" wrapText="1"/>
      <protection locked="0"/>
    </xf>
    <xf numFmtId="189" fontId="52" fillId="0" borderId="64" xfId="4" applyNumberFormat="1" applyFont="1" applyBorder="1" applyAlignment="1" applyProtection="1">
      <alignment horizontal="center" vertical="center" wrapText="1"/>
      <protection locked="0"/>
    </xf>
    <xf numFmtId="0" fontId="25" fillId="2" borderId="120" xfId="4" applyFont="1" applyFill="1" applyBorder="1" applyAlignment="1">
      <alignment horizontal="center" vertical="center" shrinkToFit="1"/>
    </xf>
    <xf numFmtId="0" fontId="25" fillId="2" borderId="123" xfId="4" applyFont="1" applyFill="1" applyBorder="1" applyAlignment="1">
      <alignment horizontal="center" vertical="center" shrinkToFit="1"/>
    </xf>
    <xf numFmtId="0" fontId="30" fillId="2" borderId="90" xfId="4" applyFont="1" applyFill="1" applyBorder="1" applyAlignment="1">
      <alignment horizontal="center" vertical="center" shrinkToFit="1"/>
    </xf>
    <xf numFmtId="0" fontId="30" fillId="2" borderId="64" xfId="4" applyFont="1" applyFill="1" applyBorder="1" applyAlignment="1">
      <alignment horizontal="center" vertical="center" shrinkToFit="1"/>
    </xf>
    <xf numFmtId="0" fontId="30" fillId="2" borderId="126"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11" xfId="4" applyFont="1" applyFill="1" applyBorder="1" applyAlignment="1">
      <alignment horizontal="center" vertical="center" wrapText="1"/>
    </xf>
    <xf numFmtId="0" fontId="30" fillId="2" borderId="46" xfId="4" applyFont="1" applyFill="1" applyBorder="1" applyAlignment="1">
      <alignment horizontal="center" vertical="center" wrapText="1"/>
    </xf>
    <xf numFmtId="0" fontId="30" fillId="2" borderId="50"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6" xfId="4" applyNumberFormat="1" applyFont="1" applyBorder="1" applyAlignment="1" applyProtection="1">
      <alignment horizontal="center" vertical="center" wrapText="1"/>
      <protection locked="0"/>
    </xf>
    <xf numFmtId="189" fontId="30" fillId="0" borderId="61" xfId="4" applyNumberFormat="1" applyFont="1" applyBorder="1" applyAlignment="1" applyProtection="1">
      <alignment horizontal="center" vertical="center" wrapText="1"/>
      <protection locked="0"/>
    </xf>
    <xf numFmtId="0" fontId="30" fillId="0" borderId="120" xfId="4" applyFont="1" applyBorder="1" applyAlignment="1" applyProtection="1">
      <alignment horizontal="left" vertical="center" shrinkToFit="1"/>
      <protection locked="0"/>
    </xf>
    <xf numFmtId="0" fontId="30" fillId="0" borderId="123"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1" xfId="4" applyFont="1" applyFill="1" applyBorder="1" applyAlignment="1">
      <alignment horizontal="center" vertical="center" wrapText="1"/>
    </xf>
    <xf numFmtId="0" fontId="30" fillId="0" borderId="121"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0" fontId="30" fillId="0" borderId="55" xfId="4" applyFont="1" applyBorder="1" applyAlignment="1">
      <alignment horizontal="left" vertical="center"/>
    </xf>
    <xf numFmtId="0" fontId="30" fillId="0" borderId="0" xfId="4" applyFont="1" applyAlignment="1">
      <alignment horizontal="right" vertical="center"/>
    </xf>
    <xf numFmtId="0" fontId="30" fillId="2" borderId="125"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126" xfId="4" applyFont="1" applyFill="1" applyBorder="1" applyAlignment="1">
      <alignment horizontal="center" vertical="center" wrapText="1"/>
    </xf>
    <xf numFmtId="0" fontId="30" fillId="2" borderId="70"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72" xfId="4" applyFont="1" applyBorder="1" applyAlignment="1" applyProtection="1">
      <alignment horizontal="left" vertical="center" shrinkToFit="1"/>
      <protection locked="0"/>
    </xf>
    <xf numFmtId="0" fontId="25" fillId="0" borderId="180"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0" xfId="4" applyFont="1" applyBorder="1" applyAlignment="1" applyProtection="1">
      <alignment horizontal="left" vertical="center" shrinkToFit="1"/>
      <protection locked="0"/>
    </xf>
    <xf numFmtId="0" fontId="30" fillId="0" borderId="64"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7"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4"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8"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8" xfId="4" applyFont="1" applyFill="1" applyBorder="1" applyAlignment="1" applyProtection="1">
      <alignment horizontal="left" vertical="center" wrapText="1"/>
      <protection locked="0"/>
    </xf>
    <xf numFmtId="0" fontId="25" fillId="11" borderId="107"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1" xfId="4" applyFont="1" applyFill="1" applyBorder="1" applyAlignment="1" applyProtection="1">
      <alignment horizontal="left" vertical="center" wrapText="1"/>
      <protection locked="0"/>
    </xf>
    <xf numFmtId="0" fontId="25" fillId="11" borderId="46" xfId="4" applyFont="1" applyFill="1" applyBorder="1" applyAlignment="1" applyProtection="1">
      <alignment horizontal="left" vertical="center" wrapText="1"/>
      <protection locked="0"/>
    </xf>
    <xf numFmtId="0" fontId="25" fillId="11" borderId="50" xfId="4" applyFont="1" applyFill="1" applyBorder="1" applyAlignment="1" applyProtection="1">
      <alignment horizontal="left" vertical="center" wrapText="1"/>
      <protection locked="0"/>
    </xf>
    <xf numFmtId="0" fontId="25" fillId="0" borderId="44" xfId="4" applyFont="1" applyBorder="1" applyAlignment="1" applyProtection="1">
      <alignment horizontal="left" vertical="center" wrapText="1"/>
      <protection locked="0"/>
    </xf>
    <xf numFmtId="0" fontId="25" fillId="0" borderId="120" xfId="4" applyFont="1" applyBorder="1" applyAlignment="1" applyProtection="1">
      <alignment horizontal="left" vertical="center" wrapText="1"/>
      <protection locked="0"/>
    </xf>
    <xf numFmtId="0" fontId="25" fillId="0" borderId="123"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0" xfId="4" applyFont="1" applyBorder="1" applyAlignment="1" applyProtection="1">
      <alignment horizontal="left" vertical="center" wrapText="1"/>
      <protection locked="0"/>
    </xf>
    <xf numFmtId="0" fontId="30" fillId="0" borderId="64" xfId="4" applyFont="1" applyBorder="1" applyAlignment="1" applyProtection="1">
      <alignment horizontal="left" vertical="center" wrapText="1"/>
      <protection locked="0"/>
    </xf>
    <xf numFmtId="189" fontId="52" fillId="0" borderId="44" xfId="4" applyNumberFormat="1" applyFont="1" applyBorder="1" applyAlignment="1" applyProtection="1">
      <alignment horizontal="center" vertical="center" wrapText="1"/>
      <protection locked="0"/>
    </xf>
    <xf numFmtId="189" fontId="52" fillId="0" borderId="120" xfId="4" applyNumberFormat="1" applyFont="1" applyBorder="1" applyAlignment="1" applyProtection="1">
      <alignment horizontal="center" vertical="center" wrapText="1"/>
      <protection locked="0"/>
    </xf>
    <xf numFmtId="189" fontId="52" fillId="0" borderId="123" xfId="4" applyNumberFormat="1" applyFont="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2" xfId="4" applyFont="1" applyBorder="1" applyAlignment="1" applyProtection="1">
      <alignment horizontal="left" vertical="center" shrinkToFit="1"/>
      <protection locked="0"/>
    </xf>
    <xf numFmtId="0" fontId="25" fillId="0" borderId="59" xfId="4" applyFont="1" applyBorder="1" applyAlignment="1" applyProtection="1">
      <alignment horizontal="left" vertical="center" shrinkToFit="1"/>
      <protection locked="0"/>
    </xf>
    <xf numFmtId="0" fontId="25" fillId="0" borderId="199"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0"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8"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0" xfId="4" applyFont="1" applyFill="1" applyBorder="1" applyAlignment="1" applyProtection="1">
      <alignment horizontal="center" vertical="center" wrapText="1"/>
      <protection locked="0"/>
    </xf>
    <xf numFmtId="0" fontId="56" fillId="2" borderId="125" xfId="4" applyFont="1" applyFill="1" applyBorder="1" applyAlignment="1">
      <alignment horizontal="center" vertical="top" wrapText="1"/>
    </xf>
    <xf numFmtId="0" fontId="56" fillId="2" borderId="68" xfId="4" applyFont="1" applyFill="1" applyBorder="1" applyAlignment="1">
      <alignment horizontal="center" vertical="top" wrapText="1"/>
    </xf>
    <xf numFmtId="0" fontId="56" fillId="2" borderId="31" xfId="4" applyFont="1" applyFill="1" applyBorder="1" applyAlignment="1">
      <alignment horizontal="center" vertical="top" wrapText="1"/>
    </xf>
    <xf numFmtId="0" fontId="56" fillId="2" borderId="74" xfId="4" applyFont="1" applyFill="1" applyBorder="1" applyAlignment="1">
      <alignment horizontal="center" vertical="top" wrapText="1"/>
    </xf>
    <xf numFmtId="0" fontId="56" fillId="2" borderId="126" xfId="4" applyFont="1" applyFill="1" applyBorder="1" applyAlignment="1">
      <alignment horizontal="center" vertical="top" wrapText="1"/>
    </xf>
    <xf numFmtId="0" fontId="56" fillId="2" borderId="70" xfId="4" applyFont="1" applyFill="1" applyBorder="1" applyAlignment="1">
      <alignment horizontal="center" vertical="top" wrapText="1"/>
    </xf>
    <xf numFmtId="0" fontId="79" fillId="0" borderId="30" xfId="4" applyFont="1" applyBorder="1" applyAlignment="1">
      <alignment horizontal="left" vertical="center" wrapText="1"/>
    </xf>
    <xf numFmtId="0" fontId="79" fillId="2" borderId="79" xfId="4" applyFont="1" applyFill="1" applyBorder="1" applyAlignment="1">
      <alignment horizontal="center" vertical="center" wrapText="1"/>
    </xf>
    <xf numFmtId="0" fontId="79" fillId="2" borderId="84" xfId="4" applyFont="1" applyFill="1" applyBorder="1" applyAlignment="1">
      <alignment horizontal="center" vertical="center" wrapText="1"/>
    </xf>
    <xf numFmtId="0" fontId="79" fillId="2" borderId="159" xfId="4" applyFont="1" applyFill="1" applyBorder="1" applyAlignment="1">
      <alignment horizontal="center" vertical="center" wrapText="1"/>
    </xf>
    <xf numFmtId="189" fontId="30" fillId="0" borderId="113" xfId="4" applyNumberFormat="1" applyFont="1" applyBorder="1" applyAlignment="1" applyProtection="1">
      <alignment horizontal="center" vertical="center" wrapText="1"/>
      <protection locked="0"/>
    </xf>
    <xf numFmtId="189" fontId="30" fillId="0" borderId="114" xfId="4" applyNumberFormat="1" applyFont="1" applyBorder="1" applyAlignment="1" applyProtection="1">
      <alignment horizontal="center" vertical="center" wrapText="1"/>
      <protection locked="0"/>
    </xf>
    <xf numFmtId="189" fontId="30" fillId="0" borderId="119"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5" xfId="4" applyFont="1" applyBorder="1" applyAlignment="1" applyProtection="1">
      <alignment horizontal="left" vertical="center" shrinkToFit="1"/>
      <protection locked="0"/>
    </xf>
    <xf numFmtId="0" fontId="30" fillId="0" borderId="51" xfId="4" applyFont="1" applyBorder="1" applyAlignment="1" applyProtection="1">
      <alignment horizontal="left" vertical="center" shrinkToFit="1"/>
      <protection locked="0"/>
    </xf>
    <xf numFmtId="189" fontId="56" fillId="0" borderId="18" xfId="4" applyNumberFormat="1" applyFont="1" applyBorder="1" applyAlignment="1" applyProtection="1">
      <alignment horizontal="center" vertical="center" wrapText="1"/>
      <protection locked="0"/>
    </xf>
    <xf numFmtId="189" fontId="56" fillId="0" borderId="122" xfId="4" applyNumberFormat="1" applyFont="1" applyBorder="1" applyAlignment="1" applyProtection="1">
      <alignment horizontal="center" vertical="center" wrapText="1"/>
      <protection locked="0"/>
    </xf>
    <xf numFmtId="189" fontId="56" fillId="0" borderId="63" xfId="4" applyNumberFormat="1" applyFont="1" applyBorder="1" applyAlignment="1" applyProtection="1">
      <alignment horizontal="center" vertical="center" wrapText="1"/>
      <protection locked="0"/>
    </xf>
    <xf numFmtId="0" fontId="30" fillId="0" borderId="122" xfId="4" applyFont="1" applyBorder="1" applyAlignment="1" applyProtection="1">
      <alignment horizontal="left" vertical="center" shrinkToFit="1"/>
      <protection locked="0"/>
    </xf>
    <xf numFmtId="0" fontId="30" fillId="0" borderId="59" xfId="4" applyFont="1" applyBorder="1" applyAlignment="1" applyProtection="1">
      <alignment horizontal="left" vertical="center" shrinkToFit="1"/>
      <protection locked="0"/>
    </xf>
    <xf numFmtId="189" fontId="56" fillId="0" borderId="20" xfId="4" applyNumberFormat="1" applyFont="1" applyBorder="1" applyAlignment="1" applyProtection="1">
      <alignment horizontal="center" vertical="center" wrapText="1"/>
      <protection locked="0"/>
    </xf>
    <xf numFmtId="189" fontId="56" fillId="0" borderId="90" xfId="4" applyNumberFormat="1" applyFont="1" applyBorder="1" applyAlignment="1" applyProtection="1">
      <alignment horizontal="center" vertical="center" wrapText="1"/>
      <protection locked="0"/>
    </xf>
    <xf numFmtId="189" fontId="56" fillId="0" borderId="64" xfId="4" applyNumberFormat="1" applyFont="1" applyBorder="1" applyAlignment="1" applyProtection="1">
      <alignment horizontal="center" vertical="center" wrapText="1"/>
      <protection locked="0"/>
    </xf>
    <xf numFmtId="0" fontId="30" fillId="0" borderId="60" xfId="4" applyFont="1" applyBorder="1" applyAlignment="1" applyProtection="1">
      <alignment horizontal="left" vertical="center" shrinkToFit="1"/>
      <protection locked="0"/>
    </xf>
    <xf numFmtId="189" fontId="56" fillId="0" borderId="44" xfId="4" applyNumberFormat="1" applyFont="1" applyBorder="1" applyAlignment="1" applyProtection="1">
      <alignment horizontal="center" vertical="center" wrapText="1"/>
      <protection locked="0"/>
    </xf>
    <xf numFmtId="189" fontId="56" fillId="0" borderId="120" xfId="4" applyNumberFormat="1" applyFont="1" applyBorder="1" applyAlignment="1" applyProtection="1">
      <alignment horizontal="center" vertical="center" wrapText="1"/>
      <protection locked="0"/>
    </xf>
    <xf numFmtId="189" fontId="56" fillId="0" borderId="123"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72" xfId="4" applyFont="1" applyBorder="1" applyAlignment="1" applyProtection="1">
      <alignment horizontal="left" vertical="center" shrinkToFit="1"/>
      <protection locked="0"/>
    </xf>
    <xf numFmtId="0" fontId="30" fillId="0" borderId="199" xfId="4" applyFont="1" applyBorder="1" applyAlignment="1" applyProtection="1">
      <alignment horizontal="left" vertical="center" shrinkToFit="1"/>
      <protection locked="0"/>
    </xf>
    <xf numFmtId="0" fontId="30" fillId="2" borderId="61" xfId="4" applyFont="1" applyFill="1" applyBorder="1" applyAlignment="1">
      <alignment horizontal="center" vertical="center" wrapText="1"/>
    </xf>
    <xf numFmtId="0" fontId="81" fillId="0" borderId="11" xfId="9" applyFont="1" applyBorder="1" applyAlignment="1">
      <alignment horizontal="left" vertical="center" wrapText="1"/>
    </xf>
    <xf numFmtId="0" fontId="81" fillId="0" borderId="46" xfId="9" applyFont="1" applyBorder="1" applyAlignment="1">
      <alignment horizontal="left" vertical="center" wrapText="1"/>
    </xf>
    <xf numFmtId="0" fontId="81" fillId="0" borderId="61" xfId="9" applyFont="1" applyBorder="1" applyAlignment="1">
      <alignment horizontal="left" vertical="center" wrapText="1"/>
    </xf>
    <xf numFmtId="0" fontId="73" fillId="0" borderId="179" xfId="9" applyFont="1" applyBorder="1" applyAlignment="1">
      <alignment horizontal="left" vertical="center"/>
    </xf>
    <xf numFmtId="0" fontId="73" fillId="0" borderId="75" xfId="9" applyFont="1" applyBorder="1" applyAlignment="1">
      <alignment horizontal="left" vertical="center"/>
    </xf>
    <xf numFmtId="0" fontId="73" fillId="0" borderId="62" xfId="9" applyFont="1" applyBorder="1" applyAlignment="1">
      <alignment horizontal="left" vertical="center"/>
    </xf>
    <xf numFmtId="0" fontId="75" fillId="0" borderId="30" xfId="9" applyFont="1" applyBorder="1" applyAlignment="1">
      <alignment horizontal="left" vertical="center" wrapText="1"/>
    </xf>
    <xf numFmtId="0" fontId="77" fillId="0" borderId="193" xfId="9" applyFont="1" applyBorder="1" applyAlignment="1">
      <alignment horizontal="center" vertical="center" wrapText="1"/>
    </xf>
    <xf numFmtId="0" fontId="77" fillId="0" borderId="194" xfId="9" applyFont="1" applyBorder="1" applyAlignment="1">
      <alignment horizontal="center" vertical="center" wrapText="1"/>
    </xf>
    <xf numFmtId="0" fontId="75" fillId="0" borderId="9" xfId="9" applyFont="1" applyBorder="1" applyAlignment="1" applyProtection="1">
      <alignment horizontal="left" vertical="center" wrapText="1"/>
      <protection locked="0"/>
    </xf>
    <xf numFmtId="0" fontId="75" fillId="0" borderId="176" xfId="9" applyFont="1" applyBorder="1" applyAlignment="1" applyProtection="1">
      <alignment horizontal="left" vertical="center" wrapText="1"/>
      <protection locked="0"/>
    </xf>
    <xf numFmtId="0" fontId="73" fillId="0" borderId="0" xfId="9" applyFont="1" applyAlignment="1">
      <alignment horizontal="left" vertical="center"/>
    </xf>
    <xf numFmtId="0" fontId="75" fillId="0" borderId="179" xfId="9" applyFont="1" applyBorder="1" applyAlignment="1">
      <alignment horizontal="left" vertical="center" wrapText="1"/>
    </xf>
    <xf numFmtId="0" fontId="75" fillId="0" borderId="75" xfId="9" applyFont="1" applyBorder="1" applyAlignment="1">
      <alignment horizontal="left" vertical="center" wrapText="1"/>
    </xf>
    <xf numFmtId="0" fontId="75" fillId="0" borderId="62" xfId="9" applyFont="1" applyBorder="1" applyAlignment="1">
      <alignment horizontal="left" vertical="center" wrapText="1"/>
    </xf>
    <xf numFmtId="0" fontId="75" fillId="0" borderId="77" xfId="9" applyFont="1" applyBorder="1" applyAlignment="1">
      <alignment horizontal="left" vertical="center" wrapText="1"/>
    </xf>
    <xf numFmtId="0" fontId="75" fillId="0" borderId="46" xfId="9" applyFont="1" applyBorder="1" applyAlignment="1">
      <alignment horizontal="left" vertical="center" wrapText="1"/>
    </xf>
    <xf numFmtId="0" fontId="75" fillId="0" borderId="61" xfId="9" applyFont="1" applyBorder="1" applyAlignment="1">
      <alignment horizontal="left" vertical="center" wrapText="1"/>
    </xf>
    <xf numFmtId="0" fontId="77" fillId="0" borderId="77" xfId="9" applyFont="1" applyBorder="1" applyAlignment="1">
      <alignment horizontal="left" vertical="center" wrapText="1"/>
    </xf>
    <xf numFmtId="0" fontId="77" fillId="0" borderId="46" xfId="9" applyFont="1" applyBorder="1" applyAlignment="1">
      <alignment horizontal="left" vertical="center" wrapText="1"/>
    </xf>
    <xf numFmtId="0" fontId="77" fillId="0" borderId="61" xfId="9" applyFont="1" applyBorder="1" applyAlignment="1">
      <alignment horizontal="left" vertical="center" wrapText="1"/>
    </xf>
    <xf numFmtId="0" fontId="75" fillId="0" borderId="0" xfId="9" applyFont="1" applyAlignment="1">
      <alignment horizontal="left" vertical="center"/>
    </xf>
    <xf numFmtId="0" fontId="81" fillId="0" borderId="113" xfId="9" applyFont="1" applyBorder="1" applyAlignment="1">
      <alignment horizontal="left" vertical="center"/>
    </xf>
    <xf numFmtId="0" fontId="81" fillId="0" borderId="114" xfId="9" applyFont="1" applyBorder="1" applyAlignment="1">
      <alignment horizontal="left" vertical="center"/>
    </xf>
    <xf numFmtId="0" fontId="81" fillId="0" borderId="119" xfId="9" applyFont="1" applyBorder="1" applyAlignment="1">
      <alignment horizontal="left" vertical="center"/>
    </xf>
    <xf numFmtId="0" fontId="75" fillId="0" borderId="108" xfId="9" applyFont="1" applyBorder="1" applyAlignment="1" applyProtection="1">
      <alignment horizontal="left" vertical="center" wrapText="1"/>
      <protection locked="0"/>
    </xf>
    <xf numFmtId="0" fontId="75" fillId="0" borderId="118" xfId="9" applyFont="1" applyBorder="1" applyAlignment="1" applyProtection="1">
      <alignment horizontal="left" vertical="center" wrapText="1"/>
      <protection locked="0"/>
    </xf>
    <xf numFmtId="0" fontId="75" fillId="0" borderId="110" xfId="9" applyFont="1" applyBorder="1" applyAlignment="1" applyProtection="1">
      <alignment horizontal="left" vertical="center" wrapText="1"/>
      <protection locked="0"/>
    </xf>
    <xf numFmtId="0" fontId="72" fillId="0" borderId="0" xfId="9" applyFont="1" applyAlignment="1">
      <alignment horizontal="center" vertical="center"/>
    </xf>
    <xf numFmtId="0" fontId="73" fillId="11" borderId="179" xfId="9" applyFont="1" applyFill="1" applyBorder="1" applyAlignment="1">
      <alignment horizontal="left" vertical="center"/>
    </xf>
    <xf numFmtId="0" fontId="73" fillId="11" borderId="75" xfId="9" applyFont="1" applyFill="1" applyBorder="1" applyAlignment="1">
      <alignment horizontal="left" vertical="center"/>
    </xf>
    <xf numFmtId="0" fontId="73" fillId="11" borderId="43" xfId="9" applyFont="1" applyFill="1" applyBorder="1" applyAlignment="1">
      <alignment horizontal="left" vertical="center"/>
    </xf>
    <xf numFmtId="0" fontId="73" fillId="11" borderId="191" xfId="9" applyFont="1" applyFill="1" applyBorder="1" applyAlignment="1">
      <alignment horizontal="left" vertical="center"/>
    </xf>
    <xf numFmtId="0" fontId="73" fillId="11" borderId="114" xfId="9" applyFont="1" applyFill="1" applyBorder="1" applyAlignment="1">
      <alignment horizontal="left" vertical="center"/>
    </xf>
    <xf numFmtId="0" fontId="73" fillId="11" borderId="115" xfId="9" applyFont="1" applyFill="1" applyBorder="1" applyAlignment="1">
      <alignment horizontal="left" vertical="center"/>
    </xf>
    <xf numFmtId="0" fontId="73" fillId="7" borderId="108" xfId="9" applyFont="1" applyFill="1" applyBorder="1" applyAlignment="1" applyProtection="1">
      <alignment horizontal="left" vertical="center" wrapText="1"/>
      <protection locked="0"/>
    </xf>
    <xf numFmtId="0" fontId="73" fillId="7" borderId="118" xfId="9" applyFont="1" applyFill="1" applyBorder="1" applyAlignment="1" applyProtection="1">
      <alignment horizontal="left" vertical="center" wrapText="1"/>
      <protection locked="0"/>
    </xf>
    <xf numFmtId="0" fontId="73" fillId="7" borderId="110" xfId="9" applyFont="1" applyFill="1" applyBorder="1" applyAlignment="1" applyProtection="1">
      <alignment horizontal="left" vertical="center" wrapText="1"/>
      <protection locked="0"/>
    </xf>
    <xf numFmtId="0" fontId="75" fillId="0" borderId="191" xfId="9" applyFont="1" applyBorder="1" applyAlignment="1">
      <alignment horizontal="left" vertical="center" wrapText="1"/>
    </xf>
    <xf numFmtId="0" fontId="75" fillId="0" borderId="114" xfId="9" applyFont="1" applyBorder="1" applyAlignment="1">
      <alignment horizontal="left" vertical="center" wrapText="1"/>
    </xf>
    <xf numFmtId="0" fontId="75" fillId="0" borderId="119" xfId="9" applyFont="1" applyBorder="1" applyAlignment="1">
      <alignment horizontal="left" vertical="center" wrapText="1"/>
    </xf>
    <xf numFmtId="0" fontId="100" fillId="0" borderId="11" xfId="9" applyFont="1" applyBorder="1" applyAlignment="1">
      <alignment horizontal="left" vertical="center" wrapText="1"/>
    </xf>
    <xf numFmtId="0" fontId="100" fillId="0" borderId="46" xfId="9" applyFont="1" applyBorder="1" applyAlignment="1">
      <alignment horizontal="left" vertical="center" wrapText="1"/>
    </xf>
    <xf numFmtId="0" fontId="100" fillId="0" borderId="61" xfId="9" applyFont="1" applyBorder="1" applyAlignment="1">
      <alignment horizontal="left" vertical="center" wrapText="1"/>
    </xf>
    <xf numFmtId="0" fontId="73" fillId="0" borderId="107" xfId="9" applyFont="1" applyBorder="1" applyAlignment="1">
      <alignment horizontal="center" vertical="center"/>
    </xf>
    <xf numFmtId="0" fontId="73" fillId="0" borderId="75" xfId="9" applyFont="1" applyBorder="1" applyAlignment="1">
      <alignment horizontal="center" vertical="center"/>
    </xf>
    <xf numFmtId="0" fontId="73" fillId="0" borderId="62" xfId="9" applyFont="1" applyBorder="1" applyAlignment="1">
      <alignment horizontal="center" vertical="center"/>
    </xf>
    <xf numFmtId="0" fontId="77" fillId="0" borderId="108" xfId="9" applyFont="1" applyBorder="1" applyAlignment="1">
      <alignment horizontal="left" vertical="center" wrapText="1"/>
    </xf>
    <xf numFmtId="0" fontId="77" fillId="0" borderId="118" xfId="9" applyFont="1" applyBorder="1" applyAlignment="1">
      <alignment horizontal="left" vertical="center" wrapText="1"/>
    </xf>
    <xf numFmtId="0" fontId="77" fillId="0" borderId="110" xfId="9" applyFont="1" applyBorder="1" applyAlignment="1">
      <alignment horizontal="left" vertical="center" wrapText="1"/>
    </xf>
    <xf numFmtId="0" fontId="77" fillId="0" borderId="179" xfId="9" applyFont="1" applyBorder="1" applyAlignment="1">
      <alignment horizontal="left" vertical="center" wrapText="1"/>
    </xf>
    <xf numFmtId="0" fontId="77" fillId="0" borderId="75" xfId="9" applyFont="1" applyBorder="1" applyAlignment="1">
      <alignment horizontal="left" vertical="center" wrapText="1"/>
    </xf>
    <xf numFmtId="0" fontId="77" fillId="0" borderId="62" xfId="9" applyFont="1" applyBorder="1" applyAlignment="1">
      <alignment horizontal="left" vertical="center" wrapText="1"/>
    </xf>
    <xf numFmtId="0" fontId="77" fillId="0" borderId="191" xfId="9" applyFont="1" applyBorder="1" applyAlignment="1">
      <alignment horizontal="left" vertical="center" wrapText="1"/>
    </xf>
    <xf numFmtId="0" fontId="77" fillId="0" borderId="114" xfId="9" applyFont="1" applyBorder="1" applyAlignment="1">
      <alignment horizontal="left" vertical="center" wrapText="1"/>
    </xf>
    <xf numFmtId="0" fontId="77" fillId="0" borderId="119" xfId="9" applyFont="1" applyBorder="1" applyAlignment="1">
      <alignment horizontal="left" vertical="center" wrapText="1"/>
    </xf>
    <xf numFmtId="0" fontId="77" fillId="0" borderId="0" xfId="9" applyFont="1" applyAlignment="1">
      <alignment horizontal="left" vertical="top" wrapText="1"/>
    </xf>
    <xf numFmtId="0" fontId="75" fillId="0" borderId="8" xfId="9" applyFont="1" applyBorder="1" applyAlignment="1" applyProtection="1">
      <alignment horizontal="left" vertical="center" wrapText="1"/>
      <protection locked="0"/>
    </xf>
    <xf numFmtId="0" fontId="75" fillId="0" borderId="174" xfId="9" applyFont="1" applyBorder="1" applyAlignment="1" applyProtection="1">
      <alignment horizontal="left" vertical="center" wrapText="1"/>
      <protection locked="0"/>
    </xf>
    <xf numFmtId="0" fontId="77" fillId="0" borderId="195" xfId="9" applyFont="1" applyBorder="1" applyAlignment="1">
      <alignment horizontal="center" vertical="center" wrapText="1"/>
    </xf>
    <xf numFmtId="0" fontId="75" fillId="0" borderId="5" xfId="9" applyFont="1" applyBorder="1" applyAlignment="1" applyProtection="1">
      <alignment horizontal="left" vertical="center" wrapText="1"/>
      <protection locked="0"/>
    </xf>
    <xf numFmtId="0" fontId="75" fillId="0" borderId="178" xfId="9" applyFont="1" applyBorder="1" applyAlignment="1" applyProtection="1">
      <alignment horizontal="left" vertical="center" wrapText="1"/>
      <protection locked="0"/>
    </xf>
    <xf numFmtId="0" fontId="75" fillId="0" borderId="108" xfId="9" applyFont="1" applyBorder="1" applyAlignment="1">
      <alignment horizontal="left" vertical="center" wrapText="1"/>
    </xf>
    <xf numFmtId="0" fontId="75" fillId="0" borderId="118" xfId="9" applyFont="1" applyBorder="1" applyAlignment="1">
      <alignment horizontal="left" vertical="center" wrapText="1"/>
    </xf>
    <xf numFmtId="0" fontId="75" fillId="0" borderId="110" xfId="9" applyFont="1" applyBorder="1" applyAlignment="1">
      <alignment horizontal="left" vertical="center" wrapText="1"/>
    </xf>
    <xf numFmtId="0" fontId="75" fillId="0" borderId="113" xfId="9" applyFont="1" applyBorder="1" applyAlignment="1" applyProtection="1">
      <alignment horizontal="left" vertical="center" wrapText="1"/>
      <protection locked="0"/>
    </xf>
    <xf numFmtId="0" fontId="75" fillId="0" borderId="115" xfId="9" applyFont="1" applyBorder="1" applyAlignment="1" applyProtection="1">
      <alignment horizontal="left" vertical="center" wrapText="1"/>
      <protection locked="0"/>
    </xf>
    <xf numFmtId="0" fontId="75" fillId="0" borderId="107" xfId="9" applyFont="1" applyBorder="1" applyAlignment="1" applyProtection="1">
      <alignment horizontal="left" vertical="center" wrapText="1"/>
      <protection locked="0"/>
    </xf>
    <xf numFmtId="0" fontId="75" fillId="0" borderId="43" xfId="9" applyFont="1" applyBorder="1" applyAlignment="1" applyProtection="1">
      <alignment horizontal="left" vertical="center" wrapText="1"/>
      <protection locked="0"/>
    </xf>
    <xf numFmtId="0" fontId="0" fillId="0" borderId="0" xfId="0" applyAlignment="1">
      <alignment horizontal="left" vertical="center"/>
    </xf>
    <xf numFmtId="0" fontId="37" fillId="12" borderId="11" xfId="13" applyFont="1" applyFill="1" applyBorder="1" applyAlignment="1">
      <alignment horizontal="center" vertical="center" wrapText="1"/>
    </xf>
    <xf numFmtId="0" fontId="0" fillId="0" borderId="61" xfId="0" applyBorder="1" applyAlignment="1">
      <alignment horizontal="center" vertical="center" wrapText="1"/>
    </xf>
    <xf numFmtId="0" fontId="82" fillId="0" borderId="11" xfId="13" applyFont="1" applyBorder="1" applyAlignment="1" applyProtection="1">
      <alignment vertical="center" wrapText="1"/>
      <protection locked="0"/>
    </xf>
    <xf numFmtId="0" fontId="0" fillId="0" borderId="61" xfId="0" applyBorder="1" applyProtection="1">
      <alignment vertical="center"/>
      <protection locked="0"/>
    </xf>
    <xf numFmtId="0" fontId="77" fillId="0" borderId="15" xfId="13" applyFont="1" applyBorder="1" applyAlignment="1">
      <alignment horizontal="left" vertical="center" wrapText="1"/>
    </xf>
    <xf numFmtId="0" fontId="0" fillId="0" borderId="15" xfId="0" applyBorder="1" applyAlignment="1">
      <alignment vertical="center" wrapText="1"/>
    </xf>
    <xf numFmtId="0" fontId="83" fillId="0" borderId="0" xfId="13" applyFont="1" applyAlignment="1">
      <alignment horizontal="center" vertical="center" wrapText="1"/>
    </xf>
    <xf numFmtId="0" fontId="77" fillId="11" borderId="9" xfId="13" applyFont="1" applyFill="1" applyBorder="1" applyAlignment="1">
      <alignment horizontal="left" vertical="center"/>
    </xf>
    <xf numFmtId="0" fontId="84" fillId="0" borderId="0" xfId="13" applyFont="1" applyAlignment="1">
      <alignment horizontal="left" vertical="center" wrapText="1"/>
    </xf>
    <xf numFmtId="0" fontId="77" fillId="0" borderId="11" xfId="13" applyFont="1" applyBorder="1" applyAlignment="1">
      <alignment horizontal="left" vertical="center" wrapText="1"/>
    </xf>
    <xf numFmtId="0" fontId="77" fillId="0" borderId="46" xfId="13" applyFont="1" applyBorder="1" applyAlignment="1">
      <alignment horizontal="left" vertical="center"/>
    </xf>
    <xf numFmtId="0" fontId="77" fillId="0" borderId="61" xfId="13" applyFont="1" applyBorder="1" applyAlignment="1">
      <alignment horizontal="left" vertical="center"/>
    </xf>
    <xf numFmtId="0" fontId="77" fillId="0" borderId="46" xfId="13" applyFont="1" applyBorder="1" applyAlignment="1">
      <alignment horizontal="left" vertical="center" wrapText="1"/>
    </xf>
    <xf numFmtId="0" fontId="0" fillId="0" borderId="61" xfId="0" applyBorder="1" applyAlignment="1">
      <alignment horizontal="left" vertical="center" wrapText="1"/>
    </xf>
    <xf numFmtId="0" fontId="37" fillId="12" borderId="46" xfId="13" applyFont="1" applyFill="1" applyBorder="1" applyAlignment="1">
      <alignment horizontal="center" vertical="center" wrapText="1"/>
    </xf>
    <xf numFmtId="0" fontId="105" fillId="0" borderId="0" xfId="14" applyFont="1" applyAlignment="1">
      <alignment horizontal="center" vertical="center" wrapText="1"/>
    </xf>
    <xf numFmtId="0" fontId="105" fillId="0" borderId="0" xfId="14" applyFont="1" applyAlignment="1">
      <alignment horizontal="center" vertical="center"/>
    </xf>
    <xf numFmtId="0" fontId="106" fillId="0" borderId="15" xfId="14" applyFont="1" applyBorder="1" applyAlignment="1">
      <alignment horizontal="right" vertical="center"/>
    </xf>
    <xf numFmtId="0" fontId="106" fillId="7" borderId="15" xfId="14" applyFont="1" applyFill="1" applyBorder="1" applyAlignment="1">
      <alignment horizontal="left" vertical="center" shrinkToFit="1"/>
    </xf>
    <xf numFmtId="0" fontId="106" fillId="0" borderId="46" xfId="14" applyFont="1" applyBorder="1" applyAlignment="1">
      <alignment horizontal="right" vertical="center"/>
    </xf>
    <xf numFmtId="0" fontId="106" fillId="7" borderId="46" xfId="14" applyFont="1" applyFill="1" applyBorder="1" applyAlignment="1">
      <alignment horizontal="left" vertical="center" shrinkToFit="1"/>
    </xf>
    <xf numFmtId="0" fontId="106" fillId="6" borderId="11" xfId="15" applyFont="1" applyFill="1" applyBorder="1" applyAlignment="1">
      <alignment horizontal="left" vertical="center" wrapText="1"/>
    </xf>
    <xf numFmtId="0" fontId="106" fillId="6" borderId="46" xfId="15" applyFont="1" applyFill="1" applyBorder="1" applyAlignment="1">
      <alignment horizontal="left" vertical="center" wrapText="1"/>
    </xf>
    <xf numFmtId="0" fontId="106" fillId="6" borderId="61" xfId="15" applyFont="1" applyFill="1" applyBorder="1" applyAlignment="1">
      <alignment horizontal="left" vertical="center" wrapText="1"/>
    </xf>
    <xf numFmtId="0" fontId="106" fillId="6" borderId="37" xfId="14" applyFont="1" applyFill="1" applyBorder="1" applyAlignment="1">
      <alignment horizontal="left" vertical="center" wrapText="1"/>
    </xf>
    <xf numFmtId="0" fontId="106" fillId="6" borderId="38" xfId="14" applyFont="1" applyFill="1" applyBorder="1" applyAlignment="1">
      <alignment horizontal="left" vertical="center" wrapText="1"/>
    </xf>
    <xf numFmtId="0" fontId="106" fillId="6" borderId="68" xfId="14" applyFont="1" applyFill="1" applyBorder="1" applyAlignment="1">
      <alignment horizontal="left" vertical="center" wrapText="1"/>
    </xf>
    <xf numFmtId="0" fontId="106" fillId="0" borderId="78" xfId="14" applyFont="1" applyBorder="1" applyAlignment="1" applyProtection="1">
      <alignment horizontal="center" vertical="center"/>
      <protection locked="0"/>
    </xf>
    <xf numFmtId="0" fontId="106" fillId="0" borderId="26" xfId="14" applyFont="1" applyBorder="1" applyAlignment="1" applyProtection="1">
      <alignment horizontal="center" vertical="center"/>
      <protection locked="0"/>
    </xf>
    <xf numFmtId="0" fontId="106" fillId="0" borderId="58" xfId="14" applyFont="1" applyBorder="1" applyAlignment="1" applyProtection="1">
      <alignment horizontal="center" vertical="center"/>
      <protection locked="0"/>
    </xf>
    <xf numFmtId="0" fontId="106" fillId="6" borderId="11" xfId="14" applyFont="1" applyFill="1" applyBorder="1" applyAlignment="1">
      <alignment horizontal="left" vertical="center" wrapText="1"/>
    </xf>
    <xf numFmtId="0" fontId="106" fillId="6" borderId="46" xfId="14" applyFont="1" applyFill="1" applyBorder="1" applyAlignment="1">
      <alignment horizontal="left" vertical="center" wrapText="1"/>
    </xf>
    <xf numFmtId="0" fontId="106" fillId="5" borderId="11" xfId="14" applyFont="1" applyFill="1" applyBorder="1" applyAlignment="1" applyProtection="1">
      <alignment horizontal="left" vertical="top" wrapText="1"/>
      <protection locked="0"/>
    </xf>
    <xf numFmtId="0" fontId="106" fillId="5" borderId="46" xfId="14" applyFont="1" applyFill="1" applyBorder="1" applyAlignment="1" applyProtection="1">
      <alignment horizontal="left" vertical="top" wrapText="1"/>
      <protection locked="0"/>
    </xf>
    <xf numFmtId="0" fontId="106" fillId="6" borderId="15" xfId="14" applyFont="1" applyFill="1" applyBorder="1" applyAlignment="1">
      <alignment horizontal="left" vertical="top" wrapText="1"/>
    </xf>
    <xf numFmtId="0" fontId="106" fillId="6" borderId="70" xfId="14" applyFont="1" applyFill="1" applyBorder="1" applyAlignment="1">
      <alignment horizontal="left" vertical="top" wrapText="1"/>
    </xf>
    <xf numFmtId="0" fontId="107" fillId="0" borderId="0" xfId="14" applyFont="1" applyAlignment="1">
      <alignment vertical="center" wrapText="1"/>
    </xf>
    <xf numFmtId="0" fontId="107" fillId="0" borderId="0" xfId="14" applyFont="1">
      <alignment vertical="center"/>
    </xf>
    <xf numFmtId="0" fontId="106" fillId="0" borderId="15" xfId="14" applyFont="1" applyBorder="1" applyAlignment="1">
      <alignment horizontal="left" vertical="center" wrapText="1"/>
    </xf>
    <xf numFmtId="0" fontId="106" fillId="6" borderId="9" xfId="14" applyFont="1" applyFill="1" applyBorder="1" applyAlignment="1">
      <alignment horizontal="left" vertical="center" wrapText="1"/>
    </xf>
    <xf numFmtId="0" fontId="106" fillId="6" borderId="37" xfId="15" applyFont="1" applyFill="1" applyBorder="1" applyAlignment="1">
      <alignment horizontal="left" vertical="center" wrapText="1"/>
    </xf>
    <xf numFmtId="0" fontId="106" fillId="6" borderId="38" xfId="15" applyFont="1" applyFill="1" applyBorder="1" applyAlignment="1">
      <alignment horizontal="left" vertical="center" wrapText="1"/>
    </xf>
    <xf numFmtId="0" fontId="106" fillId="6" borderId="68" xfId="15" applyFont="1" applyFill="1" applyBorder="1" applyAlignment="1">
      <alignment horizontal="left" vertical="center" wrapText="1"/>
    </xf>
    <xf numFmtId="0" fontId="2" fillId="0" borderId="0" xfId="14" applyAlignment="1">
      <alignment vertical="center" wrapText="1"/>
    </xf>
    <xf numFmtId="0" fontId="106" fillId="6" borderId="9" xfId="14" applyFont="1" applyFill="1" applyBorder="1" applyAlignment="1">
      <alignment vertical="center" wrapText="1"/>
    </xf>
    <xf numFmtId="0" fontId="106" fillId="6" borderId="11" xfId="14" applyFont="1" applyFill="1" applyBorder="1" applyAlignment="1">
      <alignment vertical="center" wrapText="1"/>
    </xf>
    <xf numFmtId="0" fontId="106" fillId="6" borderId="46" xfId="14" applyFont="1" applyFill="1" applyBorder="1" applyAlignment="1">
      <alignment vertical="center" wrapText="1"/>
    </xf>
    <xf numFmtId="0" fontId="106" fillId="6" borderId="61" xfId="14" applyFont="1" applyFill="1" applyBorder="1" applyAlignment="1">
      <alignment vertical="center" wrapText="1"/>
    </xf>
    <xf numFmtId="0" fontId="106" fillId="6" borderId="78" xfId="14" applyFont="1" applyFill="1" applyBorder="1" applyAlignment="1">
      <alignment vertical="center" wrapText="1"/>
    </xf>
    <xf numFmtId="0" fontId="109" fillId="6" borderId="15" xfId="14" applyFont="1" applyFill="1" applyBorder="1" applyAlignment="1">
      <alignment horizontal="left" vertical="center" wrapText="1"/>
    </xf>
    <xf numFmtId="0" fontId="109" fillId="6" borderId="70" xfId="14" applyFont="1" applyFill="1" applyBorder="1" applyAlignment="1">
      <alignment horizontal="left" vertical="center" wrapText="1"/>
    </xf>
    <xf numFmtId="0" fontId="109" fillId="6" borderId="26" xfId="14" applyFont="1" applyFill="1" applyBorder="1" applyAlignment="1">
      <alignment vertical="center" wrapText="1"/>
    </xf>
    <xf numFmtId="0" fontId="106" fillId="6" borderId="26" xfId="14" applyFont="1" applyFill="1" applyBorder="1" applyAlignment="1">
      <alignment vertical="center" wrapText="1"/>
    </xf>
    <xf numFmtId="0" fontId="106" fillId="5" borderId="0" xfId="14" applyFont="1" applyFill="1" applyAlignment="1" applyProtection="1">
      <alignment horizontal="left" wrapText="1"/>
      <protection locked="0"/>
    </xf>
    <xf numFmtId="0" fontId="106" fillId="5" borderId="74" xfId="14" applyFont="1" applyFill="1" applyBorder="1" applyAlignment="1" applyProtection="1">
      <alignment horizontal="left" wrapText="1"/>
      <protection locked="0"/>
    </xf>
    <xf numFmtId="0" fontId="106" fillId="5" borderId="0" xfId="14" applyFont="1" applyFill="1" applyAlignment="1" applyProtection="1">
      <alignment horizontal="left" vertical="center" wrapText="1"/>
      <protection locked="0"/>
    </xf>
    <xf numFmtId="0" fontId="106" fillId="5" borderId="74" xfId="14" applyFont="1" applyFill="1" applyBorder="1" applyAlignment="1" applyProtection="1">
      <alignment horizontal="left" vertical="center" wrapText="1"/>
      <protection locked="0"/>
    </xf>
    <xf numFmtId="0" fontId="109" fillId="6" borderId="32" xfId="14" applyFont="1" applyFill="1" applyBorder="1" applyAlignment="1">
      <alignment horizontal="left" vertical="center" wrapText="1"/>
    </xf>
    <xf numFmtId="0" fontId="109" fillId="6" borderId="0" xfId="14" applyFont="1" applyFill="1" applyAlignment="1">
      <alignment horizontal="left" vertical="center" wrapText="1"/>
    </xf>
    <xf numFmtId="0" fontId="109" fillId="6" borderId="74" xfId="14" applyFont="1" applyFill="1" applyBorder="1" applyAlignment="1">
      <alignment horizontal="left" vertical="center" wrapText="1"/>
    </xf>
    <xf numFmtId="0" fontId="106" fillId="5" borderId="9" xfId="14" applyFont="1" applyFill="1" applyBorder="1" applyAlignment="1" applyProtection="1">
      <alignment horizontal="center" vertical="center" wrapText="1"/>
      <protection locked="0"/>
    </xf>
    <xf numFmtId="0" fontId="106" fillId="6" borderId="26" xfId="14" applyFont="1" applyFill="1" applyBorder="1" applyAlignment="1">
      <alignment horizontal="center" vertical="center" wrapText="1"/>
    </xf>
    <xf numFmtId="0" fontId="106" fillId="6" borderId="0" xfId="14" applyFont="1" applyFill="1" applyAlignment="1">
      <alignment horizontal="left" vertical="center" wrapText="1"/>
    </xf>
    <xf numFmtId="0" fontId="106" fillId="6" borderId="74" xfId="14" applyFont="1" applyFill="1" applyBorder="1" applyAlignment="1">
      <alignment horizontal="left" vertical="center" wrapText="1"/>
    </xf>
    <xf numFmtId="0" fontId="106" fillId="6" borderId="61" xfId="14" applyFont="1" applyFill="1" applyBorder="1" applyAlignment="1">
      <alignment horizontal="left" vertical="center" wrapText="1"/>
    </xf>
    <xf numFmtId="0" fontId="106" fillId="0" borderId="0" xfId="14" applyFont="1" applyAlignment="1">
      <alignment horizontal="left" vertical="center" wrapText="1"/>
    </xf>
    <xf numFmtId="0" fontId="108" fillId="0" borderId="0" xfId="14" applyFont="1" applyAlignment="1">
      <alignment horizontal="left" vertical="center" wrapText="1"/>
    </xf>
    <xf numFmtId="0" fontId="104" fillId="5" borderId="32" xfId="14" applyFont="1" applyFill="1" applyBorder="1" applyAlignment="1">
      <alignment horizontal="left" vertical="top" wrapText="1"/>
    </xf>
    <xf numFmtId="0" fontId="106" fillId="18" borderId="37" xfId="14" applyFont="1" applyFill="1" applyBorder="1" applyAlignment="1">
      <alignment horizontal="left" vertical="top" wrapText="1"/>
    </xf>
    <xf numFmtId="0" fontId="106" fillId="18" borderId="38" xfId="14" applyFont="1" applyFill="1" applyBorder="1" applyAlignment="1">
      <alignment horizontal="left" vertical="top" wrapText="1"/>
    </xf>
    <xf numFmtId="0" fontId="106" fillId="18" borderId="68" xfId="14" applyFont="1" applyFill="1" applyBorder="1" applyAlignment="1">
      <alignment horizontal="left" vertical="top" wrapText="1"/>
    </xf>
    <xf numFmtId="0" fontId="106" fillId="18" borderId="32" xfId="14" applyFont="1" applyFill="1" applyBorder="1" applyAlignment="1">
      <alignment horizontal="left" vertical="top" wrapText="1"/>
    </xf>
    <xf numFmtId="0" fontId="106" fillId="18" borderId="0" xfId="14" applyFont="1" applyFill="1" applyAlignment="1">
      <alignment horizontal="left" vertical="top" wrapText="1"/>
    </xf>
    <xf numFmtId="0" fontId="106" fillId="18" borderId="74" xfId="14" applyFont="1" applyFill="1" applyBorder="1" applyAlignment="1">
      <alignment horizontal="left" vertical="top" wrapText="1"/>
    </xf>
    <xf numFmtId="0" fontId="109" fillId="6" borderId="46" xfId="14" applyFont="1" applyFill="1" applyBorder="1" applyAlignment="1">
      <alignment horizontal="center" vertical="center" wrapText="1"/>
    </xf>
    <xf numFmtId="0" fontId="106" fillId="18" borderId="39" xfId="14" applyFont="1" applyFill="1" applyBorder="1" applyAlignment="1">
      <alignment horizontal="left" vertical="top" wrapText="1"/>
    </xf>
    <xf numFmtId="0" fontId="106" fillId="18" borderId="15" xfId="14" applyFont="1" applyFill="1" applyBorder="1" applyAlignment="1">
      <alignment horizontal="left" vertical="top" wrapText="1"/>
    </xf>
    <xf numFmtId="0" fontId="106" fillId="18" borderId="70" xfId="14" applyFont="1" applyFill="1" applyBorder="1" applyAlignment="1">
      <alignment horizontal="left" vertical="top" wrapText="1"/>
    </xf>
    <xf numFmtId="0" fontId="108" fillId="0" borderId="15" xfId="14" applyFont="1" applyBorder="1" applyAlignment="1">
      <alignment horizontal="left" vertical="center" wrapText="1"/>
    </xf>
    <xf numFmtId="0" fontId="109" fillId="6" borderId="39" xfId="14" applyFont="1" applyFill="1" applyBorder="1" applyAlignment="1">
      <alignment horizontal="left" vertical="center" wrapText="1"/>
    </xf>
    <xf numFmtId="0" fontId="104" fillId="5" borderId="32" xfId="14" applyFont="1" applyFill="1" applyBorder="1" applyAlignment="1">
      <alignment horizontal="left" vertical="center" wrapText="1"/>
    </xf>
    <xf numFmtId="0" fontId="106" fillId="6" borderId="37" xfId="16" applyFont="1" applyFill="1" applyBorder="1" applyAlignment="1">
      <alignment horizontal="left" vertical="center" wrapText="1"/>
    </xf>
    <xf numFmtId="0" fontId="106" fillId="6" borderId="38" xfId="16" applyFont="1" applyFill="1" applyBorder="1" applyAlignment="1">
      <alignment horizontal="left" vertical="center" wrapText="1"/>
    </xf>
    <xf numFmtId="0" fontId="106" fillId="6" borderId="68" xfId="14" applyFont="1" applyFill="1" applyBorder="1" applyAlignment="1">
      <alignment horizontal="center" vertical="center" wrapText="1"/>
    </xf>
    <xf numFmtId="0" fontId="106" fillId="6" borderId="74" xfId="14" applyFont="1" applyFill="1" applyBorder="1" applyAlignment="1">
      <alignment horizontal="center" vertical="center" wrapText="1"/>
    </xf>
    <xf numFmtId="0" fontId="106" fillId="6" borderId="70" xfId="14" applyFont="1" applyFill="1" applyBorder="1" applyAlignment="1">
      <alignment horizontal="center" vertical="center" wrapText="1"/>
    </xf>
    <xf numFmtId="0" fontId="106" fillId="0" borderId="78" xfId="16" applyFont="1" applyBorder="1" applyAlignment="1" applyProtection="1">
      <alignment horizontal="center" vertical="center"/>
      <protection locked="0"/>
    </xf>
    <xf numFmtId="0" fontId="106" fillId="0" borderId="26" xfId="16" applyFont="1" applyBorder="1" applyAlignment="1" applyProtection="1">
      <alignment horizontal="center" vertical="center"/>
      <protection locked="0"/>
    </xf>
    <xf numFmtId="0" fontId="106" fillId="0" borderId="58" xfId="16" applyFont="1" applyBorder="1" applyAlignment="1" applyProtection="1">
      <alignment horizontal="center" vertical="center"/>
      <protection locked="0"/>
    </xf>
    <xf numFmtId="0" fontId="109" fillId="6" borderId="26" xfId="16" applyFont="1" applyFill="1" applyBorder="1" applyAlignment="1">
      <alignment vertical="center" wrapText="1"/>
    </xf>
    <xf numFmtId="0" fontId="106" fillId="6" borderId="26" xfId="16" applyFont="1" applyFill="1" applyBorder="1" applyAlignment="1">
      <alignment vertical="center" wrapText="1"/>
    </xf>
    <xf numFmtId="0" fontId="106" fillId="6" borderId="32" xfId="16" applyFont="1" applyFill="1" applyBorder="1" applyAlignment="1">
      <alignment vertical="center" wrapText="1"/>
    </xf>
    <xf numFmtId="0" fontId="104" fillId="5" borderId="11" xfId="16" applyFont="1" applyFill="1" applyBorder="1" applyAlignment="1" applyProtection="1">
      <alignment horizontal="left" vertical="center" wrapText="1"/>
      <protection locked="0"/>
    </xf>
    <xf numFmtId="0" fontId="104" fillId="5" borderId="46" xfId="16" applyFont="1" applyFill="1" applyBorder="1" applyAlignment="1" applyProtection="1">
      <alignment horizontal="left" vertical="center" wrapText="1"/>
      <protection locked="0"/>
    </xf>
    <xf numFmtId="0" fontId="104" fillId="5" borderId="61" xfId="16" applyFont="1" applyFill="1" applyBorder="1" applyAlignment="1" applyProtection="1">
      <alignment horizontal="left" vertical="center" wrapText="1"/>
      <protection locked="0"/>
    </xf>
    <xf numFmtId="0" fontId="106" fillId="6" borderId="15" xfId="16" applyFont="1" applyFill="1" applyBorder="1" applyAlignment="1">
      <alignment horizontal="left" vertical="center" wrapText="1"/>
    </xf>
    <xf numFmtId="0" fontId="106" fillId="6" borderId="32" xfId="14" applyFont="1" applyFill="1" applyBorder="1" applyAlignment="1">
      <alignment vertical="center" wrapText="1"/>
    </xf>
    <xf numFmtId="0" fontId="106" fillId="5" borderId="46" xfId="14" applyFont="1" applyFill="1" applyBorder="1" applyAlignment="1" applyProtection="1">
      <alignment horizontal="left" vertical="center" wrapText="1"/>
      <protection locked="0"/>
    </xf>
    <xf numFmtId="0" fontId="106" fillId="5" borderId="61" xfId="14" applyFont="1" applyFill="1" applyBorder="1" applyAlignment="1" applyProtection="1">
      <alignment horizontal="left" vertical="center" wrapText="1"/>
      <protection locked="0"/>
    </xf>
    <xf numFmtId="0" fontId="106" fillId="6" borderId="15" xfId="14" applyFont="1" applyFill="1" applyBorder="1" applyAlignment="1">
      <alignment horizontal="left" vertical="center" wrapText="1"/>
    </xf>
    <xf numFmtId="0" fontId="106" fillId="18" borderId="39" xfId="14" applyFont="1" applyFill="1" applyBorder="1" applyAlignment="1">
      <alignment horizontal="left" vertical="center" wrapText="1"/>
    </xf>
    <xf numFmtId="0" fontId="106" fillId="18" borderId="15" xfId="14" applyFont="1" applyFill="1" applyBorder="1" applyAlignment="1">
      <alignment horizontal="left" vertical="center" wrapText="1"/>
    </xf>
    <xf numFmtId="0" fontId="106" fillId="18" borderId="70" xfId="14" applyFont="1" applyFill="1" applyBorder="1" applyAlignment="1">
      <alignment horizontal="left" vertical="center" wrapText="1"/>
    </xf>
    <xf numFmtId="0" fontId="104" fillId="5" borderId="0" xfId="14" applyFont="1" applyFill="1" applyAlignment="1">
      <alignment horizontal="left" vertical="center" wrapText="1"/>
    </xf>
    <xf numFmtId="0" fontId="106" fillId="6" borderId="38" xfId="14" applyFont="1" applyFill="1" applyBorder="1" applyAlignment="1">
      <alignment horizontal="center" vertical="center" wrapText="1"/>
    </xf>
    <xf numFmtId="0" fontId="106" fillId="18" borderId="37" xfId="14" applyFont="1" applyFill="1" applyBorder="1" applyAlignment="1">
      <alignment horizontal="left" vertical="center" wrapText="1"/>
    </xf>
    <xf numFmtId="0" fontId="106" fillId="18" borderId="38" xfId="14" applyFont="1" applyFill="1" applyBorder="1" applyAlignment="1">
      <alignment horizontal="left" vertical="center" wrapText="1"/>
    </xf>
    <xf numFmtId="0" fontId="106" fillId="18" borderId="68" xfId="14" applyFont="1" applyFill="1" applyBorder="1" applyAlignment="1">
      <alignment horizontal="left" vertical="center" wrapText="1"/>
    </xf>
  </cellXfs>
  <cellStyles count="18">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6" xr:uid="{ADBF8C20-7485-4B82-9BDF-7ABB4644AC3A}"/>
    <cellStyle name="標準 4 2 3 2" xfId="14" xr:uid="{9920A750-4A62-41D0-A156-950B7A3F2CD0}"/>
    <cellStyle name="標準 5" xfId="9" xr:uid="{AEF8A6F6-DAA3-4309-B208-402D4516F9A2}"/>
    <cellStyle name="標準 6" xfId="10" xr:uid="{BE36CF06-C006-4FD5-845D-48BFBA85684A}"/>
    <cellStyle name="標準 6 2" xfId="13" xr:uid="{49AAE53A-CFA0-4D89-80B4-285A9AC0B747}"/>
    <cellStyle name="標準 6 2 2" xfId="17" xr:uid="{489C10F5-0F7E-43F8-B874-FB5BAAC0D493}"/>
    <cellStyle name="標準 7" xfId="15" xr:uid="{E9274534-0FBA-4052-9183-A45921B14364}"/>
    <cellStyle name="標準_「神様からひと言」（予実算）" xfId="6" xr:uid="{00000000-0005-0000-0000-000007000000}"/>
    <cellStyle name="標準_new実行予算" xfId="7" xr:uid="{00000000-0005-0000-0000-000008000000}"/>
  </cellStyles>
  <dxfs count="2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ont>
        <color theme="6" tint="0.79998168889431442"/>
      </font>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9"/>
    </tableStyle>
    <tableStyle name="ピボットテーブル スタイル 1" table="0" count="2" xr9:uid="{00000000-0011-0000-FFFF-FFFF01000000}">
      <tableStyleElement type="wholeTable" dxfId="18"/>
      <tableStyleElement type="headerRow" dxfId="17"/>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51556" y="1900415"/>
          <a:ext cx="67734" cy="29890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3825" y="9852210"/>
          <a:ext cx="1030817" cy="256853"/>
          <a:chOff x="123825" y="10567512"/>
          <a:chExt cx="1032641" cy="294936"/>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1" y="10577027"/>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40</xdr:row>
          <xdr:rowOff>209550</xdr:rowOff>
        </xdr:from>
        <xdr:to>
          <xdr:col>2</xdr:col>
          <xdr:colOff>314325</xdr:colOff>
          <xdr:row>42</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43</xdr:row>
          <xdr:rowOff>219075</xdr:rowOff>
        </xdr:from>
        <xdr:to>
          <xdr:col>2</xdr:col>
          <xdr:colOff>314325</xdr:colOff>
          <xdr:row>45</xdr:row>
          <xdr:rowOff>28575</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41</xdr:row>
          <xdr:rowOff>219075</xdr:rowOff>
        </xdr:from>
        <xdr:to>
          <xdr:col>3</xdr:col>
          <xdr:colOff>276225</xdr:colOff>
          <xdr:row>43</xdr:row>
          <xdr:rowOff>28575</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42</xdr:row>
          <xdr:rowOff>219075</xdr:rowOff>
        </xdr:from>
        <xdr:to>
          <xdr:col>3</xdr:col>
          <xdr:colOff>285750</xdr:colOff>
          <xdr:row>44</xdr:row>
          <xdr:rowOff>28575</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85725</xdr:colOff>
          <xdr:row>11</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200025</xdr:rowOff>
        </xdr:from>
        <xdr:to>
          <xdr:col>2</xdr:col>
          <xdr:colOff>85725</xdr:colOff>
          <xdr:row>12</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85725</xdr:colOff>
          <xdr:row>13</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11</xdr:row>
          <xdr:rowOff>219075</xdr:rowOff>
        </xdr:from>
        <xdr:to>
          <xdr:col>10</xdr:col>
          <xdr:colOff>104775</xdr:colOff>
          <xdr:row>13</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219075</xdr:rowOff>
        </xdr:from>
        <xdr:to>
          <xdr:col>9</xdr:col>
          <xdr:colOff>323850</xdr:colOff>
          <xdr:row>22</xdr:row>
          <xdr:rowOff>28575</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219075</xdr:rowOff>
        </xdr:from>
        <xdr:to>
          <xdr:col>9</xdr:col>
          <xdr:colOff>323850</xdr:colOff>
          <xdr:row>23</xdr:row>
          <xdr:rowOff>28575</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18</xdr:row>
          <xdr:rowOff>219075</xdr:rowOff>
        </xdr:from>
        <xdr:to>
          <xdr:col>10</xdr:col>
          <xdr:colOff>104775</xdr:colOff>
          <xdr:row>20</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219075</xdr:rowOff>
        </xdr:from>
        <xdr:to>
          <xdr:col>2</xdr:col>
          <xdr:colOff>95250</xdr:colOff>
          <xdr:row>19</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219075</xdr:rowOff>
        </xdr:from>
        <xdr:to>
          <xdr:col>2</xdr:col>
          <xdr:colOff>95250</xdr:colOff>
          <xdr:row>20</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28575</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25</xdr:row>
          <xdr:rowOff>219075</xdr:rowOff>
        </xdr:from>
        <xdr:to>
          <xdr:col>1</xdr:col>
          <xdr:colOff>361950</xdr:colOff>
          <xdr:row>26</xdr:row>
          <xdr:rowOff>238125</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2036" name="Check Box 52" hidden="1">
              <a:extLst>
                <a:ext uri="{63B3BB69-23CF-44E3-9099-C40C66FF867C}">
                  <a14:compatExt spid="_x0000_s42036"/>
                </a:ext>
                <a:ext uri="{FF2B5EF4-FFF2-40B4-BE49-F238E27FC236}">
                  <a16:creationId xmlns:a16="http://schemas.microsoft.com/office/drawing/2014/main" id="{00000000-0008-0000-0000-00003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2037" name="Check Box 53" hidden="1">
              <a:extLst>
                <a:ext uri="{63B3BB69-23CF-44E3-9099-C40C66FF867C}">
                  <a14:compatExt spid="_x0000_s42037"/>
                </a:ext>
                <a:ext uri="{FF2B5EF4-FFF2-40B4-BE49-F238E27FC236}">
                  <a16:creationId xmlns:a16="http://schemas.microsoft.com/office/drawing/2014/main" id="{00000000-0008-0000-0000-00003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45FD81D0-289F-4C7C-A7D8-A2E3CD61561E}"/>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2038" name="Check Box 54" hidden="1">
              <a:extLst>
                <a:ext uri="{63B3BB69-23CF-44E3-9099-C40C66FF867C}">
                  <a14:compatExt spid="_x0000_s42038"/>
                </a:ext>
                <a:ext uri="{FF2B5EF4-FFF2-40B4-BE49-F238E27FC236}">
                  <a16:creationId xmlns:a16="http://schemas.microsoft.com/office/drawing/2014/main" id="{00000000-0008-0000-0000-00003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2039" name="Check Box 55" hidden="1">
              <a:extLst>
                <a:ext uri="{63B3BB69-23CF-44E3-9099-C40C66FF867C}">
                  <a14:compatExt spid="_x0000_s42039"/>
                </a:ext>
                <a:ext uri="{FF2B5EF4-FFF2-40B4-BE49-F238E27FC236}">
                  <a16:creationId xmlns:a16="http://schemas.microsoft.com/office/drawing/2014/main" id="{00000000-0008-0000-0000-00003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2040" name="Check Box 56" hidden="1">
              <a:extLst>
                <a:ext uri="{63B3BB69-23CF-44E3-9099-C40C66FF867C}">
                  <a14:compatExt spid="_x0000_s42040"/>
                </a:ext>
                <a:ext uri="{FF2B5EF4-FFF2-40B4-BE49-F238E27FC236}">
                  <a16:creationId xmlns:a16="http://schemas.microsoft.com/office/drawing/2014/main" id="{00000000-0008-0000-0000-00003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2041" name="Check Box 57" hidden="1">
              <a:extLst>
                <a:ext uri="{63B3BB69-23CF-44E3-9099-C40C66FF867C}">
                  <a14:compatExt spid="_x0000_s42041"/>
                </a:ext>
                <a:ext uri="{FF2B5EF4-FFF2-40B4-BE49-F238E27FC236}">
                  <a16:creationId xmlns:a16="http://schemas.microsoft.com/office/drawing/2014/main" id="{00000000-0008-0000-0000-00003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219075</xdr:rowOff>
        </xdr:from>
        <xdr:to>
          <xdr:col>2</xdr:col>
          <xdr:colOff>95250</xdr:colOff>
          <xdr:row>21</xdr:row>
          <xdr:rowOff>19050</xdr:rowOff>
        </xdr:to>
        <xdr:sp macro="" textlink="">
          <xdr:nvSpPr>
            <xdr:cNvPr id="42042" name="Check Box 58" hidden="1">
              <a:extLst>
                <a:ext uri="{63B3BB69-23CF-44E3-9099-C40C66FF867C}">
                  <a14:compatExt spid="_x0000_s42042"/>
                </a:ext>
                <a:ext uri="{FF2B5EF4-FFF2-40B4-BE49-F238E27FC236}">
                  <a16:creationId xmlns:a16="http://schemas.microsoft.com/office/drawing/2014/main" id="{00000000-0008-0000-0000-00003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23</xdr:row>
          <xdr:rowOff>219075</xdr:rowOff>
        </xdr:from>
        <xdr:to>
          <xdr:col>1</xdr:col>
          <xdr:colOff>361950</xdr:colOff>
          <xdr:row>25</xdr:row>
          <xdr:rowOff>19050</xdr:rowOff>
        </xdr:to>
        <xdr:sp macro="" textlink="">
          <xdr:nvSpPr>
            <xdr:cNvPr id="42043" name="Check Box 59" hidden="1">
              <a:extLst>
                <a:ext uri="{63B3BB69-23CF-44E3-9099-C40C66FF867C}">
                  <a14:compatExt spid="_x0000_s42043"/>
                </a:ext>
                <a:ext uri="{FF2B5EF4-FFF2-40B4-BE49-F238E27FC236}">
                  <a16:creationId xmlns:a16="http://schemas.microsoft.com/office/drawing/2014/main" id="{00000000-0008-0000-0000-00003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24</xdr:row>
          <xdr:rowOff>219075</xdr:rowOff>
        </xdr:from>
        <xdr:to>
          <xdr:col>1</xdr:col>
          <xdr:colOff>361950</xdr:colOff>
          <xdr:row>26</xdr:row>
          <xdr:rowOff>19050</xdr:rowOff>
        </xdr:to>
        <xdr:sp macro="" textlink="">
          <xdr:nvSpPr>
            <xdr:cNvPr id="42044" name="Check Box 60" hidden="1">
              <a:extLst>
                <a:ext uri="{63B3BB69-23CF-44E3-9099-C40C66FF867C}">
                  <a14:compatExt spid="_x0000_s42044"/>
                </a:ext>
                <a:ext uri="{FF2B5EF4-FFF2-40B4-BE49-F238E27FC236}">
                  <a16:creationId xmlns:a16="http://schemas.microsoft.com/office/drawing/2014/main" id="{00000000-0008-0000-0000-00003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21167</xdr:rowOff>
    </xdr:from>
    <xdr:to>
      <xdr:col>13</xdr:col>
      <xdr:colOff>1435811</xdr:colOff>
      <xdr:row>120</xdr:row>
      <xdr:rowOff>206879</xdr:rowOff>
    </xdr:to>
    <xdr:sp macro="" textlink="">
      <xdr:nvSpPr>
        <xdr:cNvPr id="4" name="テキスト ボックス 3">
          <a:extLst>
            <a:ext uri="{FF2B5EF4-FFF2-40B4-BE49-F238E27FC236}">
              <a16:creationId xmlns:a16="http://schemas.microsoft.com/office/drawing/2014/main" id="{A8714BC9-46AC-4167-843E-E0DD12929473}"/>
            </a:ext>
          </a:extLst>
        </xdr:cNvPr>
        <xdr:cNvSpPr txBox="1"/>
      </xdr:nvSpPr>
      <xdr:spPr>
        <a:xfrm>
          <a:off x="0" y="21167"/>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4038" y="1909940"/>
          <a:ext cx="83961" cy="252800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3825" y="9651118"/>
              <a:ext cx="1030815" cy="256901"/>
              <a:chOff x="123794" y="10566695"/>
              <a:chExt cx="1032625" cy="295085"/>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794" y="10566695"/>
                <a:ext cx="30772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43" y="10576359"/>
                <a:ext cx="312376"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38</xdr:row>
          <xdr:rowOff>209550</xdr:rowOff>
        </xdr:from>
        <xdr:to>
          <xdr:col>2</xdr:col>
          <xdr:colOff>314325</xdr:colOff>
          <xdr:row>40</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41</xdr:row>
          <xdr:rowOff>219075</xdr:rowOff>
        </xdr:from>
        <xdr:to>
          <xdr:col>2</xdr:col>
          <xdr:colOff>314325</xdr:colOff>
          <xdr:row>43</xdr:row>
          <xdr:rowOff>28575</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39</xdr:row>
          <xdr:rowOff>219075</xdr:rowOff>
        </xdr:from>
        <xdr:to>
          <xdr:col>3</xdr:col>
          <xdr:colOff>276225</xdr:colOff>
          <xdr:row>41</xdr:row>
          <xdr:rowOff>28575</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40</xdr:row>
          <xdr:rowOff>219075</xdr:rowOff>
        </xdr:from>
        <xdr:to>
          <xdr:col>3</xdr:col>
          <xdr:colOff>285750</xdr:colOff>
          <xdr:row>42</xdr:row>
          <xdr:rowOff>28575</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85725</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200025</xdr:rowOff>
        </xdr:from>
        <xdr:to>
          <xdr:col>2</xdr:col>
          <xdr:colOff>85725</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85725</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85725</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28575</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11</xdr:row>
          <xdr:rowOff>219075</xdr:rowOff>
        </xdr:from>
        <xdr:to>
          <xdr:col>10</xdr:col>
          <xdr:colOff>104775</xdr:colOff>
          <xdr:row>13</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219075</xdr:rowOff>
        </xdr:from>
        <xdr:to>
          <xdr:col>9</xdr:col>
          <xdr:colOff>323850</xdr:colOff>
          <xdr:row>22</xdr:row>
          <xdr:rowOff>28575</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219075</xdr:rowOff>
        </xdr:from>
        <xdr:to>
          <xdr:col>9</xdr:col>
          <xdr:colOff>323850</xdr:colOff>
          <xdr:row>23</xdr:row>
          <xdr:rowOff>28575</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18</xdr:row>
          <xdr:rowOff>219075</xdr:rowOff>
        </xdr:from>
        <xdr:to>
          <xdr:col>10</xdr:col>
          <xdr:colOff>104775</xdr:colOff>
          <xdr:row>20</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19</xdr:row>
          <xdr:rowOff>219075</xdr:rowOff>
        </xdr:from>
        <xdr:to>
          <xdr:col>1</xdr:col>
          <xdr:colOff>361950</xdr:colOff>
          <xdr:row>21</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20</xdr:row>
          <xdr:rowOff>219075</xdr:rowOff>
        </xdr:from>
        <xdr:to>
          <xdr:col>1</xdr:col>
          <xdr:colOff>361950</xdr:colOff>
          <xdr:row>22</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23</xdr:row>
          <xdr:rowOff>219075</xdr:rowOff>
        </xdr:from>
        <xdr:to>
          <xdr:col>1</xdr:col>
          <xdr:colOff>361950</xdr:colOff>
          <xdr:row>25</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24</xdr:row>
          <xdr:rowOff>219075</xdr:rowOff>
        </xdr:from>
        <xdr:to>
          <xdr:col>1</xdr:col>
          <xdr:colOff>361950</xdr:colOff>
          <xdr:row>26</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85725</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16755</xdr:colOff>
      <xdr:row>0</xdr:row>
      <xdr:rowOff>14991</xdr:rowOff>
    </xdr:from>
    <xdr:to>
      <xdr:col>16</xdr:col>
      <xdr:colOff>30638</xdr:colOff>
      <xdr:row>118</xdr:row>
      <xdr:rowOff>128005</xdr:rowOff>
    </xdr:to>
    <xdr:sp macro="" textlink="">
      <xdr:nvSpPr>
        <xdr:cNvPr id="10" name="テキスト ボックス 9">
          <a:extLst>
            <a:ext uri="{FF2B5EF4-FFF2-40B4-BE49-F238E27FC236}">
              <a16:creationId xmlns:a16="http://schemas.microsoft.com/office/drawing/2014/main" id="{F0568693-70D0-41B3-B0AE-24E79CF853D6}"/>
            </a:ext>
          </a:extLst>
        </xdr:cNvPr>
        <xdr:cNvSpPr txBox="1"/>
      </xdr:nvSpPr>
      <xdr:spPr>
        <a:xfrm>
          <a:off x="16755" y="14991"/>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3072" name="Check Box 64" hidden="1">
              <a:extLst>
                <a:ext uri="{63B3BB69-23CF-44E3-9099-C40C66FF867C}">
                  <a14:compatExt spid="_x0000_s43072"/>
                </a:ext>
                <a:ext uri="{FF2B5EF4-FFF2-40B4-BE49-F238E27FC236}">
                  <a16:creationId xmlns:a16="http://schemas.microsoft.com/office/drawing/2014/main" id="{00000000-0008-0000-0100-00004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3073" name="Check Box 65" hidden="1">
              <a:extLst>
                <a:ext uri="{63B3BB69-23CF-44E3-9099-C40C66FF867C}">
                  <a14:compatExt spid="_x0000_s43073"/>
                </a:ext>
                <a:ext uri="{FF2B5EF4-FFF2-40B4-BE49-F238E27FC236}">
                  <a16:creationId xmlns:a16="http://schemas.microsoft.com/office/drawing/2014/main" id="{00000000-0008-0000-0100-00004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1C585E84-F5DA-4EAB-ABB8-53496624F0B7}"/>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3074" name="Check Box 66" hidden="1">
              <a:extLst>
                <a:ext uri="{63B3BB69-23CF-44E3-9099-C40C66FF867C}">
                  <a14:compatExt spid="_x0000_s43074"/>
                </a:ext>
                <a:ext uri="{FF2B5EF4-FFF2-40B4-BE49-F238E27FC236}">
                  <a16:creationId xmlns:a16="http://schemas.microsoft.com/office/drawing/2014/main" id="{00000000-0008-0000-0100-00004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3075" name="Check Box 67" hidden="1">
              <a:extLst>
                <a:ext uri="{63B3BB69-23CF-44E3-9099-C40C66FF867C}">
                  <a14:compatExt spid="_x0000_s43075"/>
                </a:ext>
                <a:ext uri="{FF2B5EF4-FFF2-40B4-BE49-F238E27FC236}">
                  <a16:creationId xmlns:a16="http://schemas.microsoft.com/office/drawing/2014/main" id="{00000000-0008-0000-0100-00004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3076" name="Check Box 68" hidden="1">
              <a:extLst>
                <a:ext uri="{63B3BB69-23CF-44E3-9099-C40C66FF867C}">
                  <a14:compatExt spid="_x0000_s43076"/>
                </a:ext>
                <a:ext uri="{FF2B5EF4-FFF2-40B4-BE49-F238E27FC236}">
                  <a16:creationId xmlns:a16="http://schemas.microsoft.com/office/drawing/2014/main" id="{00000000-0008-0000-0100-00004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3077" name="Check Box 69" hidden="1">
              <a:extLst>
                <a:ext uri="{63B3BB69-23CF-44E3-9099-C40C66FF867C}">
                  <a14:compatExt spid="_x0000_s43077"/>
                </a:ext>
                <a:ext uri="{FF2B5EF4-FFF2-40B4-BE49-F238E27FC236}">
                  <a16:creationId xmlns:a16="http://schemas.microsoft.com/office/drawing/2014/main" id="{00000000-0008-0000-0100-00004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219075</xdr:rowOff>
        </xdr:from>
        <xdr:to>
          <xdr:col>1</xdr:col>
          <xdr:colOff>361950</xdr:colOff>
          <xdr:row>20</xdr:row>
          <xdr:rowOff>19050</xdr:rowOff>
        </xdr:to>
        <xdr:sp macro="" textlink="">
          <xdr:nvSpPr>
            <xdr:cNvPr id="43078" name="Check Box 70" hidden="1">
              <a:extLst>
                <a:ext uri="{63B3BB69-23CF-44E3-9099-C40C66FF867C}">
                  <a14:compatExt spid="_x0000_s43078"/>
                </a:ext>
                <a:ext uri="{FF2B5EF4-FFF2-40B4-BE49-F238E27FC236}">
                  <a16:creationId xmlns:a16="http://schemas.microsoft.com/office/drawing/2014/main" id="{00000000-0008-0000-0100-00004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28575</xdr:rowOff>
        </xdr:to>
        <xdr:sp macro="" textlink="">
          <xdr:nvSpPr>
            <xdr:cNvPr id="43079" name="Check Box 71" hidden="1">
              <a:extLst>
                <a:ext uri="{63B3BB69-23CF-44E3-9099-C40C66FF867C}">
                  <a14:compatExt spid="_x0000_s43079"/>
                </a:ext>
                <a:ext uri="{FF2B5EF4-FFF2-40B4-BE49-F238E27FC236}">
                  <a16:creationId xmlns:a16="http://schemas.microsoft.com/office/drawing/2014/main" id="{00000000-0008-0000-0100-00004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28575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238125</xdr:rowOff>
        </xdr:from>
        <xdr:to>
          <xdr:col>1</xdr:col>
          <xdr:colOff>38100</xdr:colOff>
          <xdr:row>6</xdr:row>
          <xdr:rowOff>47625</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3825" y="10508375"/>
              <a:ext cx="1027061" cy="257870"/>
              <a:chOff x="123811" y="10567919"/>
              <a:chExt cx="1032627" cy="294858"/>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11" y="10567919"/>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64" y="10577356"/>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3817" y="1915789"/>
          <a:ext cx="115393" cy="27340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257175</xdr:rowOff>
        </xdr:from>
        <xdr:to>
          <xdr:col>9</xdr:col>
          <xdr:colOff>323850</xdr:colOff>
          <xdr:row>6</xdr:row>
          <xdr:rowOff>28575</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xdr:row>
          <xdr:rowOff>209550</xdr:rowOff>
        </xdr:from>
        <xdr:to>
          <xdr:col>10</xdr:col>
          <xdr:colOff>85725</xdr:colOff>
          <xdr:row>7</xdr:row>
          <xdr:rowOff>47625</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36</xdr:row>
          <xdr:rowOff>209550</xdr:rowOff>
        </xdr:from>
        <xdr:to>
          <xdr:col>2</xdr:col>
          <xdr:colOff>314325</xdr:colOff>
          <xdr:row>38</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219075</xdr:rowOff>
        </xdr:from>
        <xdr:to>
          <xdr:col>2</xdr:col>
          <xdr:colOff>314325</xdr:colOff>
          <xdr:row>41</xdr:row>
          <xdr:rowOff>28575</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37</xdr:row>
          <xdr:rowOff>219075</xdr:rowOff>
        </xdr:from>
        <xdr:to>
          <xdr:col>3</xdr:col>
          <xdr:colOff>276225</xdr:colOff>
          <xdr:row>39</xdr:row>
          <xdr:rowOff>28575</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38</xdr:row>
          <xdr:rowOff>219075</xdr:rowOff>
        </xdr:from>
        <xdr:to>
          <xdr:col>3</xdr:col>
          <xdr:colOff>285750</xdr:colOff>
          <xdr:row>40</xdr:row>
          <xdr:rowOff>28575</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85725</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200025</xdr:rowOff>
        </xdr:from>
        <xdr:to>
          <xdr:col>2</xdr:col>
          <xdr:colOff>85725</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85725</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85725</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85725</xdr:colOff>
          <xdr:row>10</xdr:row>
          <xdr:rowOff>28575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11</xdr:row>
          <xdr:rowOff>219075</xdr:rowOff>
        </xdr:from>
        <xdr:to>
          <xdr:col>10</xdr:col>
          <xdr:colOff>104775</xdr:colOff>
          <xdr:row>13</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841614" y="5837904"/>
          <a:ext cx="87318" cy="136559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219075</xdr:rowOff>
        </xdr:from>
        <xdr:to>
          <xdr:col>9</xdr:col>
          <xdr:colOff>323850</xdr:colOff>
          <xdr:row>22</xdr:row>
          <xdr:rowOff>28575</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219075</xdr:rowOff>
        </xdr:from>
        <xdr:to>
          <xdr:col>9</xdr:col>
          <xdr:colOff>323850</xdr:colOff>
          <xdr:row>23</xdr:row>
          <xdr:rowOff>28575</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18</xdr:row>
          <xdr:rowOff>219075</xdr:rowOff>
        </xdr:from>
        <xdr:to>
          <xdr:col>10</xdr:col>
          <xdr:colOff>104775</xdr:colOff>
          <xdr:row>20</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200025</xdr:rowOff>
        </xdr:from>
        <xdr:to>
          <xdr:col>2</xdr:col>
          <xdr:colOff>85725</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85725</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219075</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21</xdr:row>
          <xdr:rowOff>219075</xdr:rowOff>
        </xdr:from>
        <xdr:to>
          <xdr:col>1</xdr:col>
          <xdr:colOff>361950</xdr:colOff>
          <xdr:row>23</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22</xdr:row>
          <xdr:rowOff>219075</xdr:rowOff>
        </xdr:from>
        <xdr:to>
          <xdr:col>1</xdr:col>
          <xdr:colOff>361950</xdr:colOff>
          <xdr:row>24</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23</xdr:row>
          <xdr:rowOff>219075</xdr:rowOff>
        </xdr:from>
        <xdr:to>
          <xdr:col>1</xdr:col>
          <xdr:colOff>361950</xdr:colOff>
          <xdr:row>25</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24</xdr:row>
          <xdr:rowOff>219075</xdr:rowOff>
        </xdr:from>
        <xdr:to>
          <xdr:col>1</xdr:col>
          <xdr:colOff>361950</xdr:colOff>
          <xdr:row>26</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219075</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26</xdr:row>
          <xdr:rowOff>219075</xdr:rowOff>
        </xdr:from>
        <xdr:to>
          <xdr:col>1</xdr:col>
          <xdr:colOff>361950</xdr:colOff>
          <xdr:row>28</xdr:row>
          <xdr:rowOff>19050</xdr:rowOff>
        </xdr:to>
        <xdr:sp macro="" textlink="">
          <xdr:nvSpPr>
            <xdr:cNvPr id="44086" name="Check Box 54" hidden="1">
              <a:extLst>
                <a:ext uri="{63B3BB69-23CF-44E3-9099-C40C66FF867C}">
                  <a14:compatExt spid="_x0000_s44086"/>
                </a:ext>
                <a:ext uri="{FF2B5EF4-FFF2-40B4-BE49-F238E27FC236}">
                  <a16:creationId xmlns:a16="http://schemas.microsoft.com/office/drawing/2014/main" id="{00000000-0008-0000-0200-00003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85725</xdr:colOff>
          <xdr:row>20</xdr:row>
          <xdr:rowOff>38100</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02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02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4091" name="Check Box 59" hidden="1">
              <a:extLst>
                <a:ext uri="{63B3BB69-23CF-44E3-9099-C40C66FF867C}">
                  <a14:compatExt spid="_x0000_s44091"/>
                </a:ext>
                <a:ext uri="{FF2B5EF4-FFF2-40B4-BE49-F238E27FC236}">
                  <a16:creationId xmlns:a16="http://schemas.microsoft.com/office/drawing/2014/main" id="{00000000-0008-0000-0200-00003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4092" name="Check Box 60" hidden="1">
              <a:extLst>
                <a:ext uri="{63B3BB69-23CF-44E3-9099-C40C66FF867C}">
                  <a14:compatExt spid="_x0000_s44092"/>
                </a:ext>
                <a:ext uri="{FF2B5EF4-FFF2-40B4-BE49-F238E27FC236}">
                  <a16:creationId xmlns:a16="http://schemas.microsoft.com/office/drawing/2014/main" id="{00000000-0008-0000-0200-00003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85725</xdr:colOff>
          <xdr:row>9</xdr:row>
          <xdr:rowOff>28575</xdr:rowOff>
        </xdr:to>
        <xdr:sp macro="" textlink="">
          <xdr:nvSpPr>
            <xdr:cNvPr id="44099" name="Check Box 67" hidden="1">
              <a:extLst>
                <a:ext uri="{63B3BB69-23CF-44E3-9099-C40C66FF867C}">
                  <a14:compatExt spid="_x0000_s44099"/>
                </a:ext>
                <a:ext uri="{FF2B5EF4-FFF2-40B4-BE49-F238E27FC236}">
                  <a16:creationId xmlns:a16="http://schemas.microsoft.com/office/drawing/2014/main" id="{00000000-0008-0000-0200-00004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4101" name="Check Box 69" hidden="1">
              <a:extLst>
                <a:ext uri="{63B3BB69-23CF-44E3-9099-C40C66FF867C}">
                  <a14:compatExt spid="_x0000_s44101"/>
                </a:ext>
                <a:ext uri="{FF2B5EF4-FFF2-40B4-BE49-F238E27FC236}">
                  <a16:creationId xmlns:a16="http://schemas.microsoft.com/office/drawing/2014/main" id="{00000000-0008-0000-0200-00004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20484</xdr:colOff>
      <xdr:row>0</xdr:row>
      <xdr:rowOff>13657</xdr:rowOff>
    </xdr:from>
    <xdr:to>
      <xdr:col>16</xdr:col>
      <xdr:colOff>20484</xdr:colOff>
      <xdr:row>111</xdr:row>
      <xdr:rowOff>199986</xdr:rowOff>
    </xdr:to>
    <xdr:sp macro="" textlink="">
      <xdr:nvSpPr>
        <xdr:cNvPr id="2" name="テキスト ボックス 1">
          <a:extLst>
            <a:ext uri="{FF2B5EF4-FFF2-40B4-BE49-F238E27FC236}">
              <a16:creationId xmlns:a16="http://schemas.microsoft.com/office/drawing/2014/main" id="{EDA7DD4A-5720-43AF-92CE-8507947B49C4}"/>
            </a:ext>
          </a:extLst>
        </xdr:cNvPr>
        <xdr:cNvSpPr txBox="1"/>
      </xdr:nvSpPr>
      <xdr:spPr>
        <a:xfrm>
          <a:off x="20484" y="13657"/>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7932</xdr:rowOff>
    </xdr:from>
    <xdr:to>
      <xdr:col>6</xdr:col>
      <xdr:colOff>198438</xdr:colOff>
      <xdr:row>109</xdr:row>
      <xdr:rowOff>119057</xdr:rowOff>
    </xdr:to>
    <xdr:sp macro="" textlink="">
      <xdr:nvSpPr>
        <xdr:cNvPr id="2" name="テキスト ボックス 1">
          <a:extLst>
            <a:ext uri="{FF2B5EF4-FFF2-40B4-BE49-F238E27FC236}">
              <a16:creationId xmlns:a16="http://schemas.microsoft.com/office/drawing/2014/main" id="{16542AA7-70E0-4001-A5F2-7256EEA4A966}"/>
            </a:ext>
          </a:extLst>
        </xdr:cNvPr>
        <xdr:cNvSpPr txBox="1"/>
      </xdr:nvSpPr>
      <xdr:spPr>
        <a:xfrm>
          <a:off x="0" y="7932"/>
          <a:ext cx="11009313" cy="2638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12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12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1200-00000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1200-00000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1200-00000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103</xdr:row>
          <xdr:rowOff>38100</xdr:rowOff>
        </xdr:from>
        <xdr:to>
          <xdr:col>6</xdr:col>
          <xdr:colOff>314325</xdr:colOff>
          <xdr:row>104</xdr:row>
          <xdr:rowOff>228600</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1200-00000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1200-00000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104</xdr:row>
          <xdr:rowOff>228600</xdr:rowOff>
        </xdr:from>
        <xdr:to>
          <xdr:col>4</xdr:col>
          <xdr:colOff>352425</xdr:colOff>
          <xdr:row>106</xdr:row>
          <xdr:rowOff>0</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1200-00000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219075</xdr:rowOff>
        </xdr:from>
        <xdr:to>
          <xdr:col>5</xdr:col>
          <xdr:colOff>304800</xdr:colOff>
          <xdr:row>105</xdr:row>
          <xdr:rowOff>219075</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1200-00000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219075</xdr:rowOff>
        </xdr:from>
        <xdr:to>
          <xdr:col>6</xdr:col>
          <xdr:colOff>314325</xdr:colOff>
          <xdr:row>105</xdr:row>
          <xdr:rowOff>219075</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1200-00000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109</xdr:row>
          <xdr:rowOff>57150</xdr:rowOff>
        </xdr:from>
        <xdr:to>
          <xdr:col>3</xdr:col>
          <xdr:colOff>209550</xdr:colOff>
          <xdr:row>110</xdr:row>
          <xdr:rowOff>228600</xdr:rowOff>
        </xdr:to>
        <xdr:sp macro="" textlink="">
          <xdr:nvSpPr>
            <xdr:cNvPr id="60427" name="Check Box 11" hidden="1">
              <a:extLst>
                <a:ext uri="{63B3BB69-23CF-44E3-9099-C40C66FF867C}">
                  <a14:compatExt spid="_x0000_s60427"/>
                </a:ext>
                <a:ext uri="{FF2B5EF4-FFF2-40B4-BE49-F238E27FC236}">
                  <a16:creationId xmlns:a16="http://schemas.microsoft.com/office/drawing/2014/main" id="{00000000-0008-0000-1200-00000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109</xdr:row>
          <xdr:rowOff>57150</xdr:rowOff>
        </xdr:from>
        <xdr:to>
          <xdr:col>3</xdr:col>
          <xdr:colOff>904875</xdr:colOff>
          <xdr:row>110</xdr:row>
          <xdr:rowOff>219075</xdr:rowOff>
        </xdr:to>
        <xdr:sp macro="" textlink="">
          <xdr:nvSpPr>
            <xdr:cNvPr id="60428" name="Check Box 12" hidden="1">
              <a:extLst>
                <a:ext uri="{63B3BB69-23CF-44E3-9099-C40C66FF867C}">
                  <a14:compatExt spid="_x0000_s60428"/>
                </a:ext>
                <a:ext uri="{FF2B5EF4-FFF2-40B4-BE49-F238E27FC236}">
                  <a16:creationId xmlns:a16="http://schemas.microsoft.com/office/drawing/2014/main" id="{00000000-0008-0000-1200-00000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60429" name="Check Box 13" hidden="1">
              <a:extLst>
                <a:ext uri="{63B3BB69-23CF-44E3-9099-C40C66FF867C}">
                  <a14:compatExt spid="_x0000_s60429"/>
                </a:ext>
                <a:ext uri="{FF2B5EF4-FFF2-40B4-BE49-F238E27FC236}">
                  <a16:creationId xmlns:a16="http://schemas.microsoft.com/office/drawing/2014/main" id="{00000000-0008-0000-1200-00000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109</xdr:row>
          <xdr:rowOff>38100</xdr:rowOff>
        </xdr:from>
        <xdr:to>
          <xdr:col>5</xdr:col>
          <xdr:colOff>209550</xdr:colOff>
          <xdr:row>110</xdr:row>
          <xdr:rowOff>209550</xdr:rowOff>
        </xdr:to>
        <xdr:sp macro="" textlink="">
          <xdr:nvSpPr>
            <xdr:cNvPr id="60430" name="Check Box 14" hidden="1">
              <a:extLst>
                <a:ext uri="{63B3BB69-23CF-44E3-9099-C40C66FF867C}">
                  <a14:compatExt spid="_x0000_s60430"/>
                </a:ext>
                <a:ext uri="{FF2B5EF4-FFF2-40B4-BE49-F238E27FC236}">
                  <a16:creationId xmlns:a16="http://schemas.microsoft.com/office/drawing/2014/main" id="{00000000-0008-0000-1200-00000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 Id="rId1" Type="http://schemas.openxmlformats.org/officeDocument/2006/relationships/externalLinkPath" Target="file:///\\s582019\public\&#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sheetData sheetId="1"/>
      <sheetData sheetId="2"/>
      <sheetData sheetId="3"/>
      <sheetData sheetId="4"/>
      <sheetData sheetId="5"/>
      <sheetData sheetId="6"/>
      <sheetData sheetId="7">
        <row r="17">
          <cell r="V17" t="str">
            <v>スタッフ人件費</v>
          </cell>
          <cell r="X17" t="str">
            <v>製作発表に係る経費</v>
          </cell>
        </row>
        <row r="18">
          <cell r="V18" t="str">
            <v>キャスト人件費</v>
          </cell>
          <cell r="X18" t="str">
            <v>航空・列車運賃の特別料金</v>
          </cell>
        </row>
      </sheetData>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5"/>
  <sheetViews>
    <sheetView view="pageBreakPreview" zoomScale="90" zoomScaleNormal="100" zoomScaleSheetLayoutView="90" zoomScalePageLayoutView="70" workbookViewId="0">
      <selection activeCell="Q12" sqref="Q12"/>
    </sheetView>
  </sheetViews>
  <sheetFormatPr defaultColWidth="9" defaultRowHeight="18.75"/>
  <cols>
    <col min="1" max="2" width="4.875" style="75" customWidth="1"/>
    <col min="3" max="3" width="4.25" style="75" customWidth="1"/>
    <col min="4" max="4" width="16.25" style="75" customWidth="1"/>
    <col min="5" max="5" width="7.5" style="75" customWidth="1"/>
    <col min="6" max="7" width="6.875" style="75" customWidth="1"/>
    <col min="8" max="8" width="1.75" style="75" customWidth="1"/>
    <col min="9" max="9" width="2.625" style="75" customWidth="1"/>
    <col min="10" max="10" width="4.375" style="75" customWidth="1"/>
    <col min="11" max="11" width="4.875" style="75" customWidth="1"/>
    <col min="12" max="12" width="8.625" style="75" customWidth="1"/>
    <col min="13" max="13" width="16.75" style="75" customWidth="1"/>
    <col min="14" max="14" width="19.5" style="75" customWidth="1"/>
    <col min="15" max="15" width="12.375" style="75" hidden="1" customWidth="1"/>
    <col min="16" max="16" width="102.125" style="75" hidden="1" customWidth="1"/>
    <col min="17" max="16384" width="9" style="75"/>
  </cols>
  <sheetData>
    <row r="1" spans="1:17" ht="25.5" customHeight="1">
      <c r="A1" s="830" t="s">
        <v>701</v>
      </c>
      <c r="B1" s="830"/>
      <c r="C1" s="830"/>
      <c r="D1" s="830"/>
      <c r="E1" s="830"/>
      <c r="F1" s="830"/>
      <c r="G1" s="830"/>
      <c r="H1" s="830"/>
      <c r="I1" s="830"/>
      <c r="J1" s="830"/>
      <c r="K1" s="830"/>
      <c r="L1" s="830"/>
      <c r="M1" s="830"/>
      <c r="N1" s="830"/>
      <c r="O1" s="74"/>
      <c r="P1" s="831"/>
      <c r="Q1" s="831"/>
    </row>
    <row r="2" spans="1:17" ht="19.5" customHeight="1">
      <c r="A2" s="832" t="s">
        <v>271</v>
      </c>
      <c r="B2" s="832"/>
      <c r="C2" s="833" t="e">
        <f>IF(#REF!=#REF!,#REF!,IF(#REF!=#REF!,#REF!,IF(#REF!=#REF!,#REF!,IF(#REF!=#REF!,#REF!,""))))</f>
        <v>#REF!</v>
      </c>
      <c r="D2" s="833"/>
      <c r="E2" s="833"/>
      <c r="F2" s="833"/>
      <c r="G2" s="833"/>
      <c r="H2" s="833"/>
      <c r="I2" s="833"/>
      <c r="J2" s="833"/>
      <c r="K2" s="833"/>
      <c r="L2" s="833"/>
      <c r="M2" s="833"/>
      <c r="N2" s="833"/>
      <c r="O2" s="76"/>
      <c r="P2" s="834"/>
      <c r="Q2" s="834"/>
    </row>
    <row r="3" spans="1:17" ht="19.5" customHeight="1">
      <c r="A3" s="832" t="s">
        <v>272</v>
      </c>
      <c r="B3" s="832"/>
      <c r="C3" s="833" t="e">
        <f>IF(#REF!=#REF!,#REF!,IF(#REF!=#REF!,#REF!,IF(#REF!=#REF!,#REF!,IF(#REF!=#REF!,#REF!,""))))</f>
        <v>#REF!</v>
      </c>
      <c r="D3" s="833"/>
      <c r="E3" s="833"/>
      <c r="F3" s="833"/>
      <c r="G3" s="833"/>
      <c r="H3" s="833"/>
      <c r="I3" s="833"/>
      <c r="J3" s="833"/>
      <c r="K3" s="833"/>
      <c r="L3" s="833"/>
      <c r="M3" s="833"/>
      <c r="N3" s="833"/>
      <c r="O3" s="76"/>
      <c r="P3" s="834"/>
      <c r="Q3" s="834"/>
    </row>
    <row r="4" spans="1:17" ht="7.5" customHeight="1">
      <c r="A4" s="77"/>
      <c r="B4" s="77"/>
      <c r="C4" s="77"/>
      <c r="D4" s="77"/>
      <c r="E4" s="77"/>
      <c r="F4" s="77"/>
      <c r="G4" s="77"/>
      <c r="H4" s="77"/>
      <c r="I4" s="77"/>
      <c r="J4" s="77"/>
      <c r="K4" s="77"/>
      <c r="L4" s="77"/>
      <c r="M4" s="77"/>
      <c r="N4" s="77"/>
      <c r="O4" s="77"/>
      <c r="P4" s="78"/>
    </row>
    <row r="5" spans="1:17" ht="21.75" customHeight="1">
      <c r="A5" s="79" t="s">
        <v>273</v>
      </c>
      <c r="B5" s="80"/>
      <c r="C5" s="80"/>
      <c r="D5" s="80"/>
      <c r="E5" s="80"/>
      <c r="F5" s="80"/>
      <c r="G5" s="80"/>
      <c r="H5" s="81"/>
      <c r="I5" s="82" t="s">
        <v>274</v>
      </c>
      <c r="J5" s="83"/>
      <c r="K5" s="83"/>
      <c r="L5" s="83"/>
      <c r="M5" s="83"/>
      <c r="N5" s="84"/>
      <c r="O5" s="85" t="s">
        <v>275</v>
      </c>
      <c r="P5" s="86" t="s">
        <v>276</v>
      </c>
    </row>
    <row r="6" spans="1:17" ht="18.75" customHeight="1">
      <c r="A6" s="87"/>
      <c r="B6" s="88" t="s">
        <v>277</v>
      </c>
      <c r="C6" s="88"/>
      <c r="D6" s="88"/>
      <c r="E6" s="88"/>
      <c r="F6" s="88"/>
      <c r="G6" s="88"/>
      <c r="H6" s="89"/>
      <c r="I6" s="90"/>
      <c r="J6" s="91" t="s">
        <v>278</v>
      </c>
      <c r="K6" s="91"/>
      <c r="L6" s="91"/>
      <c r="M6" s="91"/>
      <c r="N6" s="92"/>
      <c r="O6" s="75" t="s">
        <v>279</v>
      </c>
      <c r="P6" s="86" t="s">
        <v>280</v>
      </c>
    </row>
    <row r="7" spans="1:17" ht="18.75" customHeight="1">
      <c r="A7" s="90"/>
      <c r="B7" s="88" t="s">
        <v>281</v>
      </c>
      <c r="C7" s="91"/>
      <c r="D7" s="91"/>
      <c r="E7" s="91"/>
      <c r="F7" s="91"/>
      <c r="G7" s="91"/>
      <c r="H7" s="92"/>
      <c r="I7" s="90"/>
      <c r="J7" s="91"/>
      <c r="K7" s="91" t="s">
        <v>282</v>
      </c>
      <c r="L7" s="91"/>
      <c r="M7" s="91"/>
      <c r="N7" s="92"/>
      <c r="O7" s="75" t="s">
        <v>283</v>
      </c>
      <c r="P7" s="86" t="s">
        <v>284</v>
      </c>
    </row>
    <row r="8" spans="1:17" ht="18.75" customHeight="1">
      <c r="A8" s="90"/>
      <c r="B8" s="93" t="s">
        <v>285</v>
      </c>
      <c r="C8" s="94"/>
      <c r="D8" s="94"/>
      <c r="E8" s="94"/>
      <c r="F8" s="94"/>
      <c r="G8" s="94"/>
      <c r="H8" s="95"/>
      <c r="I8" s="96"/>
      <c r="J8" s="91"/>
      <c r="K8" s="93"/>
      <c r="L8" s="97" t="s">
        <v>706</v>
      </c>
      <c r="M8" s="97"/>
      <c r="N8" s="98"/>
      <c r="O8" s="75" t="s">
        <v>286</v>
      </c>
      <c r="P8" s="86" t="s">
        <v>287</v>
      </c>
    </row>
    <row r="9" spans="1:17" ht="18.75" customHeight="1">
      <c r="A9" s="90"/>
      <c r="B9" s="91"/>
      <c r="C9" s="107" t="s">
        <v>290</v>
      </c>
      <c r="D9" s="107"/>
      <c r="E9" s="107"/>
      <c r="F9" s="94"/>
      <c r="G9" s="94"/>
      <c r="H9" s="95"/>
      <c r="I9" s="96"/>
      <c r="J9" s="91"/>
      <c r="K9" s="93"/>
      <c r="L9" s="97" t="s">
        <v>707</v>
      </c>
      <c r="M9" s="97"/>
      <c r="N9" s="98"/>
      <c r="P9" s="86"/>
    </row>
    <row r="10" spans="1:17" ht="18.75" customHeight="1">
      <c r="A10" s="90"/>
      <c r="B10" s="91"/>
      <c r="C10" s="107" t="s">
        <v>294</v>
      </c>
      <c r="D10" s="107"/>
      <c r="E10" s="107"/>
      <c r="F10" s="94"/>
      <c r="G10" s="94"/>
      <c r="H10" s="95"/>
      <c r="I10" s="96"/>
      <c r="J10" s="91"/>
      <c r="K10" s="93"/>
      <c r="L10" s="97" t="s">
        <v>708</v>
      </c>
      <c r="M10" s="97"/>
      <c r="N10" s="98"/>
      <c r="P10" s="86"/>
    </row>
    <row r="11" spans="1:17" ht="18.75" customHeight="1">
      <c r="A11" s="90"/>
      <c r="B11" s="91"/>
      <c r="C11" s="107" t="s">
        <v>370</v>
      </c>
      <c r="D11" s="107"/>
      <c r="E11" s="107"/>
      <c r="F11" s="94"/>
      <c r="G11" s="94"/>
      <c r="H11" s="95"/>
      <c r="I11" s="96"/>
      <c r="J11" s="91"/>
      <c r="K11" s="93"/>
      <c r="L11" s="97" t="s">
        <v>709</v>
      </c>
      <c r="M11" s="97"/>
      <c r="N11" s="98"/>
      <c r="P11" s="86"/>
    </row>
    <row r="12" spans="1:17" ht="18.75" customHeight="1">
      <c r="A12" s="90"/>
      <c r="B12" s="91"/>
      <c r="C12" s="107" t="s">
        <v>371</v>
      </c>
      <c r="D12" s="107"/>
      <c r="E12" s="107"/>
      <c r="F12" s="100"/>
      <c r="G12" s="100"/>
      <c r="H12" s="101"/>
      <c r="I12" s="90"/>
      <c r="J12" s="91"/>
      <c r="K12" s="93"/>
      <c r="L12" s="742" t="s">
        <v>710</v>
      </c>
      <c r="M12" s="135"/>
      <c r="N12" s="738"/>
      <c r="O12" s="75" t="s">
        <v>288</v>
      </c>
      <c r="P12" s="86" t="s">
        <v>289</v>
      </c>
    </row>
    <row r="13" spans="1:17" ht="18.75" customHeight="1">
      <c r="A13" s="90"/>
      <c r="B13" s="91"/>
      <c r="C13" s="107" t="s">
        <v>300</v>
      </c>
      <c r="D13" s="107"/>
      <c r="E13" s="107"/>
      <c r="F13" s="100"/>
      <c r="G13" s="100"/>
      <c r="H13" s="101"/>
      <c r="I13" s="90"/>
      <c r="J13" s="91"/>
      <c r="K13" s="91" t="s">
        <v>291</v>
      </c>
      <c r="L13" s="91"/>
      <c r="M13" s="102"/>
      <c r="N13" s="103"/>
      <c r="O13" s="75" t="s">
        <v>292</v>
      </c>
      <c r="P13" s="86" t="s">
        <v>293</v>
      </c>
    </row>
    <row r="14" spans="1:17" ht="18.75" customHeight="1">
      <c r="A14" s="90"/>
      <c r="B14" s="91"/>
      <c r="C14" s="107" t="s">
        <v>303</v>
      </c>
      <c r="D14" s="107"/>
      <c r="E14" s="91"/>
      <c r="F14" s="100"/>
      <c r="G14" s="100"/>
      <c r="H14" s="101"/>
      <c r="I14" s="90"/>
      <c r="K14" s="91"/>
      <c r="L14" s="828" t="s">
        <v>702</v>
      </c>
      <c r="M14" s="828"/>
      <c r="N14" s="829"/>
      <c r="O14" s="75" t="s">
        <v>295</v>
      </c>
      <c r="P14" s="86" t="s">
        <v>296</v>
      </c>
    </row>
    <row r="15" spans="1:17" ht="18.75" customHeight="1">
      <c r="A15" s="90"/>
      <c r="B15" s="91"/>
      <c r="C15" s="107" t="s">
        <v>309</v>
      </c>
      <c r="D15" s="107"/>
      <c r="E15" s="107"/>
      <c r="F15" s="100"/>
      <c r="G15" s="100"/>
      <c r="H15" s="101"/>
      <c r="I15" s="90"/>
      <c r="K15" s="91"/>
      <c r="L15" s="828" t="s">
        <v>297</v>
      </c>
      <c r="M15" s="828"/>
      <c r="N15" s="829"/>
      <c r="O15" s="75" t="s">
        <v>298</v>
      </c>
      <c r="P15" s="86" t="s">
        <v>299</v>
      </c>
    </row>
    <row r="16" spans="1:17" ht="18.75" customHeight="1">
      <c r="A16" s="90"/>
      <c r="B16" s="91"/>
      <c r="C16" s="107" t="s">
        <v>306</v>
      </c>
      <c r="D16" s="107"/>
      <c r="E16" s="107"/>
      <c r="F16" s="100"/>
      <c r="G16" s="100"/>
      <c r="H16" s="101"/>
      <c r="I16" s="90"/>
      <c r="K16" s="91"/>
      <c r="L16" s="828" t="s">
        <v>301</v>
      </c>
      <c r="M16" s="828"/>
      <c r="N16" s="829"/>
      <c r="O16" s="91"/>
      <c r="P16" s="86" t="s">
        <v>302</v>
      </c>
    </row>
    <row r="17" spans="1:19" ht="18.75" customHeight="1">
      <c r="A17" s="90"/>
      <c r="B17" s="91"/>
      <c r="C17" s="107" t="s">
        <v>312</v>
      </c>
      <c r="D17" s="107"/>
      <c r="E17" s="107"/>
      <c r="F17" s="100"/>
      <c r="G17" s="100"/>
      <c r="H17" s="101"/>
      <c r="I17" s="90"/>
      <c r="K17" s="91"/>
      <c r="L17" s="828" t="s">
        <v>304</v>
      </c>
      <c r="M17" s="828"/>
      <c r="N17" s="829"/>
      <c r="O17" s="91"/>
      <c r="P17" s="86" t="s">
        <v>305</v>
      </c>
    </row>
    <row r="18" spans="1:19" ht="18.75" customHeight="1">
      <c r="A18" s="90"/>
      <c r="B18" s="91"/>
      <c r="C18" s="107" t="s">
        <v>315</v>
      </c>
      <c r="D18" s="107"/>
      <c r="E18" s="107"/>
      <c r="F18" s="100"/>
      <c r="G18" s="100"/>
      <c r="H18" s="101"/>
      <c r="I18" s="90"/>
      <c r="K18" s="91"/>
      <c r="L18" s="828" t="s">
        <v>307</v>
      </c>
      <c r="M18" s="828"/>
      <c r="N18" s="829"/>
      <c r="O18" s="91"/>
      <c r="P18" s="86" t="s">
        <v>308</v>
      </c>
    </row>
    <row r="19" spans="1:19" ht="18.75" customHeight="1">
      <c r="A19" s="90"/>
      <c r="B19" s="91"/>
      <c r="C19" s="107" t="s">
        <v>563</v>
      </c>
      <c r="D19" s="107"/>
      <c r="E19" s="107"/>
      <c r="F19" s="100"/>
      <c r="G19" s="100"/>
      <c r="H19" s="101"/>
      <c r="I19" s="90"/>
      <c r="J19" s="91"/>
      <c r="K19" s="91"/>
      <c r="L19" s="828" t="s">
        <v>310</v>
      </c>
      <c r="M19" s="828"/>
      <c r="N19" s="829"/>
      <c r="O19" s="104"/>
      <c r="P19" s="86" t="s">
        <v>311</v>
      </c>
      <c r="Q19" s="91"/>
      <c r="R19" s="91"/>
    </row>
    <row r="20" spans="1:19" ht="18.75" customHeight="1">
      <c r="A20" s="90"/>
      <c r="B20" s="91"/>
      <c r="C20" s="107" t="s">
        <v>717</v>
      </c>
      <c r="D20" s="107"/>
      <c r="E20" s="107"/>
      <c r="F20" s="100"/>
      <c r="G20" s="100"/>
      <c r="H20" s="101"/>
      <c r="I20" s="90"/>
      <c r="J20" s="91"/>
      <c r="K20" s="836" t="s">
        <v>313</v>
      </c>
      <c r="L20" s="836"/>
      <c r="M20" s="836"/>
      <c r="N20" s="837"/>
      <c r="O20" s="104"/>
      <c r="P20" s="86" t="s">
        <v>314</v>
      </c>
    </row>
    <row r="21" spans="1:19" ht="18.75" customHeight="1">
      <c r="A21" s="90"/>
      <c r="B21" s="91"/>
      <c r="C21" s="107" t="s">
        <v>716</v>
      </c>
      <c r="D21" s="107"/>
      <c r="E21" s="107"/>
      <c r="F21" s="100"/>
      <c r="G21" s="100"/>
      <c r="H21" s="101"/>
      <c r="I21" s="90"/>
      <c r="K21" s="836" t="s">
        <v>316</v>
      </c>
      <c r="L21" s="836"/>
      <c r="M21" s="836"/>
      <c r="N21" s="837"/>
      <c r="O21" s="105"/>
      <c r="P21" s="86" t="s">
        <v>317</v>
      </c>
    </row>
    <row r="22" spans="1:19" ht="18.75" customHeight="1">
      <c r="A22" s="90"/>
      <c r="B22" s="91"/>
      <c r="C22" s="742" t="s">
        <v>712</v>
      </c>
      <c r="D22" s="107"/>
      <c r="E22" s="107"/>
      <c r="F22" s="100"/>
      <c r="G22" s="100"/>
      <c r="H22" s="101"/>
      <c r="I22" s="90"/>
      <c r="J22" s="835" t="s">
        <v>319</v>
      </c>
      <c r="K22" s="835"/>
      <c r="L22" s="835"/>
      <c r="N22" s="106"/>
      <c r="O22" s="107"/>
      <c r="P22" s="86" t="s">
        <v>320</v>
      </c>
      <c r="Q22" s="105"/>
      <c r="R22" s="105"/>
      <c r="S22" s="105"/>
    </row>
    <row r="23" spans="1:19" ht="18.75" customHeight="1">
      <c r="A23" s="90"/>
      <c r="B23" s="91"/>
      <c r="C23" s="107" t="s">
        <v>318</v>
      </c>
      <c r="D23" s="107"/>
      <c r="E23" s="107"/>
      <c r="F23" s="100"/>
      <c r="G23" s="100"/>
      <c r="H23" s="108"/>
      <c r="I23" s="90"/>
      <c r="J23" s="835" t="s">
        <v>322</v>
      </c>
      <c r="K23" s="835"/>
      <c r="L23" s="835"/>
      <c r="M23" s="91"/>
      <c r="N23" s="92"/>
      <c r="O23" s="107"/>
      <c r="P23" s="86" t="s">
        <v>323</v>
      </c>
    </row>
    <row r="24" spans="1:19" ht="18.75" customHeight="1">
      <c r="A24" s="90"/>
      <c r="B24" s="91"/>
      <c r="C24" s="107" t="s">
        <v>321</v>
      </c>
      <c r="D24" s="107"/>
      <c r="E24" s="104"/>
      <c r="F24" s="100"/>
      <c r="G24" s="100"/>
      <c r="H24" s="108"/>
      <c r="I24" s="90"/>
      <c r="J24" s="91"/>
      <c r="K24" s="107" t="s">
        <v>325</v>
      </c>
      <c r="L24" s="104"/>
      <c r="M24" s="104"/>
      <c r="N24" s="95"/>
      <c r="O24" s="107"/>
      <c r="P24" s="86" t="s">
        <v>326</v>
      </c>
    </row>
    <row r="25" spans="1:19" ht="18.75" customHeight="1">
      <c r="A25" s="90"/>
      <c r="B25" s="91"/>
      <c r="C25" s="107" t="s">
        <v>324</v>
      </c>
      <c r="D25" s="107"/>
      <c r="E25" s="104"/>
      <c r="F25" s="99"/>
      <c r="G25" s="99"/>
      <c r="H25" s="108"/>
      <c r="I25" s="90"/>
      <c r="J25" s="91"/>
      <c r="K25" s="91"/>
      <c r="L25" s="838"/>
      <c r="M25" s="838"/>
      <c r="N25" s="109"/>
      <c r="O25" s="107"/>
      <c r="P25" s="86" t="s">
        <v>327</v>
      </c>
    </row>
    <row r="26" spans="1:19" ht="18.75" customHeight="1">
      <c r="A26" s="90"/>
      <c r="B26" s="91"/>
      <c r="C26" s="745" t="s">
        <v>718</v>
      </c>
      <c r="E26" s="107"/>
      <c r="F26" s="99"/>
      <c r="G26" s="99"/>
      <c r="H26" s="108"/>
      <c r="I26" s="90"/>
      <c r="J26" s="91"/>
      <c r="K26" s="91"/>
      <c r="L26" s="838"/>
      <c r="M26" s="838"/>
      <c r="N26" s="92"/>
      <c r="O26" s="107"/>
      <c r="P26" s="86" t="s">
        <v>328</v>
      </c>
    </row>
    <row r="27" spans="1:19" ht="18.75" hidden="1" customHeight="1">
      <c r="A27" s="90"/>
      <c r="F27" s="110"/>
      <c r="G27" s="110"/>
      <c r="H27" s="111"/>
      <c r="I27" s="90"/>
      <c r="J27" s="91"/>
      <c r="L27" s="838"/>
      <c r="M27" s="838"/>
      <c r="N27" s="106"/>
      <c r="O27" s="107"/>
      <c r="P27" s="86" t="s">
        <v>329</v>
      </c>
    </row>
    <row r="28" spans="1:19" ht="18.75" hidden="1" customHeight="1">
      <c r="A28" s="90"/>
      <c r="F28" s="110"/>
      <c r="G28" s="110"/>
      <c r="H28" s="111"/>
      <c r="I28" s="90"/>
      <c r="J28" s="91"/>
      <c r="K28" s="91"/>
      <c r="L28" s="838"/>
      <c r="M28" s="838"/>
      <c r="N28" s="109"/>
      <c r="O28" s="107"/>
      <c r="P28" s="86" t="s">
        <v>330</v>
      </c>
    </row>
    <row r="29" spans="1:19" ht="18.75" hidden="1" customHeight="1">
      <c r="A29" s="90"/>
      <c r="F29" s="110"/>
      <c r="G29" s="110"/>
      <c r="H29" s="111"/>
      <c r="I29" s="90"/>
      <c r="J29" s="91"/>
      <c r="K29" s="91"/>
      <c r="L29" s="838"/>
      <c r="M29" s="838"/>
      <c r="N29" s="92"/>
      <c r="O29" s="107"/>
      <c r="P29" s="86" t="s">
        <v>331</v>
      </c>
    </row>
    <row r="30" spans="1:19" ht="18.75" customHeight="1">
      <c r="A30" s="90"/>
      <c r="C30" s="745"/>
      <c r="F30" s="110"/>
      <c r="G30" s="110"/>
      <c r="H30" s="111"/>
      <c r="I30" s="90"/>
      <c r="J30" s="91"/>
      <c r="L30" s="838"/>
      <c r="M30" s="838"/>
      <c r="N30" s="106"/>
      <c r="O30" s="104"/>
      <c r="P30" s="86" t="s">
        <v>332</v>
      </c>
    </row>
    <row r="31" spans="1:19" ht="21.75" customHeight="1">
      <c r="A31" s="112"/>
      <c r="B31" s="113"/>
      <c r="C31" s="107"/>
      <c r="D31" s="107"/>
      <c r="E31" s="107"/>
      <c r="F31" s="161"/>
      <c r="G31" s="161"/>
      <c r="H31" s="114"/>
      <c r="I31" s="112"/>
      <c r="J31" s="113"/>
      <c r="K31" s="115"/>
      <c r="L31" s="116"/>
      <c r="M31" s="116"/>
      <c r="N31" s="117"/>
    </row>
    <row r="32" spans="1:19" ht="21.75" customHeight="1">
      <c r="A32" s="79" t="s">
        <v>333</v>
      </c>
      <c r="B32" s="118"/>
      <c r="C32" s="119"/>
      <c r="D32" s="119"/>
      <c r="E32" s="119"/>
      <c r="F32" s="119"/>
      <c r="G32" s="119"/>
      <c r="H32" s="119"/>
      <c r="I32" s="83"/>
      <c r="J32" s="852"/>
      <c r="K32" s="852"/>
      <c r="L32" s="852"/>
      <c r="M32" s="852"/>
      <c r="N32" s="120"/>
    </row>
    <row r="33" spans="1:18" ht="14.25" hidden="1" customHeight="1">
      <c r="A33" s="121"/>
      <c r="B33" s="853" t="s">
        <v>334</v>
      </c>
      <c r="C33" s="853"/>
      <c r="D33" s="853"/>
      <c r="E33" s="853"/>
      <c r="F33" s="853"/>
      <c r="G33" s="853"/>
      <c r="H33" s="853"/>
      <c r="I33" s="91"/>
      <c r="J33" s="91"/>
      <c r="K33" s="104"/>
      <c r="L33" s="104"/>
      <c r="M33" s="104"/>
      <c r="N33" s="95"/>
    </row>
    <row r="34" spans="1:18" ht="18.75" customHeight="1">
      <c r="A34" s="90"/>
      <c r="B34" s="91"/>
      <c r="C34" s="91"/>
      <c r="D34" s="122" t="s">
        <v>335</v>
      </c>
      <c r="E34" s="854"/>
      <c r="F34" s="855"/>
      <c r="G34" s="855"/>
      <c r="H34" s="855"/>
      <c r="I34" s="123" t="s">
        <v>336</v>
      </c>
      <c r="J34" s="854" t="s">
        <v>337</v>
      </c>
      <c r="K34" s="856"/>
      <c r="L34" s="854"/>
      <c r="M34" s="856"/>
      <c r="N34" s="106"/>
    </row>
    <row r="35" spans="1:18" ht="18.75" hidden="1" customHeight="1">
      <c r="A35" s="96"/>
      <c r="B35" s="91"/>
      <c r="C35" s="91"/>
      <c r="D35" s="122" t="s">
        <v>338</v>
      </c>
      <c r="E35" s="849" t="s">
        <v>339</v>
      </c>
      <c r="F35" s="850"/>
      <c r="G35" s="850"/>
      <c r="H35" s="850"/>
      <c r="I35" s="850"/>
      <c r="J35" s="850"/>
      <c r="K35" s="850"/>
      <c r="L35" s="850"/>
      <c r="M35" s="851"/>
      <c r="N35" s="106"/>
    </row>
    <row r="36" spans="1:18" ht="61.5" customHeight="1">
      <c r="A36" s="96"/>
      <c r="B36" s="91"/>
      <c r="C36" s="91"/>
      <c r="D36" s="124" t="s">
        <v>340</v>
      </c>
      <c r="E36" s="842"/>
      <c r="F36" s="843"/>
      <c r="G36" s="843"/>
      <c r="H36" s="843"/>
      <c r="I36" s="843"/>
      <c r="J36" s="843"/>
      <c r="K36" s="843"/>
      <c r="L36" s="843"/>
      <c r="M36" s="844"/>
      <c r="N36" s="106"/>
    </row>
    <row r="37" spans="1:18" ht="21" hidden="1" customHeight="1">
      <c r="A37" s="90"/>
      <c r="B37" s="91" t="s">
        <v>341</v>
      </c>
      <c r="C37" s="91"/>
      <c r="D37" s="122" t="s">
        <v>335</v>
      </c>
      <c r="E37" s="854"/>
      <c r="F37" s="855"/>
      <c r="G37" s="855"/>
      <c r="H37" s="855"/>
      <c r="I37" s="123" t="s">
        <v>336</v>
      </c>
      <c r="J37" s="854" t="s">
        <v>337</v>
      </c>
      <c r="K37" s="856"/>
      <c r="L37" s="854"/>
      <c r="M37" s="856"/>
      <c r="N37" s="106"/>
    </row>
    <row r="38" spans="1:18" ht="18.75" hidden="1" customHeight="1">
      <c r="A38" s="90"/>
      <c r="C38" s="91"/>
      <c r="D38" s="122" t="s">
        <v>338</v>
      </c>
      <c r="E38" s="849" t="s">
        <v>339</v>
      </c>
      <c r="F38" s="850"/>
      <c r="G38" s="850"/>
      <c r="H38" s="850"/>
      <c r="I38" s="850"/>
      <c r="J38" s="850"/>
      <c r="K38" s="850"/>
      <c r="L38" s="850"/>
      <c r="M38" s="851"/>
      <c r="N38" s="106"/>
      <c r="P38" s="125"/>
    </row>
    <row r="39" spans="1:18" ht="37.5" hidden="1" customHeight="1">
      <c r="A39" s="96"/>
      <c r="B39" s="91"/>
      <c r="C39" s="91"/>
      <c r="D39" s="124" t="s">
        <v>340</v>
      </c>
      <c r="E39" s="842"/>
      <c r="F39" s="843"/>
      <c r="G39" s="843"/>
      <c r="H39" s="843"/>
      <c r="I39" s="843"/>
      <c r="J39" s="843"/>
      <c r="K39" s="843"/>
      <c r="L39" s="843"/>
      <c r="M39" s="844"/>
      <c r="N39" s="106"/>
      <c r="P39" s="126"/>
    </row>
    <row r="40" spans="1:18" ht="9.75" customHeight="1">
      <c r="A40" s="90"/>
      <c r="B40" s="91"/>
      <c r="C40" s="91"/>
      <c r="D40" s="91"/>
      <c r="E40" s="91"/>
      <c r="F40" s="91"/>
      <c r="G40" s="91"/>
      <c r="H40" s="91"/>
      <c r="I40" s="91"/>
      <c r="J40" s="125"/>
      <c r="K40" s="126"/>
      <c r="L40" s="91"/>
      <c r="M40" s="91"/>
      <c r="N40" s="106"/>
      <c r="P40" s="126"/>
    </row>
    <row r="41" spans="1:18" ht="18.75" customHeight="1">
      <c r="A41" s="90"/>
      <c r="B41" s="91"/>
      <c r="C41" s="91" t="s">
        <v>342</v>
      </c>
      <c r="D41" s="127"/>
      <c r="E41" s="127"/>
      <c r="F41" s="127"/>
      <c r="G41" s="127"/>
      <c r="H41" s="127"/>
      <c r="I41" s="91"/>
      <c r="J41" s="125"/>
      <c r="K41" s="125"/>
      <c r="L41" s="91"/>
      <c r="M41" s="91"/>
      <c r="N41" s="106"/>
      <c r="O41" s="125"/>
      <c r="P41" s="126"/>
    </row>
    <row r="42" spans="1:18" ht="18.75" customHeight="1">
      <c r="A42" s="90"/>
      <c r="B42" s="107"/>
      <c r="C42" s="91" t="s">
        <v>343</v>
      </c>
      <c r="D42" s="91"/>
      <c r="E42" s="91"/>
      <c r="F42" s="91"/>
      <c r="G42" s="91"/>
      <c r="H42" s="91"/>
      <c r="I42" s="91"/>
      <c r="J42" s="91"/>
      <c r="K42" s="127"/>
      <c r="L42" s="127"/>
      <c r="M42" s="127"/>
      <c r="N42" s="92"/>
      <c r="O42" s="125"/>
      <c r="P42" s="128"/>
      <c r="Q42" s="91"/>
      <c r="R42" s="91"/>
    </row>
    <row r="43" spans="1:18" ht="18.75" customHeight="1">
      <c r="A43" s="90"/>
      <c r="B43" s="91"/>
      <c r="C43" s="91" t="s">
        <v>344</v>
      </c>
      <c r="D43" s="91"/>
      <c r="E43" s="91"/>
      <c r="F43" s="91"/>
      <c r="G43" s="91"/>
      <c r="I43" s="845" t="s">
        <v>345</v>
      </c>
      <c r="J43" s="845"/>
      <c r="K43" s="846"/>
      <c r="L43" s="846"/>
      <c r="M43" s="91"/>
      <c r="N43" s="92"/>
      <c r="O43" s="129"/>
    </row>
    <row r="44" spans="1:18" ht="18.75" customHeight="1">
      <c r="A44" s="90"/>
      <c r="B44" s="91"/>
      <c r="C44" s="91" t="s">
        <v>346</v>
      </c>
      <c r="H44" s="91"/>
      <c r="I44" s="91"/>
      <c r="J44" s="91"/>
      <c r="K44" s="91"/>
      <c r="L44" s="91"/>
      <c r="M44" s="110"/>
      <c r="N44" s="130"/>
      <c r="O44" s="125"/>
    </row>
    <row r="45" spans="1:18" ht="18.75" customHeight="1">
      <c r="A45" s="90"/>
      <c r="C45" s="91" t="s">
        <v>347</v>
      </c>
      <c r="D45" s="91"/>
      <c r="H45" s="91"/>
      <c r="I45" s="131"/>
      <c r="J45" s="91"/>
      <c r="M45" s="91"/>
      <c r="N45" s="92"/>
      <c r="O45" s="128"/>
    </row>
    <row r="46" spans="1:18" ht="6.75" customHeight="1">
      <c r="A46" s="112"/>
      <c r="B46" s="113"/>
      <c r="C46" s="132"/>
      <c r="D46" s="132"/>
      <c r="E46" s="132"/>
      <c r="F46" s="132"/>
      <c r="G46" s="132"/>
      <c r="H46" s="132"/>
      <c r="I46" s="113"/>
      <c r="J46" s="113"/>
      <c r="K46" s="113"/>
      <c r="L46" s="133"/>
      <c r="M46" s="133"/>
      <c r="N46" s="134"/>
      <c r="O46" s="97"/>
      <c r="P46" s="135"/>
    </row>
    <row r="47" spans="1:18" ht="21.75" customHeight="1">
      <c r="A47" s="82" t="s">
        <v>348</v>
      </c>
      <c r="B47" s="83"/>
      <c r="C47" s="136"/>
      <c r="D47" s="136"/>
      <c r="E47" s="136"/>
      <c r="F47" s="136"/>
      <c r="G47" s="136"/>
      <c r="H47" s="136"/>
      <c r="I47" s="83"/>
      <c r="J47" s="83"/>
      <c r="K47" s="83"/>
      <c r="L47" s="83"/>
      <c r="M47" s="83"/>
      <c r="N47" s="84"/>
      <c r="O47" s="97"/>
    </row>
    <row r="48" spans="1:18" ht="22.5" customHeight="1">
      <c r="A48" s="90"/>
      <c r="B48" s="91" t="s">
        <v>349</v>
      </c>
      <c r="C48" s="91"/>
      <c r="D48" s="91" t="s">
        <v>350</v>
      </c>
      <c r="E48" s="847"/>
      <c r="F48" s="847"/>
      <c r="G48" s="847"/>
      <c r="H48" s="847"/>
      <c r="I48" s="847"/>
      <c r="J48" s="847"/>
      <c r="K48" s="847"/>
      <c r="L48" s="847"/>
      <c r="M48" s="847"/>
      <c r="N48" s="848"/>
      <c r="O48" s="97"/>
    </row>
    <row r="49" spans="1:15" ht="22.5" customHeight="1">
      <c r="A49" s="90"/>
      <c r="B49" s="91"/>
      <c r="C49" s="107"/>
      <c r="D49" s="104" t="s">
        <v>351</v>
      </c>
      <c r="E49" s="847"/>
      <c r="F49" s="847"/>
      <c r="G49" s="847"/>
      <c r="H49" s="847"/>
      <c r="I49" s="847"/>
      <c r="J49" s="847"/>
      <c r="K49" s="847"/>
      <c r="L49" s="847"/>
      <c r="M49" s="847"/>
      <c r="N49" s="848"/>
      <c r="O49" s="135"/>
    </row>
    <row r="50" spans="1:15" ht="22.5" customHeight="1">
      <c r="A50" s="90"/>
      <c r="B50" s="91"/>
      <c r="C50" s="91"/>
      <c r="E50" s="847"/>
      <c r="F50" s="847"/>
      <c r="G50" s="847"/>
      <c r="H50" s="847"/>
      <c r="I50" s="847"/>
      <c r="J50" s="847"/>
      <c r="K50" s="847"/>
      <c r="L50" s="847"/>
      <c r="M50" s="847"/>
      <c r="N50" s="848"/>
      <c r="O50" s="97"/>
    </row>
    <row r="51" spans="1:15" ht="7.5" customHeight="1">
      <c r="A51" s="112"/>
      <c r="B51" s="113"/>
      <c r="C51" s="113"/>
      <c r="D51" s="113"/>
      <c r="E51" s="137"/>
      <c r="F51" s="137"/>
      <c r="G51" s="137"/>
      <c r="H51" s="137"/>
      <c r="I51" s="113"/>
      <c r="J51" s="113"/>
      <c r="K51" s="113"/>
      <c r="L51" s="113"/>
      <c r="M51" s="113"/>
      <c r="N51" s="138"/>
      <c r="O51" s="97"/>
    </row>
    <row r="52" spans="1:15" ht="6.75" customHeight="1">
      <c r="A52" s="139"/>
      <c r="B52" s="139"/>
      <c r="C52" s="140"/>
      <c r="D52" s="140"/>
      <c r="E52" s="140"/>
      <c r="F52" s="140"/>
      <c r="G52" s="140"/>
      <c r="H52" s="140"/>
      <c r="I52" s="139"/>
      <c r="J52" s="139"/>
      <c r="K52" s="139"/>
      <c r="L52" s="139"/>
      <c r="M52" s="139"/>
      <c r="N52" s="139"/>
      <c r="O52" s="97"/>
    </row>
    <row r="53" spans="1:15" ht="21.75" customHeight="1">
      <c r="A53" s="82" t="s">
        <v>352</v>
      </c>
      <c r="B53" s="83"/>
      <c r="C53" s="136"/>
      <c r="D53" s="136"/>
      <c r="E53" s="136"/>
      <c r="F53" s="136"/>
      <c r="G53" s="136"/>
      <c r="H53" s="136"/>
      <c r="I53" s="83"/>
      <c r="J53" s="83"/>
      <c r="K53" s="83"/>
      <c r="L53" s="83"/>
      <c r="M53" s="83"/>
      <c r="N53" s="84"/>
      <c r="O53" s="91"/>
    </row>
    <row r="54" spans="1:15" ht="61.5" customHeight="1">
      <c r="A54" s="839"/>
      <c r="B54" s="840"/>
      <c r="C54" s="840"/>
      <c r="D54" s="840"/>
      <c r="E54" s="840"/>
      <c r="F54" s="840"/>
      <c r="G54" s="840"/>
      <c r="H54" s="840"/>
      <c r="I54" s="840"/>
      <c r="J54" s="840"/>
      <c r="K54" s="840"/>
      <c r="L54" s="840"/>
      <c r="M54" s="840"/>
      <c r="N54" s="841"/>
      <c r="O54" s="141"/>
    </row>
    <row r="55" spans="1:15" ht="15.75" customHeight="1">
      <c r="A55" s="88"/>
      <c r="B55" s="88"/>
      <c r="C55" s="142"/>
      <c r="D55" s="142"/>
      <c r="E55" s="142"/>
      <c r="F55" s="142"/>
      <c r="G55" s="142"/>
      <c r="H55" s="142"/>
      <c r="I55" s="141"/>
      <c r="J55" s="141"/>
      <c r="K55" s="88"/>
      <c r="L55" s="141"/>
      <c r="M55" s="143" t="s">
        <v>353</v>
      </c>
      <c r="N55" s="289" t="e">
        <f>#REF!</f>
        <v>#REF!</v>
      </c>
    </row>
  </sheetData>
  <sheetProtection algorithmName="SHA-512" hashValue="cWPCIoGBNlt7HkpJ+SOPymHNeYEopGCmWgVJBzAtXwBLYa1rQpCkUcuTdNBxE+6TGQIUrZr996jpgTwGKHlCsg==" saltValue="3Qi+8olYM7lw0bgsmwHzCw==" spinCount="100000" sheet="1" objects="1" scenarios="1"/>
  <mergeCells count="41">
    <mergeCell ref="E38:M38"/>
    <mergeCell ref="J32:M32"/>
    <mergeCell ref="B33:H33"/>
    <mergeCell ref="E34:H34"/>
    <mergeCell ref="J34:K34"/>
    <mergeCell ref="L34:M34"/>
    <mergeCell ref="E35:M35"/>
    <mergeCell ref="E36:M36"/>
    <mergeCell ref="E37:H37"/>
    <mergeCell ref="J37:K37"/>
    <mergeCell ref="L37:M37"/>
    <mergeCell ref="A54:N54"/>
    <mergeCell ref="E39:M39"/>
    <mergeCell ref="I43:J43"/>
    <mergeCell ref="K43:L43"/>
    <mergeCell ref="E48:N48"/>
    <mergeCell ref="E49:N49"/>
    <mergeCell ref="E50:N50"/>
    <mergeCell ref="L25:M25"/>
    <mergeCell ref="L30:M30"/>
    <mergeCell ref="L28:M28"/>
    <mergeCell ref="L29:M29"/>
    <mergeCell ref="L26:M26"/>
    <mergeCell ref="L27:M27"/>
    <mergeCell ref="J22:L22"/>
    <mergeCell ref="J23:L23"/>
    <mergeCell ref="L16:N16"/>
    <mergeCell ref="L17:N17"/>
    <mergeCell ref="L18:N18"/>
    <mergeCell ref="L19:N19"/>
    <mergeCell ref="K21:N21"/>
    <mergeCell ref="K20:N20"/>
    <mergeCell ref="L15:N15"/>
    <mergeCell ref="A1:N1"/>
    <mergeCell ref="P1:Q1"/>
    <mergeCell ref="A2:B2"/>
    <mergeCell ref="C2:N2"/>
    <mergeCell ref="P2:Q3"/>
    <mergeCell ref="A3:B3"/>
    <mergeCell ref="C3:N3"/>
    <mergeCell ref="L14:N14"/>
  </mergeCells>
  <phoneticPr fontId="41"/>
  <dataValidations count="2">
    <dataValidation type="list" allowBlank="1" showInputMessage="1" showErrorMessage="1" sqref="E48:N50" xr:uid="{00000000-0002-0000-0000-000000000000}">
      <formula1>不適合理由</formula1>
    </dataValidation>
    <dataValidation type="list" allowBlank="1" showInputMessage="1" showErrorMessage="1" sqref="L25:M30" xr:uid="{00000000-0002-0000-0000-000001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7" r:id="rId4" name="Check Box 3">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1988" r:id="rId5" name="Check Box 4">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1989" r:id="rId6" name="Check Box 5">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1990" r:id="rId7" name="Check Box 6">
              <controlPr defaultSize="0" autoFill="0" autoLine="0" autoPict="0">
                <anchor moveWithCells="1" sizeWithCells="1">
                  <from>
                    <xdr:col>2</xdr:col>
                    <xdr:colOff>104775</xdr:colOff>
                    <xdr:row>47</xdr:row>
                    <xdr:rowOff>38100</xdr:rowOff>
                  </from>
                  <to>
                    <xdr:col>3</xdr:col>
                    <xdr:colOff>85725</xdr:colOff>
                    <xdr:row>48</xdr:row>
                    <xdr:rowOff>0</xdr:rowOff>
                  </to>
                </anchor>
              </controlPr>
            </control>
          </mc:Choice>
        </mc:AlternateContent>
        <mc:AlternateContent xmlns:mc="http://schemas.openxmlformats.org/markup-compatibility/2006">
          <mc:Choice Requires="x14">
            <control shapeId="41991" r:id="rId8" name="Check Box 7">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1992" r:id="rId9" name="Check Box 8">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1997" r:id="rId10" name="Check Box 13">
              <controlPr defaultSize="0" autoFill="0" autoLine="0" autoPict="0">
                <anchor moveWithCells="1" sizeWithCells="1">
                  <from>
                    <xdr:col>2</xdr:col>
                    <xdr:colOff>9525</xdr:colOff>
                    <xdr:row>40</xdr:row>
                    <xdr:rowOff>209550</xdr:rowOff>
                  </from>
                  <to>
                    <xdr:col>2</xdr:col>
                    <xdr:colOff>314325</xdr:colOff>
                    <xdr:row>42</xdr:row>
                    <xdr:rowOff>19050</xdr:rowOff>
                  </to>
                </anchor>
              </controlPr>
            </control>
          </mc:Choice>
        </mc:AlternateContent>
        <mc:AlternateContent xmlns:mc="http://schemas.openxmlformats.org/markup-compatibility/2006">
          <mc:Choice Requires="x14">
            <control shapeId="41998" r:id="rId11" name="Check Box 14">
              <controlPr defaultSize="0" autoFill="0" autoLine="0" autoPict="0">
                <anchor moveWithCells="1" sizeWithCells="1">
                  <from>
                    <xdr:col>2</xdr:col>
                    <xdr:colOff>9525</xdr:colOff>
                    <xdr:row>43</xdr:row>
                    <xdr:rowOff>219075</xdr:rowOff>
                  </from>
                  <to>
                    <xdr:col>2</xdr:col>
                    <xdr:colOff>314325</xdr:colOff>
                    <xdr:row>45</xdr:row>
                    <xdr:rowOff>28575</xdr:rowOff>
                  </to>
                </anchor>
              </controlPr>
            </control>
          </mc:Choice>
        </mc:AlternateContent>
        <mc:AlternateContent xmlns:mc="http://schemas.openxmlformats.org/markup-compatibility/2006">
          <mc:Choice Requires="x14">
            <control shapeId="41999" r:id="rId12" name="Check Box 15">
              <controlPr defaultSize="0" autoFill="0" autoLine="0" autoPict="0">
                <anchor moveWithCells="1" sizeWithCells="1">
                  <from>
                    <xdr:col>2</xdr:col>
                    <xdr:colOff>295275</xdr:colOff>
                    <xdr:row>41</xdr:row>
                    <xdr:rowOff>219075</xdr:rowOff>
                  </from>
                  <to>
                    <xdr:col>3</xdr:col>
                    <xdr:colOff>276225</xdr:colOff>
                    <xdr:row>43</xdr:row>
                    <xdr:rowOff>28575</xdr:rowOff>
                  </to>
                </anchor>
              </controlPr>
            </control>
          </mc:Choice>
        </mc:AlternateContent>
        <mc:AlternateContent xmlns:mc="http://schemas.openxmlformats.org/markup-compatibility/2006">
          <mc:Choice Requires="x14">
            <control shapeId="42000" r:id="rId13" name="Check Box 16">
              <controlPr defaultSize="0" autoFill="0" autoLine="0" autoPict="0">
                <anchor moveWithCells="1" sizeWithCells="1">
                  <from>
                    <xdr:col>2</xdr:col>
                    <xdr:colOff>295275</xdr:colOff>
                    <xdr:row>42</xdr:row>
                    <xdr:rowOff>219075</xdr:rowOff>
                  </from>
                  <to>
                    <xdr:col>3</xdr:col>
                    <xdr:colOff>285750</xdr:colOff>
                    <xdr:row>44</xdr:row>
                    <xdr:rowOff>28575</xdr:rowOff>
                  </to>
                </anchor>
              </controlPr>
            </control>
          </mc:Choice>
        </mc:AlternateContent>
        <mc:AlternateContent xmlns:mc="http://schemas.openxmlformats.org/markup-compatibility/2006">
          <mc:Choice Requires="x14">
            <control shapeId="42002" r:id="rId14" name="Check Box 18">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2003" r:id="rId15" name="Check Box 19">
              <controlPr defaultSize="0" autoFill="0" autoLine="0" autoPict="0">
                <anchor moveWithCells="1" sizeWithCells="1">
                  <from>
                    <xdr:col>1</xdr:col>
                    <xdr:colOff>152400</xdr:colOff>
                    <xdr:row>9</xdr:row>
                    <xdr:rowOff>209550</xdr:rowOff>
                  </from>
                  <to>
                    <xdr:col>2</xdr:col>
                    <xdr:colOff>85725</xdr:colOff>
                    <xdr:row>11</xdr:row>
                    <xdr:rowOff>0</xdr:rowOff>
                  </to>
                </anchor>
              </controlPr>
            </control>
          </mc:Choice>
        </mc:AlternateContent>
        <mc:AlternateContent xmlns:mc="http://schemas.openxmlformats.org/markup-compatibility/2006">
          <mc:Choice Requires="x14">
            <control shapeId="42004" r:id="rId16" name="Check Box 20">
              <controlPr defaultSize="0" autoFill="0" autoLine="0" autoPict="0">
                <anchor moveWithCells="1" sizeWithCells="1">
                  <from>
                    <xdr:col>1</xdr:col>
                    <xdr:colOff>152400</xdr:colOff>
                    <xdr:row>10</xdr:row>
                    <xdr:rowOff>200025</xdr:rowOff>
                  </from>
                  <to>
                    <xdr:col>2</xdr:col>
                    <xdr:colOff>85725</xdr:colOff>
                    <xdr:row>12</xdr:row>
                    <xdr:rowOff>19050</xdr:rowOff>
                  </to>
                </anchor>
              </controlPr>
            </control>
          </mc:Choice>
        </mc:AlternateContent>
        <mc:AlternateContent xmlns:mc="http://schemas.openxmlformats.org/markup-compatibility/2006">
          <mc:Choice Requires="x14">
            <control shapeId="42005" r:id="rId17" name="Check Box 21">
              <controlPr defaultSize="0" autoFill="0" autoLine="0" autoPict="0">
                <anchor moveWithCells="1" sizeWithCells="1">
                  <from>
                    <xdr:col>1</xdr:col>
                    <xdr:colOff>152400</xdr:colOff>
                    <xdr:row>11</xdr:row>
                    <xdr:rowOff>209550</xdr:rowOff>
                  </from>
                  <to>
                    <xdr:col>2</xdr:col>
                    <xdr:colOff>85725</xdr:colOff>
                    <xdr:row>13</xdr:row>
                    <xdr:rowOff>38100</xdr:rowOff>
                  </to>
                </anchor>
              </controlPr>
            </control>
          </mc:Choice>
        </mc:AlternateContent>
        <mc:AlternateContent xmlns:mc="http://schemas.openxmlformats.org/markup-compatibility/2006">
          <mc:Choice Requires="x14">
            <control shapeId="42006" r:id="rId18" name="Check Box 22">
              <controlPr defaultSize="0" autoFill="0" autoLine="0" autoPict="0">
                <anchor moveWithCells="1" sizeWithCells="1">
                  <from>
                    <xdr:col>1</xdr:col>
                    <xdr:colOff>152400</xdr:colOff>
                    <xdr:row>8</xdr:row>
                    <xdr:rowOff>228600</xdr:rowOff>
                  </from>
                  <to>
                    <xdr:col>2</xdr:col>
                    <xdr:colOff>85725</xdr:colOff>
                    <xdr:row>10</xdr:row>
                    <xdr:rowOff>19050</xdr:rowOff>
                  </to>
                </anchor>
              </controlPr>
            </control>
          </mc:Choice>
        </mc:AlternateContent>
        <mc:AlternateContent xmlns:mc="http://schemas.openxmlformats.org/markup-compatibility/2006">
          <mc:Choice Requires="x14">
            <control shapeId="42007" r:id="rId19" name="Check Box 23">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2008" r:id="rId20" name="Check Box 24">
              <controlPr defaultSize="0" autoFill="0" autoLine="0" autoPict="0">
                <anchor moveWithCells="1" siz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2012" r:id="rId21" name="Check Box 28">
              <controlPr defaultSize="0" autoFill="0" autoLine="0" autoPict="0" altText="">
                <anchor moveWithCells="1" siz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2013" r:id="rId22" name="Check Box 29">
              <controlPr defaultSize="0" autoFill="0" autoLine="0" autoPict="0" altText="">
                <anchor moveWithCells="1" siz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2014" r:id="rId23" name="Check Box 30">
              <controlPr defaultSize="0" autoFill="0" autoLine="0" autoPict="0">
                <anchor moveWithCells="1" siz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2016" r:id="rId24" name="Check Box 32">
              <controlPr defaultSize="0" autoFill="0" autoLine="0" autoPict="0">
                <anchor moveWithCells="1" sizeWithCells="1">
                  <from>
                    <xdr:col>1</xdr:col>
                    <xdr:colOff>152400</xdr:colOff>
                    <xdr:row>17</xdr:row>
                    <xdr:rowOff>219075</xdr:rowOff>
                  </from>
                  <to>
                    <xdr:col>2</xdr:col>
                    <xdr:colOff>95250</xdr:colOff>
                    <xdr:row>19</xdr:row>
                    <xdr:rowOff>19050</xdr:rowOff>
                  </to>
                </anchor>
              </controlPr>
            </control>
          </mc:Choice>
        </mc:AlternateContent>
        <mc:AlternateContent xmlns:mc="http://schemas.openxmlformats.org/markup-compatibility/2006">
          <mc:Choice Requires="x14">
            <control shapeId="42017" r:id="rId25" name="Check Box 33">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2018"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20" r:id="rId27" name="Check Box 36">
              <controlPr defaultSize="0" autoFill="0" autoLine="0" autoPict="0">
                <anchor moveWithCells="1" sizeWithCells="1">
                  <from>
                    <xdr:col>1</xdr:col>
                    <xdr:colOff>152400</xdr:colOff>
                    <xdr:row>18</xdr:row>
                    <xdr:rowOff>219075</xdr:rowOff>
                  </from>
                  <to>
                    <xdr:col>2</xdr:col>
                    <xdr:colOff>95250</xdr:colOff>
                    <xdr:row>20</xdr:row>
                    <xdr:rowOff>19050</xdr:rowOff>
                  </to>
                </anchor>
              </controlPr>
            </control>
          </mc:Choice>
        </mc:AlternateContent>
        <mc:AlternateContent xmlns:mc="http://schemas.openxmlformats.org/markup-compatibility/2006">
          <mc:Choice Requires="x14">
            <control shapeId="42021" r:id="rId28" name="Check Box 37">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2022" r:id="rId29" name="Check Box 38">
              <controlPr defaultSize="0" autoFill="0" autoLine="0" autoPict="0">
                <anchor moveWithCells="1" siz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2025" r:id="rId30" name="Check Box 41">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2028" r:id="rId31" name="Check Box 44">
              <controlPr defaultSize="0" autoFill="0" autoLine="0" autoPict="0">
                <anchor moveWithCells="1" sizeWithCells="1">
                  <from>
                    <xdr:col>1</xdr:col>
                    <xdr:colOff>152400</xdr:colOff>
                    <xdr:row>16</xdr:row>
                    <xdr:rowOff>209550</xdr:rowOff>
                  </from>
                  <to>
                    <xdr:col>2</xdr:col>
                    <xdr:colOff>95250</xdr:colOff>
                    <xdr:row>18</xdr:row>
                    <xdr:rowOff>28575</xdr:rowOff>
                  </to>
                </anchor>
              </controlPr>
            </control>
          </mc:Choice>
        </mc:AlternateContent>
        <mc:AlternateContent xmlns:mc="http://schemas.openxmlformats.org/markup-compatibility/2006">
          <mc:Choice Requires="x14">
            <control shapeId="42033" r:id="rId32" name="Check Box 4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34" r:id="rId33" name="Check Box 50">
              <controlPr defaultSize="0" autoFill="0" autoLine="0" autoPict="0">
                <anchor moveWithCells="1" sizeWithCells="1">
                  <from>
                    <xdr:col>1</xdr:col>
                    <xdr:colOff>47625</xdr:colOff>
                    <xdr:row>25</xdr:row>
                    <xdr:rowOff>219075</xdr:rowOff>
                  </from>
                  <to>
                    <xdr:col>1</xdr:col>
                    <xdr:colOff>361950</xdr:colOff>
                    <xdr:row>26</xdr:row>
                    <xdr:rowOff>238125</xdr:rowOff>
                  </to>
                </anchor>
              </controlPr>
            </control>
          </mc:Choice>
        </mc:AlternateContent>
        <mc:AlternateContent xmlns:mc="http://schemas.openxmlformats.org/markup-compatibility/2006">
          <mc:Choice Requires="x14">
            <control shapeId="42036" r:id="rId34" name="Check Box 52">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2037" r:id="rId35" name="Check Box 53">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2038" r:id="rId36" name="Check Box 54">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2039" r:id="rId37" name="Check Box 55">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2040" r:id="rId38" name="Check Box 56">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mc:AlternateContent xmlns:mc="http://schemas.openxmlformats.org/markup-compatibility/2006">
          <mc:Choice Requires="x14">
            <control shapeId="42041" r:id="rId39" name="Check Box 57">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2042" r:id="rId40" name="Check Box 58">
              <controlPr defaultSize="0" autoFill="0" autoLine="0" autoPict="0">
                <anchor moveWithCells="1" sizeWithCells="1">
                  <from>
                    <xdr:col>1</xdr:col>
                    <xdr:colOff>152400</xdr:colOff>
                    <xdr:row>19</xdr:row>
                    <xdr:rowOff>219075</xdr:rowOff>
                  </from>
                  <to>
                    <xdr:col>2</xdr:col>
                    <xdr:colOff>95250</xdr:colOff>
                    <xdr:row>21</xdr:row>
                    <xdr:rowOff>19050</xdr:rowOff>
                  </to>
                </anchor>
              </controlPr>
            </control>
          </mc:Choice>
        </mc:AlternateContent>
        <mc:AlternateContent xmlns:mc="http://schemas.openxmlformats.org/markup-compatibility/2006">
          <mc:Choice Requires="x14">
            <control shapeId="42043" r:id="rId41" name="Check Box 59">
              <controlPr defaultSize="0" autoFill="0" autoLine="0" autoPict="0">
                <anchor moveWithCells="1" siz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2044" r:id="rId42" name="Check Box 60">
              <controlPr defaultSize="0" autoFill="0" autoLine="0" autoPict="0">
                <anchor moveWithCells="1" sizeWithCells="1">
                  <from>
                    <xdr:col>1</xdr:col>
                    <xdr:colOff>47625</xdr:colOff>
                    <xdr:row>24</xdr:row>
                    <xdr:rowOff>219075</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Normal="100" zoomScaleSheetLayoutView="80" workbookViewId="0"/>
  </sheetViews>
  <sheetFormatPr defaultColWidth="13" defaultRowHeight="19.5"/>
  <cols>
    <col min="1" max="1" width="13" style="44"/>
    <col min="2" max="2" width="18.75" style="44" customWidth="1"/>
    <col min="3" max="4" width="12.5" style="44" customWidth="1"/>
    <col min="5" max="5" width="4.375" style="44" customWidth="1"/>
    <col min="6" max="6" width="10.75" style="46" customWidth="1"/>
    <col min="7" max="8" width="9" style="44" customWidth="1"/>
    <col min="9" max="9" width="15" style="44" customWidth="1"/>
    <col min="10" max="10" width="15.875" style="47" customWidth="1"/>
    <col min="11" max="11" width="8.625" style="47" customWidth="1"/>
    <col min="12" max="12" width="50.25" style="44" customWidth="1"/>
    <col min="13" max="16384" width="13" style="44"/>
  </cols>
  <sheetData>
    <row r="1" spans="1:12" ht="31.5" customHeight="1" thickBot="1">
      <c r="A1" s="41" t="s">
        <v>179</v>
      </c>
      <c r="B1" s="42"/>
      <c r="C1" s="1252" t="s">
        <v>871</v>
      </c>
      <c r="D1" s="1252"/>
      <c r="E1" s="43"/>
      <c r="F1" s="45"/>
      <c r="G1" s="1235" t="s">
        <v>172</v>
      </c>
      <c r="H1" s="1236"/>
      <c r="I1" s="1231">
        <f>総表!C27</f>
        <v>0</v>
      </c>
      <c r="J1" s="1231"/>
      <c r="K1" s="551"/>
    </row>
    <row r="2" spans="1:12" ht="45.75" thickBot="1">
      <c r="A2" s="212" t="s">
        <v>180</v>
      </c>
      <c r="B2" s="212" t="s">
        <v>181</v>
      </c>
      <c r="C2" s="212" t="s">
        <v>654</v>
      </c>
      <c r="D2" s="212" t="s">
        <v>655</v>
      </c>
      <c r="E2" s="1243" t="s">
        <v>175</v>
      </c>
      <c r="F2" s="1244"/>
      <c r="G2" s="418" t="s">
        <v>441</v>
      </c>
      <c r="H2" s="494" t="s">
        <v>440</v>
      </c>
      <c r="I2" s="387" t="s">
        <v>176</v>
      </c>
      <c r="J2" s="388" t="s">
        <v>870</v>
      </c>
      <c r="K2" s="552"/>
      <c r="L2" s="591" t="s">
        <v>612</v>
      </c>
    </row>
    <row r="3" spans="1:12" s="145" customFormat="1" ht="19.5" customHeight="1">
      <c r="A3" s="1246" t="s">
        <v>182</v>
      </c>
      <c r="B3" s="1247"/>
      <c r="C3" s="1247"/>
      <c r="D3" s="1247"/>
      <c r="E3" s="1247"/>
      <c r="F3" s="1247"/>
      <c r="G3" s="1247"/>
      <c r="H3" s="1247"/>
      <c r="I3" s="1247"/>
      <c r="J3" s="1248"/>
      <c r="K3" s="553"/>
      <c r="L3" s="1228" t="s">
        <v>658</v>
      </c>
    </row>
    <row r="4" spans="1:12" s="145" customFormat="1">
      <c r="A4" s="639"/>
      <c r="B4" s="640"/>
      <c r="C4" s="640"/>
      <c r="D4" s="664"/>
      <c r="E4" s="181" t="s">
        <v>177</v>
      </c>
      <c r="F4" s="201"/>
      <c r="G4" s="419"/>
      <c r="H4" s="415"/>
      <c r="I4" s="209">
        <f t="shared" ref="I4:I42" si="0">IF(G4="",F4,F4*G4)</f>
        <v>0</v>
      </c>
      <c r="J4" s="210"/>
      <c r="K4" s="553"/>
      <c r="L4" s="1229"/>
    </row>
    <row r="5" spans="1:12" s="145" customFormat="1">
      <c r="A5" s="185"/>
      <c r="B5" s="641"/>
      <c r="C5" s="641"/>
      <c r="D5" s="665"/>
      <c r="E5" s="187" t="s">
        <v>177</v>
      </c>
      <c r="F5" s="202"/>
      <c r="G5" s="420"/>
      <c r="H5" s="416"/>
      <c r="I5" s="203">
        <f t="shared" si="0"/>
        <v>0</v>
      </c>
      <c r="J5" s="204"/>
      <c r="K5" s="553"/>
      <c r="L5" s="1229"/>
    </row>
    <row r="6" spans="1:12" s="145" customFormat="1">
      <c r="A6" s="185"/>
      <c r="B6" s="641"/>
      <c r="C6" s="641"/>
      <c r="D6" s="665"/>
      <c r="E6" s="187" t="s">
        <v>177</v>
      </c>
      <c r="F6" s="202"/>
      <c r="G6" s="420"/>
      <c r="H6" s="416"/>
      <c r="I6" s="203">
        <f t="shared" si="0"/>
        <v>0</v>
      </c>
      <c r="J6" s="204"/>
      <c r="K6" s="553"/>
      <c r="L6" s="1229"/>
    </row>
    <row r="7" spans="1:12" s="145" customFormat="1">
      <c r="A7" s="185"/>
      <c r="B7" s="641"/>
      <c r="C7" s="641"/>
      <c r="D7" s="665"/>
      <c r="E7" s="187" t="s">
        <v>177</v>
      </c>
      <c r="F7" s="202"/>
      <c r="G7" s="420"/>
      <c r="H7" s="416"/>
      <c r="I7" s="203">
        <f t="shared" si="0"/>
        <v>0</v>
      </c>
      <c r="J7" s="204"/>
      <c r="K7" s="553"/>
      <c r="L7" s="1229"/>
    </row>
    <row r="8" spans="1:12" s="145" customFormat="1">
      <c r="A8" s="642"/>
      <c r="B8" s="643"/>
      <c r="C8" s="643"/>
      <c r="D8" s="666"/>
      <c r="E8" s="205" t="s">
        <v>177</v>
      </c>
      <c r="F8" s="206"/>
      <c r="G8" s="421"/>
      <c r="H8" s="417"/>
      <c r="I8" s="207">
        <f t="shared" si="0"/>
        <v>0</v>
      </c>
      <c r="J8" s="208"/>
      <c r="K8" s="553"/>
      <c r="L8" s="1229"/>
    </row>
    <row r="9" spans="1:12" s="145" customFormat="1">
      <c r="A9" s="1246" t="s">
        <v>183</v>
      </c>
      <c r="B9" s="1247"/>
      <c r="C9" s="1247"/>
      <c r="D9" s="1247"/>
      <c r="E9" s="1247"/>
      <c r="F9" s="1247"/>
      <c r="G9" s="1247"/>
      <c r="H9" s="1247"/>
      <c r="I9" s="1247"/>
      <c r="J9" s="1248"/>
      <c r="K9" s="553"/>
      <c r="L9" s="1229"/>
    </row>
    <row r="10" spans="1:12" s="145" customFormat="1">
      <c r="A10" s="639"/>
      <c r="B10" s="389"/>
      <c r="C10" s="389"/>
      <c r="D10" s="389"/>
      <c r="E10" s="181" t="s">
        <v>177</v>
      </c>
      <c r="F10" s="201"/>
      <c r="G10" s="419"/>
      <c r="H10" s="415"/>
      <c r="I10" s="209">
        <f t="shared" si="0"/>
        <v>0</v>
      </c>
      <c r="J10" s="210"/>
      <c r="K10" s="553"/>
      <c r="L10" s="1229"/>
    </row>
    <row r="11" spans="1:12" s="145" customFormat="1">
      <c r="A11" s="185"/>
      <c r="B11" s="389"/>
      <c r="C11" s="389"/>
      <c r="D11" s="389"/>
      <c r="E11" s="187" t="s">
        <v>177</v>
      </c>
      <c r="F11" s="202"/>
      <c r="G11" s="420"/>
      <c r="H11" s="416"/>
      <c r="I11" s="203">
        <f t="shared" si="0"/>
        <v>0</v>
      </c>
      <c r="J11" s="204"/>
      <c r="K11" s="553"/>
      <c r="L11" s="1229"/>
    </row>
    <row r="12" spans="1:12" s="145" customFormat="1">
      <c r="A12" s="185"/>
      <c r="B12" s="389"/>
      <c r="C12" s="389"/>
      <c r="D12" s="389"/>
      <c r="E12" s="187" t="s">
        <v>177</v>
      </c>
      <c r="F12" s="202"/>
      <c r="G12" s="420"/>
      <c r="H12" s="416"/>
      <c r="I12" s="203">
        <f t="shared" si="0"/>
        <v>0</v>
      </c>
      <c r="J12" s="204"/>
      <c r="K12" s="553"/>
      <c r="L12" s="1229"/>
    </row>
    <row r="13" spans="1:12" s="145" customFormat="1">
      <c r="A13" s="185"/>
      <c r="B13" s="389"/>
      <c r="C13" s="389"/>
      <c r="D13" s="389"/>
      <c r="E13" s="187" t="s">
        <v>177</v>
      </c>
      <c r="F13" s="202"/>
      <c r="G13" s="420"/>
      <c r="H13" s="416"/>
      <c r="I13" s="203">
        <f t="shared" si="0"/>
        <v>0</v>
      </c>
      <c r="J13" s="204"/>
      <c r="K13" s="553"/>
      <c r="L13" s="1229"/>
    </row>
    <row r="14" spans="1:12" s="145" customFormat="1">
      <c r="A14" s="185"/>
      <c r="B14" s="389"/>
      <c r="C14" s="389"/>
      <c r="D14" s="389"/>
      <c r="E14" s="187" t="s">
        <v>177</v>
      </c>
      <c r="F14" s="202"/>
      <c r="G14" s="420"/>
      <c r="H14" s="416"/>
      <c r="I14" s="203">
        <f t="shared" si="0"/>
        <v>0</v>
      </c>
      <c r="J14" s="204"/>
      <c r="K14" s="553"/>
      <c r="L14" s="1229"/>
    </row>
    <row r="15" spans="1:12" s="145" customFormat="1">
      <c r="A15" s="185"/>
      <c r="B15" s="389"/>
      <c r="C15" s="389"/>
      <c r="D15" s="389"/>
      <c r="E15" s="187" t="s">
        <v>177</v>
      </c>
      <c r="F15" s="202"/>
      <c r="G15" s="420"/>
      <c r="H15" s="416"/>
      <c r="I15" s="203">
        <f t="shared" si="0"/>
        <v>0</v>
      </c>
      <c r="J15" s="204"/>
      <c r="K15" s="553"/>
      <c r="L15" s="1229"/>
    </row>
    <row r="16" spans="1:12" s="145" customFormat="1">
      <c r="A16" s="185"/>
      <c r="B16" s="389"/>
      <c r="C16" s="389"/>
      <c r="D16" s="389"/>
      <c r="E16" s="187" t="s">
        <v>177</v>
      </c>
      <c r="F16" s="202"/>
      <c r="G16" s="420"/>
      <c r="H16" s="416"/>
      <c r="I16" s="203">
        <f t="shared" si="0"/>
        <v>0</v>
      </c>
      <c r="J16" s="204"/>
      <c r="K16" s="553"/>
      <c r="L16" s="1229"/>
    </row>
    <row r="17" spans="1:12" s="145" customFormat="1">
      <c r="A17" s="185"/>
      <c r="B17" s="389"/>
      <c r="C17" s="389"/>
      <c r="D17" s="389"/>
      <c r="E17" s="187" t="s">
        <v>177</v>
      </c>
      <c r="F17" s="202"/>
      <c r="G17" s="420"/>
      <c r="H17" s="416"/>
      <c r="I17" s="203">
        <f t="shared" si="0"/>
        <v>0</v>
      </c>
      <c r="J17" s="204"/>
      <c r="K17" s="553"/>
      <c r="L17" s="1229"/>
    </row>
    <row r="18" spans="1:12" s="145" customFormat="1">
      <c r="A18" s="185"/>
      <c r="B18" s="389"/>
      <c r="C18" s="389"/>
      <c r="D18" s="389"/>
      <c r="E18" s="187" t="s">
        <v>177</v>
      </c>
      <c r="F18" s="202"/>
      <c r="G18" s="420"/>
      <c r="H18" s="416"/>
      <c r="I18" s="203">
        <f t="shared" si="0"/>
        <v>0</v>
      </c>
      <c r="J18" s="204"/>
      <c r="K18" s="553"/>
      <c r="L18" s="1229"/>
    </row>
    <row r="19" spans="1:12" s="145" customFormat="1">
      <c r="A19" s="185"/>
      <c r="B19" s="389"/>
      <c r="C19" s="389"/>
      <c r="D19" s="389"/>
      <c r="E19" s="187" t="s">
        <v>177</v>
      </c>
      <c r="F19" s="202"/>
      <c r="G19" s="420"/>
      <c r="H19" s="416"/>
      <c r="I19" s="203">
        <f t="shared" si="0"/>
        <v>0</v>
      </c>
      <c r="J19" s="204"/>
      <c r="K19" s="553"/>
      <c r="L19" s="1229"/>
    </row>
    <row r="20" spans="1:12" s="145" customFormat="1">
      <c r="A20" s="185"/>
      <c r="B20" s="389"/>
      <c r="C20" s="389"/>
      <c r="D20" s="389"/>
      <c r="E20" s="187" t="s">
        <v>177</v>
      </c>
      <c r="F20" s="202"/>
      <c r="G20" s="420"/>
      <c r="H20" s="416"/>
      <c r="I20" s="203">
        <f t="shared" si="0"/>
        <v>0</v>
      </c>
      <c r="J20" s="204"/>
      <c r="K20" s="553"/>
      <c r="L20" s="1229"/>
    </row>
    <row r="21" spans="1:12" s="145" customFormat="1">
      <c r="A21" s="185"/>
      <c r="B21" s="389"/>
      <c r="C21" s="389"/>
      <c r="D21" s="389"/>
      <c r="E21" s="187" t="s">
        <v>177</v>
      </c>
      <c r="F21" s="202"/>
      <c r="G21" s="420"/>
      <c r="H21" s="416"/>
      <c r="I21" s="203">
        <f t="shared" si="0"/>
        <v>0</v>
      </c>
      <c r="J21" s="204"/>
      <c r="K21" s="553"/>
      <c r="L21" s="1229"/>
    </row>
    <row r="22" spans="1:12" s="145" customFormat="1">
      <c r="A22" s="185"/>
      <c r="B22" s="389"/>
      <c r="C22" s="389"/>
      <c r="D22" s="389"/>
      <c r="E22" s="187" t="s">
        <v>177</v>
      </c>
      <c r="F22" s="202"/>
      <c r="G22" s="420"/>
      <c r="H22" s="416"/>
      <c r="I22" s="203">
        <f t="shared" si="0"/>
        <v>0</v>
      </c>
      <c r="J22" s="204"/>
      <c r="K22" s="553"/>
      <c r="L22" s="1229"/>
    </row>
    <row r="23" spans="1:12" s="145" customFormat="1">
      <c r="A23" s="185"/>
      <c r="B23" s="389"/>
      <c r="C23" s="389"/>
      <c r="D23" s="389"/>
      <c r="E23" s="187" t="s">
        <v>177</v>
      </c>
      <c r="F23" s="202"/>
      <c r="G23" s="420"/>
      <c r="H23" s="416"/>
      <c r="I23" s="203">
        <f t="shared" si="0"/>
        <v>0</v>
      </c>
      <c r="J23" s="204"/>
      <c r="K23" s="553"/>
      <c r="L23" s="1229"/>
    </row>
    <row r="24" spans="1:12" s="145" customFormat="1">
      <c r="A24" s="185"/>
      <c r="B24" s="389"/>
      <c r="C24" s="389"/>
      <c r="D24" s="389"/>
      <c r="E24" s="187" t="s">
        <v>177</v>
      </c>
      <c r="F24" s="202"/>
      <c r="G24" s="420"/>
      <c r="H24" s="416"/>
      <c r="I24" s="203">
        <f t="shared" si="0"/>
        <v>0</v>
      </c>
      <c r="J24" s="204"/>
      <c r="K24" s="553"/>
      <c r="L24" s="1229"/>
    </row>
    <row r="25" spans="1:12" s="145" customFormat="1">
      <c r="A25" s="185"/>
      <c r="B25" s="389"/>
      <c r="C25" s="389"/>
      <c r="D25" s="389"/>
      <c r="E25" s="187" t="s">
        <v>177</v>
      </c>
      <c r="F25" s="202"/>
      <c r="G25" s="420"/>
      <c r="H25" s="416"/>
      <c r="I25" s="203">
        <f t="shared" si="0"/>
        <v>0</v>
      </c>
      <c r="J25" s="204"/>
      <c r="K25" s="553"/>
      <c r="L25" s="1229"/>
    </row>
    <row r="26" spans="1:12" s="145" customFormat="1">
      <c r="A26" s="185"/>
      <c r="B26" s="389"/>
      <c r="C26" s="389"/>
      <c r="D26" s="389"/>
      <c r="E26" s="187" t="s">
        <v>177</v>
      </c>
      <c r="F26" s="202"/>
      <c r="G26" s="420"/>
      <c r="H26" s="416"/>
      <c r="I26" s="203">
        <f t="shared" si="0"/>
        <v>0</v>
      </c>
      <c r="J26" s="204"/>
      <c r="K26" s="553"/>
      <c r="L26" s="1229"/>
    </row>
    <row r="27" spans="1:12" s="145" customFormat="1">
      <c r="A27" s="185"/>
      <c r="B27" s="389"/>
      <c r="C27" s="389"/>
      <c r="D27" s="389"/>
      <c r="E27" s="187" t="s">
        <v>177</v>
      </c>
      <c r="F27" s="202"/>
      <c r="G27" s="420"/>
      <c r="H27" s="416"/>
      <c r="I27" s="203">
        <f t="shared" si="0"/>
        <v>0</v>
      </c>
      <c r="J27" s="204"/>
      <c r="K27" s="553"/>
      <c r="L27" s="1229"/>
    </row>
    <row r="28" spans="1:12" s="145" customFormat="1">
      <c r="A28" s="185"/>
      <c r="B28" s="389"/>
      <c r="C28" s="389"/>
      <c r="D28" s="389"/>
      <c r="E28" s="187" t="s">
        <v>177</v>
      </c>
      <c r="F28" s="202"/>
      <c r="G28" s="420"/>
      <c r="H28" s="416"/>
      <c r="I28" s="203">
        <f t="shared" si="0"/>
        <v>0</v>
      </c>
      <c r="J28" s="204"/>
      <c r="K28" s="553"/>
      <c r="L28" s="1229"/>
    </row>
    <row r="29" spans="1:12" s="145" customFormat="1">
      <c r="A29" s="185"/>
      <c r="B29" s="389"/>
      <c r="C29" s="389"/>
      <c r="D29" s="389"/>
      <c r="E29" s="187" t="s">
        <v>177</v>
      </c>
      <c r="F29" s="202"/>
      <c r="G29" s="420"/>
      <c r="H29" s="416"/>
      <c r="I29" s="203">
        <f t="shared" si="0"/>
        <v>0</v>
      </c>
      <c r="J29" s="204"/>
      <c r="K29" s="553"/>
      <c r="L29" s="1229"/>
    </row>
    <row r="30" spans="1:12" s="145" customFormat="1">
      <c r="A30" s="185"/>
      <c r="B30" s="389"/>
      <c r="C30" s="389"/>
      <c r="D30" s="389"/>
      <c r="E30" s="187" t="s">
        <v>177</v>
      </c>
      <c r="F30" s="202"/>
      <c r="G30" s="420"/>
      <c r="H30" s="416"/>
      <c r="I30" s="203">
        <f>IF(G30="",F30,F30*G30)</f>
        <v>0</v>
      </c>
      <c r="J30" s="204"/>
      <c r="K30" s="553"/>
      <c r="L30" s="1229"/>
    </row>
    <row r="31" spans="1:12" s="145" customFormat="1">
      <c r="A31" s="185"/>
      <c r="B31" s="389"/>
      <c r="C31" s="389"/>
      <c r="D31" s="389"/>
      <c r="E31" s="187" t="s">
        <v>177</v>
      </c>
      <c r="F31" s="202"/>
      <c r="G31" s="420"/>
      <c r="H31" s="416"/>
      <c r="I31" s="203">
        <f>IF(G31="",F31,F31*G31)</f>
        <v>0</v>
      </c>
      <c r="J31" s="204"/>
      <c r="K31" s="553"/>
      <c r="L31" s="1229"/>
    </row>
    <row r="32" spans="1:12" s="145" customFormat="1">
      <c r="A32" s="185"/>
      <c r="B32" s="389"/>
      <c r="C32" s="389"/>
      <c r="D32" s="389"/>
      <c r="E32" s="187" t="s">
        <v>177</v>
      </c>
      <c r="F32" s="202"/>
      <c r="G32" s="420"/>
      <c r="H32" s="416"/>
      <c r="I32" s="203">
        <f t="shared" si="0"/>
        <v>0</v>
      </c>
      <c r="J32" s="204"/>
      <c r="K32" s="553"/>
      <c r="L32" s="1229"/>
    </row>
    <row r="33" spans="1:12" s="145" customFormat="1">
      <c r="A33" s="185"/>
      <c r="B33" s="389"/>
      <c r="C33" s="389"/>
      <c r="D33" s="389"/>
      <c r="E33" s="187" t="s">
        <v>177</v>
      </c>
      <c r="F33" s="202"/>
      <c r="G33" s="420"/>
      <c r="H33" s="416"/>
      <c r="I33" s="203">
        <f t="shared" ref="I33:I34" si="1">IF(G33="",F33,F33*G33)</f>
        <v>0</v>
      </c>
      <c r="J33" s="204"/>
      <c r="K33" s="553"/>
      <c r="L33" s="1229"/>
    </row>
    <row r="34" spans="1:12" s="145" customFormat="1">
      <c r="A34" s="185"/>
      <c r="B34" s="389"/>
      <c r="C34" s="389"/>
      <c r="D34" s="389"/>
      <c r="E34" s="187" t="s">
        <v>177</v>
      </c>
      <c r="F34" s="202"/>
      <c r="G34" s="420"/>
      <c r="H34" s="416"/>
      <c r="I34" s="203">
        <f t="shared" si="1"/>
        <v>0</v>
      </c>
      <c r="J34" s="204"/>
      <c r="K34" s="553"/>
      <c r="L34" s="1229"/>
    </row>
    <row r="35" spans="1:12" s="145" customFormat="1">
      <c r="A35" s="185"/>
      <c r="B35" s="389"/>
      <c r="C35" s="389"/>
      <c r="D35" s="389"/>
      <c r="E35" s="187" t="s">
        <v>177</v>
      </c>
      <c r="F35" s="202"/>
      <c r="G35" s="420"/>
      <c r="H35" s="416"/>
      <c r="I35" s="203">
        <f t="shared" si="0"/>
        <v>0</v>
      </c>
      <c r="J35" s="204"/>
      <c r="K35" s="553"/>
      <c r="L35" s="1229"/>
    </row>
    <row r="36" spans="1:12" s="145" customFormat="1">
      <c r="A36" s="185"/>
      <c r="B36" s="389"/>
      <c r="C36" s="389"/>
      <c r="D36" s="389"/>
      <c r="E36" s="187" t="s">
        <v>177</v>
      </c>
      <c r="F36" s="202"/>
      <c r="G36" s="420"/>
      <c r="H36" s="416"/>
      <c r="I36" s="203">
        <f t="shared" si="0"/>
        <v>0</v>
      </c>
      <c r="J36" s="204"/>
      <c r="K36" s="553"/>
      <c r="L36" s="1229"/>
    </row>
    <row r="37" spans="1:12" s="145" customFormat="1">
      <c r="A37" s="185"/>
      <c r="B37" s="389"/>
      <c r="C37" s="389"/>
      <c r="D37" s="389"/>
      <c r="E37" s="187" t="s">
        <v>177</v>
      </c>
      <c r="F37" s="202"/>
      <c r="G37" s="420"/>
      <c r="H37" s="416"/>
      <c r="I37" s="203">
        <f t="shared" si="0"/>
        <v>0</v>
      </c>
      <c r="J37" s="204"/>
      <c r="K37" s="553"/>
      <c r="L37" s="1229"/>
    </row>
    <row r="38" spans="1:12" s="145" customFormat="1">
      <c r="A38" s="642"/>
      <c r="B38" s="390"/>
      <c r="C38" s="390"/>
      <c r="D38" s="390"/>
      <c r="E38" s="205" t="s">
        <v>177</v>
      </c>
      <c r="F38" s="206"/>
      <c r="G38" s="421"/>
      <c r="H38" s="417"/>
      <c r="I38" s="207">
        <f t="shared" si="0"/>
        <v>0</v>
      </c>
      <c r="J38" s="208"/>
      <c r="K38" s="553"/>
      <c r="L38" s="1229"/>
    </row>
    <row r="39" spans="1:12" s="145" customFormat="1">
      <c r="A39" s="1249" t="s">
        <v>184</v>
      </c>
      <c r="B39" s="1250"/>
      <c r="C39" s="1250"/>
      <c r="D39" s="1250"/>
      <c r="E39" s="1250"/>
      <c r="F39" s="1250"/>
      <c r="G39" s="1250"/>
      <c r="H39" s="1250"/>
      <c r="I39" s="1250"/>
      <c r="J39" s="1251"/>
      <c r="K39" s="553"/>
      <c r="L39" s="1229"/>
    </row>
    <row r="40" spans="1:12" s="145" customFormat="1">
      <c r="A40" s="644"/>
      <c r="B40" s="389"/>
      <c r="C40" s="640"/>
      <c r="D40" s="675"/>
      <c r="E40" s="181" t="s">
        <v>177</v>
      </c>
      <c r="F40" s="201"/>
      <c r="G40" s="419"/>
      <c r="H40" s="415"/>
      <c r="I40" s="209">
        <f t="shared" si="0"/>
        <v>0</v>
      </c>
      <c r="J40" s="210"/>
      <c r="K40" s="553"/>
      <c r="L40" s="1229"/>
    </row>
    <row r="41" spans="1:12" s="145" customFormat="1">
      <c r="A41" s="391"/>
      <c r="B41" s="641"/>
      <c r="C41" s="641"/>
      <c r="D41" s="665"/>
      <c r="E41" s="187" t="s">
        <v>177</v>
      </c>
      <c r="F41" s="202"/>
      <c r="G41" s="420"/>
      <c r="H41" s="416"/>
      <c r="I41" s="203">
        <f t="shared" si="0"/>
        <v>0</v>
      </c>
      <c r="J41" s="211"/>
      <c r="K41" s="553"/>
      <c r="L41" s="1229"/>
    </row>
    <row r="42" spans="1:12" s="145" customFormat="1">
      <c r="A42" s="645"/>
      <c r="B42" s="643"/>
      <c r="C42" s="643"/>
      <c r="D42" s="666"/>
      <c r="E42" s="205" t="s">
        <v>177</v>
      </c>
      <c r="F42" s="206"/>
      <c r="G42" s="421"/>
      <c r="H42" s="416"/>
      <c r="I42" s="203">
        <f t="shared" si="0"/>
        <v>0</v>
      </c>
      <c r="J42" s="208"/>
      <c r="K42" s="553"/>
      <c r="L42" s="1229"/>
    </row>
    <row r="43" spans="1:12" s="145" customFormat="1" ht="18.75" customHeight="1">
      <c r="A43" s="1237" t="s">
        <v>185</v>
      </c>
      <c r="B43" s="1238"/>
      <c r="C43" s="1238"/>
      <c r="D43" s="1238"/>
      <c r="E43" s="1238"/>
      <c r="F43" s="1238"/>
      <c r="G43" s="1238"/>
      <c r="H43" s="411"/>
      <c r="I43" s="146">
        <f>SUM(I3:I42)</f>
        <v>0</v>
      </c>
      <c r="J43" s="147">
        <f>SUM(J3:J42)</f>
        <v>0</v>
      </c>
      <c r="K43" s="554"/>
      <c r="L43" s="1229"/>
    </row>
    <row r="44" spans="1:12" ht="20.25" thickBot="1">
      <c r="A44" s="145"/>
      <c r="B44" s="145"/>
      <c r="C44" s="145"/>
      <c r="D44" s="145"/>
      <c r="E44" s="145"/>
      <c r="F44" s="213"/>
      <c r="G44" s="1253" t="s">
        <v>212</v>
      </c>
      <c r="H44" s="1254"/>
      <c r="I44" s="1245">
        <f>総表!J51</f>
        <v>0</v>
      </c>
      <c r="J44" s="1245"/>
      <c r="K44" s="555"/>
      <c r="L44" s="1230"/>
    </row>
    <row r="46" spans="1:12">
      <c r="I46" s="288" t="s">
        <v>615</v>
      </c>
    </row>
    <row r="47" spans="1:12">
      <c r="I47" s="71">
        <f>I43-J43</f>
        <v>0</v>
      </c>
    </row>
  </sheetData>
  <sheetProtection algorithmName="SHA-512" hashValue="m5ALMJgv5eIrstab1DKt9QX4/kl2DuGPW1XwlJ/dGvyZRU937RZROclDI1zTRb3JJT2e9oq+HC2eefHVSphHxA==" saltValue="uAJZaWgMyDoxRc29oKAu/Q==" spinCount="100000" sheet="1" insertRows="0" deleteRows="0"/>
  <mergeCells count="11">
    <mergeCell ref="L3:L44"/>
    <mergeCell ref="I1:J1"/>
    <mergeCell ref="E2:F2"/>
    <mergeCell ref="A43:G43"/>
    <mergeCell ref="I44:J44"/>
    <mergeCell ref="G1:H1"/>
    <mergeCell ref="A3:J3"/>
    <mergeCell ref="A9:J9"/>
    <mergeCell ref="A39:J39"/>
    <mergeCell ref="C1:D1"/>
    <mergeCell ref="G44:H44"/>
  </mergeCells>
  <phoneticPr fontId="15"/>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82" zoomScaleNormal="82" zoomScaleSheetLayoutView="80" workbookViewId="0">
      <selection sqref="A1:K1"/>
    </sheetView>
  </sheetViews>
  <sheetFormatPr defaultColWidth="9" defaultRowHeight="18.75"/>
  <cols>
    <col min="1" max="2" width="6.625" style="68" customWidth="1"/>
    <col min="3" max="3" width="15.625" style="68" customWidth="1"/>
    <col min="4" max="4" width="9.25" style="68" customWidth="1"/>
    <col min="5" max="5" width="13.125" style="68" customWidth="1"/>
    <col min="6" max="6" width="9.25" style="68" customWidth="1"/>
    <col min="7" max="7" width="11.125" style="68" customWidth="1"/>
    <col min="8" max="8" width="12.75" style="68" customWidth="1"/>
    <col min="9" max="9" width="8" style="68" customWidth="1"/>
    <col min="10" max="10" width="9.25" style="68" customWidth="1"/>
    <col min="11" max="11" width="10.75" style="68" customWidth="1"/>
    <col min="12" max="13" width="9.25" style="68" customWidth="1"/>
    <col min="14" max="14" width="17.25" style="68" customWidth="1"/>
    <col min="15" max="15" width="3.75" style="68" customWidth="1"/>
    <col min="16" max="16" width="93.75" style="68" bestFit="1" customWidth="1"/>
    <col min="17" max="16384" width="9" style="68"/>
  </cols>
  <sheetData>
    <row r="1" spans="1:16" ht="22.5" customHeight="1" thickBot="1">
      <c r="A1" s="1287" t="s">
        <v>211</v>
      </c>
      <c r="B1" s="1287"/>
      <c r="C1" s="1287"/>
      <c r="D1" s="1287"/>
      <c r="E1" s="1287"/>
      <c r="F1" s="1287"/>
      <c r="G1" s="1287"/>
      <c r="H1" s="1287"/>
      <c r="I1" s="1287"/>
      <c r="J1" s="1287"/>
      <c r="K1" s="1287"/>
      <c r="L1" s="1255"/>
      <c r="M1" s="1255"/>
      <c r="N1" s="1255"/>
      <c r="O1" s="539"/>
    </row>
    <row r="2" spans="1:16" ht="28.5" customHeight="1" thickBot="1">
      <c r="A2" s="1256" t="s">
        <v>215</v>
      </c>
      <c r="B2" s="1257"/>
      <c r="C2" s="1258">
        <f>総表!C14</f>
        <v>0</v>
      </c>
      <c r="D2" s="1258"/>
      <c r="E2" s="1258"/>
      <c r="F2" s="1258"/>
      <c r="G2" s="1258"/>
      <c r="H2" s="1259" t="s">
        <v>2</v>
      </c>
      <c r="I2" s="1260"/>
      <c r="J2" s="1263">
        <f>総表!C16</f>
        <v>0</v>
      </c>
      <c r="K2" s="1264"/>
      <c r="L2" s="1264"/>
      <c r="M2" s="1264"/>
      <c r="N2" s="1265"/>
      <c r="O2" s="540"/>
      <c r="P2" s="537" t="s">
        <v>207</v>
      </c>
    </row>
    <row r="3" spans="1:16" ht="6" customHeight="1">
      <c r="A3" s="1269" t="s">
        <v>4</v>
      </c>
      <c r="B3" s="1270"/>
      <c r="C3" s="1275">
        <f>総表!C15</f>
        <v>0</v>
      </c>
      <c r="D3" s="1275"/>
      <c r="E3" s="1275"/>
      <c r="F3" s="1275"/>
      <c r="G3" s="1275"/>
      <c r="H3" s="1261"/>
      <c r="I3" s="1262"/>
      <c r="J3" s="1266"/>
      <c r="K3" s="1267"/>
      <c r="L3" s="1267"/>
      <c r="M3" s="1267"/>
      <c r="N3" s="1268"/>
      <c r="O3" s="540"/>
      <c r="P3" s="550"/>
    </row>
    <row r="4" spans="1:16" ht="17.25" customHeight="1">
      <c r="A4" s="1271"/>
      <c r="B4" s="1272"/>
      <c r="C4" s="1276"/>
      <c r="D4" s="1276"/>
      <c r="E4" s="1276"/>
      <c r="F4" s="1276"/>
      <c r="G4" s="1276"/>
      <c r="H4" s="1277" t="s">
        <v>215</v>
      </c>
      <c r="I4" s="1278"/>
      <c r="J4" s="1279"/>
      <c r="K4" s="1280"/>
      <c r="L4" s="1280"/>
      <c r="M4" s="1280"/>
      <c r="N4" s="1281"/>
      <c r="O4" s="541"/>
      <c r="P4" s="550" t="s">
        <v>217</v>
      </c>
    </row>
    <row r="5" spans="1:16" ht="28.5" customHeight="1">
      <c r="A5" s="1273"/>
      <c r="B5" s="1274"/>
      <c r="C5" s="1276"/>
      <c r="D5" s="1276"/>
      <c r="E5" s="1276"/>
      <c r="F5" s="1276"/>
      <c r="G5" s="1276"/>
      <c r="H5" s="1282" t="s">
        <v>3</v>
      </c>
      <c r="I5" s="1283"/>
      <c r="J5" s="1284">
        <f>総表!C17</f>
        <v>0</v>
      </c>
      <c r="K5" s="1285"/>
      <c r="L5" s="1285"/>
      <c r="M5" s="1285"/>
      <c r="N5" s="1286"/>
      <c r="O5" s="540"/>
      <c r="P5" s="550"/>
    </row>
    <row r="6" spans="1:16" ht="28.5" customHeight="1">
      <c r="A6" s="1288" t="s">
        <v>19</v>
      </c>
      <c r="B6" s="1289"/>
      <c r="C6" s="283">
        <f>総表!C11</f>
        <v>0</v>
      </c>
      <c r="D6" s="284" t="s">
        <v>11</v>
      </c>
      <c r="E6" s="285">
        <f>総表!E11</f>
        <v>0</v>
      </c>
      <c r="F6" s="1278"/>
      <c r="G6" s="1290"/>
      <c r="H6" s="1298" t="s">
        <v>397</v>
      </c>
      <c r="I6" s="1299"/>
      <c r="J6" s="1302">
        <f>総表!C18</f>
        <v>0</v>
      </c>
      <c r="K6" s="1303"/>
      <c r="L6" s="1303"/>
      <c r="M6" s="1303"/>
      <c r="N6" s="1304"/>
      <c r="O6" s="542"/>
      <c r="P6" s="550"/>
    </row>
    <row r="7" spans="1:16" ht="28.5" customHeight="1">
      <c r="A7" s="1269" t="s">
        <v>20</v>
      </c>
      <c r="B7" s="1270"/>
      <c r="C7" s="286" t="str">
        <f>総表!C13</f>
        <v>選択してください</v>
      </c>
      <c r="D7" s="1285">
        <f>総表!D13</f>
        <v>0</v>
      </c>
      <c r="E7" s="1285"/>
      <c r="F7" s="1285"/>
      <c r="G7" s="1291"/>
      <c r="H7" s="1300"/>
      <c r="I7" s="1301"/>
      <c r="J7" s="1305"/>
      <c r="K7" s="1306"/>
      <c r="L7" s="1306"/>
      <c r="M7" s="1306"/>
      <c r="N7" s="1307"/>
      <c r="O7" s="542"/>
      <c r="P7" s="550"/>
    </row>
    <row r="8" spans="1:16" ht="28.5" customHeight="1">
      <c r="A8" s="1273"/>
      <c r="B8" s="1274"/>
      <c r="C8" s="1292">
        <f>総表!H13</f>
        <v>0</v>
      </c>
      <c r="D8" s="1293"/>
      <c r="E8" s="1293"/>
      <c r="F8" s="1293"/>
      <c r="G8" s="1294"/>
      <c r="H8" s="1261" t="s">
        <v>5</v>
      </c>
      <c r="I8" s="1262"/>
      <c r="J8" s="1295" t="s">
        <v>439</v>
      </c>
      <c r="K8" s="1296"/>
      <c r="L8" s="1296"/>
      <c r="M8" s="1296"/>
      <c r="N8" s="1297"/>
      <c r="O8" s="543"/>
      <c r="P8" s="1157" t="s">
        <v>632</v>
      </c>
    </row>
    <row r="9" spans="1:16" ht="30.75" customHeight="1">
      <c r="A9" s="1314" t="s">
        <v>61</v>
      </c>
      <c r="B9" s="1315"/>
      <c r="C9" s="1316"/>
      <c r="D9" s="1317"/>
      <c r="E9" s="1317"/>
      <c r="F9" s="1317"/>
      <c r="G9" s="1317"/>
      <c r="H9" s="1317"/>
      <c r="I9" s="1317"/>
      <c r="J9" s="1317"/>
      <c r="K9" s="1317"/>
      <c r="L9" s="1317"/>
      <c r="M9" s="1317"/>
      <c r="N9" s="1318"/>
      <c r="O9" s="542"/>
      <c r="P9" s="1157"/>
    </row>
    <row r="10" spans="1:16" ht="28.5" customHeight="1">
      <c r="A10" s="1319" t="s">
        <v>6</v>
      </c>
      <c r="B10" s="1320"/>
      <c r="C10" s="1354"/>
      <c r="D10" s="1355"/>
      <c r="E10" s="1355"/>
      <c r="F10" s="1355"/>
      <c r="G10" s="1357"/>
      <c r="H10" s="1352" t="s">
        <v>21</v>
      </c>
      <c r="I10" s="1353"/>
      <c r="J10" s="1354"/>
      <c r="K10" s="1355"/>
      <c r="L10" s="1355"/>
      <c r="M10" s="1355"/>
      <c r="N10" s="1356"/>
      <c r="O10" s="544"/>
      <c r="P10" s="550"/>
    </row>
    <row r="11" spans="1:16" ht="24" customHeight="1">
      <c r="A11" s="1343" t="s">
        <v>378</v>
      </c>
      <c r="B11" s="1344"/>
      <c r="C11" s="1347"/>
      <c r="D11" s="1348"/>
      <c r="E11" s="1348"/>
      <c r="F11" s="1348"/>
      <c r="G11" s="1348"/>
      <c r="H11" s="1348"/>
      <c r="I11" s="1348"/>
      <c r="J11" s="1348"/>
      <c r="K11" s="1348"/>
      <c r="L11" s="1348"/>
      <c r="M11" s="1348"/>
      <c r="N11" s="1349"/>
      <c r="O11" s="523"/>
      <c r="P11" s="1157" t="s">
        <v>616</v>
      </c>
    </row>
    <row r="12" spans="1:16" ht="24" customHeight="1">
      <c r="A12" s="1343"/>
      <c r="B12" s="1344"/>
      <c r="C12" s="1333"/>
      <c r="D12" s="1334"/>
      <c r="E12" s="1334"/>
      <c r="F12" s="1334"/>
      <c r="G12" s="1334"/>
      <c r="H12" s="1334"/>
      <c r="I12" s="1334"/>
      <c r="J12" s="1334"/>
      <c r="K12" s="1334"/>
      <c r="L12" s="1334"/>
      <c r="M12" s="1334"/>
      <c r="N12" s="1350"/>
      <c r="O12" s="523"/>
      <c r="P12" s="1157"/>
    </row>
    <row r="13" spans="1:16" ht="24" customHeight="1">
      <c r="A13" s="1345"/>
      <c r="B13" s="1346"/>
      <c r="C13" s="1336"/>
      <c r="D13" s="1337"/>
      <c r="E13" s="1337"/>
      <c r="F13" s="1337"/>
      <c r="G13" s="1337"/>
      <c r="H13" s="1337"/>
      <c r="I13" s="1337"/>
      <c r="J13" s="1337"/>
      <c r="K13" s="1337"/>
      <c r="L13" s="1337"/>
      <c r="M13" s="1337"/>
      <c r="N13" s="1351"/>
      <c r="O13" s="523"/>
      <c r="P13" s="1157"/>
    </row>
    <row r="14" spans="1:16" ht="27.75" customHeight="1">
      <c r="A14" s="1308" t="s">
        <v>7</v>
      </c>
      <c r="B14" s="1321"/>
      <c r="C14" s="1324" t="s">
        <v>22</v>
      </c>
      <c r="D14" s="1325"/>
      <c r="E14" s="1325"/>
      <c r="F14" s="1325"/>
      <c r="G14" s="1326"/>
      <c r="H14" s="1327" t="s">
        <v>40</v>
      </c>
      <c r="I14" s="1328"/>
      <c r="J14" s="1328"/>
      <c r="K14" s="1328"/>
      <c r="L14" s="1328"/>
      <c r="M14" s="1328"/>
      <c r="N14" s="1329"/>
      <c r="O14" s="545"/>
      <c r="P14" s="550" t="s">
        <v>218</v>
      </c>
    </row>
    <row r="15" spans="1:16" ht="36" customHeight="1">
      <c r="A15" s="1310"/>
      <c r="B15" s="1322"/>
      <c r="C15" s="1330"/>
      <c r="D15" s="1331"/>
      <c r="E15" s="1331"/>
      <c r="F15" s="1331"/>
      <c r="G15" s="1332"/>
      <c r="H15" s="1347" t="s">
        <v>673</v>
      </c>
      <c r="I15" s="1348"/>
      <c r="J15" s="1348"/>
      <c r="K15" s="1348"/>
      <c r="L15" s="1348"/>
      <c r="M15" s="1348"/>
      <c r="N15" s="1349"/>
      <c r="O15" s="523"/>
      <c r="P15" s="1157" t="s">
        <v>398</v>
      </c>
    </row>
    <row r="16" spans="1:16" ht="36" customHeight="1">
      <c r="A16" s="1310"/>
      <c r="B16" s="1322"/>
      <c r="C16" s="1333"/>
      <c r="D16" s="1334"/>
      <c r="E16" s="1334"/>
      <c r="F16" s="1334"/>
      <c r="G16" s="1335"/>
      <c r="H16" s="1333"/>
      <c r="I16" s="1334"/>
      <c r="J16" s="1334"/>
      <c r="K16" s="1334"/>
      <c r="L16" s="1334"/>
      <c r="M16" s="1334"/>
      <c r="N16" s="1350"/>
      <c r="O16" s="523"/>
      <c r="P16" s="1157"/>
    </row>
    <row r="17" spans="1:16" ht="36" customHeight="1">
      <c r="A17" s="1310"/>
      <c r="B17" s="1322"/>
      <c r="C17" s="1336"/>
      <c r="D17" s="1337"/>
      <c r="E17" s="1337"/>
      <c r="F17" s="1337"/>
      <c r="G17" s="1338"/>
      <c r="H17" s="1333"/>
      <c r="I17" s="1334"/>
      <c r="J17" s="1334"/>
      <c r="K17" s="1334"/>
      <c r="L17" s="1334"/>
      <c r="M17" s="1334"/>
      <c r="N17" s="1350"/>
      <c r="O17" s="523"/>
      <c r="P17" s="1157"/>
    </row>
    <row r="18" spans="1:16" ht="36" customHeight="1">
      <c r="A18" s="1310"/>
      <c r="B18" s="1322"/>
      <c r="C18" s="287" t="s">
        <v>216</v>
      </c>
      <c r="D18" s="1316"/>
      <c r="E18" s="1317"/>
      <c r="F18" s="1317"/>
      <c r="G18" s="1339"/>
      <c r="H18" s="1333"/>
      <c r="I18" s="1334"/>
      <c r="J18" s="1334"/>
      <c r="K18" s="1334"/>
      <c r="L18" s="1334"/>
      <c r="M18" s="1334"/>
      <c r="N18" s="1350"/>
      <c r="O18" s="523"/>
      <c r="P18" s="1157" t="s">
        <v>219</v>
      </c>
    </row>
    <row r="19" spans="1:16" ht="36" customHeight="1">
      <c r="A19" s="1312"/>
      <c r="B19" s="1323"/>
      <c r="C19" s="287" t="s">
        <v>8</v>
      </c>
      <c r="D19" s="1340" t="s">
        <v>737</v>
      </c>
      <c r="E19" s="1341"/>
      <c r="F19" s="1341"/>
      <c r="G19" s="1342"/>
      <c r="H19" s="1336"/>
      <c r="I19" s="1337"/>
      <c r="J19" s="1337"/>
      <c r="K19" s="1337"/>
      <c r="L19" s="1337"/>
      <c r="M19" s="1337"/>
      <c r="N19" s="1351"/>
      <c r="O19" s="523"/>
      <c r="P19" s="1157"/>
    </row>
    <row r="20" spans="1:16" ht="24" customHeight="1">
      <c r="A20" s="1308" t="s">
        <v>9</v>
      </c>
      <c r="B20" s="1309"/>
      <c r="C20" s="1347"/>
      <c r="D20" s="1348"/>
      <c r="E20" s="1348"/>
      <c r="F20" s="1348"/>
      <c r="G20" s="1348"/>
      <c r="H20" s="1348"/>
      <c r="I20" s="1348"/>
      <c r="J20" s="1348"/>
      <c r="K20" s="1348"/>
      <c r="L20" s="1348"/>
      <c r="M20" s="1348"/>
      <c r="N20" s="1349"/>
      <c r="O20" s="522"/>
      <c r="P20" s="1157" t="s">
        <v>379</v>
      </c>
    </row>
    <row r="21" spans="1:16" ht="24" customHeight="1">
      <c r="A21" s="1310"/>
      <c r="B21" s="1311"/>
      <c r="C21" s="1333"/>
      <c r="D21" s="1334"/>
      <c r="E21" s="1334"/>
      <c r="F21" s="1334"/>
      <c r="G21" s="1334"/>
      <c r="H21" s="1334"/>
      <c r="I21" s="1334"/>
      <c r="J21" s="1334"/>
      <c r="K21" s="1334"/>
      <c r="L21" s="1334"/>
      <c r="M21" s="1334"/>
      <c r="N21" s="1350"/>
      <c r="O21" s="522"/>
      <c r="P21" s="1157"/>
    </row>
    <row r="22" spans="1:16" ht="24" customHeight="1">
      <c r="A22" s="1312"/>
      <c r="B22" s="1313"/>
      <c r="C22" s="1336"/>
      <c r="D22" s="1337"/>
      <c r="E22" s="1337"/>
      <c r="F22" s="1337"/>
      <c r="G22" s="1337"/>
      <c r="H22" s="1337"/>
      <c r="I22" s="1337"/>
      <c r="J22" s="1337"/>
      <c r="K22" s="1337"/>
      <c r="L22" s="1337"/>
      <c r="M22" s="1337"/>
      <c r="N22" s="1351"/>
      <c r="O22" s="522"/>
      <c r="P22" s="1157"/>
    </row>
    <row r="23" spans="1:16" ht="36" customHeight="1">
      <c r="A23" s="1389" t="s">
        <v>474</v>
      </c>
      <c r="B23" s="1390"/>
      <c r="C23" s="214" t="s">
        <v>10</v>
      </c>
      <c r="D23" s="1262" t="s">
        <v>513</v>
      </c>
      <c r="E23" s="1370"/>
      <c r="F23" s="1370"/>
      <c r="G23" s="1370"/>
      <c r="H23" s="1370"/>
      <c r="I23" s="1370"/>
      <c r="J23" s="1370"/>
      <c r="K23" s="1370"/>
      <c r="L23" s="1370"/>
      <c r="M23" s="1370"/>
      <c r="N23" s="1371"/>
      <c r="O23" s="545"/>
      <c r="P23" s="550"/>
    </row>
    <row r="24" spans="1:16" ht="135.6" customHeight="1">
      <c r="A24" s="1391"/>
      <c r="B24" s="1392"/>
      <c r="C24" s="215" t="s">
        <v>901</v>
      </c>
      <c r="D24" s="1367"/>
      <c r="E24" s="1368"/>
      <c r="F24" s="1368"/>
      <c r="G24" s="1368"/>
      <c r="H24" s="1368"/>
      <c r="I24" s="1368"/>
      <c r="J24" s="1368"/>
      <c r="K24" s="1368"/>
      <c r="L24" s="1368"/>
      <c r="M24" s="1368"/>
      <c r="N24" s="1369"/>
      <c r="O24" s="546"/>
      <c r="P24" s="538" t="s">
        <v>595</v>
      </c>
    </row>
    <row r="25" spans="1:16" ht="135.6" customHeight="1">
      <c r="A25" s="1391"/>
      <c r="B25" s="1392"/>
      <c r="C25" s="310" t="s">
        <v>686</v>
      </c>
      <c r="D25" s="1367"/>
      <c r="E25" s="1368"/>
      <c r="F25" s="1368"/>
      <c r="G25" s="1368"/>
      <c r="H25" s="1368"/>
      <c r="I25" s="1368"/>
      <c r="J25" s="1368"/>
      <c r="K25" s="1368"/>
      <c r="L25" s="1368"/>
      <c r="M25" s="1368"/>
      <c r="N25" s="1369"/>
      <c r="O25" s="546"/>
      <c r="P25" s="550"/>
    </row>
    <row r="26" spans="1:16" ht="135.6" customHeight="1">
      <c r="A26" s="1391"/>
      <c r="B26" s="1392"/>
      <c r="C26" s="310" t="s">
        <v>902</v>
      </c>
      <c r="D26" s="1367"/>
      <c r="E26" s="1368"/>
      <c r="F26" s="1368"/>
      <c r="G26" s="1368"/>
      <c r="H26" s="1368"/>
      <c r="I26" s="1368"/>
      <c r="J26" s="1368"/>
      <c r="K26" s="1368"/>
      <c r="L26" s="1368"/>
      <c r="M26" s="1368"/>
      <c r="N26" s="1369"/>
      <c r="O26" s="546"/>
      <c r="P26" s="550"/>
    </row>
    <row r="27" spans="1:16" ht="135.6" customHeight="1">
      <c r="A27" s="1395"/>
      <c r="B27" s="1396"/>
      <c r="C27" s="311" t="s">
        <v>903</v>
      </c>
      <c r="D27" s="1363"/>
      <c r="E27" s="1364"/>
      <c r="F27" s="1364"/>
      <c r="G27" s="1364"/>
      <c r="H27" s="1364"/>
      <c r="I27" s="1364"/>
      <c r="J27" s="1364"/>
      <c r="K27" s="1364"/>
      <c r="L27" s="1364"/>
      <c r="M27" s="1364"/>
      <c r="N27" s="1365"/>
      <c r="O27" s="546"/>
      <c r="P27" s="550"/>
    </row>
    <row r="28" spans="1:16" ht="36" customHeight="1">
      <c r="A28" s="1389" t="s">
        <v>23</v>
      </c>
      <c r="B28" s="1390"/>
      <c r="C28" s="214" t="s">
        <v>732</v>
      </c>
      <c r="D28" s="1358" t="s">
        <v>24</v>
      </c>
      <c r="E28" s="1359"/>
      <c r="F28" s="1358" t="s">
        <v>25</v>
      </c>
      <c r="G28" s="1359"/>
      <c r="H28" s="1358" t="s">
        <v>220</v>
      </c>
      <c r="I28" s="1366"/>
      <c r="J28" s="1358" t="s">
        <v>738</v>
      </c>
      <c r="K28" s="1366"/>
      <c r="L28" s="1366"/>
      <c r="M28" s="1359"/>
      <c r="N28" s="72" t="s">
        <v>734</v>
      </c>
      <c r="O28" s="547"/>
      <c r="P28" s="550" t="s">
        <v>904</v>
      </c>
    </row>
    <row r="29" spans="1:16" ht="53.25" customHeight="1">
      <c r="A29" s="1391"/>
      <c r="B29" s="1392"/>
      <c r="C29" s="802" t="s">
        <v>733</v>
      </c>
      <c r="D29" s="1372"/>
      <c r="E29" s="1373"/>
      <c r="F29" s="1372"/>
      <c r="G29" s="1373"/>
      <c r="H29" s="1374">
        <f>D29-F29</f>
        <v>0</v>
      </c>
      <c r="I29" s="1375"/>
      <c r="J29" s="1360"/>
      <c r="K29" s="1361"/>
      <c r="L29" s="1361"/>
      <c r="M29" s="1362"/>
      <c r="N29" s="216"/>
      <c r="O29" s="548"/>
      <c r="P29" s="1157" t="s">
        <v>221</v>
      </c>
    </row>
    <row r="30" spans="1:16" ht="53.25" customHeight="1">
      <c r="A30" s="1391"/>
      <c r="B30" s="1392"/>
      <c r="C30" s="802" t="s">
        <v>735</v>
      </c>
      <c r="D30" s="1372"/>
      <c r="E30" s="1373"/>
      <c r="F30" s="1372"/>
      <c r="G30" s="1373"/>
      <c r="H30" s="1374">
        <f>D30-F30</f>
        <v>0</v>
      </c>
      <c r="I30" s="1375"/>
      <c r="J30" s="1360"/>
      <c r="K30" s="1361"/>
      <c r="L30" s="1361"/>
      <c r="M30" s="1362"/>
      <c r="N30" s="216"/>
      <c r="O30" s="548"/>
      <c r="P30" s="1157"/>
    </row>
    <row r="31" spans="1:16" ht="53.25" customHeight="1" thickBot="1">
      <c r="A31" s="1393"/>
      <c r="B31" s="1394"/>
      <c r="C31" s="803" t="s">
        <v>736</v>
      </c>
      <c r="D31" s="1385"/>
      <c r="E31" s="1386"/>
      <c r="F31" s="1385"/>
      <c r="G31" s="1386"/>
      <c r="H31" s="1387">
        <f>D31-F31</f>
        <v>0</v>
      </c>
      <c r="I31" s="1388"/>
      <c r="J31" s="1380"/>
      <c r="K31" s="1381"/>
      <c r="L31" s="1381"/>
      <c r="M31" s="1382"/>
      <c r="N31" s="217"/>
      <c r="O31" s="548"/>
      <c r="P31" s="1158"/>
    </row>
    <row r="32" spans="1:16" ht="23.25" customHeight="1" thickBot="1">
      <c r="A32" s="1383" t="s">
        <v>41</v>
      </c>
      <c r="B32" s="1383"/>
      <c r="C32" s="1383"/>
      <c r="D32" s="1383"/>
      <c r="E32" s="1383"/>
      <c r="F32" s="1383"/>
      <c r="G32" s="1383"/>
      <c r="H32" s="1383"/>
      <c r="I32" s="1384"/>
      <c r="J32" s="1376" t="s">
        <v>213</v>
      </c>
      <c r="K32" s="1377"/>
      <c r="L32" s="1378">
        <f>総表!J51</f>
        <v>0</v>
      </c>
      <c r="M32" s="1378"/>
      <c r="N32" s="1379"/>
      <c r="O32" s="549"/>
      <c r="P32" s="309"/>
    </row>
    <row r="33" spans="1:2">
      <c r="A33" s="69"/>
      <c r="B33" s="69"/>
    </row>
    <row r="34" spans="1:2">
      <c r="A34" s="70"/>
      <c r="B34" s="70"/>
    </row>
  </sheetData>
  <sheetProtection algorithmName="SHA-512" hashValue="kmOw9sSMItEusfIoUwjfINVPVUWklz9KBU/aaAnyKV7nseMoMJzLV6cJYk5QchzgwpjJaQgA+cyXDtQj5g3x3w==" saltValue="Yl5yvuRXQ6/fuzMSl+ZNLQ==" spinCount="100000" sheet="1" objects="1" scenarios="1"/>
  <mergeCells count="70">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A7:B8"/>
    <mergeCell ref="D7:G7"/>
    <mergeCell ref="C8:G8"/>
    <mergeCell ref="H8:I8"/>
    <mergeCell ref="J8:N8"/>
    <mergeCell ref="H6:I7"/>
    <mergeCell ref="J6:N7"/>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promptTitle="団体の種類" prompt="選択してください。その他の場合は右のセルに種類を記載ください。" sqref="C9:N9" xr:uid="{1EA2F840-6DC0-4CA5-84B8-EFC5EF0D1CBF}"/>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439" customWidth="1"/>
    <col min="3" max="3" width="3.875" style="439" customWidth="1"/>
    <col min="4" max="4" width="9.25" style="439" customWidth="1"/>
    <col min="5" max="5" width="7.5" style="439" customWidth="1"/>
    <col min="6" max="6" width="3.875" style="439" customWidth="1"/>
    <col min="7" max="7" width="9.25" style="442" customWidth="1"/>
    <col min="8" max="8" width="7.5" style="442" customWidth="1"/>
    <col min="9" max="9" width="3.875" style="439" customWidth="1"/>
    <col min="10" max="10" width="16.875" style="439" customWidth="1"/>
    <col min="11" max="11" width="8" style="439" customWidth="1"/>
    <col min="12" max="12" width="9.375" style="439" customWidth="1"/>
    <col min="13" max="13" width="10.75" style="439" customWidth="1"/>
    <col min="14" max="15" width="9.375" style="439" customWidth="1"/>
    <col min="16" max="16" width="17.375" style="439" customWidth="1"/>
    <col min="17" max="17" width="3.75" style="439" customWidth="1"/>
    <col min="18" max="18" width="59.25" style="309" customWidth="1"/>
    <col min="19" max="16384" width="9" style="440"/>
  </cols>
  <sheetData>
    <row r="1" spans="1:18" ht="22.5" customHeight="1" thickBot="1">
      <c r="A1" s="1431" t="s">
        <v>455</v>
      </c>
      <c r="B1" s="1431"/>
      <c r="C1" s="437"/>
      <c r="D1" s="438"/>
      <c r="E1" s="438"/>
      <c r="G1" s="437"/>
      <c r="H1" s="437"/>
      <c r="I1" s="438"/>
      <c r="J1" s="438"/>
      <c r="N1" s="1432"/>
      <c r="O1" s="1432"/>
      <c r="P1" s="1432"/>
      <c r="Q1" s="518"/>
    </row>
    <row r="2" spans="1:18" ht="23.25" customHeight="1" thickBot="1">
      <c r="A2" s="1448" t="s">
        <v>64</v>
      </c>
      <c r="B2" s="1449"/>
      <c r="C2" s="676" t="s">
        <v>599</v>
      </c>
      <c r="D2" s="1457" t="s">
        <v>565</v>
      </c>
      <c r="E2" s="1458"/>
      <c r="F2" s="530" t="s">
        <v>77</v>
      </c>
      <c r="G2" s="1457" t="s">
        <v>566</v>
      </c>
      <c r="H2" s="1458"/>
      <c r="I2" s="530"/>
      <c r="J2" s="528" t="s">
        <v>567</v>
      </c>
      <c r="K2" s="592"/>
      <c r="L2" s="593" t="s">
        <v>620</v>
      </c>
      <c r="M2" s="1397">
        <f>総表!C27</f>
        <v>0</v>
      </c>
      <c r="N2" s="1398"/>
      <c r="O2" s="1398"/>
      <c r="P2" s="1399"/>
      <c r="Q2" s="525"/>
      <c r="R2" s="537" t="s">
        <v>195</v>
      </c>
    </row>
    <row r="3" spans="1:18" ht="23.25" customHeight="1" thickBot="1">
      <c r="A3" s="1450"/>
      <c r="B3" s="1451"/>
      <c r="C3" s="677"/>
      <c r="D3" s="1455" t="s">
        <v>568</v>
      </c>
      <c r="E3" s="1456"/>
      <c r="F3" s="531"/>
      <c r="G3" s="1459" t="s">
        <v>569</v>
      </c>
      <c r="H3" s="1461"/>
      <c r="I3" s="1461"/>
      <c r="J3" s="1462"/>
      <c r="K3" s="527"/>
      <c r="L3" s="594" t="s">
        <v>621</v>
      </c>
      <c r="M3" s="1397">
        <f>総表!C15</f>
        <v>0</v>
      </c>
      <c r="N3" s="1398"/>
      <c r="O3" s="1398"/>
      <c r="P3" s="1399"/>
      <c r="Q3" s="525"/>
      <c r="R3" s="1400" t="s">
        <v>574</v>
      </c>
    </row>
    <row r="4" spans="1:18" ht="23.25" customHeight="1" thickBot="1">
      <c r="A4" s="1435"/>
      <c r="B4" s="1436"/>
      <c r="C4" s="678"/>
      <c r="D4" s="1459" t="s">
        <v>570</v>
      </c>
      <c r="E4" s="1460"/>
      <c r="F4" s="532"/>
      <c r="G4" s="1459" t="s">
        <v>571</v>
      </c>
      <c r="H4" s="1461"/>
      <c r="I4" s="1461"/>
      <c r="J4" s="1462"/>
      <c r="K4" s="519"/>
      <c r="L4" s="520"/>
      <c r="M4" s="520"/>
      <c r="N4" s="520"/>
      <c r="O4" s="520"/>
      <c r="P4" s="520"/>
      <c r="Q4" s="525"/>
      <c r="R4" s="1401"/>
    </row>
    <row r="5" spans="1:18" ht="24" customHeight="1">
      <c r="A5" s="1433" t="s">
        <v>456</v>
      </c>
      <c r="B5" s="1434"/>
      <c r="C5" s="1452" t="s">
        <v>457</v>
      </c>
      <c r="D5" s="1453"/>
      <c r="E5" s="1463"/>
      <c r="F5" s="1464"/>
      <c r="G5" s="1464"/>
      <c r="H5" s="1465"/>
      <c r="I5" s="1408" t="s">
        <v>457</v>
      </c>
      <c r="J5" s="1409"/>
      <c r="K5" s="1437"/>
      <c r="L5" s="1438"/>
      <c r="M5" s="1439"/>
      <c r="N5" s="1440" t="s">
        <v>622</v>
      </c>
      <c r="O5" s="1442"/>
      <c r="P5" s="1443"/>
      <c r="Q5" s="533"/>
      <c r="R5" s="1401"/>
    </row>
    <row r="6" spans="1:18" ht="39.75" customHeight="1">
      <c r="A6" s="1435"/>
      <c r="B6" s="1436"/>
      <c r="C6" s="1454" t="s">
        <v>458</v>
      </c>
      <c r="D6" s="1436"/>
      <c r="E6" s="1466"/>
      <c r="F6" s="1467"/>
      <c r="G6" s="1467"/>
      <c r="H6" s="1468"/>
      <c r="I6" s="1410" t="s">
        <v>459</v>
      </c>
      <c r="J6" s="1411"/>
      <c r="K6" s="1166"/>
      <c r="L6" s="1446"/>
      <c r="M6" s="1447"/>
      <c r="N6" s="1441"/>
      <c r="O6" s="1444"/>
      <c r="P6" s="1445"/>
      <c r="Q6" s="533"/>
      <c r="R6" s="1157" t="s">
        <v>619</v>
      </c>
    </row>
    <row r="7" spans="1:18" ht="27.75" customHeight="1">
      <c r="A7" s="1483" t="s">
        <v>514</v>
      </c>
      <c r="B7" s="1484"/>
      <c r="C7" s="1415" t="s">
        <v>460</v>
      </c>
      <c r="D7" s="1416"/>
      <c r="E7" s="1416"/>
      <c r="F7" s="1434"/>
      <c r="G7" s="1417" t="s">
        <v>461</v>
      </c>
      <c r="H7" s="1418"/>
      <c r="I7" s="1418"/>
      <c r="J7" s="1418"/>
      <c r="K7" s="1418"/>
      <c r="L7" s="1418"/>
      <c r="M7" s="1418"/>
      <c r="N7" s="1418"/>
      <c r="O7" s="1418"/>
      <c r="P7" s="1419"/>
      <c r="Q7" s="526"/>
      <c r="R7" s="1157"/>
    </row>
    <row r="8" spans="1:18" ht="33" customHeight="1">
      <c r="A8" s="1485"/>
      <c r="B8" s="1486"/>
      <c r="C8" s="1469"/>
      <c r="D8" s="1470"/>
      <c r="E8" s="1470"/>
      <c r="F8" s="1471"/>
      <c r="G8" s="1437"/>
      <c r="H8" s="1438"/>
      <c r="I8" s="1438"/>
      <c r="J8" s="1438"/>
      <c r="K8" s="1438"/>
      <c r="L8" s="1438"/>
      <c r="M8" s="1438"/>
      <c r="N8" s="1438"/>
      <c r="O8" s="1438"/>
      <c r="P8" s="1475"/>
      <c r="Q8" s="534"/>
      <c r="R8" s="1157"/>
    </row>
    <row r="9" spans="1:18" ht="33" customHeight="1">
      <c r="A9" s="1485"/>
      <c r="B9" s="1486"/>
      <c r="C9" s="1402"/>
      <c r="D9" s="1403"/>
      <c r="E9" s="1403"/>
      <c r="F9" s="1404"/>
      <c r="G9" s="1472"/>
      <c r="H9" s="1473"/>
      <c r="I9" s="1473"/>
      <c r="J9" s="1473"/>
      <c r="K9" s="1473"/>
      <c r="L9" s="1473"/>
      <c r="M9" s="1473"/>
      <c r="N9" s="1473"/>
      <c r="O9" s="1473"/>
      <c r="P9" s="1474"/>
      <c r="Q9" s="534"/>
      <c r="R9" s="1157"/>
    </row>
    <row r="10" spans="1:18" ht="33" customHeight="1">
      <c r="A10" s="1485"/>
      <c r="B10" s="1486"/>
      <c r="C10" s="1402"/>
      <c r="D10" s="1403"/>
      <c r="E10" s="1403"/>
      <c r="F10" s="1404"/>
      <c r="G10" s="1472"/>
      <c r="H10" s="1473"/>
      <c r="I10" s="1473"/>
      <c r="J10" s="1473"/>
      <c r="K10" s="1473"/>
      <c r="L10" s="1473"/>
      <c r="M10" s="1473"/>
      <c r="N10" s="1473"/>
      <c r="O10" s="1473"/>
      <c r="P10" s="1474"/>
      <c r="Q10" s="534"/>
      <c r="R10" s="1157"/>
    </row>
    <row r="11" spans="1:18" ht="33" customHeight="1">
      <c r="A11" s="1485"/>
      <c r="B11" s="1486"/>
      <c r="C11" s="1402"/>
      <c r="D11" s="1403"/>
      <c r="E11" s="1403"/>
      <c r="F11" s="1404"/>
      <c r="G11" s="1472"/>
      <c r="H11" s="1473"/>
      <c r="I11" s="1473"/>
      <c r="J11" s="1473"/>
      <c r="K11" s="1473"/>
      <c r="L11" s="1473"/>
      <c r="M11" s="1473"/>
      <c r="N11" s="1473"/>
      <c r="O11" s="1473"/>
      <c r="P11" s="1474"/>
      <c r="Q11" s="534"/>
      <c r="R11" s="1157"/>
    </row>
    <row r="12" spans="1:18" ht="33" customHeight="1">
      <c r="A12" s="1485"/>
      <c r="B12" s="1486"/>
      <c r="C12" s="1402"/>
      <c r="D12" s="1403"/>
      <c r="E12" s="1403"/>
      <c r="F12" s="1404"/>
      <c r="G12" s="1472"/>
      <c r="H12" s="1473"/>
      <c r="I12" s="1473"/>
      <c r="J12" s="1473"/>
      <c r="K12" s="1473"/>
      <c r="L12" s="1473"/>
      <c r="M12" s="1473"/>
      <c r="N12" s="1473"/>
      <c r="O12" s="1473"/>
      <c r="P12" s="1474"/>
      <c r="Q12" s="534"/>
      <c r="R12" s="1157"/>
    </row>
    <row r="13" spans="1:18" ht="33" customHeight="1">
      <c r="A13" s="1485"/>
      <c r="B13" s="1486"/>
      <c r="C13" s="1402"/>
      <c r="D13" s="1403"/>
      <c r="E13" s="1403"/>
      <c r="F13" s="1404"/>
      <c r="G13" s="1472"/>
      <c r="H13" s="1473"/>
      <c r="I13" s="1473"/>
      <c r="J13" s="1473"/>
      <c r="K13" s="1473"/>
      <c r="L13" s="1473"/>
      <c r="M13" s="1473"/>
      <c r="N13" s="1473"/>
      <c r="O13" s="1473"/>
      <c r="P13" s="1474"/>
      <c r="Q13" s="534"/>
      <c r="R13" s="1157"/>
    </row>
    <row r="14" spans="1:18" ht="33" customHeight="1">
      <c r="A14" s="1485"/>
      <c r="B14" s="1486"/>
      <c r="C14" s="1402"/>
      <c r="D14" s="1403"/>
      <c r="E14" s="1403"/>
      <c r="F14" s="1404"/>
      <c r="G14" s="1472"/>
      <c r="H14" s="1473"/>
      <c r="I14" s="1473"/>
      <c r="J14" s="1473"/>
      <c r="K14" s="1473"/>
      <c r="L14" s="1473"/>
      <c r="M14" s="1473"/>
      <c r="N14" s="1473"/>
      <c r="O14" s="1473"/>
      <c r="P14" s="1474"/>
      <c r="Q14" s="534"/>
      <c r="R14" s="1157"/>
    </row>
    <row r="15" spans="1:18" ht="33" customHeight="1">
      <c r="A15" s="1485"/>
      <c r="B15" s="1486"/>
      <c r="C15" s="1402"/>
      <c r="D15" s="1403"/>
      <c r="E15" s="1403"/>
      <c r="F15" s="1404"/>
      <c r="G15" s="1472"/>
      <c r="H15" s="1473"/>
      <c r="I15" s="1473"/>
      <c r="J15" s="1473"/>
      <c r="K15" s="1473"/>
      <c r="L15" s="1473"/>
      <c r="M15" s="1473"/>
      <c r="N15" s="1473"/>
      <c r="O15" s="1473"/>
      <c r="P15" s="1474"/>
      <c r="Q15" s="534"/>
      <c r="R15" s="1157"/>
    </row>
    <row r="16" spans="1:18" ht="33" customHeight="1">
      <c r="A16" s="1485"/>
      <c r="B16" s="1486"/>
      <c r="C16" s="1402"/>
      <c r="D16" s="1403"/>
      <c r="E16" s="1403"/>
      <c r="F16" s="1404"/>
      <c r="G16" s="1472"/>
      <c r="H16" s="1473"/>
      <c r="I16" s="1473"/>
      <c r="J16" s="1473"/>
      <c r="K16" s="1473"/>
      <c r="L16" s="1473"/>
      <c r="M16" s="1473"/>
      <c r="N16" s="1473"/>
      <c r="O16" s="1473"/>
      <c r="P16" s="1474"/>
      <c r="Q16" s="534"/>
      <c r="R16" s="1157" t="s">
        <v>618</v>
      </c>
    </row>
    <row r="17" spans="1:18" ht="33" customHeight="1">
      <c r="A17" s="1485"/>
      <c r="B17" s="1486"/>
      <c r="C17" s="1402"/>
      <c r="D17" s="1403"/>
      <c r="E17" s="1403"/>
      <c r="F17" s="1404"/>
      <c r="G17" s="1472"/>
      <c r="H17" s="1473"/>
      <c r="I17" s="1473"/>
      <c r="J17" s="1473"/>
      <c r="K17" s="1473"/>
      <c r="L17" s="1473"/>
      <c r="M17" s="1473"/>
      <c r="N17" s="1473"/>
      <c r="O17" s="1473"/>
      <c r="P17" s="1474"/>
      <c r="Q17" s="534"/>
      <c r="R17" s="1157"/>
    </row>
    <row r="18" spans="1:18" ht="33" customHeight="1">
      <c r="A18" s="1487"/>
      <c r="B18" s="1488"/>
      <c r="C18" s="1405"/>
      <c r="D18" s="1406"/>
      <c r="E18" s="1406"/>
      <c r="F18" s="1407"/>
      <c r="G18" s="1476"/>
      <c r="H18" s="1477"/>
      <c r="I18" s="1477"/>
      <c r="J18" s="1477"/>
      <c r="K18" s="1477"/>
      <c r="L18" s="1477"/>
      <c r="M18" s="1477"/>
      <c r="N18" s="1477"/>
      <c r="O18" s="1477"/>
      <c r="P18" s="1478"/>
      <c r="Q18" s="534"/>
      <c r="R18" s="1157"/>
    </row>
    <row r="19" spans="1:18" ht="33" customHeight="1">
      <c r="A19" s="1412" t="s">
        <v>462</v>
      </c>
      <c r="B19" s="1413"/>
      <c r="C19" s="1413"/>
      <c r="D19" s="1413"/>
      <c r="E19" s="1413"/>
      <c r="F19" s="1413"/>
      <c r="G19" s="1413"/>
      <c r="H19" s="1413"/>
      <c r="I19" s="1413"/>
      <c r="J19" s="1413"/>
      <c r="K19" s="1413"/>
      <c r="L19" s="1413"/>
      <c r="M19" s="1413"/>
      <c r="N19" s="1413"/>
      <c r="O19" s="1413"/>
      <c r="P19" s="1414"/>
      <c r="Q19" s="536"/>
      <c r="R19" s="1157"/>
    </row>
    <row r="20" spans="1:18" ht="33.75" customHeight="1">
      <c r="A20" s="1415" t="s">
        <v>460</v>
      </c>
      <c r="B20" s="1416"/>
      <c r="C20" s="1416"/>
      <c r="D20" s="1416"/>
      <c r="E20" s="521"/>
      <c r="F20" s="1417" t="s">
        <v>463</v>
      </c>
      <c r="G20" s="1418"/>
      <c r="H20" s="1418"/>
      <c r="I20" s="1418"/>
      <c r="J20" s="1418"/>
      <c r="K20" s="1418"/>
      <c r="L20" s="1418"/>
      <c r="M20" s="1418"/>
      <c r="N20" s="1418"/>
      <c r="O20" s="1418"/>
      <c r="P20" s="1419"/>
      <c r="Q20" s="526"/>
      <c r="R20" s="1157" t="s">
        <v>617</v>
      </c>
    </row>
    <row r="21" spans="1:18" ht="22.5" customHeight="1">
      <c r="A21" s="1420"/>
      <c r="B21" s="1421"/>
      <c r="C21" s="1421"/>
      <c r="D21" s="1422"/>
      <c r="E21" s="1479" t="s">
        <v>464</v>
      </c>
      <c r="F21" s="1480"/>
      <c r="G21" s="1162"/>
      <c r="H21" s="1423"/>
      <c r="I21" s="1423"/>
      <c r="J21" s="1423"/>
      <c r="K21" s="1423"/>
      <c r="L21" s="1424"/>
      <c r="M21" s="1425" t="s">
        <v>465</v>
      </c>
      <c r="N21" s="1426"/>
      <c r="O21" s="1162"/>
      <c r="P21" s="1427"/>
      <c r="Q21" s="534"/>
      <c r="R21" s="1157"/>
    </row>
    <row r="22" spans="1:18" ht="22.5" customHeight="1">
      <c r="A22" s="1420"/>
      <c r="B22" s="1421"/>
      <c r="C22" s="1421"/>
      <c r="D22" s="1422"/>
      <c r="E22" s="1481" t="s">
        <v>466</v>
      </c>
      <c r="F22" s="1482"/>
      <c r="G22" s="1428"/>
      <c r="H22" s="1429"/>
      <c r="I22" s="1429"/>
      <c r="J22" s="1429"/>
      <c r="K22" s="1429"/>
      <c r="L22" s="1429"/>
      <c r="M22" s="1429"/>
      <c r="N22" s="1429"/>
      <c r="O22" s="1429"/>
      <c r="P22" s="1430"/>
      <c r="Q22" s="534"/>
      <c r="R22" s="1157"/>
    </row>
    <row r="23" spans="1:18" ht="22.5" customHeight="1">
      <c r="A23" s="1420"/>
      <c r="B23" s="1421"/>
      <c r="C23" s="1421"/>
      <c r="D23" s="1422"/>
      <c r="E23" s="1479" t="s">
        <v>464</v>
      </c>
      <c r="F23" s="1480"/>
      <c r="G23" s="1162"/>
      <c r="H23" s="1423"/>
      <c r="I23" s="1423"/>
      <c r="J23" s="1423"/>
      <c r="K23" s="1423"/>
      <c r="L23" s="1424"/>
      <c r="M23" s="1425" t="s">
        <v>465</v>
      </c>
      <c r="N23" s="1426"/>
      <c r="O23" s="1162"/>
      <c r="P23" s="1427"/>
      <c r="Q23" s="534"/>
      <c r="R23" s="1157"/>
    </row>
    <row r="24" spans="1:18" ht="22.5" customHeight="1">
      <c r="A24" s="1420"/>
      <c r="B24" s="1421"/>
      <c r="C24" s="1421"/>
      <c r="D24" s="1422"/>
      <c r="E24" s="1481" t="s">
        <v>466</v>
      </c>
      <c r="F24" s="1482"/>
      <c r="G24" s="1428"/>
      <c r="H24" s="1429"/>
      <c r="I24" s="1429"/>
      <c r="J24" s="1429"/>
      <c r="K24" s="1429"/>
      <c r="L24" s="1429"/>
      <c r="M24" s="1429"/>
      <c r="N24" s="1429"/>
      <c r="O24" s="1429"/>
      <c r="P24" s="1430"/>
      <c r="Q24" s="534"/>
      <c r="R24" s="1157"/>
    </row>
    <row r="25" spans="1:18" ht="22.5" customHeight="1">
      <c r="A25" s="1420"/>
      <c r="B25" s="1421"/>
      <c r="C25" s="1421"/>
      <c r="D25" s="1422"/>
      <c r="E25" s="1479" t="s">
        <v>464</v>
      </c>
      <c r="F25" s="1480"/>
      <c r="G25" s="1162"/>
      <c r="H25" s="1423"/>
      <c r="I25" s="1423"/>
      <c r="J25" s="1423"/>
      <c r="K25" s="1423"/>
      <c r="L25" s="1424"/>
      <c r="M25" s="1425" t="s">
        <v>465</v>
      </c>
      <c r="N25" s="1426"/>
      <c r="O25" s="1162"/>
      <c r="P25" s="1427"/>
      <c r="Q25" s="534"/>
      <c r="R25" s="1157"/>
    </row>
    <row r="26" spans="1:18" ht="22.5" customHeight="1">
      <c r="A26" s="1420"/>
      <c r="B26" s="1421"/>
      <c r="C26" s="1421"/>
      <c r="D26" s="1422"/>
      <c r="E26" s="1481" t="s">
        <v>466</v>
      </c>
      <c r="F26" s="1482"/>
      <c r="G26" s="1428"/>
      <c r="H26" s="1429"/>
      <c r="I26" s="1429"/>
      <c r="J26" s="1429"/>
      <c r="K26" s="1429"/>
      <c r="L26" s="1429"/>
      <c r="M26" s="1429"/>
      <c r="N26" s="1429"/>
      <c r="O26" s="1429"/>
      <c r="P26" s="1430"/>
      <c r="Q26" s="534"/>
      <c r="R26" s="1157"/>
    </row>
    <row r="27" spans="1:18" ht="22.5" customHeight="1">
      <c r="A27" s="1420"/>
      <c r="B27" s="1421"/>
      <c r="C27" s="1421"/>
      <c r="D27" s="1422"/>
      <c r="E27" s="1479" t="s">
        <v>464</v>
      </c>
      <c r="F27" s="1480"/>
      <c r="G27" s="1162"/>
      <c r="H27" s="1423"/>
      <c r="I27" s="1423"/>
      <c r="J27" s="1423"/>
      <c r="K27" s="1423"/>
      <c r="L27" s="1424"/>
      <c r="M27" s="1425" t="s">
        <v>465</v>
      </c>
      <c r="N27" s="1426"/>
      <c r="O27" s="1162"/>
      <c r="P27" s="1427"/>
      <c r="Q27" s="534"/>
      <c r="R27" s="1157"/>
    </row>
    <row r="28" spans="1:18" ht="22.5" customHeight="1">
      <c r="A28" s="1420"/>
      <c r="B28" s="1421"/>
      <c r="C28" s="1421"/>
      <c r="D28" s="1422"/>
      <c r="E28" s="1481" t="s">
        <v>466</v>
      </c>
      <c r="F28" s="1482"/>
      <c r="G28" s="1428"/>
      <c r="H28" s="1429"/>
      <c r="I28" s="1429"/>
      <c r="J28" s="1429"/>
      <c r="K28" s="1429"/>
      <c r="L28" s="1429"/>
      <c r="M28" s="1429"/>
      <c r="N28" s="1429"/>
      <c r="O28" s="1429"/>
      <c r="P28" s="1430"/>
      <c r="Q28" s="534"/>
      <c r="R28" s="1157"/>
    </row>
    <row r="29" spans="1:18" ht="22.5" customHeight="1">
      <c r="A29" s="1420"/>
      <c r="B29" s="1421"/>
      <c r="C29" s="1421"/>
      <c r="D29" s="1422"/>
      <c r="E29" s="1479" t="s">
        <v>464</v>
      </c>
      <c r="F29" s="1480"/>
      <c r="G29" s="1162"/>
      <c r="H29" s="1423"/>
      <c r="I29" s="1423"/>
      <c r="J29" s="1423"/>
      <c r="K29" s="1423"/>
      <c r="L29" s="1424"/>
      <c r="M29" s="1425" t="s">
        <v>465</v>
      </c>
      <c r="N29" s="1426"/>
      <c r="O29" s="1162"/>
      <c r="P29" s="1427"/>
      <c r="Q29" s="534"/>
      <c r="R29" s="1157"/>
    </row>
    <row r="30" spans="1:18" ht="22.5" customHeight="1">
      <c r="A30" s="1420"/>
      <c r="B30" s="1421"/>
      <c r="C30" s="1421"/>
      <c r="D30" s="1422"/>
      <c r="E30" s="1481" t="s">
        <v>466</v>
      </c>
      <c r="F30" s="1482"/>
      <c r="G30" s="1428"/>
      <c r="H30" s="1429"/>
      <c r="I30" s="1429"/>
      <c r="J30" s="1429"/>
      <c r="K30" s="1429"/>
      <c r="L30" s="1429"/>
      <c r="M30" s="1429"/>
      <c r="N30" s="1429"/>
      <c r="O30" s="1429"/>
      <c r="P30" s="1430"/>
      <c r="Q30" s="534"/>
      <c r="R30" s="1157"/>
    </row>
    <row r="31" spans="1:18" ht="22.5" customHeight="1">
      <c r="A31" s="1420"/>
      <c r="B31" s="1421"/>
      <c r="C31" s="1421"/>
      <c r="D31" s="1422"/>
      <c r="E31" s="1479" t="s">
        <v>464</v>
      </c>
      <c r="F31" s="1480"/>
      <c r="G31" s="1162"/>
      <c r="H31" s="1423"/>
      <c r="I31" s="1423"/>
      <c r="J31" s="1423"/>
      <c r="K31" s="1423"/>
      <c r="L31" s="1424"/>
      <c r="M31" s="1425" t="s">
        <v>465</v>
      </c>
      <c r="N31" s="1426"/>
      <c r="O31" s="1162"/>
      <c r="P31" s="1427"/>
      <c r="Q31" s="534"/>
      <c r="R31" s="1157"/>
    </row>
    <row r="32" spans="1:18" ht="22.5" customHeight="1">
      <c r="A32" s="1420"/>
      <c r="B32" s="1421"/>
      <c r="C32" s="1421"/>
      <c r="D32" s="1422"/>
      <c r="E32" s="1481" t="s">
        <v>466</v>
      </c>
      <c r="F32" s="1482"/>
      <c r="G32" s="1428"/>
      <c r="H32" s="1429"/>
      <c r="I32" s="1429"/>
      <c r="J32" s="1429"/>
      <c r="K32" s="1429"/>
      <c r="L32" s="1429"/>
      <c r="M32" s="1429"/>
      <c r="N32" s="1429"/>
      <c r="O32" s="1429"/>
      <c r="P32" s="1430"/>
      <c r="Q32" s="534"/>
      <c r="R32" s="1157"/>
    </row>
    <row r="33" spans="1:18" ht="22.5" customHeight="1">
      <c r="A33" s="1420"/>
      <c r="B33" s="1421"/>
      <c r="C33" s="1421"/>
      <c r="D33" s="1422"/>
      <c r="E33" s="1479" t="s">
        <v>464</v>
      </c>
      <c r="F33" s="1480"/>
      <c r="G33" s="1162"/>
      <c r="H33" s="1423"/>
      <c r="I33" s="1423"/>
      <c r="J33" s="1423"/>
      <c r="K33" s="1423"/>
      <c r="L33" s="1424"/>
      <c r="M33" s="1425" t="s">
        <v>465</v>
      </c>
      <c r="N33" s="1426"/>
      <c r="O33" s="1162"/>
      <c r="P33" s="1427"/>
      <c r="Q33" s="534"/>
      <c r="R33" s="1157"/>
    </row>
    <row r="34" spans="1:18" ht="22.5" customHeight="1">
      <c r="A34" s="1420"/>
      <c r="B34" s="1421"/>
      <c r="C34" s="1421"/>
      <c r="D34" s="1422"/>
      <c r="E34" s="1481" t="s">
        <v>466</v>
      </c>
      <c r="F34" s="1482"/>
      <c r="G34" s="1428"/>
      <c r="H34" s="1429"/>
      <c r="I34" s="1429"/>
      <c r="J34" s="1429"/>
      <c r="K34" s="1429"/>
      <c r="L34" s="1429"/>
      <c r="M34" s="1429"/>
      <c r="N34" s="1429"/>
      <c r="O34" s="1429"/>
      <c r="P34" s="1430"/>
      <c r="Q34" s="534"/>
      <c r="R34" s="1157"/>
    </row>
    <row r="35" spans="1:18" ht="22.5" customHeight="1">
      <c r="A35" s="1420"/>
      <c r="B35" s="1421"/>
      <c r="C35" s="1421"/>
      <c r="D35" s="1422"/>
      <c r="E35" s="1479" t="s">
        <v>464</v>
      </c>
      <c r="F35" s="1480"/>
      <c r="G35" s="1162"/>
      <c r="H35" s="1423"/>
      <c r="I35" s="1423"/>
      <c r="J35" s="1423"/>
      <c r="K35" s="1423"/>
      <c r="L35" s="1424"/>
      <c r="M35" s="1425" t="s">
        <v>465</v>
      </c>
      <c r="N35" s="1426"/>
      <c r="O35" s="1162"/>
      <c r="P35" s="1427"/>
      <c r="Q35" s="534"/>
      <c r="R35" s="1157"/>
    </row>
    <row r="36" spans="1:18" ht="22.5" customHeight="1">
      <c r="A36" s="1420"/>
      <c r="B36" s="1421"/>
      <c r="C36" s="1421"/>
      <c r="D36" s="1422"/>
      <c r="E36" s="1481" t="s">
        <v>466</v>
      </c>
      <c r="F36" s="1482"/>
      <c r="G36" s="1428"/>
      <c r="H36" s="1429"/>
      <c r="I36" s="1429"/>
      <c r="J36" s="1429"/>
      <c r="K36" s="1429"/>
      <c r="L36" s="1429"/>
      <c r="M36" s="1429"/>
      <c r="N36" s="1429"/>
      <c r="O36" s="1429"/>
      <c r="P36" s="1430"/>
      <c r="Q36" s="534"/>
      <c r="R36" s="1157"/>
    </row>
    <row r="37" spans="1:18" ht="22.5" customHeight="1">
      <c r="A37" s="1420"/>
      <c r="B37" s="1421"/>
      <c r="C37" s="1421"/>
      <c r="D37" s="1422"/>
      <c r="E37" s="1479" t="s">
        <v>464</v>
      </c>
      <c r="F37" s="1480"/>
      <c r="G37" s="1162"/>
      <c r="H37" s="1423"/>
      <c r="I37" s="1423"/>
      <c r="J37" s="1423"/>
      <c r="K37" s="1423"/>
      <c r="L37" s="1424"/>
      <c r="M37" s="1425" t="s">
        <v>465</v>
      </c>
      <c r="N37" s="1426"/>
      <c r="O37" s="1162"/>
      <c r="P37" s="1427"/>
      <c r="Q37" s="534"/>
      <c r="R37" s="1157"/>
    </row>
    <row r="38" spans="1:18" ht="22.5" customHeight="1">
      <c r="A38" s="1420"/>
      <c r="B38" s="1421"/>
      <c r="C38" s="1421"/>
      <c r="D38" s="1422"/>
      <c r="E38" s="1481" t="s">
        <v>466</v>
      </c>
      <c r="F38" s="1482"/>
      <c r="G38" s="1428"/>
      <c r="H38" s="1429"/>
      <c r="I38" s="1429"/>
      <c r="J38" s="1429"/>
      <c r="K38" s="1429"/>
      <c r="L38" s="1429"/>
      <c r="M38" s="1429"/>
      <c r="N38" s="1429"/>
      <c r="O38" s="1429"/>
      <c r="P38" s="1430"/>
      <c r="Q38" s="534"/>
      <c r="R38" s="1157"/>
    </row>
    <row r="39" spans="1:18" ht="22.5" customHeight="1">
      <c r="A39" s="1420"/>
      <c r="B39" s="1421"/>
      <c r="C39" s="1421"/>
      <c r="D39" s="1422"/>
      <c r="E39" s="1479" t="s">
        <v>464</v>
      </c>
      <c r="F39" s="1480"/>
      <c r="G39" s="1162"/>
      <c r="H39" s="1423"/>
      <c r="I39" s="1423"/>
      <c r="J39" s="1423"/>
      <c r="K39" s="1423"/>
      <c r="L39" s="1424"/>
      <c r="M39" s="1425" t="s">
        <v>465</v>
      </c>
      <c r="N39" s="1426"/>
      <c r="O39" s="1162"/>
      <c r="P39" s="1427"/>
      <c r="Q39" s="534"/>
      <c r="R39" s="1157"/>
    </row>
    <row r="40" spans="1:18" ht="22.5" customHeight="1">
      <c r="A40" s="1420"/>
      <c r="B40" s="1421"/>
      <c r="C40" s="1421"/>
      <c r="D40" s="1422"/>
      <c r="E40" s="1481" t="s">
        <v>466</v>
      </c>
      <c r="F40" s="1482"/>
      <c r="G40" s="1428"/>
      <c r="H40" s="1429"/>
      <c r="I40" s="1429"/>
      <c r="J40" s="1429"/>
      <c r="K40" s="1429"/>
      <c r="L40" s="1429"/>
      <c r="M40" s="1429"/>
      <c r="N40" s="1429"/>
      <c r="O40" s="1429"/>
      <c r="P40" s="1430"/>
      <c r="Q40" s="534"/>
      <c r="R40" s="1157"/>
    </row>
    <row r="41" spans="1:18" ht="22.5" customHeight="1">
      <c r="A41" s="1420"/>
      <c r="B41" s="1421"/>
      <c r="C41" s="1421"/>
      <c r="D41" s="1422"/>
      <c r="E41" s="1479" t="s">
        <v>464</v>
      </c>
      <c r="F41" s="1480"/>
      <c r="G41" s="1162"/>
      <c r="H41" s="1423"/>
      <c r="I41" s="1423"/>
      <c r="J41" s="1423"/>
      <c r="K41" s="1423"/>
      <c r="L41" s="1424"/>
      <c r="M41" s="1425" t="s">
        <v>465</v>
      </c>
      <c r="N41" s="1426"/>
      <c r="O41" s="1162"/>
      <c r="P41" s="1427"/>
      <c r="Q41" s="534"/>
      <c r="R41" s="1157"/>
    </row>
    <row r="42" spans="1:18" ht="22.5" customHeight="1">
      <c r="A42" s="1420"/>
      <c r="B42" s="1421"/>
      <c r="C42" s="1421"/>
      <c r="D42" s="1422"/>
      <c r="E42" s="1481" t="s">
        <v>466</v>
      </c>
      <c r="F42" s="1482"/>
      <c r="G42" s="1428"/>
      <c r="H42" s="1429"/>
      <c r="I42" s="1429"/>
      <c r="J42" s="1429"/>
      <c r="K42" s="1429"/>
      <c r="L42" s="1429"/>
      <c r="M42" s="1429"/>
      <c r="N42" s="1429"/>
      <c r="O42" s="1429"/>
      <c r="P42" s="1430"/>
      <c r="Q42" s="534"/>
      <c r="R42" s="1157"/>
    </row>
    <row r="43" spans="1:18" ht="22.5" customHeight="1">
      <c r="A43" s="1420"/>
      <c r="B43" s="1421"/>
      <c r="C43" s="1421"/>
      <c r="D43" s="1422"/>
      <c r="E43" s="1479" t="s">
        <v>464</v>
      </c>
      <c r="F43" s="1480"/>
      <c r="G43" s="1162"/>
      <c r="H43" s="1423"/>
      <c r="I43" s="1423"/>
      <c r="J43" s="1423"/>
      <c r="K43" s="1423"/>
      <c r="L43" s="1424"/>
      <c r="M43" s="1425" t="s">
        <v>465</v>
      </c>
      <c r="N43" s="1426"/>
      <c r="O43" s="1162"/>
      <c r="P43" s="1427"/>
      <c r="Q43" s="534"/>
      <c r="R43" s="1157"/>
    </row>
    <row r="44" spans="1:18" ht="22.5" customHeight="1">
      <c r="A44" s="1420"/>
      <c r="B44" s="1421"/>
      <c r="C44" s="1421"/>
      <c r="D44" s="1422"/>
      <c r="E44" s="1481" t="s">
        <v>466</v>
      </c>
      <c r="F44" s="1482"/>
      <c r="G44" s="1428"/>
      <c r="H44" s="1429"/>
      <c r="I44" s="1429"/>
      <c r="J44" s="1429"/>
      <c r="K44" s="1429"/>
      <c r="L44" s="1429"/>
      <c r="M44" s="1429"/>
      <c r="N44" s="1429"/>
      <c r="O44" s="1429"/>
      <c r="P44" s="1430"/>
      <c r="Q44" s="534"/>
      <c r="R44" s="1157"/>
    </row>
    <row r="45" spans="1:18" ht="22.5" customHeight="1">
      <c r="A45" s="1420"/>
      <c r="B45" s="1421"/>
      <c r="C45" s="1421"/>
      <c r="D45" s="1422"/>
      <c r="E45" s="1479" t="s">
        <v>464</v>
      </c>
      <c r="F45" s="1480"/>
      <c r="G45" s="1162"/>
      <c r="H45" s="1423"/>
      <c r="I45" s="1423"/>
      <c r="J45" s="1423"/>
      <c r="K45" s="1423"/>
      <c r="L45" s="1424"/>
      <c r="M45" s="1425" t="s">
        <v>465</v>
      </c>
      <c r="N45" s="1426"/>
      <c r="O45" s="1162"/>
      <c r="P45" s="1427"/>
      <c r="Q45" s="534"/>
      <c r="R45" s="1157"/>
    </row>
    <row r="46" spans="1:18" ht="22.5" customHeight="1">
      <c r="A46" s="1420"/>
      <c r="B46" s="1421"/>
      <c r="C46" s="1421"/>
      <c r="D46" s="1422"/>
      <c r="E46" s="1481" t="s">
        <v>466</v>
      </c>
      <c r="F46" s="1482"/>
      <c r="G46" s="1428"/>
      <c r="H46" s="1429"/>
      <c r="I46" s="1429"/>
      <c r="J46" s="1429"/>
      <c r="K46" s="1429"/>
      <c r="L46" s="1429"/>
      <c r="M46" s="1429"/>
      <c r="N46" s="1429"/>
      <c r="O46" s="1429"/>
      <c r="P46" s="1430"/>
      <c r="Q46" s="534"/>
      <c r="R46" s="1157"/>
    </row>
    <row r="47" spans="1:18" ht="22.5" customHeight="1">
      <c r="A47" s="1420"/>
      <c r="B47" s="1421"/>
      <c r="C47" s="1421"/>
      <c r="D47" s="1422"/>
      <c r="E47" s="1479" t="s">
        <v>464</v>
      </c>
      <c r="F47" s="1480"/>
      <c r="G47" s="1162"/>
      <c r="H47" s="1423"/>
      <c r="I47" s="1423"/>
      <c r="J47" s="1423"/>
      <c r="K47" s="1423"/>
      <c r="L47" s="1424"/>
      <c r="M47" s="1425" t="s">
        <v>465</v>
      </c>
      <c r="N47" s="1426"/>
      <c r="O47" s="1162"/>
      <c r="P47" s="1427"/>
      <c r="Q47" s="534"/>
      <c r="R47" s="1157"/>
    </row>
    <row r="48" spans="1:18" ht="22.5" customHeight="1">
      <c r="A48" s="1420"/>
      <c r="B48" s="1421"/>
      <c r="C48" s="1421"/>
      <c r="D48" s="1422"/>
      <c r="E48" s="1481" t="s">
        <v>466</v>
      </c>
      <c r="F48" s="1482"/>
      <c r="G48" s="1428"/>
      <c r="H48" s="1429"/>
      <c r="I48" s="1429"/>
      <c r="J48" s="1429"/>
      <c r="K48" s="1429"/>
      <c r="L48" s="1429"/>
      <c r="M48" s="1429"/>
      <c r="N48" s="1429"/>
      <c r="O48" s="1429"/>
      <c r="P48" s="1430"/>
      <c r="Q48" s="534"/>
      <c r="R48" s="1157"/>
    </row>
    <row r="49" spans="1:18" ht="22.5" customHeight="1">
      <c r="A49" s="1420"/>
      <c r="B49" s="1421"/>
      <c r="C49" s="1421"/>
      <c r="D49" s="1422"/>
      <c r="E49" s="1479" t="s">
        <v>464</v>
      </c>
      <c r="F49" s="1480"/>
      <c r="G49" s="1162"/>
      <c r="H49" s="1423"/>
      <c r="I49" s="1423"/>
      <c r="J49" s="1423"/>
      <c r="K49" s="1423"/>
      <c r="L49" s="1424"/>
      <c r="M49" s="1425" t="s">
        <v>465</v>
      </c>
      <c r="N49" s="1426"/>
      <c r="O49" s="1162"/>
      <c r="P49" s="1427"/>
      <c r="Q49" s="534"/>
      <c r="R49" s="1157"/>
    </row>
    <row r="50" spans="1:18" ht="22.5" customHeight="1" thickBot="1">
      <c r="A50" s="1493"/>
      <c r="B50" s="1494"/>
      <c r="C50" s="1494"/>
      <c r="D50" s="1495"/>
      <c r="E50" s="1481" t="s">
        <v>466</v>
      </c>
      <c r="F50" s="1482"/>
      <c r="G50" s="1496"/>
      <c r="H50" s="1497"/>
      <c r="I50" s="1497"/>
      <c r="J50" s="1497"/>
      <c r="K50" s="1497"/>
      <c r="L50" s="1497"/>
      <c r="M50" s="1497"/>
      <c r="N50" s="1497"/>
      <c r="O50" s="1497"/>
      <c r="P50" s="1498"/>
      <c r="Q50" s="534"/>
      <c r="R50" s="1158"/>
    </row>
    <row r="51" spans="1:18" ht="22.5" customHeight="1" thickBot="1">
      <c r="A51" s="1489" t="s">
        <v>467</v>
      </c>
      <c r="B51" s="1489"/>
      <c r="C51" s="1489"/>
      <c r="D51" s="1489"/>
      <c r="E51" s="1489"/>
      <c r="F51" s="1489"/>
      <c r="G51" s="1489"/>
      <c r="H51" s="1489"/>
      <c r="I51" s="1489"/>
      <c r="J51" s="1489"/>
      <c r="K51" s="1489"/>
      <c r="L51" s="1490" t="s">
        <v>468</v>
      </c>
      <c r="M51" s="1491"/>
      <c r="N51" s="1491">
        <f>総表!J51</f>
        <v>0</v>
      </c>
      <c r="O51" s="1491"/>
      <c r="P51" s="1492"/>
      <c r="Q51" s="535"/>
    </row>
    <row r="52" spans="1:18">
      <c r="A52" s="441"/>
      <c r="B52" s="441"/>
      <c r="C52" s="441"/>
    </row>
  </sheetData>
  <sheetProtection algorithmName="SHA-512" hashValue="jyriphmak4N30JCn2ht6w5U/ov0nIkbfdd0ywRloIrjMhqWb1WOXVRZ+40PB77MUQinIyVtXrY9ip19C/cyG9A==" saltValue="shIPAniX2+4IOfiZPUHkCg==" spinCount="100000" sheet="1" objects="1" scenarios="1"/>
  <mergeCells count="162">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C8:F8"/>
    <mergeCell ref="C9:F9"/>
    <mergeCell ref="C10:F10"/>
    <mergeCell ref="G16:P16"/>
    <mergeCell ref="G7:P7"/>
    <mergeCell ref="G8:P8"/>
    <mergeCell ref="G9:P9"/>
    <mergeCell ref="G13:P13"/>
    <mergeCell ref="G14:P14"/>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s>
  <phoneticPr fontId="41"/>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439" customWidth="1"/>
    <col min="3" max="3" width="3.875" style="439" customWidth="1"/>
    <col min="4" max="4" width="9.25" style="439" customWidth="1"/>
    <col min="5" max="5" width="7.5" style="439" customWidth="1"/>
    <col min="6" max="6" width="3.875" style="439" customWidth="1"/>
    <col min="7" max="7" width="9.25" style="442" customWidth="1"/>
    <col min="8" max="8" width="7.5" style="442" customWidth="1"/>
    <col min="9" max="9" width="3.875" style="439" customWidth="1"/>
    <col min="10" max="10" width="16.875" style="439" customWidth="1"/>
    <col min="11" max="11" width="8" style="439" customWidth="1"/>
    <col min="12" max="12" width="9.375" style="439" customWidth="1"/>
    <col min="13" max="13" width="10.75" style="439" customWidth="1"/>
    <col min="14" max="15" width="9.375" style="439" customWidth="1"/>
    <col min="16" max="16" width="17.375" style="439" customWidth="1"/>
    <col min="17" max="17" width="3.75" style="439" customWidth="1"/>
    <col min="18" max="18" width="59.25" style="309" customWidth="1"/>
    <col min="19" max="16384" width="9" style="440"/>
  </cols>
  <sheetData>
    <row r="1" spans="1:18" ht="22.5" customHeight="1" thickBot="1">
      <c r="A1" s="1431" t="s">
        <v>455</v>
      </c>
      <c r="B1" s="1431"/>
      <c r="C1" s="437"/>
      <c r="D1" s="438"/>
      <c r="E1" s="438"/>
      <c r="G1" s="437"/>
      <c r="H1" s="437"/>
      <c r="I1" s="438"/>
      <c r="J1" s="438"/>
      <c r="N1" s="1432"/>
      <c r="O1" s="1432"/>
      <c r="P1" s="1432"/>
      <c r="Q1" s="518"/>
    </row>
    <row r="2" spans="1:18" ht="23.25" customHeight="1" thickBot="1">
      <c r="A2" s="1448" t="s">
        <v>64</v>
      </c>
      <c r="B2" s="1449"/>
      <c r="C2" s="676"/>
      <c r="D2" s="1457" t="s">
        <v>565</v>
      </c>
      <c r="E2" s="1458"/>
      <c r="F2" s="530" t="s">
        <v>599</v>
      </c>
      <c r="G2" s="1457" t="s">
        <v>566</v>
      </c>
      <c r="H2" s="1458"/>
      <c r="I2" s="530"/>
      <c r="J2" s="528" t="s">
        <v>567</v>
      </c>
      <c r="K2" s="592"/>
      <c r="L2" s="593" t="s">
        <v>620</v>
      </c>
      <c r="M2" s="1397">
        <f>総表!C27</f>
        <v>0</v>
      </c>
      <c r="N2" s="1398"/>
      <c r="O2" s="1398"/>
      <c r="P2" s="1399"/>
      <c r="Q2" s="525"/>
      <c r="R2" s="537" t="s">
        <v>195</v>
      </c>
    </row>
    <row r="3" spans="1:18" ht="23.25" customHeight="1" thickBot="1">
      <c r="A3" s="1450"/>
      <c r="B3" s="1451"/>
      <c r="C3" s="677"/>
      <c r="D3" s="1455" t="s">
        <v>568</v>
      </c>
      <c r="E3" s="1456"/>
      <c r="F3" s="531"/>
      <c r="G3" s="1459" t="s">
        <v>569</v>
      </c>
      <c r="H3" s="1461"/>
      <c r="I3" s="1461"/>
      <c r="J3" s="1462"/>
      <c r="K3" s="527"/>
      <c r="L3" s="594" t="s">
        <v>621</v>
      </c>
      <c r="M3" s="1397">
        <f>総表!C15</f>
        <v>0</v>
      </c>
      <c r="N3" s="1398"/>
      <c r="O3" s="1398"/>
      <c r="P3" s="1399"/>
      <c r="Q3" s="525"/>
      <c r="R3" s="1400" t="s">
        <v>574</v>
      </c>
    </row>
    <row r="4" spans="1:18" ht="23.25" customHeight="1" thickBot="1">
      <c r="A4" s="1435"/>
      <c r="B4" s="1436"/>
      <c r="C4" s="678"/>
      <c r="D4" s="1459" t="s">
        <v>570</v>
      </c>
      <c r="E4" s="1460"/>
      <c r="F4" s="532"/>
      <c r="G4" s="1459" t="s">
        <v>571</v>
      </c>
      <c r="H4" s="1461"/>
      <c r="I4" s="1461"/>
      <c r="J4" s="1462"/>
      <c r="K4" s="519"/>
      <c r="L4" s="520"/>
      <c r="M4" s="520"/>
      <c r="N4" s="520"/>
      <c r="O4" s="520"/>
      <c r="P4" s="520"/>
      <c r="Q4" s="525"/>
      <c r="R4" s="1401"/>
    </row>
    <row r="5" spans="1:18" ht="24" customHeight="1">
      <c r="A5" s="1433" t="s">
        <v>456</v>
      </c>
      <c r="B5" s="1434"/>
      <c r="C5" s="1452" t="s">
        <v>457</v>
      </c>
      <c r="D5" s="1453"/>
      <c r="E5" s="1463"/>
      <c r="F5" s="1464"/>
      <c r="G5" s="1464"/>
      <c r="H5" s="1465"/>
      <c r="I5" s="1408" t="s">
        <v>457</v>
      </c>
      <c r="J5" s="1409"/>
      <c r="K5" s="1437"/>
      <c r="L5" s="1438"/>
      <c r="M5" s="1439"/>
      <c r="N5" s="1440" t="s">
        <v>622</v>
      </c>
      <c r="O5" s="1442"/>
      <c r="P5" s="1443"/>
      <c r="Q5" s="533"/>
      <c r="R5" s="1401"/>
    </row>
    <row r="6" spans="1:18" ht="39.75" customHeight="1">
      <c r="A6" s="1435"/>
      <c r="B6" s="1436"/>
      <c r="C6" s="1454" t="s">
        <v>458</v>
      </c>
      <c r="D6" s="1436"/>
      <c r="E6" s="1466"/>
      <c r="F6" s="1467"/>
      <c r="G6" s="1467"/>
      <c r="H6" s="1468"/>
      <c r="I6" s="1410" t="s">
        <v>459</v>
      </c>
      <c r="J6" s="1411"/>
      <c r="K6" s="1166"/>
      <c r="L6" s="1446"/>
      <c r="M6" s="1447"/>
      <c r="N6" s="1441"/>
      <c r="O6" s="1444"/>
      <c r="P6" s="1445"/>
      <c r="Q6" s="533"/>
      <c r="R6" s="1157" t="s">
        <v>619</v>
      </c>
    </row>
    <row r="7" spans="1:18" ht="27.75" customHeight="1">
      <c r="A7" s="1483" t="s">
        <v>514</v>
      </c>
      <c r="B7" s="1484"/>
      <c r="C7" s="1415" t="s">
        <v>460</v>
      </c>
      <c r="D7" s="1416"/>
      <c r="E7" s="1416"/>
      <c r="F7" s="1434"/>
      <c r="G7" s="1417" t="s">
        <v>461</v>
      </c>
      <c r="H7" s="1418"/>
      <c r="I7" s="1418"/>
      <c r="J7" s="1418"/>
      <c r="K7" s="1418"/>
      <c r="L7" s="1418"/>
      <c r="M7" s="1418"/>
      <c r="N7" s="1418"/>
      <c r="O7" s="1418"/>
      <c r="P7" s="1419"/>
      <c r="Q7" s="526"/>
      <c r="R7" s="1157"/>
    </row>
    <row r="8" spans="1:18" ht="33" customHeight="1">
      <c r="A8" s="1485"/>
      <c r="B8" s="1486"/>
      <c r="C8" s="1508"/>
      <c r="D8" s="1509"/>
      <c r="E8" s="1509"/>
      <c r="F8" s="1510"/>
      <c r="G8" s="1511"/>
      <c r="H8" s="1512"/>
      <c r="I8" s="1512"/>
      <c r="J8" s="1512"/>
      <c r="K8" s="1512"/>
      <c r="L8" s="1512"/>
      <c r="M8" s="1512"/>
      <c r="N8" s="1512"/>
      <c r="O8" s="1512"/>
      <c r="P8" s="1513"/>
      <c r="Q8" s="534"/>
      <c r="R8" s="1157"/>
    </row>
    <row r="9" spans="1:18" ht="33" customHeight="1">
      <c r="A9" s="1485"/>
      <c r="B9" s="1486"/>
      <c r="C9" s="1499"/>
      <c r="D9" s="1500"/>
      <c r="E9" s="1500"/>
      <c r="F9" s="1501"/>
      <c r="G9" s="1164"/>
      <c r="H9" s="1502"/>
      <c r="I9" s="1502"/>
      <c r="J9" s="1502"/>
      <c r="K9" s="1502"/>
      <c r="L9" s="1502"/>
      <c r="M9" s="1502"/>
      <c r="N9" s="1502"/>
      <c r="O9" s="1502"/>
      <c r="P9" s="1503"/>
      <c r="Q9" s="534"/>
      <c r="R9" s="1157"/>
    </row>
    <row r="10" spans="1:18" ht="33" customHeight="1">
      <c r="A10" s="1485"/>
      <c r="B10" s="1486"/>
      <c r="C10" s="1499"/>
      <c r="D10" s="1500"/>
      <c r="E10" s="1500"/>
      <c r="F10" s="1501"/>
      <c r="G10" s="1164"/>
      <c r="H10" s="1502"/>
      <c r="I10" s="1502"/>
      <c r="J10" s="1502"/>
      <c r="K10" s="1502"/>
      <c r="L10" s="1502"/>
      <c r="M10" s="1502"/>
      <c r="N10" s="1502"/>
      <c r="O10" s="1502"/>
      <c r="P10" s="1503"/>
      <c r="Q10" s="534"/>
      <c r="R10" s="1157"/>
    </row>
    <row r="11" spans="1:18" ht="33" customHeight="1">
      <c r="A11" s="1485"/>
      <c r="B11" s="1486"/>
      <c r="C11" s="1499"/>
      <c r="D11" s="1500"/>
      <c r="E11" s="1500"/>
      <c r="F11" s="1501"/>
      <c r="G11" s="1164"/>
      <c r="H11" s="1502"/>
      <c r="I11" s="1502"/>
      <c r="J11" s="1502"/>
      <c r="K11" s="1502"/>
      <c r="L11" s="1502"/>
      <c r="M11" s="1502"/>
      <c r="N11" s="1502"/>
      <c r="O11" s="1502"/>
      <c r="P11" s="1503"/>
      <c r="Q11" s="534"/>
      <c r="R11" s="1157"/>
    </row>
    <row r="12" spans="1:18" ht="33" customHeight="1">
      <c r="A12" s="1485"/>
      <c r="B12" s="1486"/>
      <c r="C12" s="1499"/>
      <c r="D12" s="1500"/>
      <c r="E12" s="1500"/>
      <c r="F12" s="1501"/>
      <c r="G12" s="1164"/>
      <c r="H12" s="1502"/>
      <c r="I12" s="1502"/>
      <c r="J12" s="1502"/>
      <c r="K12" s="1502"/>
      <c r="L12" s="1502"/>
      <c r="M12" s="1502"/>
      <c r="N12" s="1502"/>
      <c r="O12" s="1502"/>
      <c r="P12" s="1503"/>
      <c r="Q12" s="534"/>
      <c r="R12" s="1157"/>
    </row>
    <row r="13" spans="1:18" ht="33" customHeight="1">
      <c r="A13" s="1485"/>
      <c r="B13" s="1486"/>
      <c r="C13" s="1499"/>
      <c r="D13" s="1500"/>
      <c r="E13" s="1500"/>
      <c r="F13" s="1501"/>
      <c r="G13" s="1164"/>
      <c r="H13" s="1502"/>
      <c r="I13" s="1502"/>
      <c r="J13" s="1502"/>
      <c r="K13" s="1502"/>
      <c r="L13" s="1502"/>
      <c r="M13" s="1502"/>
      <c r="N13" s="1502"/>
      <c r="O13" s="1502"/>
      <c r="P13" s="1503"/>
      <c r="Q13" s="534"/>
      <c r="R13" s="1157"/>
    </row>
    <row r="14" spans="1:18" ht="33" customHeight="1">
      <c r="A14" s="1485"/>
      <c r="B14" s="1486"/>
      <c r="C14" s="1499"/>
      <c r="D14" s="1500"/>
      <c r="E14" s="1500"/>
      <c r="F14" s="1501"/>
      <c r="G14" s="1164"/>
      <c r="H14" s="1502"/>
      <c r="I14" s="1502"/>
      <c r="J14" s="1502"/>
      <c r="K14" s="1502"/>
      <c r="L14" s="1502"/>
      <c r="M14" s="1502"/>
      <c r="N14" s="1502"/>
      <c r="O14" s="1502"/>
      <c r="P14" s="1503"/>
      <c r="Q14" s="534"/>
      <c r="R14" s="1157"/>
    </row>
    <row r="15" spans="1:18" ht="33" customHeight="1">
      <c r="A15" s="1485"/>
      <c r="B15" s="1486"/>
      <c r="C15" s="1499"/>
      <c r="D15" s="1500"/>
      <c r="E15" s="1500"/>
      <c r="F15" s="1501"/>
      <c r="G15" s="1164"/>
      <c r="H15" s="1502"/>
      <c r="I15" s="1502"/>
      <c r="J15" s="1502"/>
      <c r="K15" s="1502"/>
      <c r="L15" s="1502"/>
      <c r="M15" s="1502"/>
      <c r="N15" s="1502"/>
      <c r="O15" s="1502"/>
      <c r="P15" s="1503"/>
      <c r="Q15" s="534"/>
      <c r="R15" s="1157"/>
    </row>
    <row r="16" spans="1:18" ht="33" customHeight="1">
      <c r="A16" s="1485"/>
      <c r="B16" s="1486"/>
      <c r="C16" s="1499"/>
      <c r="D16" s="1500"/>
      <c r="E16" s="1500"/>
      <c r="F16" s="1501"/>
      <c r="G16" s="1164"/>
      <c r="H16" s="1502"/>
      <c r="I16" s="1502"/>
      <c r="J16" s="1502"/>
      <c r="K16" s="1502"/>
      <c r="L16" s="1502"/>
      <c r="M16" s="1502"/>
      <c r="N16" s="1502"/>
      <c r="O16" s="1502"/>
      <c r="P16" s="1503"/>
      <c r="Q16" s="534"/>
      <c r="R16" s="1157" t="s">
        <v>618</v>
      </c>
    </row>
    <row r="17" spans="1:18" ht="33" customHeight="1">
      <c r="A17" s="1485"/>
      <c r="B17" s="1486"/>
      <c r="C17" s="1499"/>
      <c r="D17" s="1500"/>
      <c r="E17" s="1500"/>
      <c r="F17" s="1501"/>
      <c r="G17" s="1164"/>
      <c r="H17" s="1502"/>
      <c r="I17" s="1502"/>
      <c r="J17" s="1502"/>
      <c r="K17" s="1502"/>
      <c r="L17" s="1502"/>
      <c r="M17" s="1502"/>
      <c r="N17" s="1502"/>
      <c r="O17" s="1502"/>
      <c r="P17" s="1503"/>
      <c r="Q17" s="534"/>
      <c r="R17" s="1157"/>
    </row>
    <row r="18" spans="1:18" ht="33" customHeight="1">
      <c r="A18" s="1487"/>
      <c r="B18" s="1488"/>
      <c r="C18" s="1504"/>
      <c r="D18" s="1505"/>
      <c r="E18" s="1505"/>
      <c r="F18" s="1506"/>
      <c r="G18" s="1166"/>
      <c r="H18" s="1446"/>
      <c r="I18" s="1446"/>
      <c r="J18" s="1446"/>
      <c r="K18" s="1446"/>
      <c r="L18" s="1446"/>
      <c r="M18" s="1446"/>
      <c r="N18" s="1446"/>
      <c r="O18" s="1446"/>
      <c r="P18" s="1507"/>
      <c r="Q18" s="534"/>
      <c r="R18" s="1157"/>
    </row>
    <row r="19" spans="1:18" ht="33" customHeight="1">
      <c r="A19" s="1412" t="s">
        <v>462</v>
      </c>
      <c r="B19" s="1413"/>
      <c r="C19" s="1413"/>
      <c r="D19" s="1413"/>
      <c r="E19" s="1413"/>
      <c r="F19" s="1413"/>
      <c r="G19" s="1413"/>
      <c r="H19" s="1413"/>
      <c r="I19" s="1413"/>
      <c r="J19" s="1413"/>
      <c r="K19" s="1413"/>
      <c r="L19" s="1413"/>
      <c r="M19" s="1413"/>
      <c r="N19" s="1413"/>
      <c r="O19" s="1413"/>
      <c r="P19" s="1414"/>
      <c r="Q19" s="536"/>
      <c r="R19" s="1157"/>
    </row>
    <row r="20" spans="1:18" ht="33.75" customHeight="1">
      <c r="A20" s="1415" t="s">
        <v>460</v>
      </c>
      <c r="B20" s="1416"/>
      <c r="C20" s="1416"/>
      <c r="D20" s="1416"/>
      <c r="E20" s="521"/>
      <c r="F20" s="1417" t="s">
        <v>463</v>
      </c>
      <c r="G20" s="1418"/>
      <c r="H20" s="1418"/>
      <c r="I20" s="1418"/>
      <c r="J20" s="1418"/>
      <c r="K20" s="1418"/>
      <c r="L20" s="1418"/>
      <c r="M20" s="1418"/>
      <c r="N20" s="1418"/>
      <c r="O20" s="1418"/>
      <c r="P20" s="1419"/>
      <c r="Q20" s="526"/>
      <c r="R20" s="1157" t="s">
        <v>617</v>
      </c>
    </row>
    <row r="21" spans="1:18" ht="22.5" customHeight="1">
      <c r="A21" s="1420"/>
      <c r="B21" s="1421"/>
      <c r="C21" s="1421"/>
      <c r="D21" s="1422"/>
      <c r="E21" s="1479" t="s">
        <v>464</v>
      </c>
      <c r="F21" s="1480"/>
      <c r="G21" s="1162"/>
      <c r="H21" s="1423"/>
      <c r="I21" s="1423"/>
      <c r="J21" s="1423"/>
      <c r="K21" s="1423"/>
      <c r="L21" s="1424"/>
      <c r="M21" s="1425" t="s">
        <v>465</v>
      </c>
      <c r="N21" s="1426"/>
      <c r="O21" s="1162"/>
      <c r="P21" s="1427"/>
      <c r="Q21" s="534"/>
      <c r="R21" s="1157"/>
    </row>
    <row r="22" spans="1:18" ht="22.5" customHeight="1">
      <c r="A22" s="1420"/>
      <c r="B22" s="1421"/>
      <c r="C22" s="1421"/>
      <c r="D22" s="1422"/>
      <c r="E22" s="1481" t="s">
        <v>466</v>
      </c>
      <c r="F22" s="1482"/>
      <c r="G22" s="1428"/>
      <c r="H22" s="1429"/>
      <c r="I22" s="1429"/>
      <c r="J22" s="1429"/>
      <c r="K22" s="1429"/>
      <c r="L22" s="1429"/>
      <c r="M22" s="1429"/>
      <c r="N22" s="1429"/>
      <c r="O22" s="1429"/>
      <c r="P22" s="1430"/>
      <c r="Q22" s="534"/>
      <c r="R22" s="1157"/>
    </row>
    <row r="23" spans="1:18" ht="22.5" customHeight="1">
      <c r="A23" s="1420"/>
      <c r="B23" s="1421"/>
      <c r="C23" s="1421"/>
      <c r="D23" s="1422"/>
      <c r="E23" s="1479" t="s">
        <v>464</v>
      </c>
      <c r="F23" s="1480"/>
      <c r="G23" s="1162"/>
      <c r="H23" s="1423"/>
      <c r="I23" s="1423"/>
      <c r="J23" s="1423"/>
      <c r="K23" s="1423"/>
      <c r="L23" s="1424"/>
      <c r="M23" s="1425" t="s">
        <v>465</v>
      </c>
      <c r="N23" s="1426"/>
      <c r="O23" s="1162"/>
      <c r="P23" s="1427"/>
      <c r="Q23" s="534"/>
      <c r="R23" s="1157"/>
    </row>
    <row r="24" spans="1:18" ht="22.5" customHeight="1">
      <c r="A24" s="1420"/>
      <c r="B24" s="1421"/>
      <c r="C24" s="1421"/>
      <c r="D24" s="1422"/>
      <c r="E24" s="1481" t="s">
        <v>466</v>
      </c>
      <c r="F24" s="1482"/>
      <c r="G24" s="1428"/>
      <c r="H24" s="1429"/>
      <c r="I24" s="1429"/>
      <c r="J24" s="1429"/>
      <c r="K24" s="1429"/>
      <c r="L24" s="1429"/>
      <c r="M24" s="1429"/>
      <c r="N24" s="1429"/>
      <c r="O24" s="1429"/>
      <c r="P24" s="1430"/>
      <c r="Q24" s="534"/>
      <c r="R24" s="1157"/>
    </row>
    <row r="25" spans="1:18" ht="22.5" customHeight="1">
      <c r="A25" s="1420"/>
      <c r="B25" s="1421"/>
      <c r="C25" s="1421"/>
      <c r="D25" s="1422"/>
      <c r="E25" s="1479" t="s">
        <v>464</v>
      </c>
      <c r="F25" s="1480"/>
      <c r="G25" s="1162"/>
      <c r="H25" s="1423"/>
      <c r="I25" s="1423"/>
      <c r="J25" s="1423"/>
      <c r="K25" s="1423"/>
      <c r="L25" s="1424"/>
      <c r="M25" s="1425" t="s">
        <v>465</v>
      </c>
      <c r="N25" s="1426"/>
      <c r="O25" s="1162"/>
      <c r="P25" s="1427"/>
      <c r="Q25" s="534"/>
      <c r="R25" s="1157"/>
    </row>
    <row r="26" spans="1:18" ht="22.5" customHeight="1">
      <c r="A26" s="1420"/>
      <c r="B26" s="1421"/>
      <c r="C26" s="1421"/>
      <c r="D26" s="1422"/>
      <c r="E26" s="1481" t="s">
        <v>466</v>
      </c>
      <c r="F26" s="1482"/>
      <c r="G26" s="1428"/>
      <c r="H26" s="1429"/>
      <c r="I26" s="1429"/>
      <c r="J26" s="1429"/>
      <c r="K26" s="1429"/>
      <c r="L26" s="1429"/>
      <c r="M26" s="1429"/>
      <c r="N26" s="1429"/>
      <c r="O26" s="1429"/>
      <c r="P26" s="1430"/>
      <c r="Q26" s="534"/>
      <c r="R26" s="1157"/>
    </row>
    <row r="27" spans="1:18" ht="22.5" customHeight="1">
      <c r="A27" s="1420"/>
      <c r="B27" s="1421"/>
      <c r="C27" s="1421"/>
      <c r="D27" s="1422"/>
      <c r="E27" s="1479" t="s">
        <v>464</v>
      </c>
      <c r="F27" s="1480"/>
      <c r="G27" s="1162"/>
      <c r="H27" s="1423"/>
      <c r="I27" s="1423"/>
      <c r="J27" s="1423"/>
      <c r="K27" s="1423"/>
      <c r="L27" s="1424"/>
      <c r="M27" s="1425" t="s">
        <v>465</v>
      </c>
      <c r="N27" s="1426"/>
      <c r="O27" s="1162"/>
      <c r="P27" s="1427"/>
      <c r="Q27" s="534"/>
      <c r="R27" s="1157"/>
    </row>
    <row r="28" spans="1:18" ht="22.5" customHeight="1">
      <c r="A28" s="1420"/>
      <c r="B28" s="1421"/>
      <c r="C28" s="1421"/>
      <c r="D28" s="1422"/>
      <c r="E28" s="1481" t="s">
        <v>466</v>
      </c>
      <c r="F28" s="1482"/>
      <c r="G28" s="1428"/>
      <c r="H28" s="1429"/>
      <c r="I28" s="1429"/>
      <c r="J28" s="1429"/>
      <c r="K28" s="1429"/>
      <c r="L28" s="1429"/>
      <c r="M28" s="1429"/>
      <c r="N28" s="1429"/>
      <c r="O28" s="1429"/>
      <c r="P28" s="1430"/>
      <c r="Q28" s="534"/>
      <c r="R28" s="1157"/>
    </row>
    <row r="29" spans="1:18" ht="22.5" customHeight="1">
      <c r="A29" s="1420"/>
      <c r="B29" s="1421"/>
      <c r="C29" s="1421"/>
      <c r="D29" s="1422"/>
      <c r="E29" s="1479" t="s">
        <v>464</v>
      </c>
      <c r="F29" s="1480"/>
      <c r="G29" s="1162"/>
      <c r="H29" s="1423"/>
      <c r="I29" s="1423"/>
      <c r="J29" s="1423"/>
      <c r="K29" s="1423"/>
      <c r="L29" s="1424"/>
      <c r="M29" s="1425" t="s">
        <v>465</v>
      </c>
      <c r="N29" s="1426"/>
      <c r="O29" s="1162"/>
      <c r="P29" s="1427"/>
      <c r="Q29" s="534"/>
      <c r="R29" s="1157"/>
    </row>
    <row r="30" spans="1:18" ht="22.5" customHeight="1">
      <c r="A30" s="1420"/>
      <c r="B30" s="1421"/>
      <c r="C30" s="1421"/>
      <c r="D30" s="1422"/>
      <c r="E30" s="1481" t="s">
        <v>466</v>
      </c>
      <c r="F30" s="1482"/>
      <c r="G30" s="1428"/>
      <c r="H30" s="1429"/>
      <c r="I30" s="1429"/>
      <c r="J30" s="1429"/>
      <c r="K30" s="1429"/>
      <c r="L30" s="1429"/>
      <c r="M30" s="1429"/>
      <c r="N30" s="1429"/>
      <c r="O30" s="1429"/>
      <c r="P30" s="1430"/>
      <c r="Q30" s="534"/>
      <c r="R30" s="1157"/>
    </row>
    <row r="31" spans="1:18" ht="22.5" customHeight="1">
      <c r="A31" s="1420"/>
      <c r="B31" s="1421"/>
      <c r="C31" s="1421"/>
      <c r="D31" s="1422"/>
      <c r="E31" s="1479" t="s">
        <v>464</v>
      </c>
      <c r="F31" s="1480"/>
      <c r="G31" s="1162"/>
      <c r="H31" s="1423"/>
      <c r="I31" s="1423"/>
      <c r="J31" s="1423"/>
      <c r="K31" s="1423"/>
      <c r="L31" s="1424"/>
      <c r="M31" s="1425" t="s">
        <v>465</v>
      </c>
      <c r="N31" s="1426"/>
      <c r="O31" s="1162"/>
      <c r="P31" s="1427"/>
      <c r="Q31" s="534"/>
      <c r="R31" s="1157"/>
    </row>
    <row r="32" spans="1:18" ht="22.5" customHeight="1">
      <c r="A32" s="1420"/>
      <c r="B32" s="1421"/>
      <c r="C32" s="1421"/>
      <c r="D32" s="1422"/>
      <c r="E32" s="1481" t="s">
        <v>466</v>
      </c>
      <c r="F32" s="1482"/>
      <c r="G32" s="1428"/>
      <c r="H32" s="1429"/>
      <c r="I32" s="1429"/>
      <c r="J32" s="1429"/>
      <c r="K32" s="1429"/>
      <c r="L32" s="1429"/>
      <c r="M32" s="1429"/>
      <c r="N32" s="1429"/>
      <c r="O32" s="1429"/>
      <c r="P32" s="1430"/>
      <c r="Q32" s="534"/>
      <c r="R32" s="1157"/>
    </row>
    <row r="33" spans="1:18" ht="22.5" customHeight="1">
      <c r="A33" s="1420"/>
      <c r="B33" s="1421"/>
      <c r="C33" s="1421"/>
      <c r="D33" s="1422"/>
      <c r="E33" s="1479" t="s">
        <v>464</v>
      </c>
      <c r="F33" s="1480"/>
      <c r="G33" s="1162"/>
      <c r="H33" s="1423"/>
      <c r="I33" s="1423"/>
      <c r="J33" s="1423"/>
      <c r="K33" s="1423"/>
      <c r="L33" s="1424"/>
      <c r="M33" s="1425" t="s">
        <v>465</v>
      </c>
      <c r="N33" s="1426"/>
      <c r="O33" s="1162"/>
      <c r="P33" s="1427"/>
      <c r="Q33" s="534"/>
      <c r="R33" s="1157"/>
    </row>
    <row r="34" spans="1:18" ht="22.5" customHeight="1">
      <c r="A34" s="1420"/>
      <c r="B34" s="1421"/>
      <c r="C34" s="1421"/>
      <c r="D34" s="1422"/>
      <c r="E34" s="1481" t="s">
        <v>466</v>
      </c>
      <c r="F34" s="1482"/>
      <c r="G34" s="1428"/>
      <c r="H34" s="1429"/>
      <c r="I34" s="1429"/>
      <c r="J34" s="1429"/>
      <c r="K34" s="1429"/>
      <c r="L34" s="1429"/>
      <c r="M34" s="1429"/>
      <c r="N34" s="1429"/>
      <c r="O34" s="1429"/>
      <c r="P34" s="1430"/>
      <c r="Q34" s="534"/>
      <c r="R34" s="1157"/>
    </row>
    <row r="35" spans="1:18" ht="22.5" customHeight="1">
      <c r="A35" s="1420"/>
      <c r="B35" s="1421"/>
      <c r="C35" s="1421"/>
      <c r="D35" s="1422"/>
      <c r="E35" s="1479" t="s">
        <v>464</v>
      </c>
      <c r="F35" s="1480"/>
      <c r="G35" s="1162"/>
      <c r="H35" s="1423"/>
      <c r="I35" s="1423"/>
      <c r="J35" s="1423"/>
      <c r="K35" s="1423"/>
      <c r="L35" s="1424"/>
      <c r="M35" s="1425" t="s">
        <v>465</v>
      </c>
      <c r="N35" s="1426"/>
      <c r="O35" s="1162"/>
      <c r="P35" s="1427"/>
      <c r="Q35" s="534"/>
      <c r="R35" s="1157"/>
    </row>
    <row r="36" spans="1:18" ht="22.5" customHeight="1">
      <c r="A36" s="1420"/>
      <c r="B36" s="1421"/>
      <c r="C36" s="1421"/>
      <c r="D36" s="1422"/>
      <c r="E36" s="1481" t="s">
        <v>466</v>
      </c>
      <c r="F36" s="1482"/>
      <c r="G36" s="1428"/>
      <c r="H36" s="1429"/>
      <c r="I36" s="1429"/>
      <c r="J36" s="1429"/>
      <c r="K36" s="1429"/>
      <c r="L36" s="1429"/>
      <c r="M36" s="1429"/>
      <c r="N36" s="1429"/>
      <c r="O36" s="1429"/>
      <c r="P36" s="1430"/>
      <c r="Q36" s="534"/>
      <c r="R36" s="1157"/>
    </row>
    <row r="37" spans="1:18" ht="22.5" customHeight="1">
      <c r="A37" s="1420"/>
      <c r="B37" s="1421"/>
      <c r="C37" s="1421"/>
      <c r="D37" s="1422"/>
      <c r="E37" s="1479" t="s">
        <v>464</v>
      </c>
      <c r="F37" s="1480"/>
      <c r="G37" s="1162"/>
      <c r="H37" s="1423"/>
      <c r="I37" s="1423"/>
      <c r="J37" s="1423"/>
      <c r="K37" s="1423"/>
      <c r="L37" s="1424"/>
      <c r="M37" s="1425" t="s">
        <v>465</v>
      </c>
      <c r="N37" s="1426"/>
      <c r="O37" s="1162"/>
      <c r="P37" s="1427"/>
      <c r="Q37" s="534"/>
      <c r="R37" s="1157"/>
    </row>
    <row r="38" spans="1:18" ht="22.5" customHeight="1">
      <c r="A38" s="1420"/>
      <c r="B38" s="1421"/>
      <c r="C38" s="1421"/>
      <c r="D38" s="1422"/>
      <c r="E38" s="1481" t="s">
        <v>466</v>
      </c>
      <c r="F38" s="1482"/>
      <c r="G38" s="1428"/>
      <c r="H38" s="1429"/>
      <c r="I38" s="1429"/>
      <c r="J38" s="1429"/>
      <c r="K38" s="1429"/>
      <c r="L38" s="1429"/>
      <c r="M38" s="1429"/>
      <c r="N38" s="1429"/>
      <c r="O38" s="1429"/>
      <c r="P38" s="1430"/>
      <c r="Q38" s="534"/>
      <c r="R38" s="1157"/>
    </row>
    <row r="39" spans="1:18" ht="22.5" customHeight="1">
      <c r="A39" s="1420"/>
      <c r="B39" s="1421"/>
      <c r="C39" s="1421"/>
      <c r="D39" s="1422"/>
      <c r="E39" s="1479" t="s">
        <v>464</v>
      </c>
      <c r="F39" s="1480"/>
      <c r="G39" s="1162"/>
      <c r="H39" s="1423"/>
      <c r="I39" s="1423"/>
      <c r="J39" s="1423"/>
      <c r="K39" s="1423"/>
      <c r="L39" s="1424"/>
      <c r="M39" s="1425" t="s">
        <v>465</v>
      </c>
      <c r="N39" s="1426"/>
      <c r="O39" s="1162"/>
      <c r="P39" s="1427"/>
      <c r="Q39" s="534"/>
      <c r="R39" s="1157"/>
    </row>
    <row r="40" spans="1:18" ht="22.5" customHeight="1">
      <c r="A40" s="1420"/>
      <c r="B40" s="1421"/>
      <c r="C40" s="1421"/>
      <c r="D40" s="1422"/>
      <c r="E40" s="1481" t="s">
        <v>466</v>
      </c>
      <c r="F40" s="1482"/>
      <c r="G40" s="1428"/>
      <c r="H40" s="1429"/>
      <c r="I40" s="1429"/>
      <c r="J40" s="1429"/>
      <c r="K40" s="1429"/>
      <c r="L40" s="1429"/>
      <c r="M40" s="1429"/>
      <c r="N40" s="1429"/>
      <c r="O40" s="1429"/>
      <c r="P40" s="1430"/>
      <c r="Q40" s="534"/>
      <c r="R40" s="1157"/>
    </row>
    <row r="41" spans="1:18" ht="22.5" customHeight="1">
      <c r="A41" s="1420"/>
      <c r="B41" s="1421"/>
      <c r="C41" s="1421"/>
      <c r="D41" s="1422"/>
      <c r="E41" s="1479" t="s">
        <v>464</v>
      </c>
      <c r="F41" s="1480"/>
      <c r="G41" s="1162"/>
      <c r="H41" s="1423"/>
      <c r="I41" s="1423"/>
      <c r="J41" s="1423"/>
      <c r="K41" s="1423"/>
      <c r="L41" s="1424"/>
      <c r="M41" s="1425" t="s">
        <v>465</v>
      </c>
      <c r="N41" s="1426"/>
      <c r="O41" s="1162"/>
      <c r="P41" s="1427"/>
      <c r="Q41" s="534"/>
      <c r="R41" s="1157"/>
    </row>
    <row r="42" spans="1:18" ht="22.5" customHeight="1">
      <c r="A42" s="1420"/>
      <c r="B42" s="1421"/>
      <c r="C42" s="1421"/>
      <c r="D42" s="1422"/>
      <c r="E42" s="1481" t="s">
        <v>466</v>
      </c>
      <c r="F42" s="1482"/>
      <c r="G42" s="1428"/>
      <c r="H42" s="1429"/>
      <c r="I42" s="1429"/>
      <c r="J42" s="1429"/>
      <c r="K42" s="1429"/>
      <c r="L42" s="1429"/>
      <c r="M42" s="1429"/>
      <c r="N42" s="1429"/>
      <c r="O42" s="1429"/>
      <c r="P42" s="1430"/>
      <c r="Q42" s="534"/>
      <c r="R42" s="1157"/>
    </row>
    <row r="43" spans="1:18" ht="22.5" customHeight="1">
      <c r="A43" s="1420"/>
      <c r="B43" s="1421"/>
      <c r="C43" s="1421"/>
      <c r="D43" s="1422"/>
      <c r="E43" s="1479" t="s">
        <v>464</v>
      </c>
      <c r="F43" s="1480"/>
      <c r="G43" s="1162"/>
      <c r="H43" s="1423"/>
      <c r="I43" s="1423"/>
      <c r="J43" s="1423"/>
      <c r="K43" s="1423"/>
      <c r="L43" s="1424"/>
      <c r="M43" s="1425" t="s">
        <v>465</v>
      </c>
      <c r="N43" s="1426"/>
      <c r="O43" s="1162"/>
      <c r="P43" s="1427"/>
      <c r="Q43" s="534"/>
      <c r="R43" s="1157"/>
    </row>
    <row r="44" spans="1:18" ht="22.5" customHeight="1">
      <c r="A44" s="1420"/>
      <c r="B44" s="1421"/>
      <c r="C44" s="1421"/>
      <c r="D44" s="1422"/>
      <c r="E44" s="1481" t="s">
        <v>466</v>
      </c>
      <c r="F44" s="1482"/>
      <c r="G44" s="1428"/>
      <c r="H44" s="1429"/>
      <c r="I44" s="1429"/>
      <c r="J44" s="1429"/>
      <c r="K44" s="1429"/>
      <c r="L44" s="1429"/>
      <c r="M44" s="1429"/>
      <c r="N44" s="1429"/>
      <c r="O44" s="1429"/>
      <c r="P44" s="1430"/>
      <c r="Q44" s="534"/>
      <c r="R44" s="1157"/>
    </row>
    <row r="45" spans="1:18" ht="22.5" customHeight="1">
      <c r="A45" s="1420"/>
      <c r="B45" s="1421"/>
      <c r="C45" s="1421"/>
      <c r="D45" s="1422"/>
      <c r="E45" s="1479" t="s">
        <v>464</v>
      </c>
      <c r="F45" s="1480"/>
      <c r="G45" s="1162"/>
      <c r="H45" s="1423"/>
      <c r="I45" s="1423"/>
      <c r="J45" s="1423"/>
      <c r="K45" s="1423"/>
      <c r="L45" s="1424"/>
      <c r="M45" s="1425" t="s">
        <v>465</v>
      </c>
      <c r="N45" s="1426"/>
      <c r="O45" s="1162"/>
      <c r="P45" s="1427"/>
      <c r="Q45" s="534"/>
      <c r="R45" s="1157"/>
    </row>
    <row r="46" spans="1:18" ht="22.5" customHeight="1">
      <c r="A46" s="1420"/>
      <c r="B46" s="1421"/>
      <c r="C46" s="1421"/>
      <c r="D46" s="1422"/>
      <c r="E46" s="1481" t="s">
        <v>466</v>
      </c>
      <c r="F46" s="1482"/>
      <c r="G46" s="1428"/>
      <c r="H46" s="1429"/>
      <c r="I46" s="1429"/>
      <c r="J46" s="1429"/>
      <c r="K46" s="1429"/>
      <c r="L46" s="1429"/>
      <c r="M46" s="1429"/>
      <c r="N46" s="1429"/>
      <c r="O46" s="1429"/>
      <c r="P46" s="1430"/>
      <c r="Q46" s="534"/>
      <c r="R46" s="1157"/>
    </row>
    <row r="47" spans="1:18" ht="22.5" customHeight="1">
      <c r="A47" s="1420"/>
      <c r="B47" s="1421"/>
      <c r="C47" s="1421"/>
      <c r="D47" s="1422"/>
      <c r="E47" s="1479" t="s">
        <v>464</v>
      </c>
      <c r="F47" s="1480"/>
      <c r="G47" s="1162"/>
      <c r="H47" s="1423"/>
      <c r="I47" s="1423"/>
      <c r="J47" s="1423"/>
      <c r="K47" s="1423"/>
      <c r="L47" s="1424"/>
      <c r="M47" s="1425" t="s">
        <v>465</v>
      </c>
      <c r="N47" s="1426"/>
      <c r="O47" s="1162"/>
      <c r="P47" s="1427"/>
      <c r="Q47" s="534"/>
      <c r="R47" s="1157"/>
    </row>
    <row r="48" spans="1:18" ht="22.5" customHeight="1">
      <c r="A48" s="1420"/>
      <c r="B48" s="1421"/>
      <c r="C48" s="1421"/>
      <c r="D48" s="1422"/>
      <c r="E48" s="1481" t="s">
        <v>466</v>
      </c>
      <c r="F48" s="1482"/>
      <c r="G48" s="1428"/>
      <c r="H48" s="1429"/>
      <c r="I48" s="1429"/>
      <c r="J48" s="1429"/>
      <c r="K48" s="1429"/>
      <c r="L48" s="1429"/>
      <c r="M48" s="1429"/>
      <c r="N48" s="1429"/>
      <c r="O48" s="1429"/>
      <c r="P48" s="1430"/>
      <c r="Q48" s="534"/>
      <c r="R48" s="1157"/>
    </row>
    <row r="49" spans="1:18" ht="22.5" customHeight="1">
      <c r="A49" s="1420"/>
      <c r="B49" s="1421"/>
      <c r="C49" s="1421"/>
      <c r="D49" s="1422"/>
      <c r="E49" s="1479" t="s">
        <v>464</v>
      </c>
      <c r="F49" s="1480"/>
      <c r="G49" s="1162"/>
      <c r="H49" s="1423"/>
      <c r="I49" s="1423"/>
      <c r="J49" s="1423"/>
      <c r="K49" s="1423"/>
      <c r="L49" s="1424"/>
      <c r="M49" s="1425" t="s">
        <v>465</v>
      </c>
      <c r="N49" s="1426"/>
      <c r="O49" s="1162"/>
      <c r="P49" s="1427"/>
      <c r="Q49" s="534"/>
      <c r="R49" s="1157"/>
    </row>
    <row r="50" spans="1:18" ht="22.5" customHeight="1" thickBot="1">
      <c r="A50" s="1493"/>
      <c r="B50" s="1494"/>
      <c r="C50" s="1494"/>
      <c r="D50" s="1495"/>
      <c r="E50" s="1481" t="s">
        <v>466</v>
      </c>
      <c r="F50" s="1482"/>
      <c r="G50" s="1496"/>
      <c r="H50" s="1497"/>
      <c r="I50" s="1497"/>
      <c r="J50" s="1497"/>
      <c r="K50" s="1497"/>
      <c r="L50" s="1497"/>
      <c r="M50" s="1497"/>
      <c r="N50" s="1497"/>
      <c r="O50" s="1497"/>
      <c r="P50" s="1498"/>
      <c r="Q50" s="534"/>
      <c r="R50" s="1158"/>
    </row>
    <row r="51" spans="1:18" ht="22.5" customHeight="1" thickBot="1">
      <c r="A51" s="1489" t="s">
        <v>467</v>
      </c>
      <c r="B51" s="1489"/>
      <c r="C51" s="1489"/>
      <c r="D51" s="1489"/>
      <c r="E51" s="1489"/>
      <c r="F51" s="1489"/>
      <c r="G51" s="1489"/>
      <c r="H51" s="1489"/>
      <c r="I51" s="1489"/>
      <c r="J51" s="1489"/>
      <c r="K51" s="1489"/>
      <c r="L51" s="1490" t="s">
        <v>468</v>
      </c>
      <c r="M51" s="1491"/>
      <c r="N51" s="1491">
        <f>総表!J51</f>
        <v>0</v>
      </c>
      <c r="O51" s="1491"/>
      <c r="P51" s="1492"/>
      <c r="Q51" s="535"/>
    </row>
    <row r="52" spans="1:18">
      <c r="A52" s="441"/>
      <c r="B52" s="441"/>
      <c r="C52" s="441"/>
    </row>
  </sheetData>
  <sheetProtection algorithmName="SHA-512" hashValue="PdCNhmtYewcWKENqDc8CMF1Sl9ivo5WZ5fLGzAzhiavKJ8nDKlG7iHqgJAbJvn7bpgW6Z1spkJdV4S3GO5MlkQ==" saltValue="9mwywznEuWEmvX2mzOlGsA=="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G14:P14"/>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s>
  <phoneticPr fontId="41"/>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439" customWidth="1"/>
    <col min="3" max="3" width="3.875" style="439" customWidth="1"/>
    <col min="4" max="4" width="9.25" style="439" customWidth="1"/>
    <col min="5" max="5" width="7.5" style="439" customWidth="1"/>
    <col min="6" max="6" width="3.875" style="439" customWidth="1"/>
    <col min="7" max="7" width="9.25" style="442" customWidth="1"/>
    <col min="8" max="8" width="7.5" style="442" customWidth="1"/>
    <col min="9" max="9" width="3.875" style="439" customWidth="1"/>
    <col min="10" max="10" width="16.875" style="439" customWidth="1"/>
    <col min="11" max="11" width="8" style="439" customWidth="1"/>
    <col min="12" max="12" width="9.375" style="439" customWidth="1"/>
    <col min="13" max="13" width="10.75" style="439" customWidth="1"/>
    <col min="14" max="15" width="9.375" style="439" customWidth="1"/>
    <col min="16" max="16" width="17.375" style="439" customWidth="1"/>
    <col min="17" max="17" width="3.75" style="439" customWidth="1"/>
    <col min="18" max="18" width="59.25" style="309" customWidth="1"/>
    <col min="19" max="16384" width="9" style="440"/>
  </cols>
  <sheetData>
    <row r="1" spans="1:18" ht="22.5" customHeight="1" thickBot="1">
      <c r="A1" s="1431" t="s">
        <v>455</v>
      </c>
      <c r="B1" s="1431"/>
      <c r="C1" s="437"/>
      <c r="D1" s="438"/>
      <c r="E1" s="438"/>
      <c r="G1" s="437"/>
      <c r="H1" s="437"/>
      <c r="I1" s="438"/>
      <c r="J1" s="438"/>
      <c r="N1" s="1432"/>
      <c r="O1" s="1432"/>
      <c r="P1" s="1432"/>
      <c r="Q1" s="518"/>
    </row>
    <row r="2" spans="1:18" ht="23.25" customHeight="1" thickBot="1">
      <c r="A2" s="1448" t="s">
        <v>64</v>
      </c>
      <c r="B2" s="1449"/>
      <c r="C2" s="676"/>
      <c r="D2" s="1457" t="s">
        <v>565</v>
      </c>
      <c r="E2" s="1458"/>
      <c r="F2" s="530"/>
      <c r="G2" s="1457" t="s">
        <v>566</v>
      </c>
      <c r="H2" s="1458"/>
      <c r="I2" s="530" t="s">
        <v>599</v>
      </c>
      <c r="J2" s="528" t="s">
        <v>567</v>
      </c>
      <c r="K2" s="592"/>
      <c r="L2" s="593" t="s">
        <v>620</v>
      </c>
      <c r="M2" s="1397">
        <f>総表!C27</f>
        <v>0</v>
      </c>
      <c r="N2" s="1398"/>
      <c r="O2" s="1398"/>
      <c r="P2" s="1399"/>
      <c r="Q2" s="525"/>
      <c r="R2" s="537" t="s">
        <v>195</v>
      </c>
    </row>
    <row r="3" spans="1:18" ht="23.25" customHeight="1" thickBot="1">
      <c r="A3" s="1450"/>
      <c r="B3" s="1451"/>
      <c r="C3" s="677"/>
      <c r="D3" s="1455" t="s">
        <v>568</v>
      </c>
      <c r="E3" s="1456"/>
      <c r="F3" s="531"/>
      <c r="G3" s="1459" t="s">
        <v>569</v>
      </c>
      <c r="H3" s="1461"/>
      <c r="I3" s="1461"/>
      <c r="J3" s="1462"/>
      <c r="K3" s="527"/>
      <c r="L3" s="594" t="s">
        <v>621</v>
      </c>
      <c r="M3" s="1397">
        <f>総表!C15</f>
        <v>0</v>
      </c>
      <c r="N3" s="1398"/>
      <c r="O3" s="1398"/>
      <c r="P3" s="1399"/>
      <c r="Q3" s="525"/>
      <c r="R3" s="1400" t="s">
        <v>574</v>
      </c>
    </row>
    <row r="4" spans="1:18" ht="23.25" customHeight="1" thickBot="1">
      <c r="A4" s="1435"/>
      <c r="B4" s="1436"/>
      <c r="C4" s="678"/>
      <c r="D4" s="1459" t="s">
        <v>570</v>
      </c>
      <c r="E4" s="1460"/>
      <c r="F4" s="532"/>
      <c r="G4" s="1459" t="s">
        <v>571</v>
      </c>
      <c r="H4" s="1461"/>
      <c r="I4" s="1461"/>
      <c r="J4" s="1462"/>
      <c r="K4" s="519"/>
      <c r="L4" s="520"/>
      <c r="M4" s="520"/>
      <c r="N4" s="520"/>
      <c r="O4" s="520"/>
      <c r="P4" s="520"/>
      <c r="Q4" s="525"/>
      <c r="R4" s="1401"/>
    </row>
    <row r="5" spans="1:18" ht="24" customHeight="1">
      <c r="A5" s="1433" t="s">
        <v>456</v>
      </c>
      <c r="B5" s="1434"/>
      <c r="C5" s="1452" t="s">
        <v>457</v>
      </c>
      <c r="D5" s="1453"/>
      <c r="E5" s="1463"/>
      <c r="F5" s="1464"/>
      <c r="G5" s="1464"/>
      <c r="H5" s="1465"/>
      <c r="I5" s="1408" t="s">
        <v>457</v>
      </c>
      <c r="J5" s="1409"/>
      <c r="K5" s="1437"/>
      <c r="L5" s="1438"/>
      <c r="M5" s="1439"/>
      <c r="N5" s="1440" t="s">
        <v>622</v>
      </c>
      <c r="O5" s="1442"/>
      <c r="P5" s="1443"/>
      <c r="Q5" s="533"/>
      <c r="R5" s="1401"/>
    </row>
    <row r="6" spans="1:18" ht="39.75" customHeight="1">
      <c r="A6" s="1435"/>
      <c r="B6" s="1436"/>
      <c r="C6" s="1454" t="s">
        <v>458</v>
      </c>
      <c r="D6" s="1436"/>
      <c r="E6" s="1466"/>
      <c r="F6" s="1467"/>
      <c r="G6" s="1467"/>
      <c r="H6" s="1468"/>
      <c r="I6" s="1410" t="s">
        <v>459</v>
      </c>
      <c r="J6" s="1411"/>
      <c r="K6" s="1166"/>
      <c r="L6" s="1446"/>
      <c r="M6" s="1447"/>
      <c r="N6" s="1441"/>
      <c r="O6" s="1444"/>
      <c r="P6" s="1445"/>
      <c r="Q6" s="533"/>
      <c r="R6" s="1157" t="s">
        <v>619</v>
      </c>
    </row>
    <row r="7" spans="1:18" ht="27.75" customHeight="1">
      <c r="A7" s="1483" t="s">
        <v>514</v>
      </c>
      <c r="B7" s="1484"/>
      <c r="C7" s="1415" t="s">
        <v>460</v>
      </c>
      <c r="D7" s="1416"/>
      <c r="E7" s="1416"/>
      <c r="F7" s="1434"/>
      <c r="G7" s="1417" t="s">
        <v>461</v>
      </c>
      <c r="H7" s="1418"/>
      <c r="I7" s="1418"/>
      <c r="J7" s="1418"/>
      <c r="K7" s="1418"/>
      <c r="L7" s="1418"/>
      <c r="M7" s="1418"/>
      <c r="N7" s="1418"/>
      <c r="O7" s="1418"/>
      <c r="P7" s="1419"/>
      <c r="Q7" s="526"/>
      <c r="R7" s="1157"/>
    </row>
    <row r="8" spans="1:18" ht="33" customHeight="1">
      <c r="A8" s="1485"/>
      <c r="B8" s="1486"/>
      <c r="C8" s="1508"/>
      <c r="D8" s="1509"/>
      <c r="E8" s="1509"/>
      <c r="F8" s="1510"/>
      <c r="G8" s="1511"/>
      <c r="H8" s="1512"/>
      <c r="I8" s="1512"/>
      <c r="J8" s="1512"/>
      <c r="K8" s="1512"/>
      <c r="L8" s="1512"/>
      <c r="M8" s="1512"/>
      <c r="N8" s="1512"/>
      <c r="O8" s="1512"/>
      <c r="P8" s="1513"/>
      <c r="Q8" s="534"/>
      <c r="R8" s="1157"/>
    </row>
    <row r="9" spans="1:18" ht="33" customHeight="1">
      <c r="A9" s="1485"/>
      <c r="B9" s="1486"/>
      <c r="C9" s="1499"/>
      <c r="D9" s="1500"/>
      <c r="E9" s="1500"/>
      <c r="F9" s="1501"/>
      <c r="G9" s="1164"/>
      <c r="H9" s="1502"/>
      <c r="I9" s="1502"/>
      <c r="J9" s="1502"/>
      <c r="K9" s="1502"/>
      <c r="L9" s="1502"/>
      <c r="M9" s="1502"/>
      <c r="N9" s="1502"/>
      <c r="O9" s="1502"/>
      <c r="P9" s="1503"/>
      <c r="Q9" s="534"/>
      <c r="R9" s="1157"/>
    </row>
    <row r="10" spans="1:18" ht="33" customHeight="1">
      <c r="A10" s="1485"/>
      <c r="B10" s="1486"/>
      <c r="C10" s="1499"/>
      <c r="D10" s="1500"/>
      <c r="E10" s="1500"/>
      <c r="F10" s="1501"/>
      <c r="G10" s="1164"/>
      <c r="H10" s="1502"/>
      <c r="I10" s="1502"/>
      <c r="J10" s="1502"/>
      <c r="K10" s="1502"/>
      <c r="L10" s="1502"/>
      <c r="M10" s="1502"/>
      <c r="N10" s="1502"/>
      <c r="O10" s="1502"/>
      <c r="P10" s="1503"/>
      <c r="Q10" s="534"/>
      <c r="R10" s="1157"/>
    </row>
    <row r="11" spans="1:18" ht="33" customHeight="1">
      <c r="A11" s="1485"/>
      <c r="B11" s="1486"/>
      <c r="C11" s="1499"/>
      <c r="D11" s="1500"/>
      <c r="E11" s="1500"/>
      <c r="F11" s="1501"/>
      <c r="G11" s="1164"/>
      <c r="H11" s="1502"/>
      <c r="I11" s="1502"/>
      <c r="J11" s="1502"/>
      <c r="K11" s="1502"/>
      <c r="L11" s="1502"/>
      <c r="M11" s="1502"/>
      <c r="N11" s="1502"/>
      <c r="O11" s="1502"/>
      <c r="P11" s="1503"/>
      <c r="Q11" s="534"/>
      <c r="R11" s="1157"/>
    </row>
    <row r="12" spans="1:18" ht="33" customHeight="1">
      <c r="A12" s="1485"/>
      <c r="B12" s="1486"/>
      <c r="C12" s="1499"/>
      <c r="D12" s="1500"/>
      <c r="E12" s="1500"/>
      <c r="F12" s="1501"/>
      <c r="G12" s="1164"/>
      <c r="H12" s="1502"/>
      <c r="I12" s="1502"/>
      <c r="J12" s="1502"/>
      <c r="K12" s="1502"/>
      <c r="L12" s="1502"/>
      <c r="M12" s="1502"/>
      <c r="N12" s="1502"/>
      <c r="O12" s="1502"/>
      <c r="P12" s="1503"/>
      <c r="Q12" s="534"/>
      <c r="R12" s="1157"/>
    </row>
    <row r="13" spans="1:18" ht="33" customHeight="1">
      <c r="A13" s="1485"/>
      <c r="B13" s="1486"/>
      <c r="C13" s="1499"/>
      <c r="D13" s="1500"/>
      <c r="E13" s="1500"/>
      <c r="F13" s="1501"/>
      <c r="G13" s="1164"/>
      <c r="H13" s="1502"/>
      <c r="I13" s="1502"/>
      <c r="J13" s="1502"/>
      <c r="K13" s="1502"/>
      <c r="L13" s="1502"/>
      <c r="M13" s="1502"/>
      <c r="N13" s="1502"/>
      <c r="O13" s="1502"/>
      <c r="P13" s="1503"/>
      <c r="Q13" s="534"/>
      <c r="R13" s="1157"/>
    </row>
    <row r="14" spans="1:18" ht="33" customHeight="1">
      <c r="A14" s="1485"/>
      <c r="B14" s="1486"/>
      <c r="C14" s="1499"/>
      <c r="D14" s="1500"/>
      <c r="E14" s="1500"/>
      <c r="F14" s="1501"/>
      <c r="G14" s="1164"/>
      <c r="H14" s="1502"/>
      <c r="I14" s="1502"/>
      <c r="J14" s="1502"/>
      <c r="K14" s="1502"/>
      <c r="L14" s="1502"/>
      <c r="M14" s="1502"/>
      <c r="N14" s="1502"/>
      <c r="O14" s="1502"/>
      <c r="P14" s="1503"/>
      <c r="Q14" s="534"/>
      <c r="R14" s="1157"/>
    </row>
    <row r="15" spans="1:18" ht="33" customHeight="1">
      <c r="A15" s="1485"/>
      <c r="B15" s="1486"/>
      <c r="C15" s="1499"/>
      <c r="D15" s="1500"/>
      <c r="E15" s="1500"/>
      <c r="F15" s="1501"/>
      <c r="G15" s="1164"/>
      <c r="H15" s="1502"/>
      <c r="I15" s="1502"/>
      <c r="J15" s="1502"/>
      <c r="K15" s="1502"/>
      <c r="L15" s="1502"/>
      <c r="M15" s="1502"/>
      <c r="N15" s="1502"/>
      <c r="O15" s="1502"/>
      <c r="P15" s="1503"/>
      <c r="Q15" s="534"/>
      <c r="R15" s="1157"/>
    </row>
    <row r="16" spans="1:18" ht="33" customHeight="1">
      <c r="A16" s="1485"/>
      <c r="B16" s="1486"/>
      <c r="C16" s="1499"/>
      <c r="D16" s="1500"/>
      <c r="E16" s="1500"/>
      <c r="F16" s="1501"/>
      <c r="G16" s="1164"/>
      <c r="H16" s="1502"/>
      <c r="I16" s="1502"/>
      <c r="J16" s="1502"/>
      <c r="K16" s="1502"/>
      <c r="L16" s="1502"/>
      <c r="M16" s="1502"/>
      <c r="N16" s="1502"/>
      <c r="O16" s="1502"/>
      <c r="P16" s="1503"/>
      <c r="Q16" s="534"/>
      <c r="R16" s="1157" t="s">
        <v>618</v>
      </c>
    </row>
    <row r="17" spans="1:18" ht="33" customHeight="1">
      <c r="A17" s="1485"/>
      <c r="B17" s="1486"/>
      <c r="C17" s="1499"/>
      <c r="D17" s="1500"/>
      <c r="E17" s="1500"/>
      <c r="F17" s="1501"/>
      <c r="G17" s="1164"/>
      <c r="H17" s="1502"/>
      <c r="I17" s="1502"/>
      <c r="J17" s="1502"/>
      <c r="K17" s="1502"/>
      <c r="L17" s="1502"/>
      <c r="M17" s="1502"/>
      <c r="N17" s="1502"/>
      <c r="O17" s="1502"/>
      <c r="P17" s="1503"/>
      <c r="Q17" s="534"/>
      <c r="R17" s="1157"/>
    </row>
    <row r="18" spans="1:18" ht="33" customHeight="1">
      <c r="A18" s="1487"/>
      <c r="B18" s="1488"/>
      <c r="C18" s="1504"/>
      <c r="D18" s="1505"/>
      <c r="E18" s="1505"/>
      <c r="F18" s="1506"/>
      <c r="G18" s="1166"/>
      <c r="H18" s="1446"/>
      <c r="I18" s="1446"/>
      <c r="J18" s="1446"/>
      <c r="K18" s="1446"/>
      <c r="L18" s="1446"/>
      <c r="M18" s="1446"/>
      <c r="N18" s="1446"/>
      <c r="O18" s="1446"/>
      <c r="P18" s="1507"/>
      <c r="Q18" s="534"/>
      <c r="R18" s="1157"/>
    </row>
    <row r="19" spans="1:18" ht="33" customHeight="1">
      <c r="A19" s="1412" t="s">
        <v>462</v>
      </c>
      <c r="B19" s="1413"/>
      <c r="C19" s="1413"/>
      <c r="D19" s="1413"/>
      <c r="E19" s="1413"/>
      <c r="F19" s="1413"/>
      <c r="G19" s="1413"/>
      <c r="H19" s="1413"/>
      <c r="I19" s="1413"/>
      <c r="J19" s="1413"/>
      <c r="K19" s="1413"/>
      <c r="L19" s="1413"/>
      <c r="M19" s="1413"/>
      <c r="N19" s="1413"/>
      <c r="O19" s="1413"/>
      <c r="P19" s="1414"/>
      <c r="Q19" s="536"/>
      <c r="R19" s="1157"/>
    </row>
    <row r="20" spans="1:18" ht="33.75" customHeight="1">
      <c r="A20" s="1415" t="s">
        <v>460</v>
      </c>
      <c r="B20" s="1416"/>
      <c r="C20" s="1416"/>
      <c r="D20" s="1416"/>
      <c r="E20" s="521"/>
      <c r="F20" s="1417" t="s">
        <v>463</v>
      </c>
      <c r="G20" s="1418"/>
      <c r="H20" s="1418"/>
      <c r="I20" s="1418"/>
      <c r="J20" s="1418"/>
      <c r="K20" s="1418"/>
      <c r="L20" s="1418"/>
      <c r="M20" s="1418"/>
      <c r="N20" s="1418"/>
      <c r="O20" s="1418"/>
      <c r="P20" s="1419"/>
      <c r="Q20" s="526"/>
      <c r="R20" s="1157" t="s">
        <v>617</v>
      </c>
    </row>
    <row r="21" spans="1:18" ht="22.5" customHeight="1">
      <c r="A21" s="1420"/>
      <c r="B21" s="1421"/>
      <c r="C21" s="1421"/>
      <c r="D21" s="1422"/>
      <c r="E21" s="1479" t="s">
        <v>464</v>
      </c>
      <c r="F21" s="1480"/>
      <c r="G21" s="1162"/>
      <c r="H21" s="1423"/>
      <c r="I21" s="1423"/>
      <c r="J21" s="1423"/>
      <c r="K21" s="1423"/>
      <c r="L21" s="1424"/>
      <c r="M21" s="1425" t="s">
        <v>465</v>
      </c>
      <c r="N21" s="1426"/>
      <c r="O21" s="1162"/>
      <c r="P21" s="1427"/>
      <c r="Q21" s="534"/>
      <c r="R21" s="1157"/>
    </row>
    <row r="22" spans="1:18" ht="22.5" customHeight="1">
      <c r="A22" s="1420"/>
      <c r="B22" s="1421"/>
      <c r="C22" s="1421"/>
      <c r="D22" s="1422"/>
      <c r="E22" s="1481" t="s">
        <v>466</v>
      </c>
      <c r="F22" s="1482"/>
      <c r="G22" s="1428"/>
      <c r="H22" s="1429"/>
      <c r="I22" s="1429"/>
      <c r="J22" s="1429"/>
      <c r="K22" s="1429"/>
      <c r="L22" s="1429"/>
      <c r="M22" s="1429"/>
      <c r="N22" s="1429"/>
      <c r="O22" s="1429"/>
      <c r="P22" s="1430"/>
      <c r="Q22" s="534"/>
      <c r="R22" s="1157"/>
    </row>
    <row r="23" spans="1:18" ht="22.5" customHeight="1">
      <c r="A23" s="1420"/>
      <c r="B23" s="1421"/>
      <c r="C23" s="1421"/>
      <c r="D23" s="1422"/>
      <c r="E23" s="1479" t="s">
        <v>464</v>
      </c>
      <c r="F23" s="1480"/>
      <c r="G23" s="1162"/>
      <c r="H23" s="1423"/>
      <c r="I23" s="1423"/>
      <c r="J23" s="1423"/>
      <c r="K23" s="1423"/>
      <c r="L23" s="1424"/>
      <c r="M23" s="1425" t="s">
        <v>465</v>
      </c>
      <c r="N23" s="1426"/>
      <c r="O23" s="1162"/>
      <c r="P23" s="1427"/>
      <c r="Q23" s="534"/>
      <c r="R23" s="1157"/>
    </row>
    <row r="24" spans="1:18" ht="22.5" customHeight="1">
      <c r="A24" s="1420"/>
      <c r="B24" s="1421"/>
      <c r="C24" s="1421"/>
      <c r="D24" s="1422"/>
      <c r="E24" s="1481" t="s">
        <v>466</v>
      </c>
      <c r="F24" s="1482"/>
      <c r="G24" s="1428"/>
      <c r="H24" s="1429"/>
      <c r="I24" s="1429"/>
      <c r="J24" s="1429"/>
      <c r="K24" s="1429"/>
      <c r="L24" s="1429"/>
      <c r="M24" s="1429"/>
      <c r="N24" s="1429"/>
      <c r="O24" s="1429"/>
      <c r="P24" s="1430"/>
      <c r="Q24" s="534"/>
      <c r="R24" s="1157"/>
    </row>
    <row r="25" spans="1:18" ht="22.5" customHeight="1">
      <c r="A25" s="1420"/>
      <c r="B25" s="1421"/>
      <c r="C25" s="1421"/>
      <c r="D25" s="1422"/>
      <c r="E25" s="1479" t="s">
        <v>464</v>
      </c>
      <c r="F25" s="1480"/>
      <c r="G25" s="1162"/>
      <c r="H25" s="1423"/>
      <c r="I25" s="1423"/>
      <c r="J25" s="1423"/>
      <c r="K25" s="1423"/>
      <c r="L25" s="1424"/>
      <c r="M25" s="1425" t="s">
        <v>465</v>
      </c>
      <c r="N25" s="1426"/>
      <c r="O25" s="1162"/>
      <c r="P25" s="1427"/>
      <c r="Q25" s="534"/>
      <c r="R25" s="1157"/>
    </row>
    <row r="26" spans="1:18" ht="22.5" customHeight="1">
      <c r="A26" s="1420"/>
      <c r="B26" s="1421"/>
      <c r="C26" s="1421"/>
      <c r="D26" s="1422"/>
      <c r="E26" s="1481" t="s">
        <v>466</v>
      </c>
      <c r="F26" s="1482"/>
      <c r="G26" s="1428"/>
      <c r="H26" s="1429"/>
      <c r="I26" s="1429"/>
      <c r="J26" s="1429"/>
      <c r="K26" s="1429"/>
      <c r="L26" s="1429"/>
      <c r="M26" s="1429"/>
      <c r="N26" s="1429"/>
      <c r="O26" s="1429"/>
      <c r="P26" s="1430"/>
      <c r="Q26" s="534"/>
      <c r="R26" s="1157"/>
    </row>
    <row r="27" spans="1:18" ht="22.5" customHeight="1">
      <c r="A27" s="1420"/>
      <c r="B27" s="1421"/>
      <c r="C27" s="1421"/>
      <c r="D27" s="1422"/>
      <c r="E27" s="1479" t="s">
        <v>464</v>
      </c>
      <c r="F27" s="1480"/>
      <c r="G27" s="1162"/>
      <c r="H27" s="1423"/>
      <c r="I27" s="1423"/>
      <c r="J27" s="1423"/>
      <c r="K27" s="1423"/>
      <c r="L27" s="1424"/>
      <c r="M27" s="1425" t="s">
        <v>465</v>
      </c>
      <c r="N27" s="1426"/>
      <c r="O27" s="1162"/>
      <c r="P27" s="1427"/>
      <c r="Q27" s="534"/>
      <c r="R27" s="1157"/>
    </row>
    <row r="28" spans="1:18" ht="22.5" customHeight="1">
      <c r="A28" s="1420"/>
      <c r="B28" s="1421"/>
      <c r="C28" s="1421"/>
      <c r="D28" s="1422"/>
      <c r="E28" s="1481" t="s">
        <v>466</v>
      </c>
      <c r="F28" s="1482"/>
      <c r="G28" s="1428"/>
      <c r="H28" s="1429"/>
      <c r="I28" s="1429"/>
      <c r="J28" s="1429"/>
      <c r="K28" s="1429"/>
      <c r="L28" s="1429"/>
      <c r="M28" s="1429"/>
      <c r="N28" s="1429"/>
      <c r="O28" s="1429"/>
      <c r="P28" s="1430"/>
      <c r="Q28" s="534"/>
      <c r="R28" s="1157"/>
    </row>
    <row r="29" spans="1:18" ht="22.5" customHeight="1">
      <c r="A29" s="1420"/>
      <c r="B29" s="1421"/>
      <c r="C29" s="1421"/>
      <c r="D29" s="1422"/>
      <c r="E29" s="1479" t="s">
        <v>464</v>
      </c>
      <c r="F29" s="1480"/>
      <c r="G29" s="1162"/>
      <c r="H29" s="1423"/>
      <c r="I29" s="1423"/>
      <c r="J29" s="1423"/>
      <c r="K29" s="1423"/>
      <c r="L29" s="1424"/>
      <c r="M29" s="1425" t="s">
        <v>465</v>
      </c>
      <c r="N29" s="1426"/>
      <c r="O29" s="1162"/>
      <c r="P29" s="1427"/>
      <c r="Q29" s="534"/>
      <c r="R29" s="1157"/>
    </row>
    <row r="30" spans="1:18" ht="22.5" customHeight="1">
      <c r="A30" s="1420"/>
      <c r="B30" s="1421"/>
      <c r="C30" s="1421"/>
      <c r="D30" s="1422"/>
      <c r="E30" s="1481" t="s">
        <v>466</v>
      </c>
      <c r="F30" s="1482"/>
      <c r="G30" s="1428"/>
      <c r="H30" s="1429"/>
      <c r="I30" s="1429"/>
      <c r="J30" s="1429"/>
      <c r="K30" s="1429"/>
      <c r="L30" s="1429"/>
      <c r="M30" s="1429"/>
      <c r="N30" s="1429"/>
      <c r="O30" s="1429"/>
      <c r="P30" s="1430"/>
      <c r="Q30" s="534"/>
      <c r="R30" s="1157"/>
    </row>
    <row r="31" spans="1:18" ht="22.5" customHeight="1">
      <c r="A31" s="1420"/>
      <c r="B31" s="1421"/>
      <c r="C31" s="1421"/>
      <c r="D31" s="1422"/>
      <c r="E31" s="1479" t="s">
        <v>464</v>
      </c>
      <c r="F31" s="1480"/>
      <c r="G31" s="1162"/>
      <c r="H31" s="1423"/>
      <c r="I31" s="1423"/>
      <c r="J31" s="1423"/>
      <c r="K31" s="1423"/>
      <c r="L31" s="1424"/>
      <c r="M31" s="1425" t="s">
        <v>465</v>
      </c>
      <c r="N31" s="1426"/>
      <c r="O31" s="1162"/>
      <c r="P31" s="1427"/>
      <c r="Q31" s="534"/>
      <c r="R31" s="1157"/>
    </row>
    <row r="32" spans="1:18" ht="22.5" customHeight="1">
      <c r="A32" s="1420"/>
      <c r="B32" s="1421"/>
      <c r="C32" s="1421"/>
      <c r="D32" s="1422"/>
      <c r="E32" s="1481" t="s">
        <v>466</v>
      </c>
      <c r="F32" s="1482"/>
      <c r="G32" s="1428"/>
      <c r="H32" s="1429"/>
      <c r="I32" s="1429"/>
      <c r="J32" s="1429"/>
      <c r="K32" s="1429"/>
      <c r="L32" s="1429"/>
      <c r="M32" s="1429"/>
      <c r="N32" s="1429"/>
      <c r="O32" s="1429"/>
      <c r="P32" s="1430"/>
      <c r="Q32" s="534"/>
      <c r="R32" s="1157"/>
    </row>
    <row r="33" spans="1:18" ht="22.5" customHeight="1">
      <c r="A33" s="1420"/>
      <c r="B33" s="1421"/>
      <c r="C33" s="1421"/>
      <c r="D33" s="1422"/>
      <c r="E33" s="1479" t="s">
        <v>464</v>
      </c>
      <c r="F33" s="1480"/>
      <c r="G33" s="1162"/>
      <c r="H33" s="1423"/>
      <c r="I33" s="1423"/>
      <c r="J33" s="1423"/>
      <c r="K33" s="1423"/>
      <c r="L33" s="1424"/>
      <c r="M33" s="1425" t="s">
        <v>465</v>
      </c>
      <c r="N33" s="1426"/>
      <c r="O33" s="1162"/>
      <c r="P33" s="1427"/>
      <c r="Q33" s="534"/>
      <c r="R33" s="1157"/>
    </row>
    <row r="34" spans="1:18" ht="22.5" customHeight="1">
      <c r="A34" s="1420"/>
      <c r="B34" s="1421"/>
      <c r="C34" s="1421"/>
      <c r="D34" s="1422"/>
      <c r="E34" s="1481" t="s">
        <v>466</v>
      </c>
      <c r="F34" s="1482"/>
      <c r="G34" s="1428"/>
      <c r="H34" s="1429"/>
      <c r="I34" s="1429"/>
      <c r="J34" s="1429"/>
      <c r="K34" s="1429"/>
      <c r="L34" s="1429"/>
      <c r="M34" s="1429"/>
      <c r="N34" s="1429"/>
      <c r="O34" s="1429"/>
      <c r="P34" s="1430"/>
      <c r="Q34" s="534"/>
      <c r="R34" s="1157"/>
    </row>
    <row r="35" spans="1:18" ht="22.5" customHeight="1">
      <c r="A35" s="1420"/>
      <c r="B35" s="1421"/>
      <c r="C35" s="1421"/>
      <c r="D35" s="1422"/>
      <c r="E35" s="1479" t="s">
        <v>464</v>
      </c>
      <c r="F35" s="1480"/>
      <c r="G35" s="1162"/>
      <c r="H35" s="1423"/>
      <c r="I35" s="1423"/>
      <c r="J35" s="1423"/>
      <c r="K35" s="1423"/>
      <c r="L35" s="1424"/>
      <c r="M35" s="1425" t="s">
        <v>465</v>
      </c>
      <c r="N35" s="1426"/>
      <c r="O35" s="1162"/>
      <c r="P35" s="1427"/>
      <c r="Q35" s="534"/>
      <c r="R35" s="1157"/>
    </row>
    <row r="36" spans="1:18" ht="22.5" customHeight="1">
      <c r="A36" s="1420"/>
      <c r="B36" s="1421"/>
      <c r="C36" s="1421"/>
      <c r="D36" s="1422"/>
      <c r="E36" s="1481" t="s">
        <v>466</v>
      </c>
      <c r="F36" s="1482"/>
      <c r="G36" s="1428"/>
      <c r="H36" s="1429"/>
      <c r="I36" s="1429"/>
      <c r="J36" s="1429"/>
      <c r="K36" s="1429"/>
      <c r="L36" s="1429"/>
      <c r="M36" s="1429"/>
      <c r="N36" s="1429"/>
      <c r="O36" s="1429"/>
      <c r="P36" s="1430"/>
      <c r="Q36" s="534"/>
      <c r="R36" s="1157"/>
    </row>
    <row r="37" spans="1:18" ht="22.5" customHeight="1">
      <c r="A37" s="1420"/>
      <c r="B37" s="1421"/>
      <c r="C37" s="1421"/>
      <c r="D37" s="1422"/>
      <c r="E37" s="1479" t="s">
        <v>464</v>
      </c>
      <c r="F37" s="1480"/>
      <c r="G37" s="1162"/>
      <c r="H37" s="1423"/>
      <c r="I37" s="1423"/>
      <c r="J37" s="1423"/>
      <c r="K37" s="1423"/>
      <c r="L37" s="1424"/>
      <c r="M37" s="1425" t="s">
        <v>465</v>
      </c>
      <c r="N37" s="1426"/>
      <c r="O37" s="1162"/>
      <c r="P37" s="1427"/>
      <c r="Q37" s="534"/>
      <c r="R37" s="1157"/>
    </row>
    <row r="38" spans="1:18" ht="22.5" customHeight="1">
      <c r="A38" s="1420"/>
      <c r="B38" s="1421"/>
      <c r="C38" s="1421"/>
      <c r="D38" s="1422"/>
      <c r="E38" s="1481" t="s">
        <v>466</v>
      </c>
      <c r="F38" s="1482"/>
      <c r="G38" s="1428"/>
      <c r="H38" s="1429"/>
      <c r="I38" s="1429"/>
      <c r="J38" s="1429"/>
      <c r="K38" s="1429"/>
      <c r="L38" s="1429"/>
      <c r="M38" s="1429"/>
      <c r="N38" s="1429"/>
      <c r="O38" s="1429"/>
      <c r="P38" s="1430"/>
      <c r="Q38" s="534"/>
      <c r="R38" s="1157"/>
    </row>
    <row r="39" spans="1:18" ht="22.5" customHeight="1">
      <c r="A39" s="1420"/>
      <c r="B39" s="1421"/>
      <c r="C39" s="1421"/>
      <c r="D39" s="1422"/>
      <c r="E39" s="1479" t="s">
        <v>464</v>
      </c>
      <c r="F39" s="1480"/>
      <c r="G39" s="1162"/>
      <c r="H39" s="1423"/>
      <c r="I39" s="1423"/>
      <c r="J39" s="1423"/>
      <c r="K39" s="1423"/>
      <c r="L39" s="1424"/>
      <c r="M39" s="1425" t="s">
        <v>465</v>
      </c>
      <c r="N39" s="1426"/>
      <c r="O39" s="1162"/>
      <c r="P39" s="1427"/>
      <c r="Q39" s="534"/>
      <c r="R39" s="1157"/>
    </row>
    <row r="40" spans="1:18" ht="22.5" customHeight="1">
      <c r="A40" s="1420"/>
      <c r="B40" s="1421"/>
      <c r="C40" s="1421"/>
      <c r="D40" s="1422"/>
      <c r="E40" s="1481" t="s">
        <v>466</v>
      </c>
      <c r="F40" s="1482"/>
      <c r="G40" s="1428"/>
      <c r="H40" s="1429"/>
      <c r="I40" s="1429"/>
      <c r="J40" s="1429"/>
      <c r="K40" s="1429"/>
      <c r="L40" s="1429"/>
      <c r="M40" s="1429"/>
      <c r="N40" s="1429"/>
      <c r="O40" s="1429"/>
      <c r="P40" s="1430"/>
      <c r="Q40" s="534"/>
      <c r="R40" s="1157"/>
    </row>
    <row r="41" spans="1:18" ht="22.5" customHeight="1">
      <c r="A41" s="1420"/>
      <c r="B41" s="1421"/>
      <c r="C41" s="1421"/>
      <c r="D41" s="1422"/>
      <c r="E41" s="1479" t="s">
        <v>464</v>
      </c>
      <c r="F41" s="1480"/>
      <c r="G41" s="1162"/>
      <c r="H41" s="1423"/>
      <c r="I41" s="1423"/>
      <c r="J41" s="1423"/>
      <c r="K41" s="1423"/>
      <c r="L41" s="1424"/>
      <c r="M41" s="1425" t="s">
        <v>465</v>
      </c>
      <c r="N41" s="1426"/>
      <c r="O41" s="1162"/>
      <c r="P41" s="1427"/>
      <c r="Q41" s="534"/>
      <c r="R41" s="1157"/>
    </row>
    <row r="42" spans="1:18" ht="22.5" customHeight="1">
      <c r="A42" s="1420"/>
      <c r="B42" s="1421"/>
      <c r="C42" s="1421"/>
      <c r="D42" s="1422"/>
      <c r="E42" s="1481" t="s">
        <v>466</v>
      </c>
      <c r="F42" s="1482"/>
      <c r="G42" s="1428"/>
      <c r="H42" s="1429"/>
      <c r="I42" s="1429"/>
      <c r="J42" s="1429"/>
      <c r="K42" s="1429"/>
      <c r="L42" s="1429"/>
      <c r="M42" s="1429"/>
      <c r="N42" s="1429"/>
      <c r="O42" s="1429"/>
      <c r="P42" s="1430"/>
      <c r="Q42" s="534"/>
      <c r="R42" s="1157"/>
    </row>
    <row r="43" spans="1:18" ht="22.5" customHeight="1">
      <c r="A43" s="1420"/>
      <c r="B43" s="1421"/>
      <c r="C43" s="1421"/>
      <c r="D43" s="1422"/>
      <c r="E43" s="1479" t="s">
        <v>464</v>
      </c>
      <c r="F43" s="1480"/>
      <c r="G43" s="1162"/>
      <c r="H43" s="1423"/>
      <c r="I43" s="1423"/>
      <c r="J43" s="1423"/>
      <c r="K43" s="1423"/>
      <c r="L43" s="1424"/>
      <c r="M43" s="1425" t="s">
        <v>465</v>
      </c>
      <c r="N43" s="1426"/>
      <c r="O43" s="1162"/>
      <c r="P43" s="1427"/>
      <c r="Q43" s="534"/>
      <c r="R43" s="1157"/>
    </row>
    <row r="44" spans="1:18" ht="22.5" customHeight="1">
      <c r="A44" s="1420"/>
      <c r="B44" s="1421"/>
      <c r="C44" s="1421"/>
      <c r="D44" s="1422"/>
      <c r="E44" s="1481" t="s">
        <v>466</v>
      </c>
      <c r="F44" s="1482"/>
      <c r="G44" s="1428"/>
      <c r="H44" s="1429"/>
      <c r="I44" s="1429"/>
      <c r="J44" s="1429"/>
      <c r="K44" s="1429"/>
      <c r="L44" s="1429"/>
      <c r="M44" s="1429"/>
      <c r="N44" s="1429"/>
      <c r="O44" s="1429"/>
      <c r="P44" s="1430"/>
      <c r="Q44" s="534"/>
      <c r="R44" s="1157"/>
    </row>
    <row r="45" spans="1:18" ht="22.5" customHeight="1">
      <c r="A45" s="1420"/>
      <c r="B45" s="1421"/>
      <c r="C45" s="1421"/>
      <c r="D45" s="1422"/>
      <c r="E45" s="1479" t="s">
        <v>464</v>
      </c>
      <c r="F45" s="1480"/>
      <c r="G45" s="1162"/>
      <c r="H45" s="1423"/>
      <c r="I45" s="1423"/>
      <c r="J45" s="1423"/>
      <c r="K45" s="1423"/>
      <c r="L45" s="1424"/>
      <c r="M45" s="1425" t="s">
        <v>465</v>
      </c>
      <c r="N45" s="1426"/>
      <c r="O45" s="1162"/>
      <c r="P45" s="1427"/>
      <c r="Q45" s="534"/>
      <c r="R45" s="1157"/>
    </row>
    <row r="46" spans="1:18" ht="22.5" customHeight="1">
      <c r="A46" s="1420"/>
      <c r="B46" s="1421"/>
      <c r="C46" s="1421"/>
      <c r="D46" s="1422"/>
      <c r="E46" s="1481" t="s">
        <v>466</v>
      </c>
      <c r="F46" s="1482"/>
      <c r="G46" s="1428"/>
      <c r="H46" s="1429"/>
      <c r="I46" s="1429"/>
      <c r="J46" s="1429"/>
      <c r="K46" s="1429"/>
      <c r="L46" s="1429"/>
      <c r="M46" s="1429"/>
      <c r="N46" s="1429"/>
      <c r="O46" s="1429"/>
      <c r="P46" s="1430"/>
      <c r="Q46" s="534"/>
      <c r="R46" s="1157"/>
    </row>
    <row r="47" spans="1:18" ht="22.5" customHeight="1">
      <c r="A47" s="1420"/>
      <c r="B47" s="1421"/>
      <c r="C47" s="1421"/>
      <c r="D47" s="1422"/>
      <c r="E47" s="1479" t="s">
        <v>464</v>
      </c>
      <c r="F47" s="1480"/>
      <c r="G47" s="1162"/>
      <c r="H47" s="1423"/>
      <c r="I47" s="1423"/>
      <c r="J47" s="1423"/>
      <c r="K47" s="1423"/>
      <c r="L47" s="1424"/>
      <c r="M47" s="1425" t="s">
        <v>465</v>
      </c>
      <c r="N47" s="1426"/>
      <c r="O47" s="1162"/>
      <c r="P47" s="1427"/>
      <c r="Q47" s="534"/>
      <c r="R47" s="1157"/>
    </row>
    <row r="48" spans="1:18" ht="22.5" customHeight="1">
      <c r="A48" s="1420"/>
      <c r="B48" s="1421"/>
      <c r="C48" s="1421"/>
      <c r="D48" s="1422"/>
      <c r="E48" s="1481" t="s">
        <v>466</v>
      </c>
      <c r="F48" s="1482"/>
      <c r="G48" s="1428"/>
      <c r="H48" s="1429"/>
      <c r="I48" s="1429"/>
      <c r="J48" s="1429"/>
      <c r="K48" s="1429"/>
      <c r="L48" s="1429"/>
      <c r="M48" s="1429"/>
      <c r="N48" s="1429"/>
      <c r="O48" s="1429"/>
      <c r="P48" s="1430"/>
      <c r="Q48" s="534"/>
      <c r="R48" s="1157"/>
    </row>
    <row r="49" spans="1:18" ht="22.5" customHeight="1">
      <c r="A49" s="1420"/>
      <c r="B49" s="1421"/>
      <c r="C49" s="1421"/>
      <c r="D49" s="1422"/>
      <c r="E49" s="1479" t="s">
        <v>464</v>
      </c>
      <c r="F49" s="1480"/>
      <c r="G49" s="1162"/>
      <c r="H49" s="1423"/>
      <c r="I49" s="1423"/>
      <c r="J49" s="1423"/>
      <c r="K49" s="1423"/>
      <c r="L49" s="1424"/>
      <c r="M49" s="1425" t="s">
        <v>465</v>
      </c>
      <c r="N49" s="1426"/>
      <c r="O49" s="1162"/>
      <c r="P49" s="1427"/>
      <c r="Q49" s="534"/>
      <c r="R49" s="1157"/>
    </row>
    <row r="50" spans="1:18" ht="22.5" customHeight="1" thickBot="1">
      <c r="A50" s="1493"/>
      <c r="B50" s="1494"/>
      <c r="C50" s="1494"/>
      <c r="D50" s="1495"/>
      <c r="E50" s="1481" t="s">
        <v>466</v>
      </c>
      <c r="F50" s="1482"/>
      <c r="G50" s="1496"/>
      <c r="H50" s="1497"/>
      <c r="I50" s="1497"/>
      <c r="J50" s="1497"/>
      <c r="K50" s="1497"/>
      <c r="L50" s="1497"/>
      <c r="M50" s="1497"/>
      <c r="N50" s="1497"/>
      <c r="O50" s="1497"/>
      <c r="P50" s="1498"/>
      <c r="Q50" s="534"/>
      <c r="R50" s="1158"/>
    </row>
    <row r="51" spans="1:18" ht="22.5" customHeight="1" thickBot="1">
      <c r="A51" s="1489" t="s">
        <v>467</v>
      </c>
      <c r="B51" s="1489"/>
      <c r="C51" s="1489"/>
      <c r="D51" s="1489"/>
      <c r="E51" s="1489"/>
      <c r="F51" s="1489"/>
      <c r="G51" s="1489"/>
      <c r="H51" s="1489"/>
      <c r="I51" s="1489"/>
      <c r="J51" s="1489"/>
      <c r="K51" s="1489"/>
      <c r="L51" s="1490" t="s">
        <v>468</v>
      </c>
      <c r="M51" s="1491"/>
      <c r="N51" s="1491">
        <f>総表!J51</f>
        <v>0</v>
      </c>
      <c r="O51" s="1491"/>
      <c r="P51" s="1492"/>
      <c r="Q51" s="535"/>
    </row>
    <row r="52" spans="1:18">
      <c r="A52" s="441"/>
      <c r="B52" s="441"/>
      <c r="C52" s="441"/>
    </row>
  </sheetData>
  <sheetProtection algorithmName="SHA-512" hashValue="ShxLkV/pdqpbpUgMRURTFH8WRRy0epEkFWTP4NMWrSG9S7OliD12sARxjbTE5UpTFi5aF/2bmA4TQWHEK0+I2g==" saltValue="hTy8RuUTwstQjkYxA5kOfg=="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G14:P14"/>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s>
  <phoneticPr fontId="41"/>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439" customWidth="1"/>
    <col min="3" max="3" width="3.875" style="439" customWidth="1"/>
    <col min="4" max="4" width="9.25" style="439" customWidth="1"/>
    <col min="5" max="5" width="7.5" style="439" customWidth="1"/>
    <col min="6" max="6" width="3.875" style="439" customWidth="1"/>
    <col min="7" max="7" width="9.25" style="442" customWidth="1"/>
    <col min="8" max="8" width="7.5" style="442" customWidth="1"/>
    <col min="9" max="9" width="3.875" style="439" customWidth="1"/>
    <col min="10" max="10" width="16.875" style="439" customWidth="1"/>
    <col min="11" max="11" width="8" style="439" customWidth="1"/>
    <col min="12" max="12" width="9.375" style="439" customWidth="1"/>
    <col min="13" max="13" width="10.75" style="439" customWidth="1"/>
    <col min="14" max="15" width="9.375" style="439" customWidth="1"/>
    <col min="16" max="16" width="17.375" style="439" customWidth="1"/>
    <col min="17" max="17" width="3.75" style="439" customWidth="1"/>
    <col min="18" max="18" width="59.25" style="309" customWidth="1"/>
    <col min="19" max="16384" width="9" style="440"/>
  </cols>
  <sheetData>
    <row r="1" spans="1:18" ht="22.5" customHeight="1" thickBot="1">
      <c r="A1" s="1431" t="s">
        <v>455</v>
      </c>
      <c r="B1" s="1431"/>
      <c r="C1" s="437"/>
      <c r="D1" s="438"/>
      <c r="E1" s="438"/>
      <c r="G1" s="437"/>
      <c r="H1" s="437"/>
      <c r="I1" s="438"/>
      <c r="J1" s="438"/>
      <c r="N1" s="1432"/>
      <c r="O1" s="1432"/>
      <c r="P1" s="1432"/>
      <c r="Q1" s="518"/>
    </row>
    <row r="2" spans="1:18" ht="23.25" customHeight="1" thickBot="1">
      <c r="A2" s="1448" t="s">
        <v>64</v>
      </c>
      <c r="B2" s="1449"/>
      <c r="C2" s="676"/>
      <c r="D2" s="1457" t="s">
        <v>565</v>
      </c>
      <c r="E2" s="1458"/>
      <c r="F2" s="530"/>
      <c r="G2" s="1457" t="s">
        <v>566</v>
      </c>
      <c r="H2" s="1458"/>
      <c r="I2" s="530"/>
      <c r="J2" s="528" t="s">
        <v>567</v>
      </c>
      <c r="K2" s="592"/>
      <c r="L2" s="593" t="s">
        <v>620</v>
      </c>
      <c r="M2" s="1397">
        <f>総表!C27</f>
        <v>0</v>
      </c>
      <c r="N2" s="1398"/>
      <c r="O2" s="1398"/>
      <c r="P2" s="1399"/>
      <c r="Q2" s="525"/>
      <c r="R2" s="537" t="s">
        <v>195</v>
      </c>
    </row>
    <row r="3" spans="1:18" ht="23.25" customHeight="1" thickBot="1">
      <c r="A3" s="1450"/>
      <c r="B3" s="1451"/>
      <c r="C3" s="677" t="s">
        <v>599</v>
      </c>
      <c r="D3" s="1455" t="s">
        <v>568</v>
      </c>
      <c r="E3" s="1456"/>
      <c r="F3" s="531"/>
      <c r="G3" s="1459" t="s">
        <v>569</v>
      </c>
      <c r="H3" s="1461"/>
      <c r="I3" s="1461"/>
      <c r="J3" s="1462"/>
      <c r="K3" s="527"/>
      <c r="L3" s="594" t="s">
        <v>621</v>
      </c>
      <c r="M3" s="1397">
        <f>総表!C15</f>
        <v>0</v>
      </c>
      <c r="N3" s="1398"/>
      <c r="O3" s="1398"/>
      <c r="P3" s="1399"/>
      <c r="Q3" s="525"/>
      <c r="R3" s="1400" t="s">
        <v>574</v>
      </c>
    </row>
    <row r="4" spans="1:18" ht="23.25" customHeight="1" thickBot="1">
      <c r="A4" s="1435"/>
      <c r="B4" s="1436"/>
      <c r="C4" s="678"/>
      <c r="D4" s="1459" t="s">
        <v>570</v>
      </c>
      <c r="E4" s="1460"/>
      <c r="F4" s="532"/>
      <c r="G4" s="1459" t="s">
        <v>571</v>
      </c>
      <c r="H4" s="1461"/>
      <c r="I4" s="1461"/>
      <c r="J4" s="1462"/>
      <c r="K4" s="519"/>
      <c r="L4" s="520"/>
      <c r="M4" s="520"/>
      <c r="N4" s="520"/>
      <c r="O4" s="520"/>
      <c r="P4" s="520"/>
      <c r="Q4" s="525"/>
      <c r="R4" s="1401"/>
    </row>
    <row r="5" spans="1:18" ht="24" customHeight="1">
      <c r="A5" s="1433" t="s">
        <v>456</v>
      </c>
      <c r="B5" s="1434"/>
      <c r="C5" s="1452" t="s">
        <v>457</v>
      </c>
      <c r="D5" s="1453"/>
      <c r="E5" s="1463"/>
      <c r="F5" s="1464"/>
      <c r="G5" s="1464"/>
      <c r="H5" s="1465"/>
      <c r="I5" s="1408" t="s">
        <v>457</v>
      </c>
      <c r="J5" s="1409"/>
      <c r="K5" s="1437"/>
      <c r="L5" s="1438"/>
      <c r="M5" s="1439"/>
      <c r="N5" s="1440" t="s">
        <v>622</v>
      </c>
      <c r="O5" s="1442"/>
      <c r="P5" s="1443"/>
      <c r="Q5" s="533"/>
      <c r="R5" s="1401"/>
    </row>
    <row r="6" spans="1:18" ht="39.75" customHeight="1">
      <c r="A6" s="1435"/>
      <c r="B6" s="1436"/>
      <c r="C6" s="1454" t="s">
        <v>458</v>
      </c>
      <c r="D6" s="1436"/>
      <c r="E6" s="1466"/>
      <c r="F6" s="1467"/>
      <c r="G6" s="1467"/>
      <c r="H6" s="1468"/>
      <c r="I6" s="1410" t="s">
        <v>459</v>
      </c>
      <c r="J6" s="1411"/>
      <c r="K6" s="1166"/>
      <c r="L6" s="1446"/>
      <c r="M6" s="1447"/>
      <c r="N6" s="1441"/>
      <c r="O6" s="1444"/>
      <c r="P6" s="1445"/>
      <c r="Q6" s="533"/>
      <c r="R6" s="1157" t="s">
        <v>619</v>
      </c>
    </row>
    <row r="7" spans="1:18" ht="27.75" customHeight="1">
      <c r="A7" s="1483" t="s">
        <v>514</v>
      </c>
      <c r="B7" s="1484"/>
      <c r="C7" s="1415" t="s">
        <v>460</v>
      </c>
      <c r="D7" s="1416"/>
      <c r="E7" s="1416"/>
      <c r="F7" s="1434"/>
      <c r="G7" s="1417" t="s">
        <v>461</v>
      </c>
      <c r="H7" s="1418"/>
      <c r="I7" s="1418"/>
      <c r="J7" s="1418"/>
      <c r="K7" s="1418"/>
      <c r="L7" s="1418"/>
      <c r="M7" s="1418"/>
      <c r="N7" s="1418"/>
      <c r="O7" s="1418"/>
      <c r="P7" s="1419"/>
      <c r="Q7" s="526"/>
      <c r="R7" s="1157"/>
    </row>
    <row r="8" spans="1:18" ht="33" customHeight="1">
      <c r="A8" s="1485"/>
      <c r="B8" s="1486"/>
      <c r="C8" s="1508"/>
      <c r="D8" s="1509"/>
      <c r="E8" s="1509"/>
      <c r="F8" s="1510"/>
      <c r="G8" s="1511"/>
      <c r="H8" s="1512"/>
      <c r="I8" s="1512"/>
      <c r="J8" s="1512"/>
      <c r="K8" s="1512"/>
      <c r="L8" s="1512"/>
      <c r="M8" s="1512"/>
      <c r="N8" s="1512"/>
      <c r="O8" s="1512"/>
      <c r="P8" s="1513"/>
      <c r="Q8" s="534"/>
      <c r="R8" s="1157"/>
    </row>
    <row r="9" spans="1:18" ht="33" customHeight="1">
      <c r="A9" s="1485"/>
      <c r="B9" s="1486"/>
      <c r="C9" s="1499"/>
      <c r="D9" s="1500"/>
      <c r="E9" s="1500"/>
      <c r="F9" s="1501"/>
      <c r="G9" s="1164"/>
      <c r="H9" s="1502"/>
      <c r="I9" s="1502"/>
      <c r="J9" s="1502"/>
      <c r="K9" s="1502"/>
      <c r="L9" s="1502"/>
      <c r="M9" s="1502"/>
      <c r="N9" s="1502"/>
      <c r="O9" s="1502"/>
      <c r="P9" s="1503"/>
      <c r="Q9" s="534"/>
      <c r="R9" s="1157"/>
    </row>
    <row r="10" spans="1:18" ht="33" customHeight="1">
      <c r="A10" s="1485"/>
      <c r="B10" s="1486"/>
      <c r="C10" s="1499"/>
      <c r="D10" s="1500"/>
      <c r="E10" s="1500"/>
      <c r="F10" s="1501"/>
      <c r="G10" s="1164"/>
      <c r="H10" s="1502"/>
      <c r="I10" s="1502"/>
      <c r="J10" s="1502"/>
      <c r="K10" s="1502"/>
      <c r="L10" s="1502"/>
      <c r="M10" s="1502"/>
      <c r="N10" s="1502"/>
      <c r="O10" s="1502"/>
      <c r="P10" s="1503"/>
      <c r="Q10" s="534"/>
      <c r="R10" s="1157"/>
    </row>
    <row r="11" spans="1:18" ht="33" customHeight="1">
      <c r="A11" s="1485"/>
      <c r="B11" s="1486"/>
      <c r="C11" s="1499"/>
      <c r="D11" s="1500"/>
      <c r="E11" s="1500"/>
      <c r="F11" s="1501"/>
      <c r="G11" s="1164"/>
      <c r="H11" s="1502"/>
      <c r="I11" s="1502"/>
      <c r="J11" s="1502"/>
      <c r="K11" s="1502"/>
      <c r="L11" s="1502"/>
      <c r="M11" s="1502"/>
      <c r="N11" s="1502"/>
      <c r="O11" s="1502"/>
      <c r="P11" s="1503"/>
      <c r="Q11" s="534"/>
      <c r="R11" s="1157"/>
    </row>
    <row r="12" spans="1:18" ht="33" customHeight="1">
      <c r="A12" s="1485"/>
      <c r="B12" s="1486"/>
      <c r="C12" s="1499"/>
      <c r="D12" s="1500"/>
      <c r="E12" s="1500"/>
      <c r="F12" s="1501"/>
      <c r="G12" s="1164"/>
      <c r="H12" s="1502"/>
      <c r="I12" s="1502"/>
      <c r="J12" s="1502"/>
      <c r="K12" s="1502"/>
      <c r="L12" s="1502"/>
      <c r="M12" s="1502"/>
      <c r="N12" s="1502"/>
      <c r="O12" s="1502"/>
      <c r="P12" s="1503"/>
      <c r="Q12" s="534"/>
      <c r="R12" s="1157"/>
    </row>
    <row r="13" spans="1:18" ht="33" customHeight="1">
      <c r="A13" s="1485"/>
      <c r="B13" s="1486"/>
      <c r="C13" s="1499"/>
      <c r="D13" s="1500"/>
      <c r="E13" s="1500"/>
      <c r="F13" s="1501"/>
      <c r="G13" s="1164"/>
      <c r="H13" s="1502"/>
      <c r="I13" s="1502"/>
      <c r="J13" s="1502"/>
      <c r="K13" s="1502"/>
      <c r="L13" s="1502"/>
      <c r="M13" s="1502"/>
      <c r="N13" s="1502"/>
      <c r="O13" s="1502"/>
      <c r="P13" s="1503"/>
      <c r="Q13" s="534"/>
      <c r="R13" s="1157"/>
    </row>
    <row r="14" spans="1:18" ht="33" customHeight="1">
      <c r="A14" s="1485"/>
      <c r="B14" s="1486"/>
      <c r="C14" s="1499"/>
      <c r="D14" s="1500"/>
      <c r="E14" s="1500"/>
      <c r="F14" s="1501"/>
      <c r="G14" s="1164"/>
      <c r="H14" s="1502"/>
      <c r="I14" s="1502"/>
      <c r="J14" s="1502"/>
      <c r="K14" s="1502"/>
      <c r="L14" s="1502"/>
      <c r="M14" s="1502"/>
      <c r="N14" s="1502"/>
      <c r="O14" s="1502"/>
      <c r="P14" s="1503"/>
      <c r="Q14" s="534"/>
      <c r="R14" s="1157"/>
    </row>
    <row r="15" spans="1:18" ht="33" customHeight="1">
      <c r="A15" s="1485"/>
      <c r="B15" s="1486"/>
      <c r="C15" s="1499"/>
      <c r="D15" s="1500"/>
      <c r="E15" s="1500"/>
      <c r="F15" s="1501"/>
      <c r="G15" s="1164"/>
      <c r="H15" s="1502"/>
      <c r="I15" s="1502"/>
      <c r="J15" s="1502"/>
      <c r="K15" s="1502"/>
      <c r="L15" s="1502"/>
      <c r="M15" s="1502"/>
      <c r="N15" s="1502"/>
      <c r="O15" s="1502"/>
      <c r="P15" s="1503"/>
      <c r="Q15" s="534"/>
      <c r="R15" s="1157"/>
    </row>
    <row r="16" spans="1:18" ht="33" customHeight="1">
      <c r="A16" s="1485"/>
      <c r="B16" s="1486"/>
      <c r="C16" s="1499"/>
      <c r="D16" s="1500"/>
      <c r="E16" s="1500"/>
      <c r="F16" s="1501"/>
      <c r="G16" s="1164"/>
      <c r="H16" s="1502"/>
      <c r="I16" s="1502"/>
      <c r="J16" s="1502"/>
      <c r="K16" s="1502"/>
      <c r="L16" s="1502"/>
      <c r="M16" s="1502"/>
      <c r="N16" s="1502"/>
      <c r="O16" s="1502"/>
      <c r="P16" s="1503"/>
      <c r="Q16" s="534"/>
      <c r="R16" s="1157" t="s">
        <v>618</v>
      </c>
    </row>
    <row r="17" spans="1:18" ht="33" customHeight="1">
      <c r="A17" s="1485"/>
      <c r="B17" s="1486"/>
      <c r="C17" s="1499"/>
      <c r="D17" s="1500"/>
      <c r="E17" s="1500"/>
      <c r="F17" s="1501"/>
      <c r="G17" s="1164"/>
      <c r="H17" s="1502"/>
      <c r="I17" s="1502"/>
      <c r="J17" s="1502"/>
      <c r="K17" s="1502"/>
      <c r="L17" s="1502"/>
      <c r="M17" s="1502"/>
      <c r="N17" s="1502"/>
      <c r="O17" s="1502"/>
      <c r="P17" s="1503"/>
      <c r="Q17" s="534"/>
      <c r="R17" s="1157"/>
    </row>
    <row r="18" spans="1:18" ht="33" customHeight="1">
      <c r="A18" s="1487"/>
      <c r="B18" s="1488"/>
      <c r="C18" s="1504"/>
      <c r="D18" s="1505"/>
      <c r="E18" s="1505"/>
      <c r="F18" s="1506"/>
      <c r="G18" s="1166"/>
      <c r="H18" s="1446"/>
      <c r="I18" s="1446"/>
      <c r="J18" s="1446"/>
      <c r="K18" s="1446"/>
      <c r="L18" s="1446"/>
      <c r="M18" s="1446"/>
      <c r="N18" s="1446"/>
      <c r="O18" s="1446"/>
      <c r="P18" s="1507"/>
      <c r="Q18" s="534"/>
      <c r="R18" s="1157"/>
    </row>
    <row r="19" spans="1:18" ht="33" customHeight="1">
      <c r="A19" s="1412" t="s">
        <v>462</v>
      </c>
      <c r="B19" s="1413"/>
      <c r="C19" s="1413"/>
      <c r="D19" s="1413"/>
      <c r="E19" s="1413"/>
      <c r="F19" s="1413"/>
      <c r="G19" s="1413"/>
      <c r="H19" s="1413"/>
      <c r="I19" s="1413"/>
      <c r="J19" s="1413"/>
      <c r="K19" s="1413"/>
      <c r="L19" s="1413"/>
      <c r="M19" s="1413"/>
      <c r="N19" s="1413"/>
      <c r="O19" s="1413"/>
      <c r="P19" s="1414"/>
      <c r="Q19" s="536"/>
      <c r="R19" s="1157"/>
    </row>
    <row r="20" spans="1:18" ht="33.75" customHeight="1">
      <c r="A20" s="1415" t="s">
        <v>460</v>
      </c>
      <c r="B20" s="1416"/>
      <c r="C20" s="1416"/>
      <c r="D20" s="1416"/>
      <c r="E20" s="521"/>
      <c r="F20" s="1417" t="s">
        <v>463</v>
      </c>
      <c r="G20" s="1418"/>
      <c r="H20" s="1418"/>
      <c r="I20" s="1418"/>
      <c r="J20" s="1418"/>
      <c r="K20" s="1418"/>
      <c r="L20" s="1418"/>
      <c r="M20" s="1418"/>
      <c r="N20" s="1418"/>
      <c r="O20" s="1418"/>
      <c r="P20" s="1419"/>
      <c r="Q20" s="526"/>
      <c r="R20" s="1157" t="s">
        <v>617</v>
      </c>
    </row>
    <row r="21" spans="1:18" ht="22.5" customHeight="1">
      <c r="A21" s="1420"/>
      <c r="B21" s="1421"/>
      <c r="C21" s="1421"/>
      <c r="D21" s="1422"/>
      <c r="E21" s="1479" t="s">
        <v>464</v>
      </c>
      <c r="F21" s="1480"/>
      <c r="G21" s="1162"/>
      <c r="H21" s="1423"/>
      <c r="I21" s="1423"/>
      <c r="J21" s="1423"/>
      <c r="K21" s="1423"/>
      <c r="L21" s="1424"/>
      <c r="M21" s="1425" t="s">
        <v>465</v>
      </c>
      <c r="N21" s="1426"/>
      <c r="O21" s="1162"/>
      <c r="P21" s="1427"/>
      <c r="Q21" s="534"/>
      <c r="R21" s="1157"/>
    </row>
    <row r="22" spans="1:18" ht="22.5" customHeight="1">
      <c r="A22" s="1420"/>
      <c r="B22" s="1421"/>
      <c r="C22" s="1421"/>
      <c r="D22" s="1422"/>
      <c r="E22" s="1481" t="s">
        <v>466</v>
      </c>
      <c r="F22" s="1482"/>
      <c r="G22" s="1428"/>
      <c r="H22" s="1429"/>
      <c r="I22" s="1429"/>
      <c r="J22" s="1429"/>
      <c r="K22" s="1429"/>
      <c r="L22" s="1429"/>
      <c r="M22" s="1429"/>
      <c r="N22" s="1429"/>
      <c r="O22" s="1429"/>
      <c r="P22" s="1430"/>
      <c r="Q22" s="534"/>
      <c r="R22" s="1157"/>
    </row>
    <row r="23" spans="1:18" ht="22.5" customHeight="1">
      <c r="A23" s="1420"/>
      <c r="B23" s="1421"/>
      <c r="C23" s="1421"/>
      <c r="D23" s="1422"/>
      <c r="E23" s="1479" t="s">
        <v>464</v>
      </c>
      <c r="F23" s="1480"/>
      <c r="G23" s="1162"/>
      <c r="H23" s="1423"/>
      <c r="I23" s="1423"/>
      <c r="J23" s="1423"/>
      <c r="K23" s="1423"/>
      <c r="L23" s="1424"/>
      <c r="M23" s="1425" t="s">
        <v>465</v>
      </c>
      <c r="N23" s="1426"/>
      <c r="O23" s="1162"/>
      <c r="P23" s="1427"/>
      <c r="Q23" s="534"/>
      <c r="R23" s="1157"/>
    </row>
    <row r="24" spans="1:18" ht="22.5" customHeight="1">
      <c r="A24" s="1420"/>
      <c r="B24" s="1421"/>
      <c r="C24" s="1421"/>
      <c r="D24" s="1422"/>
      <c r="E24" s="1481" t="s">
        <v>466</v>
      </c>
      <c r="F24" s="1482"/>
      <c r="G24" s="1428"/>
      <c r="H24" s="1429"/>
      <c r="I24" s="1429"/>
      <c r="J24" s="1429"/>
      <c r="K24" s="1429"/>
      <c r="L24" s="1429"/>
      <c r="M24" s="1429"/>
      <c r="N24" s="1429"/>
      <c r="O24" s="1429"/>
      <c r="P24" s="1430"/>
      <c r="Q24" s="534"/>
      <c r="R24" s="1157"/>
    </row>
    <row r="25" spans="1:18" ht="22.5" customHeight="1">
      <c r="A25" s="1420"/>
      <c r="B25" s="1421"/>
      <c r="C25" s="1421"/>
      <c r="D25" s="1422"/>
      <c r="E25" s="1479" t="s">
        <v>464</v>
      </c>
      <c r="F25" s="1480"/>
      <c r="G25" s="1162"/>
      <c r="H25" s="1423"/>
      <c r="I25" s="1423"/>
      <c r="J25" s="1423"/>
      <c r="K25" s="1423"/>
      <c r="L25" s="1424"/>
      <c r="M25" s="1425" t="s">
        <v>465</v>
      </c>
      <c r="N25" s="1426"/>
      <c r="O25" s="1162"/>
      <c r="P25" s="1427"/>
      <c r="Q25" s="534"/>
      <c r="R25" s="1157"/>
    </row>
    <row r="26" spans="1:18" ht="22.5" customHeight="1">
      <c r="A26" s="1420"/>
      <c r="B26" s="1421"/>
      <c r="C26" s="1421"/>
      <c r="D26" s="1422"/>
      <c r="E26" s="1481" t="s">
        <v>466</v>
      </c>
      <c r="F26" s="1482"/>
      <c r="G26" s="1428"/>
      <c r="H26" s="1429"/>
      <c r="I26" s="1429"/>
      <c r="J26" s="1429"/>
      <c r="K26" s="1429"/>
      <c r="L26" s="1429"/>
      <c r="M26" s="1429"/>
      <c r="N26" s="1429"/>
      <c r="O26" s="1429"/>
      <c r="P26" s="1430"/>
      <c r="Q26" s="534"/>
      <c r="R26" s="1157"/>
    </row>
    <row r="27" spans="1:18" ht="22.5" customHeight="1">
      <c r="A27" s="1420"/>
      <c r="B27" s="1421"/>
      <c r="C27" s="1421"/>
      <c r="D27" s="1422"/>
      <c r="E27" s="1479" t="s">
        <v>464</v>
      </c>
      <c r="F27" s="1480"/>
      <c r="G27" s="1162"/>
      <c r="H27" s="1423"/>
      <c r="I27" s="1423"/>
      <c r="J27" s="1423"/>
      <c r="K27" s="1423"/>
      <c r="L27" s="1424"/>
      <c r="M27" s="1425" t="s">
        <v>465</v>
      </c>
      <c r="N27" s="1426"/>
      <c r="O27" s="1162"/>
      <c r="P27" s="1427"/>
      <c r="Q27" s="534"/>
      <c r="R27" s="1157"/>
    </row>
    <row r="28" spans="1:18" ht="22.5" customHeight="1">
      <c r="A28" s="1420"/>
      <c r="B28" s="1421"/>
      <c r="C28" s="1421"/>
      <c r="D28" s="1422"/>
      <c r="E28" s="1481" t="s">
        <v>466</v>
      </c>
      <c r="F28" s="1482"/>
      <c r="G28" s="1428"/>
      <c r="H28" s="1429"/>
      <c r="I28" s="1429"/>
      <c r="J28" s="1429"/>
      <c r="K28" s="1429"/>
      <c r="L28" s="1429"/>
      <c r="M28" s="1429"/>
      <c r="N28" s="1429"/>
      <c r="O28" s="1429"/>
      <c r="P28" s="1430"/>
      <c r="Q28" s="534"/>
      <c r="R28" s="1157"/>
    </row>
    <row r="29" spans="1:18" ht="22.5" customHeight="1">
      <c r="A29" s="1420"/>
      <c r="B29" s="1421"/>
      <c r="C29" s="1421"/>
      <c r="D29" s="1422"/>
      <c r="E29" s="1479" t="s">
        <v>464</v>
      </c>
      <c r="F29" s="1480"/>
      <c r="G29" s="1162"/>
      <c r="H29" s="1423"/>
      <c r="I29" s="1423"/>
      <c r="J29" s="1423"/>
      <c r="K29" s="1423"/>
      <c r="L29" s="1424"/>
      <c r="M29" s="1425" t="s">
        <v>465</v>
      </c>
      <c r="N29" s="1426"/>
      <c r="O29" s="1162"/>
      <c r="P29" s="1427"/>
      <c r="Q29" s="534"/>
      <c r="R29" s="1157"/>
    </row>
    <row r="30" spans="1:18" ht="22.5" customHeight="1">
      <c r="A30" s="1420"/>
      <c r="B30" s="1421"/>
      <c r="C30" s="1421"/>
      <c r="D30" s="1422"/>
      <c r="E30" s="1481" t="s">
        <v>466</v>
      </c>
      <c r="F30" s="1482"/>
      <c r="G30" s="1428"/>
      <c r="H30" s="1429"/>
      <c r="I30" s="1429"/>
      <c r="J30" s="1429"/>
      <c r="K30" s="1429"/>
      <c r="L30" s="1429"/>
      <c r="M30" s="1429"/>
      <c r="N30" s="1429"/>
      <c r="O30" s="1429"/>
      <c r="P30" s="1430"/>
      <c r="Q30" s="534"/>
      <c r="R30" s="1157"/>
    </row>
    <row r="31" spans="1:18" ht="22.5" customHeight="1">
      <c r="A31" s="1420"/>
      <c r="B31" s="1421"/>
      <c r="C31" s="1421"/>
      <c r="D31" s="1422"/>
      <c r="E31" s="1479" t="s">
        <v>464</v>
      </c>
      <c r="F31" s="1480"/>
      <c r="G31" s="1162"/>
      <c r="H31" s="1423"/>
      <c r="I31" s="1423"/>
      <c r="J31" s="1423"/>
      <c r="K31" s="1423"/>
      <c r="L31" s="1424"/>
      <c r="M31" s="1425" t="s">
        <v>465</v>
      </c>
      <c r="N31" s="1426"/>
      <c r="O31" s="1162"/>
      <c r="P31" s="1427"/>
      <c r="Q31" s="534"/>
      <c r="R31" s="1157"/>
    </row>
    <row r="32" spans="1:18" ht="22.5" customHeight="1">
      <c r="A32" s="1420"/>
      <c r="B32" s="1421"/>
      <c r="C32" s="1421"/>
      <c r="D32" s="1422"/>
      <c r="E32" s="1481" t="s">
        <v>466</v>
      </c>
      <c r="F32" s="1482"/>
      <c r="G32" s="1428"/>
      <c r="H32" s="1429"/>
      <c r="I32" s="1429"/>
      <c r="J32" s="1429"/>
      <c r="K32" s="1429"/>
      <c r="L32" s="1429"/>
      <c r="M32" s="1429"/>
      <c r="N32" s="1429"/>
      <c r="O32" s="1429"/>
      <c r="P32" s="1430"/>
      <c r="Q32" s="534"/>
      <c r="R32" s="1157"/>
    </row>
    <row r="33" spans="1:18" ht="22.5" customHeight="1">
      <c r="A33" s="1420"/>
      <c r="B33" s="1421"/>
      <c r="C33" s="1421"/>
      <c r="D33" s="1422"/>
      <c r="E33" s="1479" t="s">
        <v>464</v>
      </c>
      <c r="F33" s="1480"/>
      <c r="G33" s="1162"/>
      <c r="H33" s="1423"/>
      <c r="I33" s="1423"/>
      <c r="J33" s="1423"/>
      <c r="K33" s="1423"/>
      <c r="L33" s="1424"/>
      <c r="M33" s="1425" t="s">
        <v>465</v>
      </c>
      <c r="N33" s="1426"/>
      <c r="O33" s="1162"/>
      <c r="P33" s="1427"/>
      <c r="Q33" s="534"/>
      <c r="R33" s="1157"/>
    </row>
    <row r="34" spans="1:18" ht="22.5" customHeight="1">
      <c r="A34" s="1420"/>
      <c r="B34" s="1421"/>
      <c r="C34" s="1421"/>
      <c r="D34" s="1422"/>
      <c r="E34" s="1481" t="s">
        <v>466</v>
      </c>
      <c r="F34" s="1482"/>
      <c r="G34" s="1428"/>
      <c r="H34" s="1429"/>
      <c r="I34" s="1429"/>
      <c r="J34" s="1429"/>
      <c r="K34" s="1429"/>
      <c r="L34" s="1429"/>
      <c r="M34" s="1429"/>
      <c r="N34" s="1429"/>
      <c r="O34" s="1429"/>
      <c r="P34" s="1430"/>
      <c r="Q34" s="534"/>
      <c r="R34" s="1157"/>
    </row>
    <row r="35" spans="1:18" ht="22.5" customHeight="1">
      <c r="A35" s="1420"/>
      <c r="B35" s="1421"/>
      <c r="C35" s="1421"/>
      <c r="D35" s="1422"/>
      <c r="E35" s="1479" t="s">
        <v>464</v>
      </c>
      <c r="F35" s="1480"/>
      <c r="G35" s="1162"/>
      <c r="H35" s="1423"/>
      <c r="I35" s="1423"/>
      <c r="J35" s="1423"/>
      <c r="K35" s="1423"/>
      <c r="L35" s="1424"/>
      <c r="M35" s="1425" t="s">
        <v>465</v>
      </c>
      <c r="N35" s="1426"/>
      <c r="O35" s="1162"/>
      <c r="P35" s="1427"/>
      <c r="Q35" s="534"/>
      <c r="R35" s="1157"/>
    </row>
    <row r="36" spans="1:18" ht="22.5" customHeight="1">
      <c r="A36" s="1420"/>
      <c r="B36" s="1421"/>
      <c r="C36" s="1421"/>
      <c r="D36" s="1422"/>
      <c r="E36" s="1481" t="s">
        <v>466</v>
      </c>
      <c r="F36" s="1482"/>
      <c r="G36" s="1428"/>
      <c r="H36" s="1429"/>
      <c r="I36" s="1429"/>
      <c r="J36" s="1429"/>
      <c r="K36" s="1429"/>
      <c r="L36" s="1429"/>
      <c r="M36" s="1429"/>
      <c r="N36" s="1429"/>
      <c r="O36" s="1429"/>
      <c r="P36" s="1430"/>
      <c r="Q36" s="534"/>
      <c r="R36" s="1157"/>
    </row>
    <row r="37" spans="1:18" ht="22.5" customHeight="1">
      <c r="A37" s="1420"/>
      <c r="B37" s="1421"/>
      <c r="C37" s="1421"/>
      <c r="D37" s="1422"/>
      <c r="E37" s="1479" t="s">
        <v>464</v>
      </c>
      <c r="F37" s="1480"/>
      <c r="G37" s="1162"/>
      <c r="H37" s="1423"/>
      <c r="I37" s="1423"/>
      <c r="J37" s="1423"/>
      <c r="K37" s="1423"/>
      <c r="L37" s="1424"/>
      <c r="M37" s="1425" t="s">
        <v>465</v>
      </c>
      <c r="N37" s="1426"/>
      <c r="O37" s="1162"/>
      <c r="P37" s="1427"/>
      <c r="Q37" s="534"/>
      <c r="R37" s="1157"/>
    </row>
    <row r="38" spans="1:18" ht="22.5" customHeight="1">
      <c r="A38" s="1420"/>
      <c r="B38" s="1421"/>
      <c r="C38" s="1421"/>
      <c r="D38" s="1422"/>
      <c r="E38" s="1481" t="s">
        <v>466</v>
      </c>
      <c r="F38" s="1482"/>
      <c r="G38" s="1428"/>
      <c r="H38" s="1429"/>
      <c r="I38" s="1429"/>
      <c r="J38" s="1429"/>
      <c r="K38" s="1429"/>
      <c r="L38" s="1429"/>
      <c r="M38" s="1429"/>
      <c r="N38" s="1429"/>
      <c r="O38" s="1429"/>
      <c r="P38" s="1430"/>
      <c r="Q38" s="534"/>
      <c r="R38" s="1157"/>
    </row>
    <row r="39" spans="1:18" ht="22.5" customHeight="1">
      <c r="A39" s="1420"/>
      <c r="B39" s="1421"/>
      <c r="C39" s="1421"/>
      <c r="D39" s="1422"/>
      <c r="E39" s="1479" t="s">
        <v>464</v>
      </c>
      <c r="F39" s="1480"/>
      <c r="G39" s="1162"/>
      <c r="H39" s="1423"/>
      <c r="I39" s="1423"/>
      <c r="J39" s="1423"/>
      <c r="K39" s="1423"/>
      <c r="L39" s="1424"/>
      <c r="M39" s="1425" t="s">
        <v>465</v>
      </c>
      <c r="N39" s="1426"/>
      <c r="O39" s="1162"/>
      <c r="P39" s="1427"/>
      <c r="Q39" s="534"/>
      <c r="R39" s="1157"/>
    </row>
    <row r="40" spans="1:18" ht="22.5" customHeight="1">
      <c r="A40" s="1420"/>
      <c r="B40" s="1421"/>
      <c r="C40" s="1421"/>
      <c r="D40" s="1422"/>
      <c r="E40" s="1481" t="s">
        <v>466</v>
      </c>
      <c r="F40" s="1482"/>
      <c r="G40" s="1428"/>
      <c r="H40" s="1429"/>
      <c r="I40" s="1429"/>
      <c r="J40" s="1429"/>
      <c r="K40" s="1429"/>
      <c r="L40" s="1429"/>
      <c r="M40" s="1429"/>
      <c r="N40" s="1429"/>
      <c r="O40" s="1429"/>
      <c r="P40" s="1430"/>
      <c r="Q40" s="534"/>
      <c r="R40" s="1157"/>
    </row>
    <row r="41" spans="1:18" ht="22.5" customHeight="1">
      <c r="A41" s="1420"/>
      <c r="B41" s="1421"/>
      <c r="C41" s="1421"/>
      <c r="D41" s="1422"/>
      <c r="E41" s="1479" t="s">
        <v>464</v>
      </c>
      <c r="F41" s="1480"/>
      <c r="G41" s="1162"/>
      <c r="H41" s="1423"/>
      <c r="I41" s="1423"/>
      <c r="J41" s="1423"/>
      <c r="K41" s="1423"/>
      <c r="L41" s="1424"/>
      <c r="M41" s="1425" t="s">
        <v>465</v>
      </c>
      <c r="N41" s="1426"/>
      <c r="O41" s="1162"/>
      <c r="P41" s="1427"/>
      <c r="Q41" s="534"/>
      <c r="R41" s="1157"/>
    </row>
    <row r="42" spans="1:18" ht="22.5" customHeight="1">
      <c r="A42" s="1420"/>
      <c r="B42" s="1421"/>
      <c r="C42" s="1421"/>
      <c r="D42" s="1422"/>
      <c r="E42" s="1481" t="s">
        <v>466</v>
      </c>
      <c r="F42" s="1482"/>
      <c r="G42" s="1428"/>
      <c r="H42" s="1429"/>
      <c r="I42" s="1429"/>
      <c r="J42" s="1429"/>
      <c r="K42" s="1429"/>
      <c r="L42" s="1429"/>
      <c r="M42" s="1429"/>
      <c r="N42" s="1429"/>
      <c r="O42" s="1429"/>
      <c r="P42" s="1430"/>
      <c r="Q42" s="534"/>
      <c r="R42" s="1157"/>
    </row>
    <row r="43" spans="1:18" ht="22.5" customHeight="1">
      <c r="A43" s="1420"/>
      <c r="B43" s="1421"/>
      <c r="C43" s="1421"/>
      <c r="D43" s="1422"/>
      <c r="E43" s="1479" t="s">
        <v>464</v>
      </c>
      <c r="F43" s="1480"/>
      <c r="G43" s="1162"/>
      <c r="H43" s="1423"/>
      <c r="I43" s="1423"/>
      <c r="J43" s="1423"/>
      <c r="K43" s="1423"/>
      <c r="L43" s="1424"/>
      <c r="M43" s="1425" t="s">
        <v>465</v>
      </c>
      <c r="N43" s="1426"/>
      <c r="O43" s="1162"/>
      <c r="P43" s="1427"/>
      <c r="Q43" s="534"/>
      <c r="R43" s="1157"/>
    </row>
    <row r="44" spans="1:18" ht="22.5" customHeight="1">
      <c r="A44" s="1420"/>
      <c r="B44" s="1421"/>
      <c r="C44" s="1421"/>
      <c r="D44" s="1422"/>
      <c r="E44" s="1481" t="s">
        <v>466</v>
      </c>
      <c r="F44" s="1482"/>
      <c r="G44" s="1428"/>
      <c r="H44" s="1429"/>
      <c r="I44" s="1429"/>
      <c r="J44" s="1429"/>
      <c r="K44" s="1429"/>
      <c r="L44" s="1429"/>
      <c r="M44" s="1429"/>
      <c r="N44" s="1429"/>
      <c r="O44" s="1429"/>
      <c r="P44" s="1430"/>
      <c r="Q44" s="534"/>
      <c r="R44" s="1157"/>
    </row>
    <row r="45" spans="1:18" ht="22.5" customHeight="1">
      <c r="A45" s="1420"/>
      <c r="B45" s="1421"/>
      <c r="C45" s="1421"/>
      <c r="D45" s="1422"/>
      <c r="E45" s="1479" t="s">
        <v>464</v>
      </c>
      <c r="F45" s="1480"/>
      <c r="G45" s="1162"/>
      <c r="H45" s="1423"/>
      <c r="I45" s="1423"/>
      <c r="J45" s="1423"/>
      <c r="K45" s="1423"/>
      <c r="L45" s="1424"/>
      <c r="M45" s="1425" t="s">
        <v>465</v>
      </c>
      <c r="N45" s="1426"/>
      <c r="O45" s="1162"/>
      <c r="P45" s="1427"/>
      <c r="Q45" s="534"/>
      <c r="R45" s="1157"/>
    </row>
    <row r="46" spans="1:18" ht="22.5" customHeight="1">
      <c r="A46" s="1420"/>
      <c r="B46" s="1421"/>
      <c r="C46" s="1421"/>
      <c r="D46" s="1422"/>
      <c r="E46" s="1481" t="s">
        <v>466</v>
      </c>
      <c r="F46" s="1482"/>
      <c r="G46" s="1428"/>
      <c r="H46" s="1429"/>
      <c r="I46" s="1429"/>
      <c r="J46" s="1429"/>
      <c r="K46" s="1429"/>
      <c r="L46" s="1429"/>
      <c r="M46" s="1429"/>
      <c r="N46" s="1429"/>
      <c r="O46" s="1429"/>
      <c r="P46" s="1430"/>
      <c r="Q46" s="534"/>
      <c r="R46" s="1157"/>
    </row>
    <row r="47" spans="1:18" ht="22.5" customHeight="1">
      <c r="A47" s="1420"/>
      <c r="B47" s="1421"/>
      <c r="C47" s="1421"/>
      <c r="D47" s="1422"/>
      <c r="E47" s="1479" t="s">
        <v>464</v>
      </c>
      <c r="F47" s="1480"/>
      <c r="G47" s="1162"/>
      <c r="H47" s="1423"/>
      <c r="I47" s="1423"/>
      <c r="J47" s="1423"/>
      <c r="K47" s="1423"/>
      <c r="L47" s="1424"/>
      <c r="M47" s="1425" t="s">
        <v>465</v>
      </c>
      <c r="N47" s="1426"/>
      <c r="O47" s="1162"/>
      <c r="P47" s="1427"/>
      <c r="Q47" s="534"/>
      <c r="R47" s="1157"/>
    </row>
    <row r="48" spans="1:18" ht="22.5" customHeight="1">
      <c r="A48" s="1420"/>
      <c r="B48" s="1421"/>
      <c r="C48" s="1421"/>
      <c r="D48" s="1422"/>
      <c r="E48" s="1481" t="s">
        <v>466</v>
      </c>
      <c r="F48" s="1482"/>
      <c r="G48" s="1428"/>
      <c r="H48" s="1429"/>
      <c r="I48" s="1429"/>
      <c r="J48" s="1429"/>
      <c r="K48" s="1429"/>
      <c r="L48" s="1429"/>
      <c r="M48" s="1429"/>
      <c r="N48" s="1429"/>
      <c r="O48" s="1429"/>
      <c r="P48" s="1430"/>
      <c r="Q48" s="534"/>
      <c r="R48" s="1157"/>
    </row>
    <row r="49" spans="1:18" ht="22.5" customHeight="1">
      <c r="A49" s="1420"/>
      <c r="B49" s="1421"/>
      <c r="C49" s="1421"/>
      <c r="D49" s="1422"/>
      <c r="E49" s="1479" t="s">
        <v>464</v>
      </c>
      <c r="F49" s="1480"/>
      <c r="G49" s="1162"/>
      <c r="H49" s="1423"/>
      <c r="I49" s="1423"/>
      <c r="J49" s="1423"/>
      <c r="K49" s="1423"/>
      <c r="L49" s="1424"/>
      <c r="M49" s="1425" t="s">
        <v>465</v>
      </c>
      <c r="N49" s="1426"/>
      <c r="O49" s="1162"/>
      <c r="P49" s="1427"/>
      <c r="Q49" s="534"/>
      <c r="R49" s="1157"/>
    </row>
    <row r="50" spans="1:18" ht="22.5" customHeight="1" thickBot="1">
      <c r="A50" s="1493"/>
      <c r="B50" s="1494"/>
      <c r="C50" s="1494"/>
      <c r="D50" s="1495"/>
      <c r="E50" s="1481" t="s">
        <v>466</v>
      </c>
      <c r="F50" s="1482"/>
      <c r="G50" s="1496"/>
      <c r="H50" s="1497"/>
      <c r="I50" s="1497"/>
      <c r="J50" s="1497"/>
      <c r="K50" s="1497"/>
      <c r="L50" s="1497"/>
      <c r="M50" s="1497"/>
      <c r="N50" s="1497"/>
      <c r="O50" s="1497"/>
      <c r="P50" s="1498"/>
      <c r="Q50" s="534"/>
      <c r="R50" s="1158"/>
    </row>
    <row r="51" spans="1:18" ht="22.5" customHeight="1" thickBot="1">
      <c r="A51" s="1489" t="s">
        <v>467</v>
      </c>
      <c r="B51" s="1489"/>
      <c r="C51" s="1489"/>
      <c r="D51" s="1489"/>
      <c r="E51" s="1489"/>
      <c r="F51" s="1489"/>
      <c r="G51" s="1489"/>
      <c r="H51" s="1489"/>
      <c r="I51" s="1489"/>
      <c r="J51" s="1489"/>
      <c r="K51" s="1489"/>
      <c r="L51" s="1490" t="s">
        <v>468</v>
      </c>
      <c r="M51" s="1491"/>
      <c r="N51" s="1491">
        <f>総表!J51</f>
        <v>0</v>
      </c>
      <c r="O51" s="1491"/>
      <c r="P51" s="1492"/>
      <c r="Q51" s="535"/>
    </row>
    <row r="52" spans="1:18">
      <c r="A52" s="441"/>
      <c r="B52" s="441"/>
      <c r="C52" s="441"/>
    </row>
  </sheetData>
  <sheetProtection algorithmName="SHA-512" hashValue="qJFhZuQsGtNfAGOejwvpitPuzabksjWs8dKaAXktCM4JjsTURlxhGnst+JTwRN6S31LJx4NHU5JV5vmgvEub2g==" saltValue="8j5Xx1/BRE27NehCoJpBww=="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G14:P14"/>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s>
  <phoneticPr fontId="41"/>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439" customWidth="1"/>
    <col min="3" max="3" width="3.875" style="439" customWidth="1"/>
    <col min="4" max="4" width="9.25" style="439" customWidth="1"/>
    <col min="5" max="5" width="7.5" style="439" customWidth="1"/>
    <col min="6" max="6" width="3.875" style="439" customWidth="1"/>
    <col min="7" max="7" width="9.25" style="442" customWidth="1"/>
    <col min="8" max="8" width="7.5" style="442" customWidth="1"/>
    <col min="9" max="9" width="3.875" style="439" customWidth="1"/>
    <col min="10" max="10" width="16.875" style="439" customWidth="1"/>
    <col min="11" max="11" width="8" style="439" customWidth="1"/>
    <col min="12" max="12" width="9.375" style="439" customWidth="1"/>
    <col min="13" max="13" width="10.75" style="439" customWidth="1"/>
    <col min="14" max="15" width="9.375" style="439" customWidth="1"/>
    <col min="16" max="16" width="17.375" style="439" customWidth="1"/>
    <col min="17" max="17" width="3.75" style="439" customWidth="1"/>
    <col min="18" max="18" width="59.25" style="309" customWidth="1"/>
    <col min="19" max="16384" width="9" style="440"/>
  </cols>
  <sheetData>
    <row r="1" spans="1:18" ht="22.5" customHeight="1" thickBot="1">
      <c r="A1" s="1431" t="s">
        <v>455</v>
      </c>
      <c r="B1" s="1431"/>
      <c r="C1" s="437"/>
      <c r="D1" s="438"/>
      <c r="E1" s="438"/>
      <c r="G1" s="437"/>
      <c r="H1" s="437"/>
      <c r="I1" s="438"/>
      <c r="J1" s="438"/>
      <c r="N1" s="1432"/>
      <c r="O1" s="1432"/>
      <c r="P1" s="1432"/>
      <c r="Q1" s="518"/>
    </row>
    <row r="2" spans="1:18" ht="23.25" customHeight="1" thickBot="1">
      <c r="A2" s="1448" t="s">
        <v>64</v>
      </c>
      <c r="B2" s="1449"/>
      <c r="C2" s="676"/>
      <c r="D2" s="1457" t="s">
        <v>565</v>
      </c>
      <c r="E2" s="1458"/>
      <c r="F2" s="530"/>
      <c r="G2" s="1457" t="s">
        <v>566</v>
      </c>
      <c r="H2" s="1458"/>
      <c r="I2" s="530"/>
      <c r="J2" s="528" t="s">
        <v>567</v>
      </c>
      <c r="K2" s="592"/>
      <c r="L2" s="593" t="s">
        <v>620</v>
      </c>
      <c r="M2" s="1397">
        <f>総表!C27</f>
        <v>0</v>
      </c>
      <c r="N2" s="1398"/>
      <c r="O2" s="1398"/>
      <c r="P2" s="1399"/>
      <c r="Q2" s="525"/>
      <c r="R2" s="537" t="s">
        <v>195</v>
      </c>
    </row>
    <row r="3" spans="1:18" ht="23.25" customHeight="1" thickBot="1">
      <c r="A3" s="1450"/>
      <c r="B3" s="1451"/>
      <c r="C3" s="677"/>
      <c r="D3" s="1455" t="s">
        <v>568</v>
      </c>
      <c r="E3" s="1456"/>
      <c r="F3" s="531" t="s">
        <v>599</v>
      </c>
      <c r="G3" s="1459" t="s">
        <v>569</v>
      </c>
      <c r="H3" s="1461"/>
      <c r="I3" s="1461"/>
      <c r="J3" s="1462"/>
      <c r="K3" s="527"/>
      <c r="L3" s="594" t="s">
        <v>621</v>
      </c>
      <c r="M3" s="1397">
        <f>総表!C15</f>
        <v>0</v>
      </c>
      <c r="N3" s="1398"/>
      <c r="O3" s="1398"/>
      <c r="P3" s="1399"/>
      <c r="Q3" s="525"/>
      <c r="R3" s="1400" t="s">
        <v>574</v>
      </c>
    </row>
    <row r="4" spans="1:18" ht="23.25" customHeight="1" thickBot="1">
      <c r="A4" s="1435"/>
      <c r="B4" s="1436"/>
      <c r="C4" s="678"/>
      <c r="D4" s="1459" t="s">
        <v>570</v>
      </c>
      <c r="E4" s="1460"/>
      <c r="F4" s="532"/>
      <c r="G4" s="1459" t="s">
        <v>571</v>
      </c>
      <c r="H4" s="1461"/>
      <c r="I4" s="1461"/>
      <c r="J4" s="1462"/>
      <c r="K4" s="519"/>
      <c r="L4" s="520"/>
      <c r="M4" s="520"/>
      <c r="N4" s="520"/>
      <c r="O4" s="520"/>
      <c r="P4" s="520"/>
      <c r="Q4" s="525"/>
      <c r="R4" s="1401"/>
    </row>
    <row r="5" spans="1:18" ht="24" customHeight="1">
      <c r="A5" s="1433" t="s">
        <v>456</v>
      </c>
      <c r="B5" s="1434"/>
      <c r="C5" s="1452" t="s">
        <v>457</v>
      </c>
      <c r="D5" s="1453"/>
      <c r="E5" s="1463"/>
      <c r="F5" s="1464"/>
      <c r="G5" s="1464"/>
      <c r="H5" s="1465"/>
      <c r="I5" s="1408" t="s">
        <v>457</v>
      </c>
      <c r="J5" s="1409"/>
      <c r="K5" s="1437"/>
      <c r="L5" s="1438"/>
      <c r="M5" s="1439"/>
      <c r="N5" s="1440" t="s">
        <v>622</v>
      </c>
      <c r="O5" s="1442"/>
      <c r="P5" s="1443"/>
      <c r="Q5" s="533"/>
      <c r="R5" s="1401"/>
    </row>
    <row r="6" spans="1:18" ht="39.75" customHeight="1">
      <c r="A6" s="1435"/>
      <c r="B6" s="1436"/>
      <c r="C6" s="1454" t="s">
        <v>458</v>
      </c>
      <c r="D6" s="1436"/>
      <c r="E6" s="1466"/>
      <c r="F6" s="1467"/>
      <c r="G6" s="1467"/>
      <c r="H6" s="1468"/>
      <c r="I6" s="1410" t="s">
        <v>459</v>
      </c>
      <c r="J6" s="1411"/>
      <c r="K6" s="1166"/>
      <c r="L6" s="1446"/>
      <c r="M6" s="1447"/>
      <c r="N6" s="1441"/>
      <c r="O6" s="1444"/>
      <c r="P6" s="1445"/>
      <c r="Q6" s="533"/>
      <c r="R6" s="1157" t="s">
        <v>619</v>
      </c>
    </row>
    <row r="7" spans="1:18" ht="27.75" customHeight="1">
      <c r="A7" s="1483" t="s">
        <v>514</v>
      </c>
      <c r="B7" s="1484"/>
      <c r="C7" s="1415" t="s">
        <v>460</v>
      </c>
      <c r="D7" s="1416"/>
      <c r="E7" s="1416"/>
      <c r="F7" s="1434"/>
      <c r="G7" s="1417" t="s">
        <v>461</v>
      </c>
      <c r="H7" s="1418"/>
      <c r="I7" s="1418"/>
      <c r="J7" s="1418"/>
      <c r="K7" s="1418"/>
      <c r="L7" s="1418"/>
      <c r="M7" s="1418"/>
      <c r="N7" s="1418"/>
      <c r="O7" s="1418"/>
      <c r="P7" s="1419"/>
      <c r="Q7" s="526"/>
      <c r="R7" s="1157"/>
    </row>
    <row r="8" spans="1:18" ht="33" customHeight="1">
      <c r="A8" s="1485"/>
      <c r="B8" s="1486"/>
      <c r="C8" s="1508"/>
      <c r="D8" s="1509"/>
      <c r="E8" s="1509"/>
      <c r="F8" s="1510"/>
      <c r="G8" s="1511"/>
      <c r="H8" s="1512"/>
      <c r="I8" s="1512"/>
      <c r="J8" s="1512"/>
      <c r="K8" s="1512"/>
      <c r="L8" s="1512"/>
      <c r="M8" s="1512"/>
      <c r="N8" s="1512"/>
      <c r="O8" s="1512"/>
      <c r="P8" s="1513"/>
      <c r="Q8" s="534"/>
      <c r="R8" s="1157"/>
    </row>
    <row r="9" spans="1:18" ht="33" customHeight="1">
      <c r="A9" s="1485"/>
      <c r="B9" s="1486"/>
      <c r="C9" s="1499"/>
      <c r="D9" s="1500"/>
      <c r="E9" s="1500"/>
      <c r="F9" s="1501"/>
      <c r="G9" s="1164"/>
      <c r="H9" s="1502"/>
      <c r="I9" s="1502"/>
      <c r="J9" s="1502"/>
      <c r="K9" s="1502"/>
      <c r="L9" s="1502"/>
      <c r="M9" s="1502"/>
      <c r="N9" s="1502"/>
      <c r="O9" s="1502"/>
      <c r="P9" s="1503"/>
      <c r="Q9" s="534"/>
      <c r="R9" s="1157"/>
    </row>
    <row r="10" spans="1:18" ht="33" customHeight="1">
      <c r="A10" s="1485"/>
      <c r="B10" s="1486"/>
      <c r="C10" s="1499"/>
      <c r="D10" s="1500"/>
      <c r="E10" s="1500"/>
      <c r="F10" s="1501"/>
      <c r="G10" s="1164"/>
      <c r="H10" s="1502"/>
      <c r="I10" s="1502"/>
      <c r="J10" s="1502"/>
      <c r="K10" s="1502"/>
      <c r="L10" s="1502"/>
      <c r="M10" s="1502"/>
      <c r="N10" s="1502"/>
      <c r="O10" s="1502"/>
      <c r="P10" s="1503"/>
      <c r="Q10" s="534"/>
      <c r="R10" s="1157"/>
    </row>
    <row r="11" spans="1:18" ht="33" customHeight="1">
      <c r="A11" s="1485"/>
      <c r="B11" s="1486"/>
      <c r="C11" s="1499"/>
      <c r="D11" s="1500"/>
      <c r="E11" s="1500"/>
      <c r="F11" s="1501"/>
      <c r="G11" s="1164"/>
      <c r="H11" s="1502"/>
      <c r="I11" s="1502"/>
      <c r="J11" s="1502"/>
      <c r="K11" s="1502"/>
      <c r="L11" s="1502"/>
      <c r="M11" s="1502"/>
      <c r="N11" s="1502"/>
      <c r="O11" s="1502"/>
      <c r="P11" s="1503"/>
      <c r="Q11" s="534"/>
      <c r="R11" s="1157"/>
    </row>
    <row r="12" spans="1:18" ht="33" customHeight="1">
      <c r="A12" s="1485"/>
      <c r="B12" s="1486"/>
      <c r="C12" s="1499"/>
      <c r="D12" s="1500"/>
      <c r="E12" s="1500"/>
      <c r="F12" s="1501"/>
      <c r="G12" s="1164"/>
      <c r="H12" s="1502"/>
      <c r="I12" s="1502"/>
      <c r="J12" s="1502"/>
      <c r="K12" s="1502"/>
      <c r="L12" s="1502"/>
      <c r="M12" s="1502"/>
      <c r="N12" s="1502"/>
      <c r="O12" s="1502"/>
      <c r="P12" s="1503"/>
      <c r="Q12" s="534"/>
      <c r="R12" s="1157"/>
    </row>
    <row r="13" spans="1:18" ht="33" customHeight="1">
      <c r="A13" s="1485"/>
      <c r="B13" s="1486"/>
      <c r="C13" s="1499"/>
      <c r="D13" s="1500"/>
      <c r="E13" s="1500"/>
      <c r="F13" s="1501"/>
      <c r="G13" s="1164"/>
      <c r="H13" s="1502"/>
      <c r="I13" s="1502"/>
      <c r="J13" s="1502"/>
      <c r="K13" s="1502"/>
      <c r="L13" s="1502"/>
      <c r="M13" s="1502"/>
      <c r="N13" s="1502"/>
      <c r="O13" s="1502"/>
      <c r="P13" s="1503"/>
      <c r="Q13" s="534"/>
      <c r="R13" s="1157"/>
    </row>
    <row r="14" spans="1:18" ht="33" customHeight="1">
      <c r="A14" s="1485"/>
      <c r="B14" s="1486"/>
      <c r="C14" s="1499"/>
      <c r="D14" s="1500"/>
      <c r="E14" s="1500"/>
      <c r="F14" s="1501"/>
      <c r="G14" s="1164"/>
      <c r="H14" s="1502"/>
      <c r="I14" s="1502"/>
      <c r="J14" s="1502"/>
      <c r="K14" s="1502"/>
      <c r="L14" s="1502"/>
      <c r="M14" s="1502"/>
      <c r="N14" s="1502"/>
      <c r="O14" s="1502"/>
      <c r="P14" s="1503"/>
      <c r="Q14" s="534"/>
      <c r="R14" s="1157"/>
    </row>
    <row r="15" spans="1:18" ht="33" customHeight="1">
      <c r="A15" s="1485"/>
      <c r="B15" s="1486"/>
      <c r="C15" s="1499"/>
      <c r="D15" s="1500"/>
      <c r="E15" s="1500"/>
      <c r="F15" s="1501"/>
      <c r="G15" s="1164"/>
      <c r="H15" s="1502"/>
      <c r="I15" s="1502"/>
      <c r="J15" s="1502"/>
      <c r="K15" s="1502"/>
      <c r="L15" s="1502"/>
      <c r="M15" s="1502"/>
      <c r="N15" s="1502"/>
      <c r="O15" s="1502"/>
      <c r="P15" s="1503"/>
      <c r="Q15" s="534"/>
      <c r="R15" s="1157"/>
    </row>
    <row r="16" spans="1:18" ht="33" customHeight="1">
      <c r="A16" s="1485"/>
      <c r="B16" s="1486"/>
      <c r="C16" s="1499"/>
      <c r="D16" s="1500"/>
      <c r="E16" s="1500"/>
      <c r="F16" s="1501"/>
      <c r="G16" s="1164"/>
      <c r="H16" s="1502"/>
      <c r="I16" s="1502"/>
      <c r="J16" s="1502"/>
      <c r="K16" s="1502"/>
      <c r="L16" s="1502"/>
      <c r="M16" s="1502"/>
      <c r="N16" s="1502"/>
      <c r="O16" s="1502"/>
      <c r="P16" s="1503"/>
      <c r="Q16" s="534"/>
      <c r="R16" s="1157" t="s">
        <v>618</v>
      </c>
    </row>
    <row r="17" spans="1:18" ht="33" customHeight="1">
      <c r="A17" s="1485"/>
      <c r="B17" s="1486"/>
      <c r="C17" s="1499"/>
      <c r="D17" s="1500"/>
      <c r="E17" s="1500"/>
      <c r="F17" s="1501"/>
      <c r="G17" s="1164"/>
      <c r="H17" s="1502"/>
      <c r="I17" s="1502"/>
      <c r="J17" s="1502"/>
      <c r="K17" s="1502"/>
      <c r="L17" s="1502"/>
      <c r="M17" s="1502"/>
      <c r="N17" s="1502"/>
      <c r="O17" s="1502"/>
      <c r="P17" s="1503"/>
      <c r="Q17" s="534"/>
      <c r="R17" s="1157"/>
    </row>
    <row r="18" spans="1:18" ht="33" customHeight="1">
      <c r="A18" s="1487"/>
      <c r="B18" s="1488"/>
      <c r="C18" s="1504"/>
      <c r="D18" s="1505"/>
      <c r="E18" s="1505"/>
      <c r="F18" s="1506"/>
      <c r="G18" s="1166"/>
      <c r="H18" s="1446"/>
      <c r="I18" s="1446"/>
      <c r="J18" s="1446"/>
      <c r="K18" s="1446"/>
      <c r="L18" s="1446"/>
      <c r="M18" s="1446"/>
      <c r="N18" s="1446"/>
      <c r="O18" s="1446"/>
      <c r="P18" s="1507"/>
      <c r="Q18" s="534"/>
      <c r="R18" s="1157"/>
    </row>
    <row r="19" spans="1:18" ht="33" customHeight="1">
      <c r="A19" s="1412" t="s">
        <v>462</v>
      </c>
      <c r="B19" s="1413"/>
      <c r="C19" s="1413"/>
      <c r="D19" s="1413"/>
      <c r="E19" s="1413"/>
      <c r="F19" s="1413"/>
      <c r="G19" s="1413"/>
      <c r="H19" s="1413"/>
      <c r="I19" s="1413"/>
      <c r="J19" s="1413"/>
      <c r="K19" s="1413"/>
      <c r="L19" s="1413"/>
      <c r="M19" s="1413"/>
      <c r="N19" s="1413"/>
      <c r="O19" s="1413"/>
      <c r="P19" s="1414"/>
      <c r="Q19" s="536"/>
      <c r="R19" s="1157"/>
    </row>
    <row r="20" spans="1:18" ht="33.75" customHeight="1">
      <c r="A20" s="1417" t="s">
        <v>460</v>
      </c>
      <c r="B20" s="1418"/>
      <c r="C20" s="1418"/>
      <c r="D20" s="1514"/>
      <c r="E20" s="1418" t="s">
        <v>463</v>
      </c>
      <c r="F20" s="1418"/>
      <c r="G20" s="1418"/>
      <c r="H20" s="1418"/>
      <c r="I20" s="1418"/>
      <c r="J20" s="1418"/>
      <c r="K20" s="1418"/>
      <c r="L20" s="1418"/>
      <c r="M20" s="1418"/>
      <c r="N20" s="1418"/>
      <c r="O20" s="1418"/>
      <c r="P20" s="1419"/>
      <c r="Q20" s="526"/>
      <c r="R20" s="1157" t="s">
        <v>617</v>
      </c>
    </row>
    <row r="21" spans="1:18" ht="22.5" customHeight="1">
      <c r="A21" s="1420"/>
      <c r="B21" s="1421"/>
      <c r="C21" s="1421"/>
      <c r="D21" s="1422"/>
      <c r="E21" s="1479" t="s">
        <v>464</v>
      </c>
      <c r="F21" s="1480"/>
      <c r="G21" s="1162"/>
      <c r="H21" s="1423"/>
      <c r="I21" s="1423"/>
      <c r="J21" s="1423"/>
      <c r="K21" s="1423"/>
      <c r="L21" s="1424"/>
      <c r="M21" s="1425" t="s">
        <v>465</v>
      </c>
      <c r="N21" s="1426"/>
      <c r="O21" s="1162"/>
      <c r="P21" s="1427"/>
      <c r="Q21" s="534"/>
      <c r="R21" s="1157"/>
    </row>
    <row r="22" spans="1:18" ht="22.5" customHeight="1">
      <c r="A22" s="1420"/>
      <c r="B22" s="1421"/>
      <c r="C22" s="1421"/>
      <c r="D22" s="1422"/>
      <c r="E22" s="1481" t="s">
        <v>466</v>
      </c>
      <c r="F22" s="1482"/>
      <c r="G22" s="1428"/>
      <c r="H22" s="1429"/>
      <c r="I22" s="1429"/>
      <c r="J22" s="1429"/>
      <c r="K22" s="1429"/>
      <c r="L22" s="1429"/>
      <c r="M22" s="1429"/>
      <c r="N22" s="1429"/>
      <c r="O22" s="1429"/>
      <c r="P22" s="1430"/>
      <c r="Q22" s="534"/>
      <c r="R22" s="1157"/>
    </row>
    <row r="23" spans="1:18" ht="22.5" customHeight="1">
      <c r="A23" s="1420"/>
      <c r="B23" s="1421"/>
      <c r="C23" s="1421"/>
      <c r="D23" s="1422"/>
      <c r="E23" s="1479" t="s">
        <v>464</v>
      </c>
      <c r="F23" s="1480"/>
      <c r="G23" s="1162"/>
      <c r="H23" s="1423"/>
      <c r="I23" s="1423"/>
      <c r="J23" s="1423"/>
      <c r="K23" s="1423"/>
      <c r="L23" s="1424"/>
      <c r="M23" s="1425" t="s">
        <v>465</v>
      </c>
      <c r="N23" s="1426"/>
      <c r="O23" s="1162"/>
      <c r="P23" s="1427"/>
      <c r="Q23" s="534"/>
      <c r="R23" s="1157"/>
    </row>
    <row r="24" spans="1:18" ht="22.5" customHeight="1">
      <c r="A24" s="1420"/>
      <c r="B24" s="1421"/>
      <c r="C24" s="1421"/>
      <c r="D24" s="1422"/>
      <c r="E24" s="1481" t="s">
        <v>466</v>
      </c>
      <c r="F24" s="1482"/>
      <c r="G24" s="1428"/>
      <c r="H24" s="1429"/>
      <c r="I24" s="1429"/>
      <c r="J24" s="1429"/>
      <c r="K24" s="1429"/>
      <c r="L24" s="1429"/>
      <c r="M24" s="1429"/>
      <c r="N24" s="1429"/>
      <c r="O24" s="1429"/>
      <c r="P24" s="1430"/>
      <c r="Q24" s="534"/>
      <c r="R24" s="1157"/>
    </row>
    <row r="25" spans="1:18" ht="22.5" customHeight="1">
      <c r="A25" s="1420"/>
      <c r="B25" s="1421"/>
      <c r="C25" s="1421"/>
      <c r="D25" s="1422"/>
      <c r="E25" s="1479" t="s">
        <v>464</v>
      </c>
      <c r="F25" s="1480"/>
      <c r="G25" s="1162"/>
      <c r="H25" s="1423"/>
      <c r="I25" s="1423"/>
      <c r="J25" s="1423"/>
      <c r="K25" s="1423"/>
      <c r="L25" s="1424"/>
      <c r="M25" s="1425" t="s">
        <v>465</v>
      </c>
      <c r="N25" s="1426"/>
      <c r="O25" s="1162"/>
      <c r="P25" s="1427"/>
      <c r="Q25" s="534"/>
      <c r="R25" s="1157"/>
    </row>
    <row r="26" spans="1:18" ht="22.5" customHeight="1">
      <c r="A26" s="1420"/>
      <c r="B26" s="1421"/>
      <c r="C26" s="1421"/>
      <c r="D26" s="1422"/>
      <c r="E26" s="1481" t="s">
        <v>466</v>
      </c>
      <c r="F26" s="1482"/>
      <c r="G26" s="1428"/>
      <c r="H26" s="1429"/>
      <c r="I26" s="1429"/>
      <c r="J26" s="1429"/>
      <c r="K26" s="1429"/>
      <c r="L26" s="1429"/>
      <c r="M26" s="1429"/>
      <c r="N26" s="1429"/>
      <c r="O26" s="1429"/>
      <c r="P26" s="1430"/>
      <c r="Q26" s="534"/>
      <c r="R26" s="1157"/>
    </row>
    <row r="27" spans="1:18" ht="22.5" customHeight="1">
      <c r="A27" s="1420"/>
      <c r="B27" s="1421"/>
      <c r="C27" s="1421"/>
      <c r="D27" s="1422"/>
      <c r="E27" s="1479" t="s">
        <v>464</v>
      </c>
      <c r="F27" s="1480"/>
      <c r="G27" s="1162"/>
      <c r="H27" s="1423"/>
      <c r="I27" s="1423"/>
      <c r="J27" s="1423"/>
      <c r="K27" s="1423"/>
      <c r="L27" s="1424"/>
      <c r="M27" s="1425" t="s">
        <v>465</v>
      </c>
      <c r="N27" s="1426"/>
      <c r="O27" s="1162"/>
      <c r="P27" s="1427"/>
      <c r="Q27" s="534"/>
      <c r="R27" s="1157"/>
    </row>
    <row r="28" spans="1:18" ht="22.5" customHeight="1">
      <c r="A28" s="1420"/>
      <c r="B28" s="1421"/>
      <c r="C28" s="1421"/>
      <c r="D28" s="1422"/>
      <c r="E28" s="1481" t="s">
        <v>466</v>
      </c>
      <c r="F28" s="1482"/>
      <c r="G28" s="1428"/>
      <c r="H28" s="1429"/>
      <c r="I28" s="1429"/>
      <c r="J28" s="1429"/>
      <c r="K28" s="1429"/>
      <c r="L28" s="1429"/>
      <c r="M28" s="1429"/>
      <c r="N28" s="1429"/>
      <c r="O28" s="1429"/>
      <c r="P28" s="1430"/>
      <c r="Q28" s="534"/>
      <c r="R28" s="1157"/>
    </row>
    <row r="29" spans="1:18" ht="22.5" customHeight="1">
      <c r="A29" s="1420"/>
      <c r="B29" s="1421"/>
      <c r="C29" s="1421"/>
      <c r="D29" s="1422"/>
      <c r="E29" s="1479" t="s">
        <v>464</v>
      </c>
      <c r="F29" s="1480"/>
      <c r="G29" s="1162"/>
      <c r="H29" s="1423"/>
      <c r="I29" s="1423"/>
      <c r="J29" s="1423"/>
      <c r="K29" s="1423"/>
      <c r="L29" s="1424"/>
      <c r="M29" s="1425" t="s">
        <v>465</v>
      </c>
      <c r="N29" s="1426"/>
      <c r="O29" s="1162"/>
      <c r="P29" s="1427"/>
      <c r="Q29" s="534"/>
      <c r="R29" s="1157"/>
    </row>
    <row r="30" spans="1:18" ht="22.5" customHeight="1">
      <c r="A30" s="1420"/>
      <c r="B30" s="1421"/>
      <c r="C30" s="1421"/>
      <c r="D30" s="1422"/>
      <c r="E30" s="1481" t="s">
        <v>466</v>
      </c>
      <c r="F30" s="1482"/>
      <c r="G30" s="1428"/>
      <c r="H30" s="1429"/>
      <c r="I30" s="1429"/>
      <c r="J30" s="1429"/>
      <c r="K30" s="1429"/>
      <c r="L30" s="1429"/>
      <c r="M30" s="1429"/>
      <c r="N30" s="1429"/>
      <c r="O30" s="1429"/>
      <c r="P30" s="1430"/>
      <c r="Q30" s="534"/>
      <c r="R30" s="1157"/>
    </row>
    <row r="31" spans="1:18" ht="22.5" customHeight="1">
      <c r="A31" s="1420"/>
      <c r="B31" s="1421"/>
      <c r="C31" s="1421"/>
      <c r="D31" s="1422"/>
      <c r="E31" s="1479" t="s">
        <v>464</v>
      </c>
      <c r="F31" s="1480"/>
      <c r="G31" s="1162"/>
      <c r="H31" s="1423"/>
      <c r="I31" s="1423"/>
      <c r="J31" s="1423"/>
      <c r="K31" s="1423"/>
      <c r="L31" s="1424"/>
      <c r="M31" s="1425" t="s">
        <v>465</v>
      </c>
      <c r="N31" s="1426"/>
      <c r="O31" s="1162"/>
      <c r="P31" s="1427"/>
      <c r="Q31" s="534"/>
      <c r="R31" s="1157"/>
    </row>
    <row r="32" spans="1:18" ht="22.5" customHeight="1">
      <c r="A32" s="1420"/>
      <c r="B32" s="1421"/>
      <c r="C32" s="1421"/>
      <c r="D32" s="1422"/>
      <c r="E32" s="1481" t="s">
        <v>466</v>
      </c>
      <c r="F32" s="1482"/>
      <c r="G32" s="1428"/>
      <c r="H32" s="1429"/>
      <c r="I32" s="1429"/>
      <c r="J32" s="1429"/>
      <c r="K32" s="1429"/>
      <c r="L32" s="1429"/>
      <c r="M32" s="1429"/>
      <c r="N32" s="1429"/>
      <c r="O32" s="1429"/>
      <c r="P32" s="1430"/>
      <c r="Q32" s="534"/>
      <c r="R32" s="1157"/>
    </row>
    <row r="33" spans="1:18" ht="22.5" customHeight="1">
      <c r="A33" s="1420"/>
      <c r="B33" s="1421"/>
      <c r="C33" s="1421"/>
      <c r="D33" s="1422"/>
      <c r="E33" s="1479" t="s">
        <v>464</v>
      </c>
      <c r="F33" s="1480"/>
      <c r="G33" s="1162"/>
      <c r="H33" s="1423"/>
      <c r="I33" s="1423"/>
      <c r="J33" s="1423"/>
      <c r="K33" s="1423"/>
      <c r="L33" s="1424"/>
      <c r="M33" s="1425" t="s">
        <v>465</v>
      </c>
      <c r="N33" s="1426"/>
      <c r="O33" s="1162"/>
      <c r="P33" s="1427"/>
      <c r="Q33" s="534"/>
      <c r="R33" s="1157"/>
    </row>
    <row r="34" spans="1:18" ht="22.5" customHeight="1">
      <c r="A34" s="1420"/>
      <c r="B34" s="1421"/>
      <c r="C34" s="1421"/>
      <c r="D34" s="1422"/>
      <c r="E34" s="1481" t="s">
        <v>466</v>
      </c>
      <c r="F34" s="1482"/>
      <c r="G34" s="1428"/>
      <c r="H34" s="1429"/>
      <c r="I34" s="1429"/>
      <c r="J34" s="1429"/>
      <c r="K34" s="1429"/>
      <c r="L34" s="1429"/>
      <c r="M34" s="1429"/>
      <c r="N34" s="1429"/>
      <c r="O34" s="1429"/>
      <c r="P34" s="1430"/>
      <c r="Q34" s="534"/>
      <c r="R34" s="1157"/>
    </row>
    <row r="35" spans="1:18" ht="22.5" customHeight="1">
      <c r="A35" s="1420"/>
      <c r="B35" s="1421"/>
      <c r="C35" s="1421"/>
      <c r="D35" s="1422"/>
      <c r="E35" s="1479" t="s">
        <v>464</v>
      </c>
      <c r="F35" s="1480"/>
      <c r="G35" s="1162"/>
      <c r="H35" s="1423"/>
      <c r="I35" s="1423"/>
      <c r="J35" s="1423"/>
      <c r="K35" s="1423"/>
      <c r="L35" s="1424"/>
      <c r="M35" s="1425" t="s">
        <v>465</v>
      </c>
      <c r="N35" s="1426"/>
      <c r="O35" s="1162"/>
      <c r="P35" s="1427"/>
      <c r="Q35" s="534"/>
      <c r="R35" s="1157"/>
    </row>
    <row r="36" spans="1:18" ht="22.5" customHeight="1">
      <c r="A36" s="1420"/>
      <c r="B36" s="1421"/>
      <c r="C36" s="1421"/>
      <c r="D36" s="1422"/>
      <c r="E36" s="1481" t="s">
        <v>466</v>
      </c>
      <c r="F36" s="1482"/>
      <c r="G36" s="1428"/>
      <c r="H36" s="1429"/>
      <c r="I36" s="1429"/>
      <c r="J36" s="1429"/>
      <c r="K36" s="1429"/>
      <c r="L36" s="1429"/>
      <c r="M36" s="1429"/>
      <c r="N36" s="1429"/>
      <c r="O36" s="1429"/>
      <c r="P36" s="1430"/>
      <c r="Q36" s="534"/>
      <c r="R36" s="1157"/>
    </row>
    <row r="37" spans="1:18" ht="22.5" customHeight="1">
      <c r="A37" s="1420"/>
      <c r="B37" s="1421"/>
      <c r="C37" s="1421"/>
      <c r="D37" s="1422"/>
      <c r="E37" s="1479" t="s">
        <v>464</v>
      </c>
      <c r="F37" s="1480"/>
      <c r="G37" s="1162"/>
      <c r="H37" s="1423"/>
      <c r="I37" s="1423"/>
      <c r="J37" s="1423"/>
      <c r="K37" s="1423"/>
      <c r="L37" s="1424"/>
      <c r="M37" s="1425" t="s">
        <v>465</v>
      </c>
      <c r="N37" s="1426"/>
      <c r="O37" s="1162"/>
      <c r="P37" s="1427"/>
      <c r="Q37" s="534"/>
      <c r="R37" s="1157"/>
    </row>
    <row r="38" spans="1:18" ht="22.5" customHeight="1">
      <c r="A38" s="1420"/>
      <c r="B38" s="1421"/>
      <c r="C38" s="1421"/>
      <c r="D38" s="1422"/>
      <c r="E38" s="1481" t="s">
        <v>466</v>
      </c>
      <c r="F38" s="1482"/>
      <c r="G38" s="1428"/>
      <c r="H38" s="1429"/>
      <c r="I38" s="1429"/>
      <c r="J38" s="1429"/>
      <c r="K38" s="1429"/>
      <c r="L38" s="1429"/>
      <c r="M38" s="1429"/>
      <c r="N38" s="1429"/>
      <c r="O38" s="1429"/>
      <c r="P38" s="1430"/>
      <c r="Q38" s="534"/>
      <c r="R38" s="1157"/>
    </row>
    <row r="39" spans="1:18" ht="22.5" customHeight="1">
      <c r="A39" s="1420"/>
      <c r="B39" s="1421"/>
      <c r="C39" s="1421"/>
      <c r="D39" s="1422"/>
      <c r="E39" s="1479" t="s">
        <v>464</v>
      </c>
      <c r="F39" s="1480"/>
      <c r="G39" s="1162"/>
      <c r="H39" s="1423"/>
      <c r="I39" s="1423"/>
      <c r="J39" s="1423"/>
      <c r="K39" s="1423"/>
      <c r="L39" s="1424"/>
      <c r="M39" s="1425" t="s">
        <v>465</v>
      </c>
      <c r="N39" s="1426"/>
      <c r="O39" s="1162"/>
      <c r="P39" s="1427"/>
      <c r="Q39" s="534"/>
      <c r="R39" s="1157"/>
    </row>
    <row r="40" spans="1:18" ht="22.5" customHeight="1">
      <c r="A40" s="1420"/>
      <c r="B40" s="1421"/>
      <c r="C40" s="1421"/>
      <c r="D40" s="1422"/>
      <c r="E40" s="1481" t="s">
        <v>466</v>
      </c>
      <c r="F40" s="1482"/>
      <c r="G40" s="1428"/>
      <c r="H40" s="1429"/>
      <c r="I40" s="1429"/>
      <c r="J40" s="1429"/>
      <c r="K40" s="1429"/>
      <c r="L40" s="1429"/>
      <c r="M40" s="1429"/>
      <c r="N40" s="1429"/>
      <c r="O40" s="1429"/>
      <c r="P40" s="1430"/>
      <c r="Q40" s="534"/>
      <c r="R40" s="1157"/>
    </row>
    <row r="41" spans="1:18" ht="22.5" customHeight="1">
      <c r="A41" s="1420"/>
      <c r="B41" s="1421"/>
      <c r="C41" s="1421"/>
      <c r="D41" s="1422"/>
      <c r="E41" s="1479" t="s">
        <v>464</v>
      </c>
      <c r="F41" s="1480"/>
      <c r="G41" s="1162"/>
      <c r="H41" s="1423"/>
      <c r="I41" s="1423"/>
      <c r="J41" s="1423"/>
      <c r="K41" s="1423"/>
      <c r="L41" s="1424"/>
      <c r="M41" s="1425" t="s">
        <v>465</v>
      </c>
      <c r="N41" s="1426"/>
      <c r="O41" s="1162"/>
      <c r="P41" s="1427"/>
      <c r="Q41" s="534"/>
      <c r="R41" s="1157"/>
    </row>
    <row r="42" spans="1:18" ht="22.5" customHeight="1">
      <c r="A42" s="1420"/>
      <c r="B42" s="1421"/>
      <c r="C42" s="1421"/>
      <c r="D42" s="1422"/>
      <c r="E42" s="1481" t="s">
        <v>466</v>
      </c>
      <c r="F42" s="1482"/>
      <c r="G42" s="1428"/>
      <c r="H42" s="1429"/>
      <c r="I42" s="1429"/>
      <c r="J42" s="1429"/>
      <c r="K42" s="1429"/>
      <c r="L42" s="1429"/>
      <c r="M42" s="1429"/>
      <c r="N42" s="1429"/>
      <c r="O42" s="1429"/>
      <c r="P42" s="1430"/>
      <c r="Q42" s="534"/>
      <c r="R42" s="1157"/>
    </row>
    <row r="43" spans="1:18" ht="22.5" customHeight="1">
      <c r="A43" s="1420"/>
      <c r="B43" s="1421"/>
      <c r="C43" s="1421"/>
      <c r="D43" s="1422"/>
      <c r="E43" s="1479" t="s">
        <v>464</v>
      </c>
      <c r="F43" s="1480"/>
      <c r="G43" s="1162"/>
      <c r="H43" s="1423"/>
      <c r="I43" s="1423"/>
      <c r="J43" s="1423"/>
      <c r="K43" s="1423"/>
      <c r="L43" s="1424"/>
      <c r="M43" s="1425" t="s">
        <v>465</v>
      </c>
      <c r="N43" s="1426"/>
      <c r="O43" s="1162"/>
      <c r="P43" s="1427"/>
      <c r="Q43" s="534"/>
      <c r="R43" s="1157"/>
    </row>
    <row r="44" spans="1:18" ht="22.5" customHeight="1">
      <c r="A44" s="1420"/>
      <c r="B44" s="1421"/>
      <c r="C44" s="1421"/>
      <c r="D44" s="1422"/>
      <c r="E44" s="1481" t="s">
        <v>466</v>
      </c>
      <c r="F44" s="1482"/>
      <c r="G44" s="1428"/>
      <c r="H44" s="1429"/>
      <c r="I44" s="1429"/>
      <c r="J44" s="1429"/>
      <c r="K44" s="1429"/>
      <c r="L44" s="1429"/>
      <c r="M44" s="1429"/>
      <c r="N44" s="1429"/>
      <c r="O44" s="1429"/>
      <c r="P44" s="1430"/>
      <c r="Q44" s="534"/>
      <c r="R44" s="1157"/>
    </row>
    <row r="45" spans="1:18" ht="22.5" customHeight="1">
      <c r="A45" s="1420"/>
      <c r="B45" s="1421"/>
      <c r="C45" s="1421"/>
      <c r="D45" s="1422"/>
      <c r="E45" s="1479" t="s">
        <v>464</v>
      </c>
      <c r="F45" s="1480"/>
      <c r="G45" s="1162"/>
      <c r="H45" s="1423"/>
      <c r="I45" s="1423"/>
      <c r="J45" s="1423"/>
      <c r="K45" s="1423"/>
      <c r="L45" s="1424"/>
      <c r="M45" s="1425" t="s">
        <v>465</v>
      </c>
      <c r="N45" s="1426"/>
      <c r="O45" s="1162"/>
      <c r="P45" s="1427"/>
      <c r="Q45" s="534"/>
      <c r="R45" s="1157"/>
    </row>
    <row r="46" spans="1:18" ht="22.5" customHeight="1">
      <c r="A46" s="1420"/>
      <c r="B46" s="1421"/>
      <c r="C46" s="1421"/>
      <c r="D46" s="1422"/>
      <c r="E46" s="1481" t="s">
        <v>466</v>
      </c>
      <c r="F46" s="1482"/>
      <c r="G46" s="1428"/>
      <c r="H46" s="1429"/>
      <c r="I46" s="1429"/>
      <c r="J46" s="1429"/>
      <c r="K46" s="1429"/>
      <c r="L46" s="1429"/>
      <c r="M46" s="1429"/>
      <c r="N46" s="1429"/>
      <c r="O46" s="1429"/>
      <c r="P46" s="1430"/>
      <c r="Q46" s="534"/>
      <c r="R46" s="1157"/>
    </row>
    <row r="47" spans="1:18" ht="22.5" customHeight="1">
      <c r="A47" s="1420"/>
      <c r="B47" s="1421"/>
      <c r="C47" s="1421"/>
      <c r="D47" s="1422"/>
      <c r="E47" s="1479" t="s">
        <v>464</v>
      </c>
      <c r="F47" s="1480"/>
      <c r="G47" s="1162"/>
      <c r="H47" s="1423"/>
      <c r="I47" s="1423"/>
      <c r="J47" s="1423"/>
      <c r="K47" s="1423"/>
      <c r="L47" s="1424"/>
      <c r="M47" s="1425" t="s">
        <v>465</v>
      </c>
      <c r="N47" s="1426"/>
      <c r="O47" s="1162"/>
      <c r="P47" s="1427"/>
      <c r="Q47" s="534"/>
      <c r="R47" s="1157"/>
    </row>
    <row r="48" spans="1:18" ht="22.5" customHeight="1">
      <c r="A48" s="1420"/>
      <c r="B48" s="1421"/>
      <c r="C48" s="1421"/>
      <c r="D48" s="1422"/>
      <c r="E48" s="1481" t="s">
        <v>466</v>
      </c>
      <c r="F48" s="1482"/>
      <c r="G48" s="1428"/>
      <c r="H48" s="1429"/>
      <c r="I48" s="1429"/>
      <c r="J48" s="1429"/>
      <c r="K48" s="1429"/>
      <c r="L48" s="1429"/>
      <c r="M48" s="1429"/>
      <c r="N48" s="1429"/>
      <c r="O48" s="1429"/>
      <c r="P48" s="1430"/>
      <c r="Q48" s="534"/>
      <c r="R48" s="1157"/>
    </row>
    <row r="49" spans="1:18" ht="22.5" customHeight="1">
      <c r="A49" s="1420"/>
      <c r="B49" s="1421"/>
      <c r="C49" s="1421"/>
      <c r="D49" s="1422"/>
      <c r="E49" s="1479" t="s">
        <v>464</v>
      </c>
      <c r="F49" s="1480"/>
      <c r="G49" s="1162"/>
      <c r="H49" s="1423"/>
      <c r="I49" s="1423"/>
      <c r="J49" s="1423"/>
      <c r="K49" s="1423"/>
      <c r="L49" s="1424"/>
      <c r="M49" s="1425" t="s">
        <v>465</v>
      </c>
      <c r="N49" s="1426"/>
      <c r="O49" s="1162"/>
      <c r="P49" s="1427"/>
      <c r="Q49" s="534"/>
      <c r="R49" s="1157"/>
    </row>
    <row r="50" spans="1:18" ht="22.5" customHeight="1" thickBot="1">
      <c r="A50" s="1493"/>
      <c r="B50" s="1494"/>
      <c r="C50" s="1494"/>
      <c r="D50" s="1495"/>
      <c r="E50" s="1481" t="s">
        <v>466</v>
      </c>
      <c r="F50" s="1482"/>
      <c r="G50" s="1496"/>
      <c r="H50" s="1497"/>
      <c r="I50" s="1497"/>
      <c r="J50" s="1497"/>
      <c r="K50" s="1497"/>
      <c r="L50" s="1497"/>
      <c r="M50" s="1497"/>
      <c r="N50" s="1497"/>
      <c r="O50" s="1497"/>
      <c r="P50" s="1498"/>
      <c r="Q50" s="534"/>
      <c r="R50" s="1158"/>
    </row>
    <row r="51" spans="1:18" ht="22.5" customHeight="1" thickBot="1">
      <c r="A51" s="1489" t="s">
        <v>467</v>
      </c>
      <c r="B51" s="1489"/>
      <c r="C51" s="1489"/>
      <c r="D51" s="1489"/>
      <c r="E51" s="1489"/>
      <c r="F51" s="1489"/>
      <c r="G51" s="1489"/>
      <c r="H51" s="1489"/>
      <c r="I51" s="1489"/>
      <c r="J51" s="1489"/>
      <c r="K51" s="1489"/>
      <c r="L51" s="1490" t="s">
        <v>468</v>
      </c>
      <c r="M51" s="1491"/>
      <c r="N51" s="1491">
        <f>総表!J51</f>
        <v>0</v>
      </c>
      <c r="O51" s="1491"/>
      <c r="P51" s="1492"/>
      <c r="Q51" s="535"/>
    </row>
    <row r="52" spans="1:18">
      <c r="A52" s="441"/>
      <c r="B52" s="441"/>
      <c r="C52" s="441"/>
    </row>
  </sheetData>
  <sheetProtection algorithmName="SHA-512" hashValue="8jeZwvLEAwI/bpKbaUq0EHOvw6kd8kkAUEHwCOwkia+3qN3x3nlYBQUREW2ohhVKKLv/lZ9Nu3EfMu/Vm6ei/w==" saltValue="Lv1Xyv/pZr3RxbkjnQQiXw=="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s>
  <phoneticPr fontId="41"/>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72"/>
  <sheetViews>
    <sheetView view="pageBreakPreview" zoomScale="90" zoomScaleNormal="90" zoomScaleSheetLayoutView="90" workbookViewId="0">
      <selection activeCell="B14" sqref="B14:E14"/>
    </sheetView>
  </sheetViews>
  <sheetFormatPr defaultColWidth="9" defaultRowHeight="18.75"/>
  <cols>
    <col min="1" max="2" width="5.5" style="432" customWidth="1"/>
    <col min="3" max="3" width="9.125" style="432" customWidth="1"/>
    <col min="4" max="4" width="5" style="432" customWidth="1"/>
    <col min="5" max="5" width="70.375" style="432" customWidth="1"/>
    <col min="6" max="6" width="8.125" style="432" customWidth="1"/>
    <col min="7" max="7" width="9.625" style="432" hidden="1" customWidth="1"/>
    <col min="8" max="8" width="9" style="432"/>
    <col min="9" max="9" width="88.375" style="432" hidden="1" customWidth="1"/>
    <col min="10" max="16384" width="9" style="432"/>
  </cols>
  <sheetData>
    <row r="1" spans="1:7" ht="21">
      <c r="A1" s="1543" t="s">
        <v>481</v>
      </c>
      <c r="B1" s="1543"/>
      <c r="C1" s="1543"/>
      <c r="D1" s="1543"/>
      <c r="E1" s="1543"/>
      <c r="F1" s="1543"/>
      <c r="G1" s="499"/>
    </row>
    <row r="2" spans="1:7" ht="7.5" customHeight="1" thickBot="1">
      <c r="A2" s="433"/>
      <c r="B2" s="433"/>
      <c r="C2" s="433"/>
      <c r="D2" s="433"/>
      <c r="E2" s="434"/>
      <c r="F2" s="434"/>
      <c r="G2" s="434"/>
    </row>
    <row r="3" spans="1:7" ht="27" customHeight="1">
      <c r="A3" s="495" t="s">
        <v>509</v>
      </c>
      <c r="B3" s="496"/>
      <c r="C3" s="1544">
        <f>総表!C15</f>
        <v>0</v>
      </c>
      <c r="D3" s="1545"/>
      <c r="E3" s="1545"/>
      <c r="F3" s="1546"/>
      <c r="G3" s="502"/>
    </row>
    <row r="4" spans="1:7" ht="27" customHeight="1" thickBot="1">
      <c r="A4" s="497" t="s">
        <v>510</v>
      </c>
      <c r="B4" s="498"/>
      <c r="C4" s="1547">
        <f>総表!C17</f>
        <v>0</v>
      </c>
      <c r="D4" s="1548"/>
      <c r="E4" s="1548"/>
      <c r="F4" s="1549"/>
      <c r="G4" s="502"/>
    </row>
    <row r="5" spans="1:7" ht="7.5" customHeight="1">
      <c r="A5" s="433"/>
      <c r="B5" s="433"/>
      <c r="C5" s="433"/>
      <c r="D5" s="433"/>
      <c r="E5" s="434"/>
      <c r="F5" s="434"/>
      <c r="G5" s="434"/>
    </row>
    <row r="6" spans="1:7" ht="18.75" customHeight="1">
      <c r="A6" s="1526" t="s">
        <v>560</v>
      </c>
      <c r="B6" s="1526"/>
      <c r="C6" s="1526"/>
      <c r="D6" s="1526"/>
      <c r="E6" s="1526"/>
      <c r="F6" s="1526"/>
      <c r="G6" s="443"/>
    </row>
    <row r="7" spans="1:7" ht="7.5" customHeight="1">
      <c r="A7" s="433"/>
      <c r="B7" s="433"/>
      <c r="C7" s="433"/>
      <c r="D7" s="433"/>
      <c r="E7" s="434"/>
      <c r="F7" s="434"/>
      <c r="G7" s="434"/>
    </row>
    <row r="8" spans="1:7" ht="18.75" customHeight="1">
      <c r="A8" s="469" t="s">
        <v>493</v>
      </c>
      <c r="B8" s="469"/>
      <c r="C8" s="433"/>
      <c r="D8" s="433"/>
      <c r="E8" s="434"/>
      <c r="F8" s="434"/>
      <c r="G8" s="434"/>
    </row>
    <row r="9" spans="1:7" ht="7.5" customHeight="1">
      <c r="A9" s="433"/>
      <c r="B9" s="433"/>
      <c r="C9" s="433"/>
      <c r="D9" s="433"/>
      <c r="E9" s="434"/>
      <c r="F9" s="434"/>
      <c r="G9" s="434"/>
    </row>
    <row r="10" spans="1:7" ht="18.75" customHeight="1">
      <c r="A10" s="1526" t="s">
        <v>739</v>
      </c>
      <c r="B10" s="1526"/>
      <c r="C10" s="1526"/>
      <c r="D10" s="1526"/>
      <c r="E10" s="1526"/>
      <c r="F10" s="443"/>
      <c r="G10" s="443"/>
    </row>
    <row r="11" spans="1:7" ht="18.75" customHeight="1" thickBot="1">
      <c r="A11" s="1536" t="s">
        <v>576</v>
      </c>
      <c r="B11" s="1536"/>
      <c r="C11" s="1536"/>
      <c r="D11" s="1536"/>
      <c r="E11" s="1536"/>
      <c r="F11" s="435"/>
      <c r="G11" s="435"/>
    </row>
    <row r="12" spans="1:7" ht="30" customHeight="1">
      <c r="A12" s="436"/>
      <c r="B12" s="1559" t="s">
        <v>479</v>
      </c>
      <c r="C12" s="1560"/>
      <c r="D12" s="1560"/>
      <c r="E12" s="1561"/>
      <c r="F12" s="501" t="s">
        <v>496</v>
      </c>
      <c r="G12" s="501" t="s">
        <v>562</v>
      </c>
    </row>
    <row r="13" spans="1:7" ht="30" customHeight="1">
      <c r="A13" s="516"/>
      <c r="B13" s="1556" t="s">
        <v>495</v>
      </c>
      <c r="C13" s="1557"/>
      <c r="D13" s="1557"/>
      <c r="E13" s="1558"/>
      <c r="F13" s="513" t="s">
        <v>740</v>
      </c>
      <c r="G13" s="503"/>
    </row>
    <row r="14" spans="1:7" ht="30" customHeight="1">
      <c r="A14" s="516"/>
      <c r="B14" s="1515" t="s">
        <v>724</v>
      </c>
      <c r="C14" s="1516"/>
      <c r="D14" s="1516"/>
      <c r="E14" s="1517"/>
      <c r="F14" s="513" t="s">
        <v>740</v>
      </c>
      <c r="G14" s="504"/>
    </row>
    <row r="15" spans="1:7" ht="30" customHeight="1">
      <c r="A15" s="516"/>
      <c r="B15" s="1515" t="s">
        <v>900</v>
      </c>
      <c r="C15" s="1516"/>
      <c r="D15" s="1516"/>
      <c r="E15" s="1517"/>
      <c r="F15" s="513" t="s">
        <v>740</v>
      </c>
      <c r="G15" s="683"/>
    </row>
    <row r="16" spans="1:7" ht="30" customHeight="1">
      <c r="A16" s="516"/>
      <c r="B16" s="1515" t="s">
        <v>725</v>
      </c>
      <c r="C16" s="1516"/>
      <c r="D16" s="1516"/>
      <c r="E16" s="1517"/>
      <c r="F16" s="513" t="s">
        <v>740</v>
      </c>
      <c r="G16" s="504"/>
    </row>
    <row r="17" spans="1:9" ht="30" customHeight="1">
      <c r="A17" s="516"/>
      <c r="B17" s="1515" t="s">
        <v>726</v>
      </c>
      <c r="C17" s="1516"/>
      <c r="D17" s="1516"/>
      <c r="E17" s="1517"/>
      <c r="F17" s="513" t="s">
        <v>740</v>
      </c>
      <c r="G17" s="504"/>
    </row>
    <row r="18" spans="1:9" ht="111.6" customHeight="1">
      <c r="A18" s="516"/>
      <c r="B18" s="1515" t="s">
        <v>727</v>
      </c>
      <c r="C18" s="1516"/>
      <c r="D18" s="1516"/>
      <c r="E18" s="1517"/>
      <c r="F18" s="513" t="s">
        <v>740</v>
      </c>
      <c r="G18" s="504"/>
    </row>
    <row r="19" spans="1:9" ht="30" customHeight="1">
      <c r="A19" s="516"/>
      <c r="B19" s="1515" t="s">
        <v>499</v>
      </c>
      <c r="C19" s="1516"/>
      <c r="D19" s="1516"/>
      <c r="E19" s="1517"/>
      <c r="F19" s="513" t="s">
        <v>897</v>
      </c>
      <c r="G19" s="504"/>
    </row>
    <row r="20" spans="1:9" ht="30" customHeight="1" thickBot="1">
      <c r="A20" s="517"/>
      <c r="B20" s="1537" t="s">
        <v>559</v>
      </c>
      <c r="C20" s="1538"/>
      <c r="D20" s="1538"/>
      <c r="E20" s="1539"/>
      <c r="F20" s="514" t="s">
        <v>898</v>
      </c>
      <c r="G20" s="505"/>
    </row>
    <row r="21" spans="1:9" ht="14.45" customHeight="1">
      <c r="A21" s="487"/>
      <c r="B21" s="487"/>
      <c r="C21" s="487"/>
      <c r="D21" s="487"/>
      <c r="E21" s="488"/>
    </row>
    <row r="22" spans="1:9" ht="18.75" customHeight="1">
      <c r="A22" s="469" t="s">
        <v>494</v>
      </c>
      <c r="B22" s="469"/>
      <c r="C22" s="433"/>
      <c r="D22" s="433"/>
      <c r="E22" s="434"/>
      <c r="F22" s="434"/>
      <c r="G22" s="434"/>
    </row>
    <row r="23" spans="1:9" ht="7.5" customHeight="1">
      <c r="A23" s="433"/>
      <c r="B23" s="433"/>
      <c r="C23" s="433"/>
      <c r="D23" s="433"/>
      <c r="E23" s="434"/>
      <c r="F23" s="434"/>
      <c r="G23" s="434"/>
    </row>
    <row r="24" spans="1:9" ht="19.5" thickBot="1">
      <c r="A24" s="1526" t="s">
        <v>741</v>
      </c>
      <c r="B24" s="1526"/>
      <c r="C24" s="1526"/>
      <c r="D24" s="1526"/>
      <c r="E24" s="1526"/>
      <c r="F24" s="443"/>
      <c r="G24" s="443"/>
    </row>
    <row r="25" spans="1:9" ht="22.5" customHeight="1" thickBot="1">
      <c r="A25" s="1536" t="s">
        <v>505</v>
      </c>
      <c r="B25" s="1536"/>
      <c r="C25" s="1536"/>
      <c r="D25" s="1536"/>
      <c r="E25" s="1536"/>
      <c r="F25" s="435"/>
      <c r="G25" s="511" t="s">
        <v>562</v>
      </c>
      <c r="I25" s="529" t="s">
        <v>573</v>
      </c>
    </row>
    <row r="26" spans="1:9" ht="60" customHeight="1" thickBot="1">
      <c r="A26" s="1550" t="s">
        <v>573</v>
      </c>
      <c r="B26" s="1551"/>
      <c r="C26" s="1551"/>
      <c r="D26" s="1551"/>
      <c r="E26" s="1551"/>
      <c r="F26" s="1552"/>
      <c r="G26" s="507"/>
      <c r="I26" s="475" t="s">
        <v>483</v>
      </c>
    </row>
    <row r="27" spans="1:9" ht="29.25" customHeight="1">
      <c r="A27" s="1571" t="s">
        <v>492</v>
      </c>
      <c r="B27" s="1571"/>
      <c r="C27" s="1571"/>
      <c r="D27" s="1571"/>
      <c r="E27" s="1571"/>
      <c r="F27" s="1571"/>
      <c r="G27" s="500"/>
      <c r="I27" s="476" t="s">
        <v>482</v>
      </c>
    </row>
    <row r="28" spans="1:9" ht="7.5" customHeight="1" thickBot="1">
      <c r="A28" s="433"/>
      <c r="B28" s="433"/>
      <c r="C28" s="433"/>
      <c r="D28" s="433"/>
      <c r="E28" s="434"/>
      <c r="F28" s="434"/>
      <c r="G28" s="434"/>
      <c r="I28" s="529" t="s">
        <v>659</v>
      </c>
    </row>
    <row r="29" spans="1:9" ht="22.5" customHeight="1" thickBot="1">
      <c r="A29" s="1526" t="s">
        <v>452</v>
      </c>
      <c r="B29" s="1526"/>
      <c r="C29" s="1526"/>
      <c r="D29" s="1526"/>
      <c r="E29" s="1526"/>
      <c r="F29" s="443"/>
      <c r="G29" s="511" t="s">
        <v>562</v>
      </c>
      <c r="I29" s="475" t="s">
        <v>484</v>
      </c>
    </row>
    <row r="30" spans="1:9" ht="30" customHeight="1">
      <c r="A30" s="1527" t="s">
        <v>442</v>
      </c>
      <c r="B30" s="1528"/>
      <c r="C30" s="1529"/>
      <c r="D30" s="1572"/>
      <c r="E30" s="1572"/>
      <c r="F30" s="1573"/>
      <c r="G30" s="508"/>
    </row>
    <row r="31" spans="1:9" ht="30" customHeight="1">
      <c r="A31" s="1530" t="s">
        <v>443</v>
      </c>
      <c r="B31" s="1531"/>
      <c r="C31" s="1532"/>
      <c r="D31" s="1524"/>
      <c r="E31" s="1524"/>
      <c r="F31" s="1525"/>
      <c r="G31" s="509"/>
    </row>
    <row r="32" spans="1:9" ht="30" customHeight="1">
      <c r="A32" s="1533" t="s">
        <v>444</v>
      </c>
      <c r="B32" s="1534"/>
      <c r="C32" s="1535"/>
      <c r="D32" s="1524"/>
      <c r="E32" s="1524"/>
      <c r="F32" s="1525"/>
      <c r="G32" s="509"/>
    </row>
    <row r="33" spans="1:9" ht="30" customHeight="1">
      <c r="A33" s="1530" t="s">
        <v>445</v>
      </c>
      <c r="B33" s="1531"/>
      <c r="C33" s="1532"/>
      <c r="D33" s="1524"/>
      <c r="E33" s="1524"/>
      <c r="F33" s="1525"/>
      <c r="G33" s="509"/>
    </row>
    <row r="34" spans="1:9" ht="30" customHeight="1" thickBot="1">
      <c r="A34" s="1553" t="s">
        <v>446</v>
      </c>
      <c r="B34" s="1554"/>
      <c r="C34" s="1555"/>
      <c r="D34" s="1575" t="s">
        <v>480</v>
      </c>
      <c r="E34" s="1575"/>
      <c r="F34" s="1576"/>
      <c r="G34" s="510"/>
    </row>
    <row r="35" spans="1:9" ht="7.5" customHeight="1">
      <c r="A35" s="433"/>
      <c r="B35" s="433"/>
      <c r="C35" s="433"/>
      <c r="D35" s="433"/>
      <c r="E35" s="434"/>
      <c r="F35" s="434"/>
      <c r="G35" s="434"/>
    </row>
    <row r="36" spans="1:9" ht="22.5" customHeight="1" thickBot="1">
      <c r="A36" s="1526" t="s">
        <v>453</v>
      </c>
      <c r="B36" s="1526"/>
      <c r="C36" s="1526"/>
      <c r="D36" s="1526"/>
      <c r="E36" s="1526"/>
      <c r="F36" s="443"/>
      <c r="G36" s="443"/>
    </row>
    <row r="37" spans="1:9" ht="22.5" customHeight="1" thickBot="1">
      <c r="A37" s="435" t="s">
        <v>572</v>
      </c>
      <c r="B37" s="435"/>
      <c r="C37" s="435"/>
      <c r="D37" s="435"/>
      <c r="E37" s="435"/>
      <c r="F37" s="435"/>
      <c r="G37" s="511" t="s">
        <v>562</v>
      </c>
      <c r="I37" s="529" t="s">
        <v>573</v>
      </c>
    </row>
    <row r="38" spans="1:9" ht="37.5" customHeight="1" thickBot="1">
      <c r="A38" s="1550" t="s">
        <v>573</v>
      </c>
      <c r="B38" s="1551"/>
      <c r="C38" s="1551"/>
      <c r="D38" s="1551"/>
      <c r="E38" s="1551"/>
      <c r="F38" s="1552"/>
      <c r="G38" s="507"/>
      <c r="I38" s="474" t="s">
        <v>662</v>
      </c>
    </row>
    <row r="39" spans="1:9" ht="30" customHeight="1" thickBot="1">
      <c r="A39" s="1522" t="s">
        <v>489</v>
      </c>
      <c r="B39" s="1565" t="s">
        <v>661</v>
      </c>
      <c r="C39" s="1566"/>
      <c r="D39" s="1567"/>
      <c r="E39" s="1582"/>
      <c r="F39" s="1583"/>
      <c r="G39" s="508"/>
      <c r="I39" s="474" t="s">
        <v>508</v>
      </c>
    </row>
    <row r="40" spans="1:9" ht="30" customHeight="1" thickBot="1">
      <c r="A40" s="1574"/>
      <c r="B40" s="1568" t="s">
        <v>447</v>
      </c>
      <c r="C40" s="1569"/>
      <c r="D40" s="1570"/>
      <c r="E40" s="1580" t="s">
        <v>448</v>
      </c>
      <c r="F40" s="1581"/>
      <c r="G40" s="510"/>
      <c r="I40" s="474" t="s">
        <v>488</v>
      </c>
    </row>
    <row r="41" spans="1:9" ht="30" customHeight="1">
      <c r="A41" s="1574"/>
      <c r="B41" s="1565" t="s">
        <v>674</v>
      </c>
      <c r="C41" s="1566"/>
      <c r="D41" s="1567"/>
      <c r="E41" s="1582"/>
      <c r="F41" s="1583"/>
      <c r="G41" s="508"/>
      <c r="I41" s="476"/>
    </row>
    <row r="42" spans="1:9" ht="30" customHeight="1" thickBot="1">
      <c r="A42" s="1574"/>
      <c r="B42" s="1568" t="s">
        <v>447</v>
      </c>
      <c r="C42" s="1569"/>
      <c r="D42" s="1570"/>
      <c r="E42" s="1580" t="s">
        <v>448</v>
      </c>
      <c r="F42" s="1581"/>
      <c r="G42" s="510"/>
      <c r="I42" s="685"/>
    </row>
    <row r="43" spans="1:9" ht="30" customHeight="1">
      <c r="A43" s="1574"/>
      <c r="B43" s="1565" t="s">
        <v>675</v>
      </c>
      <c r="C43" s="1566"/>
      <c r="D43" s="1567"/>
      <c r="E43" s="1582"/>
      <c r="F43" s="1583"/>
      <c r="G43" s="508"/>
      <c r="I43" s="685"/>
    </row>
    <row r="44" spans="1:9" ht="30" customHeight="1" thickBot="1">
      <c r="A44" s="1523"/>
      <c r="B44" s="1568" t="s">
        <v>447</v>
      </c>
      <c r="C44" s="1569"/>
      <c r="D44" s="1570"/>
      <c r="E44" s="1580" t="s">
        <v>448</v>
      </c>
      <c r="F44" s="1581"/>
      <c r="G44" s="510"/>
      <c r="I44" s="685"/>
    </row>
    <row r="45" spans="1:9" ht="30" customHeight="1">
      <c r="A45" s="1522" t="s">
        <v>490</v>
      </c>
      <c r="B45" s="1565" t="s">
        <v>485</v>
      </c>
      <c r="C45" s="1566"/>
      <c r="D45" s="1567"/>
      <c r="E45" s="1582"/>
      <c r="F45" s="1583"/>
      <c r="G45" s="508"/>
    </row>
    <row r="46" spans="1:9" ht="30" customHeight="1" thickBot="1">
      <c r="A46" s="1523"/>
      <c r="B46" s="1568" t="s">
        <v>449</v>
      </c>
      <c r="C46" s="1569"/>
      <c r="D46" s="1570"/>
      <c r="E46" s="1580"/>
      <c r="F46" s="1581"/>
      <c r="G46" s="510"/>
    </row>
    <row r="47" spans="1:9" ht="30" customHeight="1">
      <c r="A47" s="1522" t="s">
        <v>491</v>
      </c>
      <c r="B47" s="1565" t="s">
        <v>450</v>
      </c>
      <c r="C47" s="1566"/>
      <c r="D47" s="1567"/>
      <c r="E47" s="1582"/>
      <c r="F47" s="1583"/>
      <c r="G47" s="508"/>
    </row>
    <row r="48" spans="1:9" ht="30" customHeight="1" thickBot="1">
      <c r="A48" s="1523"/>
      <c r="B48" s="1553" t="s">
        <v>451</v>
      </c>
      <c r="C48" s="1554"/>
      <c r="D48" s="1555"/>
      <c r="E48" s="1580"/>
      <c r="F48" s="1581"/>
      <c r="G48" s="510"/>
    </row>
    <row r="49" spans="1:9" ht="37.5" customHeight="1">
      <c r="A49" s="1521" t="s">
        <v>742</v>
      </c>
      <c r="B49" s="1521"/>
      <c r="C49" s="1521"/>
      <c r="D49" s="1521"/>
      <c r="E49" s="1521"/>
      <c r="F49" s="1521"/>
      <c r="G49" s="506"/>
    </row>
    <row r="50" spans="1:9" ht="7.5" customHeight="1">
      <c r="A50" s="433"/>
      <c r="B50" s="433"/>
      <c r="C50" s="433"/>
      <c r="D50" s="433"/>
      <c r="E50" s="434"/>
      <c r="F50" s="434"/>
      <c r="G50" s="434"/>
    </row>
    <row r="51" spans="1:9" ht="22.5" customHeight="1" thickBot="1">
      <c r="A51" s="1526" t="s">
        <v>677</v>
      </c>
      <c r="B51" s="1526"/>
      <c r="C51" s="1526"/>
      <c r="D51" s="1526"/>
      <c r="E51" s="1526"/>
      <c r="F51" s="1584"/>
      <c r="G51" s="443"/>
    </row>
    <row r="52" spans="1:9" ht="22.5" customHeight="1" thickBot="1">
      <c r="A52" s="435" t="s">
        <v>678</v>
      </c>
      <c r="B52" s="435"/>
      <c r="C52" s="435"/>
      <c r="D52" s="435"/>
      <c r="E52" s="435"/>
      <c r="F52" s="435"/>
      <c r="G52" s="511" t="s">
        <v>562</v>
      </c>
    </row>
    <row r="53" spans="1:9" ht="30" customHeight="1" thickBot="1">
      <c r="A53" s="1562" t="s">
        <v>620</v>
      </c>
      <c r="B53" s="1563"/>
      <c r="C53" s="1564"/>
      <c r="D53" s="1540"/>
      <c r="E53" s="1541"/>
      <c r="F53" s="1542"/>
    </row>
    <row r="54" spans="1:9" ht="30" customHeight="1" thickBot="1">
      <c r="A54" s="1562" t="s">
        <v>676</v>
      </c>
      <c r="B54" s="1563"/>
      <c r="C54" s="1564"/>
      <c r="D54" s="1540"/>
      <c r="E54" s="1541"/>
      <c r="F54" s="1542"/>
    </row>
    <row r="55" spans="1:9" ht="30" customHeight="1" thickBot="1">
      <c r="A55" s="1562" t="s">
        <v>447</v>
      </c>
      <c r="B55" s="1563"/>
      <c r="C55" s="1564"/>
      <c r="D55" s="1540" t="s">
        <v>448</v>
      </c>
      <c r="E55" s="1541"/>
      <c r="F55" s="1542"/>
      <c r="H55" s="705"/>
    </row>
    <row r="56" spans="1:9" ht="30" customHeight="1" thickBot="1">
      <c r="A56" s="1577" t="s">
        <v>446</v>
      </c>
      <c r="B56" s="1578"/>
      <c r="C56" s="1579"/>
      <c r="D56" s="1540" t="s">
        <v>480</v>
      </c>
      <c r="E56" s="1541"/>
      <c r="F56" s="1542"/>
    </row>
    <row r="57" spans="1:9" ht="22.5" customHeight="1" thickBot="1">
      <c r="A57" s="718"/>
      <c r="B57" s="718"/>
      <c r="C57" s="713"/>
      <c r="D57" s="713"/>
      <c r="E57" s="713"/>
      <c r="F57" s="713"/>
      <c r="H57" s="705"/>
    </row>
    <row r="58" spans="1:9" ht="30" customHeight="1" thickBot="1">
      <c r="A58" s="1562" t="s">
        <v>620</v>
      </c>
      <c r="B58" s="1563"/>
      <c r="C58" s="1564"/>
      <c r="D58" s="1540"/>
      <c r="E58" s="1541"/>
      <c r="F58" s="1542"/>
    </row>
    <row r="59" spans="1:9" ht="30" customHeight="1" thickBot="1">
      <c r="A59" s="1562" t="s">
        <v>676</v>
      </c>
      <c r="B59" s="1563"/>
      <c r="C59" s="1564"/>
      <c r="D59" s="1540"/>
      <c r="E59" s="1541"/>
      <c r="F59" s="1542"/>
    </row>
    <row r="60" spans="1:9" ht="30" customHeight="1" thickBot="1">
      <c r="A60" s="1562" t="s">
        <v>447</v>
      </c>
      <c r="B60" s="1563"/>
      <c r="C60" s="1564"/>
      <c r="D60" s="1540" t="s">
        <v>448</v>
      </c>
      <c r="E60" s="1541"/>
      <c r="F60" s="1542"/>
      <c r="H60" s="705"/>
    </row>
    <row r="61" spans="1:9" ht="30" customHeight="1" thickBot="1">
      <c r="A61" s="1577" t="s">
        <v>446</v>
      </c>
      <c r="B61" s="1578"/>
      <c r="C61" s="1579"/>
      <c r="D61" s="1540" t="s">
        <v>480</v>
      </c>
      <c r="E61" s="1541"/>
      <c r="F61" s="1542"/>
    </row>
    <row r="62" spans="1:9" ht="22.5" customHeight="1">
      <c r="A62" s="433"/>
      <c r="B62" s="706"/>
      <c r="C62" s="706"/>
      <c r="D62" s="704"/>
      <c r="E62" s="704"/>
      <c r="F62" s="704"/>
      <c r="G62" s="704"/>
      <c r="I62" s="705"/>
    </row>
    <row r="63" spans="1:9" ht="19.5" customHeight="1">
      <c r="A63" s="469" t="s">
        <v>497</v>
      </c>
      <c r="B63" s="469"/>
      <c r="C63" s="433"/>
      <c r="D63" s="433"/>
      <c r="E63" s="434"/>
      <c r="F63" s="434"/>
      <c r="G63" s="434"/>
    </row>
    <row r="64" spans="1:9" ht="7.5" customHeight="1">
      <c r="A64" s="433"/>
      <c r="B64" s="433"/>
      <c r="C64" s="433"/>
      <c r="D64" s="433"/>
      <c r="E64" s="434"/>
      <c r="F64" s="434"/>
      <c r="G64" s="434"/>
    </row>
    <row r="65" spans="1:7" ht="19.5" customHeight="1">
      <c r="A65" s="1526" t="s">
        <v>504</v>
      </c>
      <c r="B65" s="1526"/>
      <c r="C65" s="1526"/>
      <c r="D65" s="1526"/>
      <c r="E65" s="1526"/>
      <c r="F65" s="443"/>
      <c r="G65" s="443"/>
    </row>
    <row r="66" spans="1:7" ht="19.5" customHeight="1" thickBot="1">
      <c r="A66" s="1536" t="s">
        <v>576</v>
      </c>
      <c r="B66" s="1536"/>
      <c r="C66" s="1536"/>
      <c r="D66" s="1536"/>
      <c r="E66" s="1536"/>
      <c r="F66" s="435"/>
      <c r="G66" s="435"/>
    </row>
    <row r="67" spans="1:7" ht="30" customHeight="1">
      <c r="A67" s="1518" t="s">
        <v>479</v>
      </c>
      <c r="B67" s="1519"/>
      <c r="C67" s="1519"/>
      <c r="D67" s="1519"/>
      <c r="E67" s="1520"/>
      <c r="F67" s="501" t="s">
        <v>496</v>
      </c>
      <c r="G67" s="501" t="s">
        <v>562</v>
      </c>
    </row>
    <row r="68" spans="1:7" ht="30" customHeight="1">
      <c r="A68" s="516"/>
      <c r="B68" s="1515" t="s">
        <v>498</v>
      </c>
      <c r="C68" s="1516"/>
      <c r="D68" s="1516"/>
      <c r="E68" s="1517"/>
      <c r="F68" s="512" t="s">
        <v>743</v>
      </c>
      <c r="G68" s="503"/>
    </row>
    <row r="69" spans="1:7" ht="30" customHeight="1">
      <c r="A69" s="516"/>
      <c r="B69" s="1515" t="s">
        <v>503</v>
      </c>
      <c r="C69" s="1516"/>
      <c r="D69" s="1516"/>
      <c r="E69" s="1517"/>
      <c r="F69" s="512" t="s">
        <v>743</v>
      </c>
      <c r="G69" s="503"/>
    </row>
    <row r="70" spans="1:7" ht="30" customHeight="1">
      <c r="A70" s="516"/>
      <c r="B70" s="1515" t="s">
        <v>500</v>
      </c>
      <c r="C70" s="1516"/>
      <c r="D70" s="1516"/>
      <c r="E70" s="1517"/>
      <c r="F70" s="513" t="s">
        <v>744</v>
      </c>
      <c r="G70" s="503"/>
    </row>
    <row r="71" spans="1:7" ht="30" customHeight="1">
      <c r="A71" s="516"/>
      <c r="B71" s="1515" t="s">
        <v>502</v>
      </c>
      <c r="C71" s="1516"/>
      <c r="D71" s="1516"/>
      <c r="E71" s="1517"/>
      <c r="F71" s="513" t="s">
        <v>745</v>
      </c>
      <c r="G71" s="504"/>
    </row>
    <row r="72" spans="1:7" ht="30" customHeight="1">
      <c r="A72" s="516"/>
      <c r="B72" s="1515" t="s">
        <v>501</v>
      </c>
      <c r="C72" s="1516"/>
      <c r="D72" s="1516"/>
      <c r="E72" s="1517"/>
      <c r="F72" s="512" t="s">
        <v>899</v>
      </c>
      <c r="G72" s="503"/>
    </row>
  </sheetData>
  <sheetProtection algorithmName="SHA-512" hashValue="k7qTbpxA3uMay0DQVL7liBaai7YAsH/Ew2EQeI2pbfTuFOqdRc9aRD2iF947UorySt9Kvv6XA7iP3ubiSL8LUA==" saltValue="Gq9ElNx3CR/44MH3NXbUZQ==" spinCount="100000" sheet="1" objects="1" scenarios="1"/>
  <mergeCells count="81">
    <mergeCell ref="B45:D45"/>
    <mergeCell ref="A56:C56"/>
    <mergeCell ref="B46:D46"/>
    <mergeCell ref="B47:D47"/>
    <mergeCell ref="B48:D48"/>
    <mergeCell ref="D53:F53"/>
    <mergeCell ref="D55:F55"/>
    <mergeCell ref="A45:A46"/>
    <mergeCell ref="A51:F51"/>
    <mergeCell ref="D56:F56"/>
    <mergeCell ref="A53:C53"/>
    <mergeCell ref="A54:C54"/>
    <mergeCell ref="A55:C55"/>
    <mergeCell ref="E39:F39"/>
    <mergeCell ref="E40:F40"/>
    <mergeCell ref="E41:F41"/>
    <mergeCell ref="E42:F42"/>
    <mergeCell ref="E43:F43"/>
    <mergeCell ref="E44:F44"/>
    <mergeCell ref="E45:F45"/>
    <mergeCell ref="E46:F46"/>
    <mergeCell ref="E47:F47"/>
    <mergeCell ref="E48:F48"/>
    <mergeCell ref="B43:D43"/>
    <mergeCell ref="B44:D44"/>
    <mergeCell ref="B72:E72"/>
    <mergeCell ref="A26:F26"/>
    <mergeCell ref="A27:F27"/>
    <mergeCell ref="D30:F30"/>
    <mergeCell ref="D31:F31"/>
    <mergeCell ref="A39:A44"/>
    <mergeCell ref="B68:E68"/>
    <mergeCell ref="D34:F34"/>
    <mergeCell ref="A36:E36"/>
    <mergeCell ref="B39:D39"/>
    <mergeCell ref="B40:D40"/>
    <mergeCell ref="B41:D41"/>
    <mergeCell ref="B42:D42"/>
    <mergeCell ref="A61:C61"/>
    <mergeCell ref="A58:C58"/>
    <mergeCell ref="B69:E69"/>
    <mergeCell ref="B70:E70"/>
    <mergeCell ref="B71:E71"/>
    <mergeCell ref="D58:F58"/>
    <mergeCell ref="D59:F59"/>
    <mergeCell ref="D60:F60"/>
    <mergeCell ref="D61:F61"/>
    <mergeCell ref="A59:C59"/>
    <mergeCell ref="A60:C60"/>
    <mergeCell ref="A1:F1"/>
    <mergeCell ref="C3:F3"/>
    <mergeCell ref="C4:F4"/>
    <mergeCell ref="A38:F38"/>
    <mergeCell ref="A33:C33"/>
    <mergeCell ref="A34:C34"/>
    <mergeCell ref="A24:E24"/>
    <mergeCell ref="A25:E25"/>
    <mergeCell ref="B13:E13"/>
    <mergeCell ref="B12:E12"/>
    <mergeCell ref="A6:F6"/>
    <mergeCell ref="A10:E10"/>
    <mergeCell ref="A11:E11"/>
    <mergeCell ref="B15:E15"/>
    <mergeCell ref="B14:E14"/>
    <mergeCell ref="B17:E17"/>
    <mergeCell ref="B18:E18"/>
    <mergeCell ref="B16:E16"/>
    <mergeCell ref="A67:E67"/>
    <mergeCell ref="A49:F49"/>
    <mergeCell ref="A47:A48"/>
    <mergeCell ref="B19:E19"/>
    <mergeCell ref="D32:F32"/>
    <mergeCell ref="D33:F33"/>
    <mergeCell ref="A29:E29"/>
    <mergeCell ref="A30:C30"/>
    <mergeCell ref="A31:C31"/>
    <mergeCell ref="A32:C32"/>
    <mergeCell ref="A65:E65"/>
    <mergeCell ref="A66:E66"/>
    <mergeCell ref="B20:E20"/>
    <mergeCell ref="D54:F54"/>
  </mergeCells>
  <phoneticPr fontId="41"/>
  <dataValidations count="4">
    <dataValidation type="list" allowBlank="1" showInputMessage="1" showErrorMessage="1" sqref="A68:A72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19685039370078741" bottom="0.19685039370078741" header="0.19685039370078741" footer="0.11811023622047245"/>
  <pageSetup paperSize="9" scale="79" fitToHeight="2" orientation="portrait" r:id="rId1"/>
  <rowBreaks count="1" manualBreakCount="1">
    <brk id="35"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083D-3E2D-4ABC-8F7B-FFA6F19E7DD2}">
  <sheetPr>
    <tabColor rgb="FF7030A0"/>
    <pageSetUpPr fitToPage="1"/>
  </sheetPr>
  <dimension ref="A1:D16"/>
  <sheetViews>
    <sheetView view="pageBreakPreview" zoomScaleNormal="100" zoomScaleSheetLayoutView="100" workbookViewId="0">
      <selection sqref="A1:D1"/>
    </sheetView>
  </sheetViews>
  <sheetFormatPr defaultColWidth="9" defaultRowHeight="13.5"/>
  <cols>
    <col min="1" max="1" width="12.625" style="712" customWidth="1"/>
    <col min="2" max="2" width="26.625" style="709" customWidth="1"/>
    <col min="3" max="3" width="32.625" style="709" customWidth="1"/>
    <col min="4" max="16384" width="9" style="707"/>
  </cols>
  <sheetData>
    <row r="1" spans="1:4" ht="42.75" customHeight="1">
      <c r="A1" s="1591" t="s">
        <v>561</v>
      </c>
      <c r="B1" s="1591"/>
      <c r="C1" s="1591"/>
      <c r="D1" s="1591"/>
    </row>
    <row r="3" spans="1:4" ht="25.5" customHeight="1">
      <c r="A3" s="708" t="s">
        <v>509</v>
      </c>
      <c r="B3" s="1592">
        <f>総表!C15</f>
        <v>0</v>
      </c>
      <c r="C3" s="1592"/>
      <c r="D3" s="1592"/>
    </row>
    <row r="4" spans="1:4" ht="25.5" customHeight="1">
      <c r="A4" s="708" t="s">
        <v>454</v>
      </c>
      <c r="B4" s="1592">
        <f>総表!C17</f>
        <v>0</v>
      </c>
      <c r="C4" s="1592"/>
      <c r="D4" s="1592"/>
    </row>
    <row r="5" spans="1:4">
      <c r="A5" s="709"/>
    </row>
    <row r="6" spans="1:4" ht="24.75" customHeight="1">
      <c r="A6" s="1593" t="s">
        <v>511</v>
      </c>
      <c r="B6" s="1593"/>
      <c r="C6" s="1593"/>
      <c r="D6" s="1593"/>
    </row>
    <row r="7" spans="1:4">
      <c r="A7" s="709"/>
      <c r="B7" s="707"/>
      <c r="C7" s="707"/>
    </row>
    <row r="8" spans="1:4" ht="173.25" customHeight="1">
      <c r="A8" s="1594" t="s">
        <v>680</v>
      </c>
      <c r="B8" s="1595"/>
      <c r="C8" s="1595"/>
      <c r="D8" s="1596"/>
    </row>
    <row r="9" spans="1:4" ht="87" customHeight="1">
      <c r="A9" s="1589" t="s">
        <v>723</v>
      </c>
      <c r="B9" s="1590"/>
      <c r="C9" s="1590"/>
      <c r="D9" s="1590"/>
    </row>
    <row r="10" spans="1:4" ht="14.1" customHeight="1">
      <c r="A10" s="1585" t="s">
        <v>487</v>
      </c>
      <c r="B10" s="1599"/>
      <c r="C10" s="1586"/>
      <c r="D10" s="710" t="s">
        <v>472</v>
      </c>
    </row>
    <row r="11" spans="1:4" ht="45" customHeight="1">
      <c r="A11" s="1594" t="s">
        <v>681</v>
      </c>
      <c r="B11" s="1597"/>
      <c r="C11" s="1598"/>
      <c r="D11" s="711"/>
    </row>
    <row r="12" spans="1:4" ht="97.5" customHeight="1">
      <c r="A12" s="1597" t="s">
        <v>851</v>
      </c>
      <c r="B12" s="1597"/>
      <c r="C12" s="1597"/>
      <c r="D12" s="1597"/>
    </row>
    <row r="13" spans="1:4" ht="14.1" customHeight="1">
      <c r="A13" s="1585" t="s">
        <v>487</v>
      </c>
      <c r="B13" s="1599"/>
      <c r="C13" s="1586"/>
      <c r="D13" s="710" t="s">
        <v>472</v>
      </c>
    </row>
    <row r="14" spans="1:4" ht="45" customHeight="1">
      <c r="A14" s="1594" t="s">
        <v>660</v>
      </c>
      <c r="B14" s="1597"/>
      <c r="C14" s="1598"/>
      <c r="D14" s="711"/>
    </row>
    <row r="15" spans="1:4" ht="14.1" customHeight="1">
      <c r="A15" s="1585" t="s">
        <v>697</v>
      </c>
      <c r="B15" s="1586"/>
      <c r="C15" s="739" t="s">
        <v>698</v>
      </c>
      <c r="D15" s="710" t="s">
        <v>699</v>
      </c>
    </row>
    <row r="16" spans="1:4" ht="27.95" customHeight="1">
      <c r="A16" s="1587"/>
      <c r="B16" s="1588"/>
      <c r="C16" s="746" t="s">
        <v>700</v>
      </c>
      <c r="D16" s="740" t="s">
        <v>692</v>
      </c>
    </row>
  </sheetData>
  <sheetProtection algorithmName="SHA-512" hashValue="mqVL0bFBw+lMnn9t9Yf5LFQALoouBybfDkq3a17uMlK4Bcu/8WIl1L8hv71cEkINFhNfZam+7v2u+taCNZFn/g==" saltValue="JaiocUfH7D8AJH9/RTgwSw==" spinCount="100000" sheet="1" objects="1" scenarios="1"/>
  <mergeCells count="13">
    <mergeCell ref="A15:B15"/>
    <mergeCell ref="A16:B16"/>
    <mergeCell ref="A9:D9"/>
    <mergeCell ref="A1:D1"/>
    <mergeCell ref="B3:D3"/>
    <mergeCell ref="B4:D4"/>
    <mergeCell ref="A6:D6"/>
    <mergeCell ref="A8:D8"/>
    <mergeCell ref="A12:D12"/>
    <mergeCell ref="A11:C11"/>
    <mergeCell ref="A14:C14"/>
    <mergeCell ref="A10:C10"/>
    <mergeCell ref="A13:C13"/>
  </mergeCells>
  <phoneticPr fontId="41"/>
  <dataValidations count="2">
    <dataValidation type="list" allowBlank="1" showInputMessage="1" showErrorMessage="1" sqref="D11 D14" xr:uid="{9379B7C7-179D-4B8F-BD41-72A6FB352762}">
      <formula1>",○,"</formula1>
    </dataValidation>
    <dataValidation type="list" allowBlank="1" showInputMessage="1" showErrorMessage="1" sqref="D16" xr:uid="{C9D6311C-6B53-4AF8-867C-2BDCB6FC578B}">
      <formula1>"ー,済,予定"</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7F346-E883-46CD-A6C9-3B8C54239BB5}">
  <sheetPr>
    <tabColor rgb="FF0070C0"/>
    <pageSetUpPr fitToPage="1"/>
  </sheetPr>
  <dimension ref="A1:T126"/>
  <sheetViews>
    <sheetView view="pageBreakPreview" zoomScale="80" zoomScaleNormal="63" zoomScaleSheetLayoutView="80" zoomScalePageLayoutView="58" workbookViewId="0"/>
  </sheetViews>
  <sheetFormatPr defaultColWidth="9" defaultRowHeight="16.5"/>
  <cols>
    <col min="1" max="1" width="3.125" style="751" customWidth="1"/>
    <col min="2" max="2" width="4.625" style="751" customWidth="1"/>
    <col min="3" max="3" width="7.125" style="751" customWidth="1"/>
    <col min="4" max="4" width="16.5" style="751" customWidth="1"/>
    <col min="5" max="5" width="13.625" style="751" customWidth="1"/>
    <col min="6" max="6" width="14" style="751" customWidth="1"/>
    <col min="7" max="7" width="13.75" style="751" customWidth="1"/>
    <col min="8" max="8" width="14.25" style="751" customWidth="1"/>
    <col min="9" max="9" width="32.875" style="751" customWidth="1"/>
    <col min="10" max="10" width="4.25" style="751" customWidth="1"/>
    <col min="11" max="11" width="12.125" style="751" customWidth="1"/>
    <col min="12" max="12" width="87.625" style="752" customWidth="1"/>
    <col min="13" max="13" width="2.125" style="751" customWidth="1"/>
    <col min="14" max="18" width="9" style="751"/>
    <col min="19" max="19" width="2.625" style="751" customWidth="1"/>
    <col min="20" max="16384" width="9" style="751"/>
  </cols>
  <sheetData>
    <row r="1" spans="1:12" ht="8.25" customHeight="1"/>
    <row r="2" spans="1:12" ht="17.100000000000001" customHeight="1">
      <c r="A2" s="1600" t="s">
        <v>850</v>
      </c>
      <c r="B2" s="1600"/>
      <c r="C2" s="1600"/>
      <c r="D2" s="1600"/>
      <c r="E2" s="1600"/>
      <c r="F2" s="1600"/>
      <c r="G2" s="1600"/>
      <c r="H2" s="1600"/>
      <c r="I2" s="1600"/>
      <c r="J2" s="1600"/>
      <c r="K2" s="753"/>
    </row>
    <row r="3" spans="1:12" ht="17.100000000000001" customHeight="1">
      <c r="A3" s="1601" t="s">
        <v>746</v>
      </c>
      <c r="B3" s="1601"/>
      <c r="C3" s="1601"/>
      <c r="D3" s="1601"/>
      <c r="E3" s="1601"/>
      <c r="F3" s="1601"/>
      <c r="G3" s="1601"/>
      <c r="H3" s="1601"/>
      <c r="I3" s="1601"/>
      <c r="J3" s="1601"/>
      <c r="K3" s="753"/>
    </row>
    <row r="4" spans="1:12" ht="8.25" customHeight="1">
      <c r="A4" s="754"/>
      <c r="B4" s="754"/>
      <c r="C4" s="754"/>
      <c r="D4" s="754"/>
      <c r="E4" s="754"/>
      <c r="F4" s="754"/>
      <c r="G4" s="754"/>
      <c r="H4" s="754"/>
      <c r="I4" s="754"/>
      <c r="J4" s="754"/>
      <c r="K4" s="754"/>
    </row>
    <row r="5" spans="1:12" ht="18.600000000000001" customHeight="1">
      <c r="A5" s="754"/>
      <c r="B5" s="754"/>
      <c r="C5" s="754"/>
      <c r="D5" s="754"/>
      <c r="E5" s="1602" t="s">
        <v>747</v>
      </c>
      <c r="F5" s="1602"/>
      <c r="G5" s="755"/>
      <c r="H5" s="1603">
        <f>総表!C15</f>
        <v>0</v>
      </c>
      <c r="I5" s="1603"/>
      <c r="J5" s="1603"/>
      <c r="K5" s="1603"/>
    </row>
    <row r="6" spans="1:12" ht="18.600000000000001" customHeight="1">
      <c r="A6" s="754"/>
      <c r="B6" s="754"/>
      <c r="C6" s="754"/>
      <c r="D6" s="754"/>
      <c r="E6" s="1604" t="s">
        <v>748</v>
      </c>
      <c r="F6" s="1604"/>
      <c r="G6" s="756"/>
      <c r="H6" s="1605" t="str">
        <f>総表!C16&amp;総表!C17</f>
        <v/>
      </c>
      <c r="I6" s="1605"/>
      <c r="J6" s="1605"/>
      <c r="K6" s="1605"/>
    </row>
    <row r="7" spans="1:12" ht="6.95" customHeight="1">
      <c r="A7" s="754"/>
      <c r="B7" s="754"/>
      <c r="C7" s="754"/>
      <c r="D7" s="754"/>
      <c r="E7" s="754"/>
      <c r="F7" s="754"/>
      <c r="G7" s="754"/>
      <c r="H7" s="754"/>
      <c r="I7" s="754"/>
      <c r="J7" s="754"/>
      <c r="K7" s="754"/>
    </row>
    <row r="8" spans="1:12" ht="26.45" customHeight="1">
      <c r="A8" s="1621" t="s">
        <v>749</v>
      </c>
      <c r="B8" s="1622"/>
      <c r="C8" s="1622"/>
      <c r="D8" s="1622"/>
      <c r="E8" s="1622"/>
      <c r="F8" s="1622"/>
      <c r="G8" s="1622"/>
      <c r="H8" s="1622"/>
      <c r="I8" s="1622"/>
      <c r="J8" s="1622"/>
      <c r="K8" s="1622"/>
    </row>
    <row r="9" spans="1:12" ht="4.5" customHeight="1">
      <c r="A9" s="754"/>
      <c r="B9" s="754"/>
      <c r="C9" s="754"/>
      <c r="D9" s="754"/>
      <c r="E9" s="754"/>
      <c r="F9" s="754"/>
      <c r="G9" s="754"/>
      <c r="H9" s="754"/>
      <c r="I9" s="754"/>
      <c r="J9" s="754"/>
      <c r="K9" s="754"/>
    </row>
    <row r="10" spans="1:12" ht="18" customHeight="1">
      <c r="A10" s="757" t="s">
        <v>750</v>
      </c>
      <c r="B10" s="754"/>
      <c r="C10" s="754"/>
      <c r="D10" s="754"/>
      <c r="E10" s="754"/>
      <c r="F10" s="754"/>
      <c r="G10" s="754"/>
      <c r="H10" s="754"/>
      <c r="I10" s="754"/>
      <c r="J10" s="754"/>
      <c r="K10" s="754"/>
    </row>
    <row r="11" spans="1:12">
      <c r="A11" s="754" t="s">
        <v>751</v>
      </c>
      <c r="B11" s="1623" t="s">
        <v>752</v>
      </c>
      <c r="C11" s="1623"/>
      <c r="D11" s="1623"/>
      <c r="E11" s="1623"/>
      <c r="F11" s="1623"/>
      <c r="G11" s="1623"/>
      <c r="H11" s="1623"/>
      <c r="I11" s="1623"/>
      <c r="J11" s="1623"/>
      <c r="K11" s="754"/>
    </row>
    <row r="12" spans="1:12" ht="21" customHeight="1">
      <c r="A12" s="754"/>
      <c r="B12" s="1624" t="s">
        <v>753</v>
      </c>
      <c r="C12" s="1624"/>
      <c r="D12" s="1624"/>
      <c r="E12" s="1624"/>
      <c r="F12" s="1624"/>
      <c r="G12" s="1624"/>
      <c r="H12" s="1624"/>
      <c r="I12" s="1624"/>
      <c r="J12" s="1624"/>
      <c r="K12" s="758"/>
    </row>
    <row r="13" spans="1:12" ht="11.25" customHeight="1">
      <c r="A13" s="754"/>
      <c r="B13" s="759"/>
      <c r="C13" s="759"/>
      <c r="D13" s="759"/>
      <c r="E13" s="759"/>
      <c r="F13" s="759"/>
      <c r="G13" s="759"/>
      <c r="H13" s="759"/>
      <c r="I13" s="759"/>
      <c r="J13" s="759"/>
      <c r="K13" s="754"/>
    </row>
    <row r="14" spans="1:12">
      <c r="A14" s="754" t="s">
        <v>754</v>
      </c>
      <c r="B14" s="759"/>
      <c r="C14" s="759"/>
      <c r="D14" s="759"/>
      <c r="E14" s="759"/>
      <c r="F14" s="759"/>
      <c r="G14" s="759"/>
      <c r="H14" s="759"/>
      <c r="I14" s="759"/>
      <c r="J14" s="759"/>
      <c r="K14" s="754"/>
    </row>
    <row r="15" spans="1:12" s="763" customFormat="1" ht="21" customHeight="1">
      <c r="A15" s="760"/>
      <c r="B15" s="1625" t="s">
        <v>755</v>
      </c>
      <c r="C15" s="1626"/>
      <c r="D15" s="1626"/>
      <c r="E15" s="1626"/>
      <c r="F15" s="1626"/>
      <c r="G15" s="1626"/>
      <c r="H15" s="1626"/>
      <c r="I15" s="1626"/>
      <c r="J15" s="1627"/>
      <c r="K15" s="761"/>
      <c r="L15" s="762"/>
    </row>
    <row r="16" spans="1:12" s="763" customFormat="1" ht="21" customHeight="1">
      <c r="A16" s="760"/>
      <c r="B16" s="1606" t="s">
        <v>756</v>
      </c>
      <c r="C16" s="1607"/>
      <c r="D16" s="1607"/>
      <c r="E16" s="1607"/>
      <c r="F16" s="1607"/>
      <c r="G16" s="1607"/>
      <c r="H16" s="1607"/>
      <c r="I16" s="1607"/>
      <c r="J16" s="1608"/>
      <c r="K16" s="764"/>
      <c r="L16" s="762"/>
    </row>
    <row r="17" spans="1:12" s="763" customFormat="1" ht="21" customHeight="1">
      <c r="A17" s="760"/>
      <c r="B17" s="1606" t="s">
        <v>757</v>
      </c>
      <c r="C17" s="1607"/>
      <c r="D17" s="1607"/>
      <c r="E17" s="1607"/>
      <c r="F17" s="1607"/>
      <c r="G17" s="1607"/>
      <c r="H17" s="1607"/>
      <c r="I17" s="1607"/>
      <c r="J17" s="1608"/>
      <c r="K17" s="764"/>
      <c r="L17" s="762"/>
    </row>
    <row r="18" spans="1:12" s="763" customFormat="1" ht="21" customHeight="1">
      <c r="A18" s="760"/>
      <c r="B18" s="1606" t="s">
        <v>758</v>
      </c>
      <c r="C18" s="1607"/>
      <c r="D18" s="1607"/>
      <c r="E18" s="1607"/>
      <c r="F18" s="1607"/>
      <c r="G18" s="1607"/>
      <c r="H18" s="1607"/>
      <c r="I18" s="1607"/>
      <c r="J18" s="1608"/>
      <c r="K18" s="764"/>
      <c r="L18" s="762"/>
    </row>
    <row r="19" spans="1:12" s="763" customFormat="1" ht="4.5" customHeight="1">
      <c r="A19" s="760"/>
      <c r="B19" s="765"/>
      <c r="C19" s="765"/>
      <c r="D19" s="765"/>
      <c r="E19" s="765"/>
      <c r="F19" s="765"/>
      <c r="G19" s="765"/>
      <c r="H19" s="765"/>
      <c r="I19" s="765"/>
      <c r="J19" s="765"/>
      <c r="K19" s="760"/>
      <c r="L19" s="762"/>
    </row>
    <row r="20" spans="1:12" s="763" customFormat="1" ht="18.75" customHeight="1">
      <c r="A20" s="760"/>
      <c r="B20" s="760" t="s">
        <v>759</v>
      </c>
      <c r="C20" s="765"/>
      <c r="D20" s="765"/>
      <c r="E20" s="765"/>
      <c r="F20" s="765"/>
      <c r="G20" s="765"/>
      <c r="H20" s="765"/>
      <c r="I20" s="765"/>
      <c r="J20" s="765"/>
      <c r="K20" s="760"/>
      <c r="L20" s="762"/>
    </row>
    <row r="21" spans="1:12" ht="21" customHeight="1">
      <c r="A21" s="754"/>
      <c r="B21" s="1609" t="s">
        <v>760</v>
      </c>
      <c r="C21" s="1610"/>
      <c r="D21" s="1610"/>
      <c r="E21" s="1610"/>
      <c r="F21" s="1610"/>
      <c r="G21" s="1610"/>
      <c r="H21" s="1610"/>
      <c r="I21" s="1610"/>
      <c r="J21" s="1611"/>
      <c r="K21" s="1612"/>
    </row>
    <row r="22" spans="1:12" ht="21" customHeight="1">
      <c r="A22" s="754"/>
      <c r="B22" s="767"/>
      <c r="C22" s="1615" t="s">
        <v>761</v>
      </c>
      <c r="D22" s="1616"/>
      <c r="E22" s="1616"/>
      <c r="F22" s="1616"/>
      <c r="G22" s="1616"/>
      <c r="H22" s="1616"/>
      <c r="I22" s="1616"/>
      <c r="J22" s="770"/>
      <c r="K22" s="1613"/>
    </row>
    <row r="23" spans="1:12" ht="48.75" customHeight="1">
      <c r="A23" s="754"/>
      <c r="B23" s="767"/>
      <c r="C23" s="1617"/>
      <c r="D23" s="1618"/>
      <c r="E23" s="1618"/>
      <c r="F23" s="1618"/>
      <c r="G23" s="1618"/>
      <c r="H23" s="1618"/>
      <c r="I23" s="1618"/>
      <c r="J23" s="770"/>
      <c r="K23" s="1613"/>
    </row>
    <row r="24" spans="1:12" ht="4.1500000000000004" customHeight="1">
      <c r="A24" s="754"/>
      <c r="B24" s="771"/>
      <c r="C24" s="1619"/>
      <c r="D24" s="1619"/>
      <c r="E24" s="1619"/>
      <c r="F24" s="1619"/>
      <c r="G24" s="1619"/>
      <c r="H24" s="1619"/>
      <c r="I24" s="1619"/>
      <c r="J24" s="1620"/>
      <c r="K24" s="1614"/>
    </row>
    <row r="25" spans="1:12" ht="11.25" customHeight="1">
      <c r="A25" s="754"/>
      <c r="B25" s="759"/>
      <c r="C25" s="759"/>
      <c r="D25" s="759"/>
      <c r="E25" s="759"/>
      <c r="F25" s="759"/>
      <c r="G25" s="759"/>
      <c r="H25" s="759"/>
      <c r="I25" s="759"/>
      <c r="J25" s="759"/>
      <c r="K25" s="754"/>
    </row>
    <row r="26" spans="1:12">
      <c r="A26" s="754" t="s">
        <v>762</v>
      </c>
      <c r="B26" s="773"/>
      <c r="C26" s="773"/>
      <c r="D26" s="773"/>
      <c r="E26" s="773"/>
      <c r="F26" s="773"/>
      <c r="G26" s="773"/>
      <c r="H26" s="773"/>
      <c r="I26" s="773"/>
      <c r="J26" s="773"/>
      <c r="K26" s="754"/>
    </row>
    <row r="27" spans="1:12" ht="21" customHeight="1">
      <c r="A27" s="754"/>
      <c r="B27" s="1629" t="s">
        <v>763</v>
      </c>
      <c r="C27" s="1629"/>
      <c r="D27" s="1629"/>
      <c r="E27" s="1629"/>
      <c r="F27" s="1629"/>
      <c r="G27" s="1629"/>
      <c r="H27" s="1629"/>
      <c r="I27" s="1629"/>
      <c r="J27" s="1629"/>
      <c r="K27" s="758"/>
    </row>
    <row r="28" spans="1:12" ht="21" customHeight="1">
      <c r="A28" s="754"/>
      <c r="B28" s="1629" t="s">
        <v>764</v>
      </c>
      <c r="C28" s="1629"/>
      <c r="D28" s="1629"/>
      <c r="E28" s="1629"/>
      <c r="F28" s="1629"/>
      <c r="G28" s="1629"/>
      <c r="H28" s="1629"/>
      <c r="I28" s="1629"/>
      <c r="J28" s="1629"/>
      <c r="K28" s="758"/>
    </row>
    <row r="29" spans="1:12" ht="21" customHeight="1">
      <c r="A29" s="754"/>
      <c r="B29" s="1629" t="s">
        <v>765</v>
      </c>
      <c r="C29" s="1629"/>
      <c r="D29" s="1629"/>
      <c r="E29" s="1629"/>
      <c r="F29" s="1629"/>
      <c r="G29" s="1629"/>
      <c r="H29" s="1629"/>
      <c r="I29" s="1629"/>
      <c r="J29" s="1629"/>
      <c r="K29" s="758"/>
    </row>
    <row r="30" spans="1:12" ht="21" customHeight="1">
      <c r="A30" s="754"/>
      <c r="B30" s="1630" t="s">
        <v>766</v>
      </c>
      <c r="C30" s="1631"/>
      <c r="D30" s="1631"/>
      <c r="E30" s="1631"/>
      <c r="F30" s="1631"/>
      <c r="G30" s="1631"/>
      <c r="H30" s="1631"/>
      <c r="I30" s="1631"/>
      <c r="J30" s="1632"/>
      <c r="K30" s="758"/>
    </row>
    <row r="31" spans="1:12" ht="21" customHeight="1">
      <c r="A31" s="754"/>
      <c r="B31" s="1609" t="s">
        <v>767</v>
      </c>
      <c r="C31" s="1610"/>
      <c r="D31" s="1610"/>
      <c r="E31" s="1610"/>
      <c r="F31" s="1610"/>
      <c r="G31" s="1610"/>
      <c r="H31" s="1610"/>
      <c r="I31" s="1610"/>
      <c r="J31" s="1611"/>
      <c r="K31" s="1612"/>
    </row>
    <row r="32" spans="1:12" ht="21" customHeight="1">
      <c r="A32" s="754"/>
      <c r="B32" s="767"/>
      <c r="C32" s="1615" t="s">
        <v>768</v>
      </c>
      <c r="D32" s="1616"/>
      <c r="E32" s="1616"/>
      <c r="F32" s="1616"/>
      <c r="G32" s="1616"/>
      <c r="H32" s="1616"/>
      <c r="I32" s="1616"/>
      <c r="J32" s="770"/>
      <c r="K32" s="1613"/>
    </row>
    <row r="33" spans="1:20" ht="48.75" customHeight="1">
      <c r="A33" s="754"/>
      <c r="B33" s="767"/>
      <c r="C33" s="1617"/>
      <c r="D33" s="1618"/>
      <c r="E33" s="1618"/>
      <c r="F33" s="1618"/>
      <c r="G33" s="1618"/>
      <c r="H33" s="1618"/>
      <c r="I33" s="1618"/>
      <c r="J33" s="770"/>
      <c r="K33" s="1613"/>
    </row>
    <row r="34" spans="1:20" ht="4.1500000000000004" customHeight="1">
      <c r="A34" s="754"/>
      <c r="B34" s="771"/>
      <c r="C34" s="1619"/>
      <c r="D34" s="1619"/>
      <c r="E34" s="1619"/>
      <c r="F34" s="1619"/>
      <c r="G34" s="1619"/>
      <c r="H34" s="1619"/>
      <c r="I34" s="1619"/>
      <c r="J34" s="1620"/>
      <c r="K34" s="1614"/>
    </row>
    <row r="35" spans="1:20" ht="23.45" customHeight="1">
      <c r="A35" s="754"/>
      <c r="B35" s="1629" t="s">
        <v>769</v>
      </c>
      <c r="C35" s="1629"/>
      <c r="D35" s="1629"/>
      <c r="E35" s="1629"/>
      <c r="F35" s="1629"/>
      <c r="G35" s="1629"/>
      <c r="H35" s="1629"/>
      <c r="I35" s="1629"/>
      <c r="J35" s="1629"/>
      <c r="K35" s="758"/>
    </row>
    <row r="36" spans="1:20" ht="21" customHeight="1">
      <c r="A36" s="754"/>
      <c r="B36" s="1609" t="s">
        <v>770</v>
      </c>
      <c r="C36" s="1610"/>
      <c r="D36" s="1610"/>
      <c r="E36" s="1610"/>
      <c r="F36" s="1610"/>
      <c r="G36" s="1610"/>
      <c r="H36" s="1610"/>
      <c r="I36" s="1610"/>
      <c r="J36" s="1611"/>
      <c r="K36" s="1612"/>
    </row>
    <row r="37" spans="1:20" ht="18" customHeight="1">
      <c r="A37" s="754"/>
      <c r="B37" s="771"/>
      <c r="C37" s="1634" t="s">
        <v>771</v>
      </c>
      <c r="D37" s="1634"/>
      <c r="E37" s="1634"/>
      <c r="F37" s="1634"/>
      <c r="G37" s="1634"/>
      <c r="H37" s="1634"/>
      <c r="I37" s="1634"/>
      <c r="J37" s="1635"/>
      <c r="K37" s="1614"/>
      <c r="M37" s="1628"/>
      <c r="N37" s="1628"/>
      <c r="O37" s="1628"/>
      <c r="P37" s="1628"/>
      <c r="Q37" s="1628"/>
      <c r="R37" s="1628"/>
      <c r="S37" s="1628"/>
      <c r="T37" s="1628"/>
    </row>
    <row r="38" spans="1:20" ht="21" customHeight="1">
      <c r="A38" s="754"/>
      <c r="B38" s="1629" t="s">
        <v>772</v>
      </c>
      <c r="C38" s="1629"/>
      <c r="D38" s="1629"/>
      <c r="E38" s="1629"/>
      <c r="F38" s="1629"/>
      <c r="G38" s="1629"/>
      <c r="H38" s="1629"/>
      <c r="I38" s="1629"/>
      <c r="J38" s="1629"/>
      <c r="K38" s="758"/>
    </row>
    <row r="39" spans="1:20" ht="21" customHeight="1">
      <c r="A39" s="754"/>
      <c r="B39" s="1629" t="s">
        <v>773</v>
      </c>
      <c r="C39" s="1629"/>
      <c r="D39" s="1629"/>
      <c r="E39" s="1629"/>
      <c r="F39" s="1629"/>
      <c r="G39" s="1629"/>
      <c r="H39" s="1629"/>
      <c r="I39" s="1629"/>
      <c r="J39" s="1629"/>
      <c r="K39" s="772"/>
    </row>
    <row r="40" spans="1:20" ht="11.25" hidden="1" customHeight="1">
      <c r="A40" s="754"/>
      <c r="B40" s="759"/>
      <c r="C40" s="759"/>
      <c r="D40" s="759"/>
      <c r="E40" s="759"/>
      <c r="F40" s="759"/>
      <c r="G40" s="759"/>
      <c r="H40" s="759"/>
      <c r="I40" s="759"/>
      <c r="J40" s="759"/>
      <c r="K40" s="754"/>
    </row>
    <row r="41" spans="1:20" ht="7.5" customHeight="1">
      <c r="A41" s="754"/>
      <c r="B41" s="754"/>
      <c r="C41" s="754"/>
      <c r="D41" s="754"/>
      <c r="E41" s="754"/>
      <c r="F41" s="754"/>
      <c r="G41" s="754"/>
      <c r="H41" s="754"/>
      <c r="I41" s="754"/>
      <c r="J41" s="754"/>
      <c r="K41" s="754"/>
    </row>
    <row r="42" spans="1:20" ht="17.649999999999999" customHeight="1">
      <c r="A42" s="757" t="s">
        <v>774</v>
      </c>
      <c r="B42" s="754"/>
      <c r="C42" s="754"/>
      <c r="D42" s="754"/>
      <c r="E42" s="754"/>
      <c r="F42" s="754"/>
      <c r="G42" s="754"/>
      <c r="H42" s="754"/>
      <c r="I42" s="754"/>
      <c r="J42" s="754"/>
      <c r="K42" s="754"/>
    </row>
    <row r="43" spans="1:20">
      <c r="A43" s="754" t="s">
        <v>775</v>
      </c>
      <c r="B43" s="759"/>
      <c r="C43" s="759"/>
      <c r="D43" s="759"/>
      <c r="E43" s="759"/>
      <c r="F43" s="759"/>
      <c r="G43" s="759"/>
      <c r="H43" s="759"/>
      <c r="I43" s="759"/>
      <c r="J43" s="759"/>
      <c r="K43" s="754"/>
    </row>
    <row r="44" spans="1:20" ht="21" customHeight="1">
      <c r="A44" s="754"/>
      <c r="B44" s="1629" t="s">
        <v>776</v>
      </c>
      <c r="C44" s="1629"/>
      <c r="D44" s="1629"/>
      <c r="E44" s="1629"/>
      <c r="F44" s="1629"/>
      <c r="G44" s="1629"/>
      <c r="H44" s="1629"/>
      <c r="I44" s="1629"/>
      <c r="J44" s="1629"/>
      <c r="K44" s="758"/>
    </row>
    <row r="45" spans="1:20" ht="21" customHeight="1">
      <c r="A45" s="754"/>
      <c r="B45" s="1629" t="s">
        <v>777</v>
      </c>
      <c r="C45" s="1629"/>
      <c r="D45" s="1629"/>
      <c r="E45" s="1629"/>
      <c r="F45" s="1629"/>
      <c r="G45" s="1629"/>
      <c r="H45" s="1629"/>
      <c r="I45" s="1629"/>
      <c r="J45" s="1629"/>
      <c r="K45" s="758"/>
    </row>
    <row r="46" spans="1:20" ht="21" customHeight="1">
      <c r="A46" s="754"/>
      <c r="B46" s="1633" t="s">
        <v>778</v>
      </c>
      <c r="C46" s="1633"/>
      <c r="D46" s="1633"/>
      <c r="E46" s="1633"/>
      <c r="F46" s="1633"/>
      <c r="G46" s="1633"/>
      <c r="H46" s="1633"/>
      <c r="I46" s="1633"/>
      <c r="J46" s="1633"/>
      <c r="K46" s="1612"/>
    </row>
    <row r="47" spans="1:20" ht="16.5" customHeight="1">
      <c r="A47" s="754"/>
      <c r="B47" s="774"/>
      <c r="C47" s="1634" t="s">
        <v>779</v>
      </c>
      <c r="D47" s="1634"/>
      <c r="E47" s="1634"/>
      <c r="F47" s="1634"/>
      <c r="G47" s="1634"/>
      <c r="H47" s="1634"/>
      <c r="I47" s="1634"/>
      <c r="J47" s="1635"/>
      <c r="K47" s="1614"/>
    </row>
    <row r="48" spans="1:20" ht="11.25" customHeight="1">
      <c r="A48" s="754"/>
      <c r="B48" s="759"/>
      <c r="C48" s="759"/>
      <c r="D48" s="759"/>
      <c r="E48" s="759"/>
      <c r="F48" s="759"/>
      <c r="G48" s="759"/>
      <c r="H48" s="759"/>
      <c r="I48" s="759"/>
      <c r="J48" s="759"/>
      <c r="K48" s="754"/>
    </row>
    <row r="49" spans="1:11">
      <c r="A49" s="754" t="s">
        <v>780</v>
      </c>
      <c r="B49" s="759"/>
      <c r="C49" s="759"/>
      <c r="D49" s="759"/>
      <c r="E49" s="759"/>
      <c r="F49" s="759"/>
      <c r="G49" s="759"/>
      <c r="H49" s="759"/>
      <c r="I49" s="759"/>
      <c r="J49" s="759"/>
      <c r="K49" s="754"/>
    </row>
    <row r="50" spans="1:11" ht="21" customHeight="1">
      <c r="A50" s="754"/>
      <c r="B50" s="1609" t="s">
        <v>781</v>
      </c>
      <c r="C50" s="1610"/>
      <c r="D50" s="1610"/>
      <c r="E50" s="1610"/>
      <c r="F50" s="1610"/>
      <c r="G50" s="1610"/>
      <c r="H50" s="1610"/>
      <c r="I50" s="1610"/>
      <c r="J50" s="1611"/>
      <c r="K50" s="1612"/>
    </row>
    <row r="51" spans="1:11" ht="12.6" customHeight="1">
      <c r="A51" s="754"/>
      <c r="B51" s="1636" t="s">
        <v>782</v>
      </c>
      <c r="C51" s="1637"/>
      <c r="D51" s="1637"/>
      <c r="E51" s="1637"/>
      <c r="F51" s="1637"/>
      <c r="G51" s="1637"/>
      <c r="H51" s="1637"/>
      <c r="I51" s="1637"/>
      <c r="J51" s="1637"/>
      <c r="K51" s="1613"/>
    </row>
    <row r="52" spans="1:11" ht="21" customHeight="1">
      <c r="A52" s="754"/>
      <c r="B52" s="775"/>
      <c r="C52" s="1638" t="s">
        <v>783</v>
      </c>
      <c r="D52" s="1638"/>
      <c r="E52" s="1638"/>
      <c r="F52" s="1638"/>
      <c r="G52" s="1638"/>
      <c r="H52" s="1638"/>
      <c r="I52" s="1638"/>
      <c r="J52" s="1639"/>
      <c r="K52" s="1613"/>
    </row>
    <row r="53" spans="1:11" ht="21" customHeight="1">
      <c r="A53" s="754"/>
      <c r="B53" s="776"/>
      <c r="C53" s="1640" t="s">
        <v>784</v>
      </c>
      <c r="D53" s="1640"/>
      <c r="E53" s="1640"/>
      <c r="F53" s="1640"/>
      <c r="G53" s="1640"/>
      <c r="H53" s="1640"/>
      <c r="I53" s="1640"/>
      <c r="J53" s="1641"/>
      <c r="K53" s="1613"/>
    </row>
    <row r="54" spans="1:11" ht="21" customHeight="1">
      <c r="A54" s="754"/>
      <c r="B54" s="776"/>
      <c r="C54" s="1640" t="s">
        <v>785</v>
      </c>
      <c r="D54" s="1640"/>
      <c r="E54" s="1640"/>
      <c r="F54" s="1640"/>
      <c r="G54" s="1640"/>
      <c r="H54" s="1640"/>
      <c r="I54" s="1640"/>
      <c r="J54" s="1641"/>
      <c r="K54" s="1613"/>
    </row>
    <row r="55" spans="1:11" ht="6.75" customHeight="1">
      <c r="A55" s="754"/>
      <c r="B55" s="776"/>
      <c r="C55" s="777"/>
      <c r="D55" s="777"/>
      <c r="E55" s="777"/>
      <c r="F55" s="777"/>
      <c r="G55" s="777"/>
      <c r="H55" s="777"/>
      <c r="I55" s="777"/>
      <c r="J55" s="778"/>
      <c r="K55" s="1613"/>
    </row>
    <row r="56" spans="1:11" ht="19.149999999999999" customHeight="1">
      <c r="A56" s="754"/>
      <c r="B56" s="1642" t="s">
        <v>786</v>
      </c>
      <c r="C56" s="1643"/>
      <c r="D56" s="1643"/>
      <c r="E56" s="1643"/>
      <c r="F56" s="1643"/>
      <c r="G56" s="1643"/>
      <c r="H56" s="1643"/>
      <c r="I56" s="1643"/>
      <c r="J56" s="1644"/>
      <c r="K56" s="1613"/>
    </row>
    <row r="57" spans="1:11" ht="19.149999999999999" customHeight="1">
      <c r="A57" s="754"/>
      <c r="B57" s="779"/>
      <c r="C57" s="1624" t="s">
        <v>787</v>
      </c>
      <c r="D57" s="1624"/>
      <c r="E57" s="1624"/>
      <c r="F57" s="1624"/>
      <c r="G57" s="1624"/>
      <c r="H57" s="1624"/>
      <c r="I57" s="1624"/>
      <c r="J57" s="780"/>
      <c r="K57" s="1613"/>
    </row>
    <row r="58" spans="1:11" ht="19.149999999999999" customHeight="1">
      <c r="A58" s="754"/>
      <c r="B58" s="779"/>
      <c r="C58" s="1624" t="s">
        <v>788</v>
      </c>
      <c r="D58" s="1624"/>
      <c r="E58" s="1624"/>
      <c r="F58" s="1645"/>
      <c r="G58" s="1645"/>
      <c r="H58" s="1645"/>
      <c r="I58" s="1645"/>
      <c r="J58" s="780"/>
      <c r="K58" s="1613"/>
    </row>
    <row r="59" spans="1:11" ht="19.149999999999999" customHeight="1">
      <c r="A59" s="754"/>
      <c r="B59" s="779"/>
      <c r="C59" s="1624" t="s">
        <v>789</v>
      </c>
      <c r="D59" s="1624"/>
      <c r="E59" s="1624"/>
      <c r="F59" s="1645" t="s">
        <v>790</v>
      </c>
      <c r="G59" s="1645"/>
      <c r="H59" s="1645"/>
      <c r="I59" s="1645"/>
      <c r="J59" s="780"/>
      <c r="K59" s="1613"/>
    </row>
    <row r="60" spans="1:11" ht="6" customHeight="1">
      <c r="A60" s="754"/>
      <c r="B60" s="779"/>
      <c r="C60" s="777"/>
      <c r="D60" s="777"/>
      <c r="E60" s="777"/>
      <c r="F60" s="777"/>
      <c r="G60" s="777"/>
      <c r="H60" s="777"/>
      <c r="I60" s="777"/>
      <c r="J60" s="780"/>
      <c r="K60" s="1613"/>
    </row>
    <row r="61" spans="1:11" ht="19.149999999999999" customHeight="1">
      <c r="A61" s="754"/>
      <c r="B61" s="779"/>
      <c r="C61" s="1624" t="s">
        <v>791</v>
      </c>
      <c r="D61" s="1624"/>
      <c r="E61" s="1624"/>
      <c r="F61" s="1624"/>
      <c r="G61" s="1624"/>
      <c r="H61" s="1624"/>
      <c r="I61" s="1624"/>
      <c r="J61" s="780"/>
      <c r="K61" s="1613"/>
    </row>
    <row r="62" spans="1:11" ht="19.149999999999999" customHeight="1">
      <c r="A62" s="754"/>
      <c r="B62" s="779"/>
      <c r="C62" s="1624" t="s">
        <v>792</v>
      </c>
      <c r="D62" s="1624"/>
      <c r="E62" s="1624"/>
      <c r="F62" s="1645"/>
      <c r="G62" s="1645"/>
      <c r="H62" s="1645"/>
      <c r="I62" s="1645"/>
      <c r="J62" s="780"/>
      <c r="K62" s="1613"/>
    </row>
    <row r="63" spans="1:11" ht="19.149999999999999" customHeight="1">
      <c r="A63" s="754"/>
      <c r="B63" s="779"/>
      <c r="C63" s="1624" t="s">
        <v>789</v>
      </c>
      <c r="D63" s="1624"/>
      <c r="E63" s="1624"/>
      <c r="F63" s="1645" t="s">
        <v>790</v>
      </c>
      <c r="G63" s="1645"/>
      <c r="H63" s="1645"/>
      <c r="I63" s="1645"/>
      <c r="J63" s="780"/>
      <c r="K63" s="1613"/>
    </row>
    <row r="64" spans="1:11" ht="5.25" customHeight="1">
      <c r="A64" s="754"/>
      <c r="B64" s="779"/>
      <c r="C64" s="777"/>
      <c r="D64" s="777"/>
      <c r="E64" s="777"/>
      <c r="F64" s="777"/>
      <c r="G64" s="777"/>
      <c r="H64" s="777"/>
      <c r="I64" s="777"/>
      <c r="J64" s="780"/>
      <c r="K64" s="1613"/>
    </row>
    <row r="65" spans="1:13" ht="8.25" customHeight="1">
      <c r="A65" s="754"/>
      <c r="B65" s="779"/>
      <c r="C65" s="777"/>
      <c r="D65" s="777"/>
      <c r="E65" s="777"/>
      <c r="F65" s="777"/>
      <c r="G65" s="777"/>
      <c r="H65" s="777"/>
      <c r="I65" s="777"/>
      <c r="J65" s="780"/>
      <c r="K65" s="1613"/>
    </row>
    <row r="66" spans="1:13" ht="16.5" customHeight="1">
      <c r="A66" s="754"/>
      <c r="B66" s="1642" t="s">
        <v>793</v>
      </c>
      <c r="C66" s="1643"/>
      <c r="D66" s="1643"/>
      <c r="E66" s="1643"/>
      <c r="F66" s="1643"/>
      <c r="G66" s="1643"/>
      <c r="H66" s="1643"/>
      <c r="I66" s="1643"/>
      <c r="J66" s="1644"/>
      <c r="K66" s="1613"/>
    </row>
    <row r="67" spans="1:13" ht="21" customHeight="1">
      <c r="A67" s="754"/>
      <c r="B67" s="781"/>
      <c r="C67" s="1615" t="s">
        <v>794</v>
      </c>
      <c r="D67" s="1616"/>
      <c r="E67" s="1616"/>
      <c r="F67" s="1616"/>
      <c r="G67" s="1616"/>
      <c r="H67" s="1616"/>
      <c r="I67" s="1616"/>
      <c r="J67" s="1646"/>
      <c r="K67" s="1613"/>
    </row>
    <row r="68" spans="1:13" ht="48.75" customHeight="1">
      <c r="A68" s="754"/>
      <c r="B68" s="781"/>
      <c r="C68" s="1617"/>
      <c r="D68" s="1618"/>
      <c r="E68" s="1618"/>
      <c r="F68" s="1618"/>
      <c r="G68" s="1618"/>
      <c r="H68" s="1618"/>
      <c r="I68" s="1618"/>
      <c r="J68" s="1646"/>
      <c r="K68" s="1613"/>
    </row>
    <row r="69" spans="1:13" ht="6" customHeight="1">
      <c r="A69" s="754"/>
      <c r="B69" s="776"/>
      <c r="C69" s="1647"/>
      <c r="D69" s="1647"/>
      <c r="E69" s="1647"/>
      <c r="F69" s="1647"/>
      <c r="G69" s="1647"/>
      <c r="H69" s="1647"/>
      <c r="I69" s="1647"/>
      <c r="J69" s="1648"/>
      <c r="K69" s="1614"/>
      <c r="M69" s="782"/>
    </row>
    <row r="70" spans="1:13" ht="21" customHeight="1">
      <c r="A70" s="754"/>
      <c r="B70" s="1629" t="s">
        <v>795</v>
      </c>
      <c r="C70" s="1629"/>
      <c r="D70" s="1629"/>
      <c r="E70" s="1629"/>
      <c r="F70" s="1629"/>
      <c r="G70" s="1629"/>
      <c r="H70" s="1629"/>
      <c r="I70" s="1629"/>
      <c r="J70" s="1629"/>
      <c r="K70" s="758"/>
    </row>
    <row r="71" spans="1:13" ht="11.25" customHeight="1">
      <c r="A71" s="754"/>
      <c r="B71" s="759"/>
      <c r="C71" s="759"/>
      <c r="D71" s="759"/>
      <c r="E71" s="759"/>
      <c r="F71" s="759"/>
      <c r="G71" s="759"/>
      <c r="H71" s="759"/>
      <c r="I71" s="759"/>
      <c r="J71" s="759"/>
      <c r="K71" s="754"/>
    </row>
    <row r="72" spans="1:13" ht="22.5" customHeight="1">
      <c r="A72" s="757" t="s">
        <v>796</v>
      </c>
      <c r="B72" s="754"/>
      <c r="C72" s="754"/>
      <c r="D72" s="754"/>
      <c r="E72" s="754"/>
      <c r="F72" s="754"/>
      <c r="G72" s="754"/>
      <c r="H72" s="754"/>
      <c r="I72" s="754"/>
      <c r="J72" s="754"/>
      <c r="K72" s="754"/>
    </row>
    <row r="73" spans="1:13" ht="21" customHeight="1">
      <c r="A73" s="754" t="s">
        <v>797</v>
      </c>
      <c r="B73" s="759"/>
      <c r="C73" s="759"/>
      <c r="D73" s="759"/>
      <c r="E73" s="759"/>
      <c r="F73" s="759"/>
      <c r="G73" s="759"/>
      <c r="H73" s="759"/>
      <c r="I73" s="759"/>
      <c r="J73" s="759"/>
      <c r="K73" s="754"/>
    </row>
    <row r="74" spans="1:13" s="754" customFormat="1" ht="21" customHeight="1">
      <c r="A74" s="783"/>
      <c r="B74" s="1615" t="s">
        <v>798</v>
      </c>
      <c r="C74" s="1616"/>
      <c r="D74" s="1616"/>
      <c r="E74" s="1616"/>
      <c r="F74" s="1616"/>
      <c r="G74" s="1616"/>
      <c r="H74" s="1616"/>
      <c r="I74" s="1616"/>
      <c r="J74" s="1649"/>
      <c r="K74" s="758"/>
    </row>
    <row r="75" spans="1:13" s="754" customFormat="1" ht="11.1" customHeight="1">
      <c r="A75" s="783"/>
      <c r="B75" s="759"/>
      <c r="C75" s="759"/>
      <c r="D75" s="759"/>
      <c r="E75" s="759"/>
      <c r="F75" s="759"/>
      <c r="G75" s="759"/>
      <c r="H75" s="759"/>
      <c r="I75" s="759"/>
      <c r="K75" s="784"/>
    </row>
    <row r="76" spans="1:13" s="754" customFormat="1" ht="21" customHeight="1">
      <c r="B76" s="1650" t="s">
        <v>799</v>
      </c>
      <c r="C76" s="1650"/>
      <c r="D76" s="1650"/>
      <c r="E76" s="1650"/>
      <c r="F76" s="1650"/>
      <c r="G76" s="1650"/>
      <c r="H76" s="1650"/>
      <c r="I76" s="1650"/>
      <c r="J76" s="1650"/>
    </row>
    <row r="77" spans="1:13" ht="21" hidden="1" customHeight="1">
      <c r="A77" s="754"/>
      <c r="B77" s="1651" t="s">
        <v>800</v>
      </c>
      <c r="C77" s="1650"/>
      <c r="D77" s="1650"/>
      <c r="E77" s="1650"/>
      <c r="F77" s="1650"/>
      <c r="G77" s="1650"/>
      <c r="H77" s="1650"/>
      <c r="I77" s="1650"/>
      <c r="J77" s="1650"/>
      <c r="K77" s="1650"/>
    </row>
    <row r="78" spans="1:13" ht="35.25" hidden="1" customHeight="1">
      <c r="A78" s="754"/>
      <c r="B78" s="1615" t="s">
        <v>801</v>
      </c>
      <c r="C78" s="1616"/>
      <c r="D78" s="1616"/>
      <c r="E78" s="1616"/>
      <c r="F78" s="1616"/>
      <c r="G78" s="1616"/>
      <c r="H78" s="1616"/>
      <c r="I78" s="1616"/>
      <c r="J78" s="1649"/>
      <c r="K78" s="758"/>
      <c r="L78" s="1652" t="s">
        <v>802</v>
      </c>
    </row>
    <row r="79" spans="1:13" ht="15.95" hidden="1" customHeight="1">
      <c r="A79" s="754"/>
      <c r="B79" s="1653" t="s">
        <v>803</v>
      </c>
      <c r="C79" s="1654"/>
      <c r="D79" s="1654"/>
      <c r="E79" s="1654"/>
      <c r="F79" s="1654"/>
      <c r="G79" s="1654"/>
      <c r="H79" s="1654"/>
      <c r="I79" s="1654"/>
      <c r="J79" s="1654"/>
      <c r="K79" s="1655"/>
      <c r="L79" s="1652"/>
    </row>
    <row r="80" spans="1:13" ht="15.75" hidden="1" customHeight="1">
      <c r="A80" s="754"/>
      <c r="B80" s="1656" t="s">
        <v>804</v>
      </c>
      <c r="C80" s="1657"/>
      <c r="D80" s="1657"/>
      <c r="E80" s="1657"/>
      <c r="F80" s="1657"/>
      <c r="G80" s="1657"/>
      <c r="H80" s="1657"/>
      <c r="I80" s="1657"/>
      <c r="J80" s="1657"/>
      <c r="K80" s="1658"/>
      <c r="L80" s="1652"/>
    </row>
    <row r="81" spans="1:12" ht="15.95" hidden="1" customHeight="1">
      <c r="A81" s="754"/>
      <c r="B81" s="1656" t="s">
        <v>805</v>
      </c>
      <c r="C81" s="1657"/>
      <c r="D81" s="1657"/>
      <c r="E81" s="1657"/>
      <c r="F81" s="1657"/>
      <c r="G81" s="1657"/>
      <c r="H81" s="1657"/>
      <c r="I81" s="1657"/>
      <c r="J81" s="1657"/>
      <c r="K81" s="1658"/>
      <c r="L81" s="1652"/>
    </row>
    <row r="82" spans="1:12" ht="15.95" hidden="1" customHeight="1">
      <c r="A82" s="754"/>
      <c r="B82" s="1656" t="s">
        <v>806</v>
      </c>
      <c r="C82" s="1657"/>
      <c r="D82" s="1657"/>
      <c r="E82" s="1657"/>
      <c r="F82" s="1657"/>
      <c r="G82" s="1657"/>
      <c r="H82" s="1657"/>
      <c r="I82" s="1657"/>
      <c r="J82" s="1657"/>
      <c r="K82" s="1658"/>
      <c r="L82" s="1652"/>
    </row>
    <row r="83" spans="1:12" ht="73.5" hidden="1" customHeight="1">
      <c r="A83" s="754"/>
      <c r="B83" s="1656" t="s">
        <v>807</v>
      </c>
      <c r="C83" s="1657"/>
      <c r="D83" s="1657"/>
      <c r="E83" s="1657"/>
      <c r="F83" s="1657"/>
      <c r="G83" s="1657"/>
      <c r="H83" s="1657"/>
      <c r="I83" s="1657"/>
      <c r="J83" s="1657"/>
      <c r="K83" s="1658"/>
      <c r="L83" s="1652"/>
    </row>
    <row r="84" spans="1:12" ht="15.95" hidden="1" customHeight="1">
      <c r="A84" s="754"/>
      <c r="B84" s="1656" t="s">
        <v>808</v>
      </c>
      <c r="C84" s="1657"/>
      <c r="D84" s="1657"/>
      <c r="E84" s="1657"/>
      <c r="F84" s="1657"/>
      <c r="G84" s="1657"/>
      <c r="H84" s="1657"/>
      <c r="I84" s="1657"/>
      <c r="J84" s="1657"/>
      <c r="K84" s="1658"/>
      <c r="L84" s="1652"/>
    </row>
    <row r="85" spans="1:12" ht="176.25" hidden="1" customHeight="1">
      <c r="A85" s="754"/>
      <c r="B85" s="1656" t="s">
        <v>809</v>
      </c>
      <c r="C85" s="1657"/>
      <c r="D85" s="1657"/>
      <c r="E85" s="1657"/>
      <c r="F85" s="1657"/>
      <c r="G85" s="1657"/>
      <c r="H85" s="1657"/>
      <c r="I85" s="1657"/>
      <c r="J85" s="1657"/>
      <c r="K85" s="1658"/>
      <c r="L85" s="1652"/>
    </row>
    <row r="86" spans="1:12" ht="15.75" hidden="1" customHeight="1">
      <c r="A86" s="754"/>
      <c r="B86" s="1656" t="s">
        <v>810</v>
      </c>
      <c r="C86" s="1657"/>
      <c r="D86" s="1657"/>
      <c r="E86" s="1657"/>
      <c r="F86" s="1657"/>
      <c r="G86" s="1657"/>
      <c r="H86" s="1657"/>
      <c r="I86" s="1657"/>
      <c r="J86" s="1657"/>
      <c r="K86" s="1658"/>
      <c r="L86" s="1652"/>
    </row>
    <row r="87" spans="1:12" ht="15.95" hidden="1" customHeight="1">
      <c r="A87" s="754"/>
      <c r="B87" s="1660" t="s">
        <v>811</v>
      </c>
      <c r="C87" s="1661"/>
      <c r="D87" s="1661"/>
      <c r="E87" s="1661"/>
      <c r="F87" s="1661"/>
      <c r="G87" s="1661"/>
      <c r="H87" s="1661"/>
      <c r="I87" s="1661"/>
      <c r="J87" s="1661"/>
      <c r="K87" s="1662"/>
      <c r="L87" s="1652"/>
    </row>
    <row r="88" spans="1:12" ht="21" customHeight="1">
      <c r="A88" s="754"/>
      <c r="B88" s="1663" t="s">
        <v>812</v>
      </c>
      <c r="C88" s="1623"/>
      <c r="D88" s="1623"/>
      <c r="E88" s="1623"/>
      <c r="F88" s="1623"/>
      <c r="G88" s="1623"/>
      <c r="H88" s="1623"/>
      <c r="I88" s="1623"/>
      <c r="J88" s="1623"/>
      <c r="K88" s="1623"/>
    </row>
    <row r="89" spans="1:12" ht="57" customHeight="1">
      <c r="A89" s="754"/>
      <c r="B89" s="1609" t="s">
        <v>813</v>
      </c>
      <c r="C89" s="1610"/>
      <c r="D89" s="1610"/>
      <c r="E89" s="1610"/>
      <c r="F89" s="1610"/>
      <c r="G89" s="1610"/>
      <c r="H89" s="1610"/>
      <c r="I89" s="1610"/>
      <c r="J89" s="1611"/>
      <c r="K89" s="766"/>
      <c r="L89" s="785" t="s">
        <v>814</v>
      </c>
    </row>
    <row r="90" spans="1:12" ht="18" customHeight="1">
      <c r="A90" s="754"/>
      <c r="B90" s="1609" t="s">
        <v>815</v>
      </c>
      <c r="C90" s="1610"/>
      <c r="D90" s="1610"/>
      <c r="E90" s="1610"/>
      <c r="F90" s="1610"/>
      <c r="G90" s="1610"/>
      <c r="H90" s="1610"/>
      <c r="I90" s="1610"/>
      <c r="J90" s="1611"/>
      <c r="K90" s="1612"/>
    </row>
    <row r="91" spans="1:12" ht="21" customHeight="1">
      <c r="A91" s="754"/>
      <c r="B91" s="767"/>
      <c r="C91" s="1615" t="s">
        <v>816</v>
      </c>
      <c r="D91" s="1616"/>
      <c r="E91" s="1616"/>
      <c r="F91" s="1616"/>
      <c r="G91" s="1616"/>
      <c r="H91" s="1616"/>
      <c r="I91" s="786"/>
      <c r="J91" s="770"/>
      <c r="K91" s="1613"/>
      <c r="L91" s="1652" t="s">
        <v>817</v>
      </c>
    </row>
    <row r="92" spans="1:12" ht="21" customHeight="1">
      <c r="A92" s="754"/>
      <c r="B92" s="767"/>
      <c r="C92" s="768"/>
      <c r="D92" s="769"/>
      <c r="E92" s="769"/>
      <c r="F92" s="769"/>
      <c r="G92" s="1659" t="s">
        <v>818</v>
      </c>
      <c r="H92" s="1659"/>
      <c r="I92" s="787"/>
      <c r="J92" s="770"/>
      <c r="K92" s="1613"/>
      <c r="L92" s="1652"/>
    </row>
    <row r="93" spans="1:12" ht="6" customHeight="1">
      <c r="A93" s="754"/>
      <c r="B93" s="771"/>
      <c r="C93" s="1619"/>
      <c r="D93" s="1619"/>
      <c r="E93" s="1619"/>
      <c r="F93" s="1619"/>
      <c r="G93" s="1619"/>
      <c r="H93" s="1619"/>
      <c r="I93" s="1619"/>
      <c r="J93" s="1620"/>
      <c r="K93" s="1613"/>
      <c r="L93" s="1652"/>
    </row>
    <row r="94" spans="1:12" ht="16.5" customHeight="1">
      <c r="A94" s="754"/>
      <c r="B94" s="1633" t="s">
        <v>819</v>
      </c>
      <c r="C94" s="1633"/>
      <c r="D94" s="1633"/>
      <c r="E94" s="1633"/>
      <c r="F94" s="1633"/>
      <c r="G94" s="1633"/>
      <c r="H94" s="1633"/>
      <c r="I94" s="1633"/>
      <c r="J94" s="1633"/>
      <c r="K94" s="1612"/>
      <c r="L94" s="788"/>
    </row>
    <row r="95" spans="1:12" ht="23.25" customHeight="1">
      <c r="A95" s="754"/>
      <c r="B95" s="1664" t="s">
        <v>820</v>
      </c>
      <c r="C95" s="1634"/>
      <c r="D95" s="1634"/>
      <c r="E95" s="1634"/>
      <c r="F95" s="1634"/>
      <c r="G95" s="1634"/>
      <c r="H95" s="1634"/>
      <c r="I95" s="1634"/>
      <c r="J95" s="1635"/>
      <c r="K95" s="1614"/>
      <c r="L95" s="788"/>
    </row>
    <row r="96" spans="1:12" ht="16.5" customHeight="1">
      <c r="A96" s="754"/>
      <c r="B96" s="1633" t="s">
        <v>821</v>
      </c>
      <c r="C96" s="1633"/>
      <c r="D96" s="1633"/>
      <c r="E96" s="1633"/>
      <c r="F96" s="1633"/>
      <c r="G96" s="1633"/>
      <c r="H96" s="1633"/>
      <c r="I96" s="1633"/>
      <c r="J96" s="1633"/>
      <c r="K96" s="1612"/>
      <c r="L96" s="1665" t="s">
        <v>822</v>
      </c>
    </row>
    <row r="97" spans="1:12" ht="23.25" customHeight="1">
      <c r="A97" s="754"/>
      <c r="B97" s="1664" t="s">
        <v>823</v>
      </c>
      <c r="C97" s="1634"/>
      <c r="D97" s="1634"/>
      <c r="E97" s="1634"/>
      <c r="F97" s="1634"/>
      <c r="G97" s="1634"/>
      <c r="H97" s="1634"/>
      <c r="I97" s="1634"/>
      <c r="J97" s="1635"/>
      <c r="K97" s="1614"/>
      <c r="L97" s="1665"/>
    </row>
    <row r="98" spans="1:12" ht="16.5" customHeight="1">
      <c r="A98" s="754"/>
      <c r="B98" s="1633" t="s">
        <v>824</v>
      </c>
      <c r="C98" s="1633"/>
      <c r="D98" s="1633"/>
      <c r="E98" s="1633"/>
      <c r="F98" s="1633"/>
      <c r="G98" s="1633"/>
      <c r="H98" s="1633"/>
      <c r="I98" s="1633"/>
      <c r="J98" s="1633"/>
      <c r="K98" s="1612"/>
      <c r="L98" s="1665"/>
    </row>
    <row r="99" spans="1:12" ht="21" customHeight="1">
      <c r="A99" s="754"/>
      <c r="B99" s="1664" t="s">
        <v>823</v>
      </c>
      <c r="C99" s="1634"/>
      <c r="D99" s="1634"/>
      <c r="E99" s="1634"/>
      <c r="F99" s="1634"/>
      <c r="G99" s="1634"/>
      <c r="H99" s="1634"/>
      <c r="I99" s="1634"/>
      <c r="J99" s="1635"/>
      <c r="K99" s="1614"/>
      <c r="L99" s="1665"/>
    </row>
    <row r="100" spans="1:12" ht="11.25" customHeight="1">
      <c r="A100" s="754"/>
      <c r="B100" s="759"/>
      <c r="C100" s="759"/>
      <c r="D100" s="759"/>
      <c r="E100" s="759"/>
      <c r="F100" s="759"/>
      <c r="G100" s="759"/>
      <c r="H100" s="759"/>
      <c r="I100" s="759"/>
      <c r="J100" s="759"/>
      <c r="K100" s="754"/>
    </row>
    <row r="101" spans="1:12" s="754" customFormat="1">
      <c r="B101" s="1650" t="s">
        <v>825</v>
      </c>
      <c r="C101" s="1650"/>
      <c r="D101" s="1650"/>
      <c r="E101" s="1650"/>
      <c r="F101" s="1650"/>
      <c r="G101" s="1650"/>
      <c r="H101" s="1650"/>
      <c r="I101" s="1650"/>
    </row>
    <row r="102" spans="1:12" s="754" customFormat="1" ht="21" customHeight="1">
      <c r="A102" s="783"/>
      <c r="B102" s="1609" t="s">
        <v>826</v>
      </c>
      <c r="C102" s="1610"/>
      <c r="D102" s="1610"/>
      <c r="E102" s="1610"/>
      <c r="F102" s="1610"/>
      <c r="G102" s="1610"/>
      <c r="H102" s="1610"/>
      <c r="I102" s="1610"/>
      <c r="J102" s="1668"/>
      <c r="K102" s="1612"/>
    </row>
    <row r="103" spans="1:12" s="754" customFormat="1" ht="12.6" customHeight="1">
      <c r="A103" s="783"/>
      <c r="B103" s="1636" t="s">
        <v>827</v>
      </c>
      <c r="C103" s="1637"/>
      <c r="D103" s="1637"/>
      <c r="E103" s="1637"/>
      <c r="F103" s="1637"/>
      <c r="G103" s="1637"/>
      <c r="H103" s="1637"/>
      <c r="I103" s="1681"/>
      <c r="J103" s="1669"/>
      <c r="K103" s="1613"/>
    </row>
    <row r="104" spans="1:12" s="754" customFormat="1" ht="4.5" customHeight="1">
      <c r="A104" s="783"/>
      <c r="B104" s="776"/>
      <c r="C104" s="777"/>
      <c r="D104" s="777"/>
      <c r="E104" s="777"/>
      <c r="F104" s="777"/>
      <c r="G104" s="777"/>
      <c r="H104" s="777"/>
      <c r="I104" s="777"/>
      <c r="J104" s="1669"/>
      <c r="K104" s="1613"/>
    </row>
    <row r="105" spans="1:12" s="754" customFormat="1" ht="19.149999999999999" customHeight="1">
      <c r="A105" s="783"/>
      <c r="B105" s="779"/>
      <c r="C105" s="1615" t="s">
        <v>828</v>
      </c>
      <c r="D105" s="1649"/>
      <c r="E105" s="789" t="s">
        <v>829</v>
      </c>
      <c r="F105" s="790" t="s">
        <v>830</v>
      </c>
      <c r="G105" s="790" t="s">
        <v>831</v>
      </c>
      <c r="H105" s="791" t="s">
        <v>832</v>
      </c>
      <c r="I105" s="792" t="s">
        <v>833</v>
      </c>
      <c r="J105" s="1669"/>
      <c r="K105" s="1613"/>
    </row>
    <row r="106" spans="1:12" s="754" customFormat="1" ht="19.149999999999999" customHeight="1">
      <c r="A106" s="783"/>
      <c r="B106" s="779"/>
      <c r="C106" s="1615" t="s">
        <v>834</v>
      </c>
      <c r="D106" s="1649"/>
      <c r="E106" s="789" t="s">
        <v>835</v>
      </c>
      <c r="F106" s="790" t="s">
        <v>836</v>
      </c>
      <c r="G106" s="790" t="s">
        <v>832</v>
      </c>
      <c r="H106" s="1682" t="s">
        <v>837</v>
      </c>
      <c r="I106" s="1683"/>
      <c r="J106" s="1669"/>
      <c r="K106" s="1613"/>
    </row>
    <row r="107" spans="1:12" s="754" customFormat="1" ht="6" customHeight="1">
      <c r="A107" s="783"/>
      <c r="B107" s="774"/>
      <c r="C107" s="1684"/>
      <c r="D107" s="1684"/>
      <c r="E107" s="1684"/>
      <c r="F107" s="1684"/>
      <c r="G107" s="1684"/>
      <c r="H107" s="1684"/>
      <c r="I107" s="1684"/>
      <c r="J107" s="1670"/>
      <c r="K107" s="1614"/>
    </row>
    <row r="108" spans="1:12" s="794" customFormat="1" ht="21" customHeight="1">
      <c r="A108" s="793"/>
      <c r="B108" s="1666" t="s">
        <v>838</v>
      </c>
      <c r="C108" s="1667"/>
      <c r="D108" s="1667"/>
      <c r="E108" s="1667"/>
      <c r="F108" s="1667"/>
      <c r="G108" s="1667"/>
      <c r="H108" s="1667"/>
      <c r="I108" s="1667"/>
      <c r="J108" s="1668"/>
      <c r="K108" s="1671"/>
    </row>
    <row r="109" spans="1:12" s="794" customFormat="1" ht="12.6" customHeight="1">
      <c r="A109" s="793"/>
      <c r="B109" s="1674" t="s">
        <v>839</v>
      </c>
      <c r="C109" s="1675"/>
      <c r="D109" s="1675"/>
      <c r="E109" s="1675"/>
      <c r="F109" s="1675"/>
      <c r="G109" s="1675"/>
      <c r="H109" s="1675"/>
      <c r="I109" s="1676"/>
      <c r="J109" s="1669"/>
      <c r="K109" s="1672"/>
    </row>
    <row r="110" spans="1:12" s="794" customFormat="1" ht="4.5" customHeight="1">
      <c r="A110" s="793"/>
      <c r="B110" s="795"/>
      <c r="C110" s="796"/>
      <c r="D110" s="796"/>
      <c r="E110" s="796"/>
      <c r="F110" s="796"/>
      <c r="G110" s="796"/>
      <c r="H110" s="796"/>
      <c r="I110" s="796"/>
      <c r="J110" s="1669"/>
      <c r="K110" s="1672"/>
    </row>
    <row r="111" spans="1:12" s="794" customFormat="1" ht="19.149999999999999" customHeight="1">
      <c r="A111" s="793"/>
      <c r="B111" s="797"/>
      <c r="C111" s="1677" t="s">
        <v>840</v>
      </c>
      <c r="D111" s="1678"/>
      <c r="E111" s="1678"/>
      <c r="F111" s="1678"/>
      <c r="G111" s="1678"/>
      <c r="H111" s="1678"/>
      <c r="I111" s="1679"/>
      <c r="J111" s="1669"/>
      <c r="K111" s="1672"/>
    </row>
    <row r="112" spans="1:12" s="794" customFormat="1" ht="6" customHeight="1">
      <c r="A112" s="793"/>
      <c r="B112" s="798"/>
      <c r="C112" s="1680"/>
      <c r="D112" s="1680"/>
      <c r="E112" s="1680"/>
      <c r="F112" s="1680"/>
      <c r="G112" s="1680"/>
      <c r="H112" s="1680"/>
      <c r="I112" s="1680"/>
      <c r="J112" s="1670"/>
      <c r="K112" s="1673"/>
    </row>
    <row r="113" spans="1:12" s="754" customFormat="1" ht="11.25" customHeight="1">
      <c r="B113" s="759"/>
      <c r="C113" s="759"/>
      <c r="D113" s="759"/>
      <c r="E113" s="759"/>
      <c r="F113" s="759"/>
      <c r="G113" s="759"/>
      <c r="H113" s="759"/>
      <c r="I113" s="759"/>
    </row>
    <row r="114" spans="1:12" ht="6" customHeight="1">
      <c r="A114" s="754"/>
      <c r="B114" s="754"/>
      <c r="C114" s="754"/>
      <c r="D114" s="754"/>
      <c r="E114" s="754"/>
      <c r="F114" s="754"/>
      <c r="G114" s="754"/>
      <c r="H114" s="754"/>
      <c r="I114" s="754"/>
      <c r="J114" s="754"/>
      <c r="K114" s="754"/>
    </row>
    <row r="115" spans="1:12" ht="21" customHeight="1">
      <c r="A115" s="754"/>
      <c r="B115" s="1651" t="s">
        <v>841</v>
      </c>
      <c r="C115" s="1650"/>
      <c r="D115" s="1650"/>
      <c r="E115" s="1650"/>
      <c r="F115" s="1650"/>
      <c r="G115" s="1650"/>
      <c r="H115" s="1650"/>
      <c r="I115" s="1650"/>
      <c r="J115" s="1650"/>
      <c r="K115" s="1650"/>
    </row>
    <row r="116" spans="1:12" ht="27.75" customHeight="1">
      <c r="A116" s="754"/>
      <c r="B116" s="1615" t="s">
        <v>842</v>
      </c>
      <c r="C116" s="1616"/>
      <c r="D116" s="1616"/>
      <c r="E116" s="1616"/>
      <c r="F116" s="1616"/>
      <c r="G116" s="1616"/>
      <c r="H116" s="1616"/>
      <c r="I116" s="1616"/>
      <c r="J116" s="1649"/>
      <c r="K116" s="758"/>
    </row>
    <row r="117" spans="1:12" s="754" customFormat="1" ht="21" customHeight="1">
      <c r="B117" s="767"/>
      <c r="C117" s="1615" t="s">
        <v>843</v>
      </c>
      <c r="D117" s="1616"/>
      <c r="E117" s="1616"/>
      <c r="F117" s="1616"/>
      <c r="G117" s="1616"/>
      <c r="H117" s="1616"/>
      <c r="I117" s="1689"/>
      <c r="J117" s="1689"/>
      <c r="K117" s="1668"/>
      <c r="L117" s="799"/>
    </row>
    <row r="118" spans="1:12" ht="104.45" customHeight="1">
      <c r="A118" s="754"/>
      <c r="B118" s="767"/>
      <c r="C118" s="1617"/>
      <c r="D118" s="1618"/>
      <c r="E118" s="1618"/>
      <c r="F118" s="1618"/>
      <c r="G118" s="1618"/>
      <c r="H118" s="1618"/>
      <c r="I118" s="1618"/>
      <c r="J118" s="774"/>
      <c r="K118" s="800"/>
    </row>
    <row r="119" spans="1:12" ht="85.5" customHeight="1">
      <c r="A119" s="754"/>
      <c r="B119" s="1690" t="s">
        <v>844</v>
      </c>
      <c r="C119" s="1691"/>
      <c r="D119" s="1691"/>
      <c r="E119" s="1691"/>
      <c r="F119" s="1691"/>
      <c r="G119" s="1691"/>
      <c r="H119" s="1691"/>
      <c r="I119" s="1691"/>
      <c r="J119" s="1691"/>
      <c r="K119" s="1692"/>
      <c r="L119" s="1665" t="s">
        <v>845</v>
      </c>
    </row>
    <row r="120" spans="1:12" ht="237.75" customHeight="1">
      <c r="A120" s="754"/>
      <c r="B120" s="1685" t="s">
        <v>846</v>
      </c>
      <c r="C120" s="1686"/>
      <c r="D120" s="1686"/>
      <c r="E120" s="1686"/>
      <c r="F120" s="1686"/>
      <c r="G120" s="1686"/>
      <c r="H120" s="1686"/>
      <c r="I120" s="1686"/>
      <c r="J120" s="1686"/>
      <c r="K120" s="1687"/>
      <c r="L120" s="1665"/>
    </row>
    <row r="121" spans="1:12" ht="6.75" customHeight="1">
      <c r="A121" s="754"/>
      <c r="B121" s="754"/>
      <c r="C121" s="754"/>
      <c r="D121" s="754"/>
      <c r="E121" s="754"/>
      <c r="F121" s="754"/>
      <c r="G121" s="754"/>
      <c r="H121" s="754"/>
      <c r="I121" s="754"/>
      <c r="J121" s="754"/>
      <c r="K121" s="754"/>
    </row>
    <row r="122" spans="1:12" ht="21" customHeight="1">
      <c r="A122" s="754"/>
      <c r="B122" s="1651" t="s">
        <v>847</v>
      </c>
      <c r="C122" s="1650"/>
      <c r="D122" s="1650"/>
      <c r="E122" s="1650"/>
      <c r="F122" s="1650"/>
      <c r="G122" s="1650"/>
      <c r="H122" s="1650"/>
      <c r="I122" s="1650"/>
      <c r="J122" s="1650"/>
      <c r="K122" s="1650"/>
      <c r="L122" s="1688" t="s">
        <v>848</v>
      </c>
    </row>
    <row r="123" spans="1:12" ht="27.75" customHeight="1">
      <c r="A123" s="754"/>
      <c r="B123" s="1615" t="s">
        <v>849</v>
      </c>
      <c r="C123" s="1616"/>
      <c r="D123" s="1616"/>
      <c r="E123" s="1616"/>
      <c r="F123" s="1616"/>
      <c r="G123" s="1616"/>
      <c r="H123" s="1616"/>
      <c r="I123" s="1616"/>
      <c r="J123" s="1649"/>
      <c r="K123" s="758"/>
      <c r="L123" s="1688"/>
    </row>
    <row r="124" spans="1:12">
      <c r="L124" s="1688"/>
    </row>
    <row r="125" spans="1:12">
      <c r="L125" s="1688"/>
    </row>
    <row r="126" spans="1:12">
      <c r="L126" s="1688"/>
    </row>
  </sheetData>
  <mergeCells count="120">
    <mergeCell ref="L119:L120"/>
    <mergeCell ref="B120:K120"/>
    <mergeCell ref="B122:K122"/>
    <mergeCell ref="L122:L126"/>
    <mergeCell ref="B123:J123"/>
    <mergeCell ref="B115:K115"/>
    <mergeCell ref="B116:J116"/>
    <mergeCell ref="C117:H117"/>
    <mergeCell ref="I117:K117"/>
    <mergeCell ref="C118:I118"/>
    <mergeCell ref="B119:K11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B94:J94"/>
    <mergeCell ref="K94:K95"/>
    <mergeCell ref="B95:J95"/>
    <mergeCell ref="B96:J96"/>
    <mergeCell ref="K96:K97"/>
    <mergeCell ref="L96:L99"/>
    <mergeCell ref="B97:J97"/>
    <mergeCell ref="B98:J98"/>
    <mergeCell ref="K98:K99"/>
    <mergeCell ref="B99:J99"/>
    <mergeCell ref="B90:J90"/>
    <mergeCell ref="K90:K93"/>
    <mergeCell ref="C91:H91"/>
    <mergeCell ref="L91:L93"/>
    <mergeCell ref="G92:H92"/>
    <mergeCell ref="C93:J93"/>
    <mergeCell ref="B84:K84"/>
    <mergeCell ref="B85:K85"/>
    <mergeCell ref="B86:K86"/>
    <mergeCell ref="B87:K87"/>
    <mergeCell ref="B88:K88"/>
    <mergeCell ref="B89:J89"/>
    <mergeCell ref="B76:J76"/>
    <mergeCell ref="B77:K77"/>
    <mergeCell ref="B78:J78"/>
    <mergeCell ref="L78:L87"/>
    <mergeCell ref="B79:K79"/>
    <mergeCell ref="B80:K80"/>
    <mergeCell ref="B81:K81"/>
    <mergeCell ref="B82:K82"/>
    <mergeCell ref="B83:K83"/>
    <mergeCell ref="B70:J70"/>
    <mergeCell ref="C59:E59"/>
    <mergeCell ref="F59:I59"/>
    <mergeCell ref="C61:I61"/>
    <mergeCell ref="C62:E62"/>
    <mergeCell ref="F62:I62"/>
    <mergeCell ref="C63:E63"/>
    <mergeCell ref="F63:I63"/>
    <mergeCell ref="B74:J74"/>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39:J39"/>
    <mergeCell ref="B44:J44"/>
    <mergeCell ref="B45:J45"/>
    <mergeCell ref="B46:J46"/>
    <mergeCell ref="K46:K47"/>
    <mergeCell ref="C47:J47"/>
    <mergeCell ref="B35:J35"/>
    <mergeCell ref="B36:J36"/>
    <mergeCell ref="K36:K37"/>
    <mergeCell ref="C37:J37"/>
    <mergeCell ref="M37:T37"/>
    <mergeCell ref="B38:J38"/>
    <mergeCell ref="B27:J27"/>
    <mergeCell ref="B28:J28"/>
    <mergeCell ref="B29:J29"/>
    <mergeCell ref="B30:J30"/>
    <mergeCell ref="B31:J31"/>
    <mergeCell ref="K31:K34"/>
    <mergeCell ref="C32:I32"/>
    <mergeCell ref="C33:I33"/>
    <mergeCell ref="C34:J34"/>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s>
  <phoneticPr fontId="41"/>
  <dataValidations count="3">
    <dataValidation type="list" allowBlank="1" showInputMessage="1" showErrorMessage="1" sqref="K35:K36 K27:K31 K12 K38:K39 K15:K18 K21 K44:K46 K70 K50 K78 K123 K116 K89:K93 K74 K108 K102" xr:uid="{4D307F09-A886-4004-8A5C-2DD9BF6EAFB8}">
      <formula1>"はい,いいえ"</formula1>
    </dataValidation>
    <dataValidation type="list" allowBlank="1" showInputMessage="1" showErrorMessage="1" sqref="K94:K99" xr:uid="{180A35CE-2D92-4423-9755-4126200C0715}">
      <formula1>"はい,いいえ,なし"</formula1>
    </dataValidation>
    <dataValidation type="list" allowBlank="1" showInputMessage="1" showErrorMessage="1" sqref="I91" xr:uid="{FCF7AD73-C459-44C8-BFE5-4A1125A3086D}">
      <formula1>"契約書,その他"</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6</xdr:col>
                    <xdr:colOff>28575</xdr:colOff>
                    <xdr:row>103</xdr:row>
                    <xdr:rowOff>38100</xdr:rowOff>
                  </from>
                  <to>
                    <xdr:col>6</xdr:col>
                    <xdr:colOff>314325</xdr:colOff>
                    <xdr:row>104</xdr:row>
                    <xdr:rowOff>228600</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4</xdr:col>
                    <xdr:colOff>66675</xdr:colOff>
                    <xdr:row>104</xdr:row>
                    <xdr:rowOff>228600</xdr:rowOff>
                  </from>
                  <to>
                    <xdr:col>4</xdr:col>
                    <xdr:colOff>352425</xdr:colOff>
                    <xdr:row>106</xdr:row>
                    <xdr:rowOff>0</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5</xdr:col>
                    <xdr:colOff>19050</xdr:colOff>
                    <xdr:row>104</xdr:row>
                    <xdr:rowOff>219075</xdr:rowOff>
                  </from>
                  <to>
                    <xdr:col>5</xdr:col>
                    <xdr:colOff>304800</xdr:colOff>
                    <xdr:row>105</xdr:row>
                    <xdr:rowOff>219075</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6</xdr:col>
                    <xdr:colOff>28575</xdr:colOff>
                    <xdr:row>104</xdr:row>
                    <xdr:rowOff>219075</xdr:rowOff>
                  </from>
                  <to>
                    <xdr:col>6</xdr:col>
                    <xdr:colOff>314325</xdr:colOff>
                    <xdr:row>105</xdr:row>
                    <xdr:rowOff>219075</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2</xdr:col>
                    <xdr:colOff>66675</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3</xdr:col>
                    <xdr:colOff>219075</xdr:colOff>
                    <xdr:row>109</xdr:row>
                    <xdr:rowOff>57150</xdr:rowOff>
                  </from>
                  <to>
                    <xdr:col>3</xdr:col>
                    <xdr:colOff>904875</xdr:colOff>
                    <xdr:row>110</xdr:row>
                    <xdr:rowOff>219075</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60430" r:id="rId17" name="Check Box 14">
              <controlPr defaultSize="0" autoFill="0" autoLine="0" autoPict="0">
                <anchor moveWithCells="1">
                  <from>
                    <xdr:col>4</xdr:col>
                    <xdr:colOff>561975</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3"/>
  <sheetViews>
    <sheetView view="pageBreakPreview" zoomScale="90" zoomScaleNormal="100" zoomScaleSheetLayoutView="90" zoomScalePageLayoutView="70" workbookViewId="0">
      <selection activeCell="L8" sqref="K8:L12"/>
    </sheetView>
  </sheetViews>
  <sheetFormatPr defaultColWidth="9" defaultRowHeight="18.75"/>
  <cols>
    <col min="1" max="2" width="4.875" style="75" customWidth="1"/>
    <col min="3" max="3" width="4.25" style="75" customWidth="1"/>
    <col min="4" max="4" width="16.25" style="75" customWidth="1"/>
    <col min="5" max="5" width="7.5" style="75" customWidth="1"/>
    <col min="6" max="7" width="6.875" style="75" customWidth="1"/>
    <col min="8" max="8" width="1.75" style="75" customWidth="1"/>
    <col min="9" max="9" width="2.625" style="75" customWidth="1"/>
    <col min="10" max="10" width="4.375" style="75" customWidth="1"/>
    <col min="11" max="11" width="4.875" style="75" customWidth="1"/>
    <col min="12" max="12" width="8.625" style="75" customWidth="1"/>
    <col min="13" max="13" width="16.75" style="75" customWidth="1"/>
    <col min="14" max="14" width="19.5" style="75" customWidth="1"/>
    <col min="15" max="15" width="12.375" style="75" hidden="1" customWidth="1"/>
    <col min="16" max="16" width="102.125" style="75" hidden="1" customWidth="1"/>
    <col min="17" max="16384" width="9" style="75"/>
  </cols>
  <sheetData>
    <row r="1" spans="1:17" ht="25.5" customHeight="1">
      <c r="A1" s="830" t="s">
        <v>701</v>
      </c>
      <c r="B1" s="830"/>
      <c r="C1" s="830"/>
      <c r="D1" s="830"/>
      <c r="E1" s="830"/>
      <c r="F1" s="830"/>
      <c r="G1" s="830"/>
      <c r="H1" s="830"/>
      <c r="I1" s="830"/>
      <c r="J1" s="830"/>
      <c r="K1" s="830"/>
      <c r="L1" s="830"/>
      <c r="M1" s="830"/>
      <c r="N1" s="830"/>
      <c r="O1" s="74"/>
      <c r="P1" s="831"/>
      <c r="Q1" s="831"/>
    </row>
    <row r="2" spans="1:17" ht="19.5" customHeight="1">
      <c r="A2" s="832" t="s">
        <v>271</v>
      </c>
      <c r="B2" s="832"/>
      <c r="C2" s="833" t="e">
        <f>IF(#REF!=#REF!,#REF!,IF(#REF!=#REF!,#REF!,IF(#REF!=#REF!,#REF!,"")))</f>
        <v>#REF!</v>
      </c>
      <c r="D2" s="833"/>
      <c r="E2" s="833"/>
      <c r="F2" s="833"/>
      <c r="G2" s="833"/>
      <c r="H2" s="833"/>
      <c r="I2" s="833"/>
      <c r="J2" s="833"/>
      <c r="K2" s="833"/>
      <c r="L2" s="833"/>
      <c r="M2" s="833"/>
      <c r="N2" s="833"/>
      <c r="O2" s="76"/>
      <c r="P2" s="834"/>
      <c r="Q2" s="834"/>
    </row>
    <row r="3" spans="1:17" ht="19.5" customHeight="1">
      <c r="A3" s="832" t="s">
        <v>272</v>
      </c>
      <c r="B3" s="832"/>
      <c r="C3" s="833" t="e">
        <f>IF(#REF!=#REF!,#REF!,IF(#REF!=#REF!,#REF!,IF(#REF!=#REF!,#REF!,"")))</f>
        <v>#REF!</v>
      </c>
      <c r="D3" s="833"/>
      <c r="E3" s="833"/>
      <c r="F3" s="833"/>
      <c r="G3" s="833"/>
      <c r="H3" s="833"/>
      <c r="I3" s="833"/>
      <c r="J3" s="833"/>
      <c r="K3" s="833"/>
      <c r="L3" s="833"/>
      <c r="M3" s="833"/>
      <c r="N3" s="833"/>
      <c r="O3" s="76"/>
      <c r="P3" s="834"/>
      <c r="Q3" s="834"/>
    </row>
    <row r="4" spans="1:17" ht="7.5" customHeight="1">
      <c r="A4" s="77"/>
      <c r="B4" s="77"/>
      <c r="C4" s="77"/>
      <c r="D4" s="77"/>
      <c r="E4" s="77"/>
      <c r="F4" s="77"/>
      <c r="G4" s="77"/>
      <c r="H4" s="77"/>
      <c r="I4" s="77"/>
      <c r="J4" s="77"/>
      <c r="K4" s="77"/>
      <c r="L4" s="77"/>
      <c r="M4" s="77"/>
      <c r="N4" s="77"/>
      <c r="O4" s="77"/>
      <c r="P4" s="78"/>
    </row>
    <row r="5" spans="1:17" ht="21.75" customHeight="1">
      <c r="A5" s="79" t="s">
        <v>273</v>
      </c>
      <c r="B5" s="80"/>
      <c r="C5" s="80"/>
      <c r="D5" s="80"/>
      <c r="E5" s="80"/>
      <c r="F5" s="80"/>
      <c r="G5" s="80"/>
      <c r="H5" s="81"/>
      <c r="I5" s="82" t="s">
        <v>366</v>
      </c>
      <c r="J5" s="83"/>
      <c r="K5" s="83"/>
      <c r="L5" s="83"/>
      <c r="M5" s="83"/>
      <c r="N5" s="84"/>
      <c r="O5" s="85" t="s">
        <v>275</v>
      </c>
      <c r="P5" s="86" t="s">
        <v>276</v>
      </c>
    </row>
    <row r="6" spans="1:17" ht="18.75" customHeight="1">
      <c r="A6" s="87"/>
      <c r="B6" s="88" t="s">
        <v>277</v>
      </c>
      <c r="C6" s="88"/>
      <c r="D6" s="88"/>
      <c r="E6" s="88"/>
      <c r="F6" s="88"/>
      <c r="G6" s="88"/>
      <c r="H6" s="89"/>
      <c r="I6" s="90"/>
      <c r="J6" s="91" t="s">
        <v>278</v>
      </c>
      <c r="K6" s="91"/>
      <c r="L6" s="91"/>
      <c r="M6" s="91"/>
      <c r="N6" s="92"/>
      <c r="O6" s="75" t="s">
        <v>279</v>
      </c>
      <c r="P6" s="86" t="s">
        <v>280</v>
      </c>
    </row>
    <row r="7" spans="1:17" ht="18.75" customHeight="1">
      <c r="A7" s="90"/>
      <c r="B7" s="88" t="s">
        <v>281</v>
      </c>
      <c r="C7" s="91"/>
      <c r="D7" s="91"/>
      <c r="E7" s="91"/>
      <c r="F7" s="91"/>
      <c r="G7" s="91"/>
      <c r="H7" s="92"/>
      <c r="I7" s="90"/>
      <c r="J7" s="91"/>
      <c r="K7" s="91" t="s">
        <v>282</v>
      </c>
      <c r="L7" s="91"/>
      <c r="M7" s="91"/>
      <c r="N7" s="92"/>
      <c r="O7" s="75" t="s">
        <v>283</v>
      </c>
      <c r="P7" s="86" t="s">
        <v>284</v>
      </c>
    </row>
    <row r="8" spans="1:17" ht="18.75" customHeight="1">
      <c r="A8" s="90"/>
      <c r="B8" s="93" t="s">
        <v>285</v>
      </c>
      <c r="C8" s="94"/>
      <c r="D8" s="94"/>
      <c r="E8" s="94"/>
      <c r="F8" s="94"/>
      <c r="G8" s="94"/>
      <c r="H8" s="95"/>
      <c r="I8" s="96"/>
      <c r="J8" s="91"/>
      <c r="K8" s="93"/>
      <c r="L8" s="97" t="s">
        <v>706</v>
      </c>
      <c r="M8" s="97"/>
      <c r="N8" s="98"/>
      <c r="O8" s="75" t="s">
        <v>286</v>
      </c>
      <c r="P8" s="86" t="s">
        <v>287</v>
      </c>
    </row>
    <row r="9" spans="1:17" ht="18.75" customHeight="1">
      <c r="A9" s="90"/>
      <c r="B9" s="91"/>
      <c r="C9" s="107" t="s">
        <v>290</v>
      </c>
      <c r="D9" s="107"/>
      <c r="E9" s="94"/>
      <c r="F9" s="94"/>
      <c r="G9" s="94"/>
      <c r="H9" s="95"/>
      <c r="I9" s="96"/>
      <c r="J9" s="91"/>
      <c r="K9" s="93"/>
      <c r="L9" s="97" t="s">
        <v>707</v>
      </c>
      <c r="M9" s="97"/>
      <c r="N9" s="98"/>
      <c r="P9" s="86"/>
    </row>
    <row r="10" spans="1:17" ht="18.75" customHeight="1">
      <c r="A10" s="90"/>
      <c r="B10" s="91"/>
      <c r="C10" s="107" t="s">
        <v>294</v>
      </c>
      <c r="D10" s="107"/>
      <c r="E10" s="94"/>
      <c r="F10" s="94"/>
      <c r="G10" s="94"/>
      <c r="H10" s="95"/>
      <c r="I10" s="96"/>
      <c r="J10" s="91"/>
      <c r="K10" s="93"/>
      <c r="L10" s="97" t="s">
        <v>708</v>
      </c>
      <c r="M10" s="97"/>
      <c r="N10" s="98"/>
      <c r="P10" s="86"/>
    </row>
    <row r="11" spans="1:17" ht="18.75" customHeight="1">
      <c r="A11" s="90"/>
      <c r="B11" s="91"/>
      <c r="C11" s="107" t="s">
        <v>372</v>
      </c>
      <c r="D11" s="107"/>
      <c r="E11" s="94"/>
      <c r="F11" s="94"/>
      <c r="G11" s="94"/>
      <c r="H11" s="95"/>
      <c r="I11" s="96"/>
      <c r="J11" s="91"/>
      <c r="K11" s="93"/>
      <c r="L11" s="97" t="s">
        <v>709</v>
      </c>
      <c r="M11" s="97"/>
      <c r="N11" s="98"/>
      <c r="P11" s="86"/>
    </row>
    <row r="12" spans="1:17" ht="18.75" customHeight="1">
      <c r="A12" s="90"/>
      <c r="B12" s="91"/>
      <c r="C12" s="107" t="s">
        <v>372</v>
      </c>
      <c r="D12" s="107"/>
      <c r="E12" s="91"/>
      <c r="F12" s="107"/>
      <c r="G12" s="107"/>
      <c r="H12" s="101"/>
      <c r="I12" s="90"/>
      <c r="J12" s="91"/>
      <c r="K12" s="93"/>
      <c r="L12" s="742" t="s">
        <v>710</v>
      </c>
      <c r="M12" s="742"/>
      <c r="N12" s="743"/>
      <c r="O12" s="75" t="s">
        <v>288</v>
      </c>
      <c r="P12" s="86" t="s">
        <v>289</v>
      </c>
    </row>
    <row r="13" spans="1:17" ht="18.75" customHeight="1">
      <c r="A13" s="90"/>
      <c r="B13" s="91"/>
      <c r="C13" s="107" t="s">
        <v>300</v>
      </c>
      <c r="D13" s="107"/>
      <c r="E13" s="107"/>
      <c r="F13" s="107"/>
      <c r="G13" s="107"/>
      <c r="H13" s="101"/>
      <c r="I13" s="90"/>
      <c r="J13" s="91"/>
      <c r="K13" s="91" t="s">
        <v>291</v>
      </c>
      <c r="L13" s="91"/>
      <c r="M13" s="102"/>
      <c r="N13" s="103"/>
      <c r="O13" s="75" t="s">
        <v>292</v>
      </c>
      <c r="P13" s="86" t="s">
        <v>293</v>
      </c>
    </row>
    <row r="14" spans="1:17" ht="18.75" customHeight="1">
      <c r="A14" s="90"/>
      <c r="B14" s="91"/>
      <c r="C14" s="107" t="s">
        <v>303</v>
      </c>
      <c r="D14" s="107"/>
      <c r="E14" s="107"/>
      <c r="F14" s="107"/>
      <c r="G14" s="107"/>
      <c r="H14" s="101"/>
      <c r="I14" s="90"/>
      <c r="K14" s="91"/>
      <c r="L14" s="828" t="s">
        <v>702</v>
      </c>
      <c r="M14" s="828"/>
      <c r="N14" s="829"/>
      <c r="O14" s="75" t="s">
        <v>295</v>
      </c>
      <c r="P14" s="86" t="s">
        <v>296</v>
      </c>
    </row>
    <row r="15" spans="1:17" ht="18.75" customHeight="1">
      <c r="A15" s="90"/>
      <c r="B15" s="91"/>
      <c r="C15" s="107" t="s">
        <v>309</v>
      </c>
      <c r="D15" s="107"/>
      <c r="E15" s="107"/>
      <c r="F15" s="107"/>
      <c r="G15" s="107"/>
      <c r="H15" s="101"/>
      <c r="I15" s="90"/>
      <c r="K15" s="91"/>
      <c r="L15" s="828" t="s">
        <v>297</v>
      </c>
      <c r="M15" s="828"/>
      <c r="N15" s="829"/>
      <c r="O15" s="75" t="s">
        <v>298</v>
      </c>
      <c r="P15" s="86" t="s">
        <v>299</v>
      </c>
    </row>
    <row r="16" spans="1:17" ht="18.75" customHeight="1">
      <c r="A16" s="90"/>
      <c r="B16" s="91"/>
      <c r="C16" s="107" t="s">
        <v>312</v>
      </c>
      <c r="D16" s="107"/>
      <c r="E16" s="107"/>
      <c r="F16" s="107"/>
      <c r="G16" s="107"/>
      <c r="H16" s="101"/>
      <c r="I16" s="90"/>
      <c r="K16" s="91"/>
      <c r="L16" s="828" t="s">
        <v>301</v>
      </c>
      <c r="M16" s="828"/>
      <c r="N16" s="829"/>
      <c r="O16" s="91"/>
      <c r="P16" s="86" t="s">
        <v>302</v>
      </c>
    </row>
    <row r="17" spans="1:19" ht="18.75" customHeight="1">
      <c r="A17" s="90"/>
      <c r="B17" s="91"/>
      <c r="C17" s="107" t="s">
        <v>315</v>
      </c>
      <c r="D17" s="107"/>
      <c r="E17" s="107"/>
      <c r="F17" s="107"/>
      <c r="G17" s="107"/>
      <c r="H17" s="101"/>
      <c r="I17" s="90"/>
      <c r="K17" s="91"/>
      <c r="L17" s="828" t="s">
        <v>354</v>
      </c>
      <c r="M17" s="828"/>
      <c r="N17" s="829"/>
      <c r="O17" s="91"/>
      <c r="P17" s="86" t="s">
        <v>305</v>
      </c>
    </row>
    <row r="18" spans="1:19" ht="18.75" customHeight="1">
      <c r="A18" s="90"/>
      <c r="B18" s="91"/>
      <c r="C18" s="107" t="s">
        <v>564</v>
      </c>
      <c r="D18" s="107"/>
      <c r="E18" s="91"/>
      <c r="F18" s="107"/>
      <c r="G18" s="107"/>
      <c r="H18" s="101"/>
      <c r="I18" s="90"/>
      <c r="K18" s="91"/>
      <c r="L18" s="828" t="s">
        <v>355</v>
      </c>
      <c r="M18" s="828"/>
      <c r="N18" s="829"/>
      <c r="O18" s="91"/>
      <c r="P18" s="86" t="s">
        <v>308</v>
      </c>
    </row>
    <row r="19" spans="1:19" ht="18.75" customHeight="1">
      <c r="A19" s="90"/>
      <c r="B19" s="91"/>
      <c r="C19" s="107" t="s">
        <v>704</v>
      </c>
      <c r="D19" s="107"/>
      <c r="E19" s="107"/>
      <c r="F19" s="107"/>
      <c r="G19" s="107"/>
      <c r="H19" s="101"/>
      <c r="I19" s="90"/>
      <c r="J19" s="91"/>
      <c r="K19" s="91"/>
      <c r="L19" s="828" t="s">
        <v>310</v>
      </c>
      <c r="M19" s="828"/>
      <c r="N19" s="829"/>
      <c r="O19" s="104"/>
      <c r="P19" s="86" t="s">
        <v>311</v>
      </c>
      <c r="Q19" s="91"/>
      <c r="R19" s="91"/>
    </row>
    <row r="20" spans="1:19" ht="18.75" customHeight="1">
      <c r="A20" s="90"/>
      <c r="B20" s="91"/>
      <c r="C20" s="742" t="s">
        <v>712</v>
      </c>
      <c r="D20" s="107"/>
      <c r="E20" s="107"/>
      <c r="F20" s="107"/>
      <c r="G20" s="107"/>
      <c r="H20" s="101"/>
      <c r="I20" s="90"/>
      <c r="J20" s="91"/>
      <c r="K20" s="836" t="s">
        <v>313</v>
      </c>
      <c r="L20" s="836"/>
      <c r="M20" s="836"/>
      <c r="N20" s="837"/>
      <c r="O20" s="104"/>
      <c r="P20" s="86" t="s">
        <v>314</v>
      </c>
    </row>
    <row r="21" spans="1:19" ht="18.75" customHeight="1">
      <c r="A21" s="90"/>
      <c r="B21" s="91"/>
      <c r="C21" s="107" t="s">
        <v>318</v>
      </c>
      <c r="D21" s="107"/>
      <c r="E21" s="107"/>
      <c r="F21" s="91"/>
      <c r="G21" s="107"/>
      <c r="H21" s="101"/>
      <c r="I21" s="90"/>
      <c r="K21" s="836" t="s">
        <v>316</v>
      </c>
      <c r="L21" s="836"/>
      <c r="M21" s="836"/>
      <c r="N21" s="837"/>
      <c r="O21" s="105"/>
      <c r="P21" s="86" t="s">
        <v>317</v>
      </c>
    </row>
    <row r="22" spans="1:19" ht="18.75" customHeight="1">
      <c r="A22" s="90"/>
      <c r="B22" s="91"/>
      <c r="C22" s="107" t="s">
        <v>356</v>
      </c>
      <c r="D22" s="107"/>
      <c r="E22" s="107"/>
      <c r="F22" s="107"/>
      <c r="G22" s="91"/>
      <c r="H22" s="101"/>
      <c r="I22" s="90"/>
      <c r="J22" s="835" t="s">
        <v>319</v>
      </c>
      <c r="K22" s="835"/>
      <c r="L22" s="835"/>
      <c r="N22" s="106"/>
      <c r="O22" s="107"/>
      <c r="P22" s="86" t="s">
        <v>320</v>
      </c>
      <c r="Q22" s="105"/>
      <c r="R22" s="105"/>
      <c r="S22" s="105"/>
    </row>
    <row r="23" spans="1:19" ht="18.75" customHeight="1">
      <c r="A23" s="90"/>
      <c r="B23" s="91"/>
      <c r="C23" s="107" t="s">
        <v>324</v>
      </c>
      <c r="D23" s="107"/>
      <c r="E23" s="107"/>
      <c r="F23" s="107"/>
      <c r="G23" s="107"/>
      <c r="H23" s="108"/>
      <c r="I23" s="90"/>
      <c r="J23" s="835" t="s">
        <v>322</v>
      </c>
      <c r="K23" s="835"/>
      <c r="L23" s="835"/>
      <c r="M23" s="91"/>
      <c r="N23" s="92"/>
      <c r="O23" s="107"/>
      <c r="P23" s="86" t="s">
        <v>323</v>
      </c>
    </row>
    <row r="24" spans="1:19" ht="18.75" customHeight="1">
      <c r="A24" s="90"/>
      <c r="B24" s="91"/>
      <c r="C24" s="107" t="s">
        <v>357</v>
      </c>
      <c r="D24" s="107"/>
      <c r="E24" s="107"/>
      <c r="F24" s="107"/>
      <c r="G24" s="107"/>
      <c r="H24" s="108"/>
      <c r="I24" s="90"/>
      <c r="J24" s="91"/>
      <c r="K24" s="107" t="s">
        <v>325</v>
      </c>
      <c r="L24" s="104"/>
      <c r="M24" s="104"/>
      <c r="N24" s="95"/>
      <c r="O24" s="107"/>
      <c r="P24" s="86" t="s">
        <v>326</v>
      </c>
    </row>
    <row r="25" spans="1:19" ht="18.75" customHeight="1">
      <c r="A25" s="90"/>
      <c r="B25" s="91"/>
      <c r="C25" s="107" t="s">
        <v>711</v>
      </c>
      <c r="D25" s="107"/>
      <c r="E25" s="107"/>
      <c r="H25" s="108"/>
      <c r="I25" s="90"/>
      <c r="J25" s="91"/>
      <c r="K25" s="91"/>
      <c r="L25" s="838"/>
      <c r="M25" s="838"/>
      <c r="N25" s="109"/>
      <c r="O25" s="107"/>
      <c r="P25" s="86" t="s">
        <v>327</v>
      </c>
    </row>
    <row r="26" spans="1:19" ht="18.75" customHeight="1">
      <c r="A26" s="90"/>
      <c r="B26" s="91"/>
      <c r="C26" s="107" t="s">
        <v>705</v>
      </c>
      <c r="D26" s="107"/>
      <c r="E26" s="107"/>
      <c r="F26" s="107"/>
      <c r="G26" s="107"/>
      <c r="H26" s="108"/>
      <c r="I26" s="90"/>
      <c r="J26" s="91"/>
      <c r="K26" s="91"/>
      <c r="L26" s="838"/>
      <c r="M26" s="838"/>
      <c r="N26" s="92"/>
      <c r="O26" s="107"/>
      <c r="P26" s="86" t="s">
        <v>358</v>
      </c>
    </row>
    <row r="27" spans="1:19" ht="18.75" customHeight="1">
      <c r="A27" s="90"/>
      <c r="E27" s="107"/>
      <c r="F27" s="104"/>
      <c r="G27" s="104"/>
      <c r="H27" s="111"/>
      <c r="I27" s="90"/>
      <c r="J27" s="91"/>
      <c r="L27" s="838"/>
      <c r="M27" s="838"/>
      <c r="N27" s="106"/>
      <c r="O27" s="107"/>
      <c r="P27" s="86" t="s">
        <v>359</v>
      </c>
    </row>
    <row r="28" spans="1:19" ht="18.75" hidden="1" customHeight="1">
      <c r="A28" s="90"/>
      <c r="B28" s="91"/>
      <c r="C28" s="836"/>
      <c r="D28" s="836"/>
      <c r="E28" s="836"/>
      <c r="F28" s="110"/>
      <c r="G28" s="110"/>
      <c r="H28" s="111"/>
      <c r="I28" s="90"/>
      <c r="J28" s="91"/>
      <c r="L28" s="838"/>
      <c r="M28" s="838"/>
      <c r="N28" s="106"/>
      <c r="O28" s="104"/>
      <c r="P28" s="86" t="s">
        <v>331</v>
      </c>
    </row>
    <row r="29" spans="1:19" ht="12" customHeight="1">
      <c r="A29" s="112"/>
      <c r="B29" s="113"/>
      <c r="C29" s="857"/>
      <c r="D29" s="857"/>
      <c r="E29" s="857"/>
      <c r="F29" s="161"/>
      <c r="G29" s="161"/>
      <c r="H29" s="114"/>
      <c r="I29" s="112"/>
      <c r="J29" s="113"/>
      <c r="K29" s="115"/>
      <c r="L29" s="116"/>
      <c r="M29" s="116"/>
      <c r="N29" s="117"/>
      <c r="P29" s="86" t="s">
        <v>332</v>
      </c>
    </row>
    <row r="30" spans="1:19" ht="21.75" customHeight="1">
      <c r="A30" s="79" t="s">
        <v>367</v>
      </c>
      <c r="B30" s="118"/>
      <c r="C30" s="119"/>
      <c r="D30" s="119"/>
      <c r="E30" s="119"/>
      <c r="F30" s="119"/>
      <c r="G30" s="119"/>
      <c r="H30" s="119"/>
      <c r="I30" s="83"/>
      <c r="J30" s="852"/>
      <c r="K30" s="852"/>
      <c r="L30" s="852"/>
      <c r="M30" s="852"/>
      <c r="N30" s="120"/>
    </row>
    <row r="31" spans="1:19" ht="14.25" hidden="1" customHeight="1">
      <c r="A31" s="121"/>
      <c r="B31" s="853" t="s">
        <v>334</v>
      </c>
      <c r="C31" s="853"/>
      <c r="D31" s="853"/>
      <c r="E31" s="853"/>
      <c r="F31" s="853"/>
      <c r="G31" s="853"/>
      <c r="H31" s="853"/>
      <c r="I31" s="91"/>
      <c r="J31" s="91"/>
      <c r="K31" s="104"/>
      <c r="L31" s="104"/>
      <c r="M31" s="104"/>
      <c r="N31" s="95"/>
    </row>
    <row r="32" spans="1:19" ht="18.75" customHeight="1">
      <c r="A32" s="90"/>
      <c r="B32" s="91"/>
      <c r="C32" s="91"/>
      <c r="D32" s="122" t="s">
        <v>335</v>
      </c>
      <c r="E32" s="854"/>
      <c r="F32" s="855"/>
      <c r="G32" s="855"/>
      <c r="H32" s="855"/>
      <c r="I32" s="123" t="s">
        <v>336</v>
      </c>
      <c r="J32" s="854" t="s">
        <v>337</v>
      </c>
      <c r="K32" s="856"/>
      <c r="L32" s="854"/>
      <c r="M32" s="856"/>
      <c r="N32" s="106"/>
    </row>
    <row r="33" spans="1:18" ht="18.75" hidden="1" customHeight="1">
      <c r="A33" s="96"/>
      <c r="B33" s="91"/>
      <c r="C33" s="91"/>
      <c r="D33" s="122" t="s">
        <v>338</v>
      </c>
      <c r="E33" s="849" t="s">
        <v>339</v>
      </c>
      <c r="F33" s="850"/>
      <c r="G33" s="850"/>
      <c r="H33" s="850"/>
      <c r="I33" s="850"/>
      <c r="J33" s="850"/>
      <c r="K33" s="850"/>
      <c r="L33" s="850"/>
      <c r="M33" s="851"/>
      <c r="N33" s="106"/>
    </row>
    <row r="34" spans="1:18" ht="55.5" customHeight="1">
      <c r="A34" s="96"/>
      <c r="B34" s="91"/>
      <c r="C34" s="91"/>
      <c r="D34" s="124" t="s">
        <v>340</v>
      </c>
      <c r="E34" s="842"/>
      <c r="F34" s="843"/>
      <c r="G34" s="843"/>
      <c r="H34" s="843"/>
      <c r="I34" s="843"/>
      <c r="J34" s="843"/>
      <c r="K34" s="843"/>
      <c r="L34" s="843"/>
      <c r="M34" s="844"/>
      <c r="N34" s="106"/>
      <c r="P34" s="125"/>
    </row>
    <row r="35" spans="1:18" ht="21" hidden="1" customHeight="1">
      <c r="A35" s="90"/>
      <c r="B35" s="91" t="s">
        <v>341</v>
      </c>
      <c r="C35" s="91"/>
      <c r="D35" s="122" t="s">
        <v>335</v>
      </c>
      <c r="E35" s="854"/>
      <c r="F35" s="855"/>
      <c r="G35" s="855"/>
      <c r="H35" s="855"/>
      <c r="I35" s="123" t="s">
        <v>336</v>
      </c>
      <c r="J35" s="854" t="s">
        <v>337</v>
      </c>
      <c r="K35" s="856"/>
      <c r="L35" s="854"/>
      <c r="M35" s="856"/>
      <c r="N35" s="106"/>
      <c r="P35" s="126"/>
    </row>
    <row r="36" spans="1:18" ht="18.75" hidden="1" customHeight="1">
      <c r="A36" s="90"/>
      <c r="C36" s="91"/>
      <c r="D36" s="122" t="s">
        <v>338</v>
      </c>
      <c r="E36" s="849" t="s">
        <v>339</v>
      </c>
      <c r="F36" s="850"/>
      <c r="G36" s="850"/>
      <c r="H36" s="850"/>
      <c r="I36" s="850"/>
      <c r="J36" s="850"/>
      <c r="K36" s="850"/>
      <c r="L36" s="850"/>
      <c r="M36" s="851"/>
      <c r="N36" s="106"/>
      <c r="P36" s="126"/>
    </row>
    <row r="37" spans="1:18" ht="37.5" hidden="1" customHeight="1">
      <c r="A37" s="96"/>
      <c r="B37" s="91"/>
      <c r="C37" s="91"/>
      <c r="D37" s="124" t="s">
        <v>340</v>
      </c>
      <c r="E37" s="842"/>
      <c r="F37" s="843"/>
      <c r="G37" s="843"/>
      <c r="H37" s="843"/>
      <c r="I37" s="843"/>
      <c r="J37" s="843"/>
      <c r="K37" s="843"/>
      <c r="L37" s="843"/>
      <c r="M37" s="844"/>
      <c r="N37" s="106"/>
      <c r="P37" s="126"/>
    </row>
    <row r="38" spans="1:18" ht="9.75" customHeight="1">
      <c r="A38" s="90"/>
      <c r="B38" s="91"/>
      <c r="C38" s="91"/>
      <c r="D38" s="91"/>
      <c r="E38" s="91"/>
      <c r="F38" s="91"/>
      <c r="G38" s="91"/>
      <c r="H38" s="91"/>
      <c r="I38" s="91"/>
      <c r="J38" s="125"/>
      <c r="K38" s="126"/>
      <c r="L38" s="91"/>
      <c r="M38" s="91"/>
      <c r="N38" s="106"/>
      <c r="P38" s="128"/>
    </row>
    <row r="39" spans="1:18" ht="18.75" customHeight="1">
      <c r="A39" s="90"/>
      <c r="B39" s="91"/>
      <c r="C39" s="91" t="s">
        <v>342</v>
      </c>
      <c r="D39" s="127"/>
      <c r="E39" s="127"/>
      <c r="F39" s="127"/>
      <c r="G39" s="127"/>
      <c r="H39" s="127"/>
      <c r="I39" s="91"/>
      <c r="J39" s="125"/>
      <c r="K39" s="125"/>
      <c r="L39" s="91"/>
      <c r="M39" s="91"/>
      <c r="N39" s="106"/>
      <c r="O39" s="125"/>
    </row>
    <row r="40" spans="1:18" ht="18.75" customHeight="1">
      <c r="A40" s="90"/>
      <c r="B40" s="107"/>
      <c r="C40" s="91" t="s">
        <v>343</v>
      </c>
      <c r="D40" s="91"/>
      <c r="E40" s="91"/>
      <c r="F40" s="91"/>
      <c r="G40" s="91"/>
      <c r="H40" s="91"/>
      <c r="I40" s="91"/>
      <c r="J40" s="91"/>
      <c r="K40" s="127"/>
      <c r="L40" s="127"/>
      <c r="M40" s="127"/>
      <c r="N40" s="92"/>
      <c r="O40" s="125"/>
      <c r="Q40" s="91"/>
      <c r="R40" s="91"/>
    </row>
    <row r="41" spans="1:18" ht="18.75" customHeight="1">
      <c r="A41" s="90"/>
      <c r="B41" s="91"/>
      <c r="C41" s="91" t="s">
        <v>344</v>
      </c>
      <c r="D41" s="91"/>
      <c r="E41" s="91"/>
      <c r="F41" s="91"/>
      <c r="G41" s="91"/>
      <c r="I41" s="845" t="s">
        <v>345</v>
      </c>
      <c r="J41" s="845"/>
      <c r="K41" s="846"/>
      <c r="L41" s="846"/>
      <c r="M41" s="91"/>
      <c r="N41" s="92"/>
      <c r="O41" s="129"/>
    </row>
    <row r="42" spans="1:18" ht="18.75" customHeight="1">
      <c r="A42" s="90"/>
      <c r="B42" s="91"/>
      <c r="C42" s="91" t="s">
        <v>346</v>
      </c>
      <c r="H42" s="91"/>
      <c r="I42" s="91"/>
      <c r="J42" s="91"/>
      <c r="K42" s="91"/>
      <c r="L42" s="91"/>
      <c r="M42" s="110"/>
      <c r="N42" s="130"/>
      <c r="O42" s="125"/>
      <c r="P42" s="135"/>
    </row>
    <row r="43" spans="1:18" ht="18.75" customHeight="1">
      <c r="A43" s="90"/>
      <c r="C43" s="91" t="s">
        <v>347</v>
      </c>
      <c r="D43" s="91"/>
      <c r="H43" s="91"/>
      <c r="I43" s="131"/>
      <c r="J43" s="91"/>
      <c r="M43" s="91"/>
      <c r="N43" s="92"/>
      <c r="O43" s="128"/>
    </row>
    <row r="44" spans="1:18" ht="6.75" customHeight="1">
      <c r="A44" s="112"/>
      <c r="B44" s="113"/>
      <c r="C44" s="132"/>
      <c r="D44" s="132"/>
      <c r="E44" s="132"/>
      <c r="F44" s="132"/>
      <c r="G44" s="132"/>
      <c r="H44" s="132"/>
      <c r="I44" s="113"/>
      <c r="J44" s="113"/>
      <c r="K44" s="113"/>
      <c r="L44" s="133"/>
      <c r="M44" s="133"/>
      <c r="N44" s="134"/>
      <c r="O44" s="97"/>
    </row>
    <row r="45" spans="1:18" ht="21.75" customHeight="1">
      <c r="A45" s="82" t="s">
        <v>348</v>
      </c>
      <c r="B45" s="83"/>
      <c r="C45" s="136"/>
      <c r="D45" s="136"/>
      <c r="E45" s="136"/>
      <c r="F45" s="136"/>
      <c r="G45" s="136"/>
      <c r="H45" s="136"/>
      <c r="I45" s="83"/>
      <c r="J45" s="83"/>
      <c r="K45" s="83"/>
      <c r="L45" s="83"/>
      <c r="M45" s="83"/>
      <c r="N45" s="84"/>
      <c r="O45" s="97"/>
    </row>
    <row r="46" spans="1:18" ht="22.5" customHeight="1">
      <c r="A46" s="90"/>
      <c r="B46" s="91" t="s">
        <v>349</v>
      </c>
      <c r="C46" s="91"/>
      <c r="D46" s="91" t="s">
        <v>350</v>
      </c>
      <c r="E46" s="847"/>
      <c r="F46" s="847"/>
      <c r="G46" s="847"/>
      <c r="H46" s="847"/>
      <c r="I46" s="847"/>
      <c r="J46" s="847"/>
      <c r="K46" s="847"/>
      <c r="L46" s="847"/>
      <c r="M46" s="847"/>
      <c r="N46" s="848"/>
      <c r="O46" s="97"/>
    </row>
    <row r="47" spans="1:18" ht="22.5" customHeight="1">
      <c r="A47" s="90"/>
      <c r="B47" s="91"/>
      <c r="C47" s="107"/>
      <c r="D47" s="104" t="s">
        <v>351</v>
      </c>
      <c r="E47" s="847"/>
      <c r="F47" s="847"/>
      <c r="G47" s="847"/>
      <c r="H47" s="847"/>
      <c r="I47" s="847"/>
      <c r="J47" s="847"/>
      <c r="K47" s="847"/>
      <c r="L47" s="847"/>
      <c r="M47" s="847"/>
      <c r="N47" s="848"/>
      <c r="O47" s="135"/>
    </row>
    <row r="48" spans="1:18" ht="22.5" customHeight="1">
      <c r="A48" s="90"/>
      <c r="B48" s="91"/>
      <c r="C48" s="91"/>
      <c r="E48" s="847"/>
      <c r="F48" s="847"/>
      <c r="G48" s="847"/>
      <c r="H48" s="847"/>
      <c r="I48" s="847"/>
      <c r="J48" s="847"/>
      <c r="K48" s="847"/>
      <c r="L48" s="847"/>
      <c r="M48" s="847"/>
      <c r="N48" s="848"/>
      <c r="O48" s="97"/>
    </row>
    <row r="49" spans="1:15" ht="7.5" customHeight="1">
      <c r="A49" s="112"/>
      <c r="B49" s="113"/>
      <c r="C49" s="113"/>
      <c r="D49" s="113"/>
      <c r="E49" s="137"/>
      <c r="F49" s="137"/>
      <c r="G49" s="137"/>
      <c r="H49" s="137"/>
      <c r="I49" s="113"/>
      <c r="J49" s="113"/>
      <c r="K49" s="113"/>
      <c r="L49" s="113"/>
      <c r="M49" s="113"/>
      <c r="N49" s="138"/>
      <c r="O49" s="97"/>
    </row>
    <row r="50" spans="1:15" ht="6.75" customHeight="1">
      <c r="A50" s="139"/>
      <c r="B50" s="139"/>
      <c r="C50" s="140"/>
      <c r="D50" s="140"/>
      <c r="E50" s="140"/>
      <c r="F50" s="140"/>
      <c r="G50" s="140"/>
      <c r="H50" s="140"/>
      <c r="I50" s="139"/>
      <c r="J50" s="139"/>
      <c r="K50" s="139"/>
      <c r="L50" s="139"/>
      <c r="M50" s="139"/>
      <c r="N50" s="139"/>
      <c r="O50" s="97"/>
    </row>
    <row r="51" spans="1:15" ht="21.75" customHeight="1">
      <c r="A51" s="82" t="s">
        <v>352</v>
      </c>
      <c r="B51" s="83"/>
      <c r="C51" s="136"/>
      <c r="D51" s="136"/>
      <c r="E51" s="136"/>
      <c r="F51" s="136"/>
      <c r="G51" s="136"/>
      <c r="H51" s="136"/>
      <c r="I51" s="83"/>
      <c r="J51" s="83"/>
      <c r="K51" s="83"/>
      <c r="L51" s="83"/>
      <c r="M51" s="83"/>
      <c r="N51" s="84"/>
      <c r="O51" s="91"/>
    </row>
    <row r="52" spans="1:15" ht="61.5" customHeight="1">
      <c r="A52" s="839"/>
      <c r="B52" s="840"/>
      <c r="C52" s="840"/>
      <c r="D52" s="840"/>
      <c r="E52" s="840"/>
      <c r="F52" s="840"/>
      <c r="G52" s="840"/>
      <c r="H52" s="840"/>
      <c r="I52" s="840"/>
      <c r="J52" s="840"/>
      <c r="K52" s="840"/>
      <c r="L52" s="840"/>
      <c r="M52" s="840"/>
      <c r="N52" s="841"/>
      <c r="O52" s="141"/>
    </row>
    <row r="53" spans="1:15" ht="15.75" customHeight="1">
      <c r="A53" s="88"/>
      <c r="B53" s="88"/>
      <c r="C53" s="142"/>
      <c r="D53" s="142"/>
      <c r="E53" s="142"/>
      <c r="F53" s="142"/>
      <c r="G53" s="142"/>
      <c r="H53" s="142"/>
      <c r="I53" s="141"/>
      <c r="J53" s="141"/>
      <c r="K53" s="88"/>
      <c r="L53" s="141"/>
      <c r="M53" s="143" t="s">
        <v>353</v>
      </c>
      <c r="N53" s="289" t="e">
        <f>#REF!</f>
        <v>#REF!</v>
      </c>
    </row>
  </sheetData>
  <sheetProtection algorithmName="SHA-512" hashValue="lCE8nds19apKaaj4CCTZ0LCO8B+nVx0SqdUUYIJwOtwo+Au2kJ+lVIhEVibp/XbzMkr+Vox5RijtufcGifrIZw==" saltValue="0ppNg7IBf/gZudQvgM8sUw==" spinCount="100000" sheet="1" objects="1" scenarios="1"/>
  <mergeCells count="41">
    <mergeCell ref="E36:M36"/>
    <mergeCell ref="C29:E29"/>
    <mergeCell ref="J30:M30"/>
    <mergeCell ref="B31:H31"/>
    <mergeCell ref="E32:H32"/>
    <mergeCell ref="J32:K32"/>
    <mergeCell ref="L32:M32"/>
    <mergeCell ref="E33:M33"/>
    <mergeCell ref="E34:M34"/>
    <mergeCell ref="E35:H35"/>
    <mergeCell ref="J35:K35"/>
    <mergeCell ref="L35:M35"/>
    <mergeCell ref="A52:N52"/>
    <mergeCell ref="E37:M37"/>
    <mergeCell ref="I41:J41"/>
    <mergeCell ref="K41:L41"/>
    <mergeCell ref="E46:N46"/>
    <mergeCell ref="E47:N47"/>
    <mergeCell ref="E48:N48"/>
    <mergeCell ref="C28:E28"/>
    <mergeCell ref="L28:M28"/>
    <mergeCell ref="J23:L23"/>
    <mergeCell ref="L25:M25"/>
    <mergeCell ref="L26:M26"/>
    <mergeCell ref="L27:M27"/>
    <mergeCell ref="J22:L22"/>
    <mergeCell ref="L16:N16"/>
    <mergeCell ref="L17:N17"/>
    <mergeCell ref="L18:N18"/>
    <mergeCell ref="L19:N19"/>
    <mergeCell ref="K21:N21"/>
    <mergeCell ref="K20:N20"/>
    <mergeCell ref="L15:N15"/>
    <mergeCell ref="A1:N1"/>
    <mergeCell ref="P1:Q1"/>
    <mergeCell ref="A2:B2"/>
    <mergeCell ref="C2:N2"/>
    <mergeCell ref="P2:Q3"/>
    <mergeCell ref="A3:B3"/>
    <mergeCell ref="C3:N3"/>
    <mergeCell ref="L14:N14"/>
  </mergeCells>
  <phoneticPr fontId="41"/>
  <dataValidations count="2">
    <dataValidation type="list" allowBlank="1" showInputMessage="1" showErrorMessage="1" sqref="E46:N48" xr:uid="{00000000-0002-0000-0100-000001000000}">
      <formula1>不適合理由</formula1>
    </dataValidation>
    <dataValidation type="list" allowBlank="1" showInputMessage="1" showErrorMessage="1" sqref="L25:M28" xr:uid="{00000000-0002-0000-0100-000000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123825</xdr:colOff>
                    <xdr:row>45</xdr:row>
                    <xdr:rowOff>28575</xdr:rowOff>
                  </from>
                  <to>
                    <xdr:col>1</xdr:col>
                    <xdr:colOff>57150</xdr:colOff>
                    <xdr:row>45</xdr:row>
                    <xdr:rowOff>276225</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104775</xdr:colOff>
                    <xdr:row>45</xdr:row>
                    <xdr:rowOff>38100</xdr:rowOff>
                  </from>
                  <to>
                    <xdr:col>3</xdr:col>
                    <xdr:colOff>85725</xdr:colOff>
                    <xdr:row>46</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3022" r:id="rId11" name="Check Box 14">
              <controlPr defaultSize="0" autoFill="0" autoLine="0" autoPict="0">
                <anchor moveWithCells="1" sizeWithCells="1">
                  <from>
                    <xdr:col>2</xdr:col>
                    <xdr:colOff>9525</xdr:colOff>
                    <xdr:row>38</xdr:row>
                    <xdr:rowOff>209550</xdr:rowOff>
                  </from>
                  <to>
                    <xdr:col>2</xdr:col>
                    <xdr:colOff>314325</xdr:colOff>
                    <xdr:row>40</xdr:row>
                    <xdr:rowOff>19050</xdr:rowOff>
                  </to>
                </anchor>
              </controlPr>
            </control>
          </mc:Choice>
        </mc:AlternateContent>
        <mc:AlternateContent xmlns:mc="http://schemas.openxmlformats.org/markup-compatibility/2006">
          <mc:Choice Requires="x14">
            <control shapeId="43023" r:id="rId12" name="Check Box 15">
              <controlPr defaultSize="0" autoFill="0" autoLine="0" autoPict="0">
                <anchor moveWithCells="1" sizeWithCells="1">
                  <from>
                    <xdr:col>2</xdr:col>
                    <xdr:colOff>9525</xdr:colOff>
                    <xdr:row>41</xdr:row>
                    <xdr:rowOff>219075</xdr:rowOff>
                  </from>
                  <to>
                    <xdr:col>2</xdr:col>
                    <xdr:colOff>314325</xdr:colOff>
                    <xdr:row>43</xdr:row>
                    <xdr:rowOff>28575</xdr:rowOff>
                  </to>
                </anchor>
              </controlPr>
            </control>
          </mc:Choice>
        </mc:AlternateContent>
        <mc:AlternateContent xmlns:mc="http://schemas.openxmlformats.org/markup-compatibility/2006">
          <mc:Choice Requires="x14">
            <control shapeId="43024" r:id="rId13" name="Check Box 16">
              <controlPr defaultSize="0" autoFill="0" autoLine="0" autoPict="0">
                <anchor moveWithCells="1" sizeWithCells="1">
                  <from>
                    <xdr:col>2</xdr:col>
                    <xdr:colOff>295275</xdr:colOff>
                    <xdr:row>39</xdr:row>
                    <xdr:rowOff>219075</xdr:rowOff>
                  </from>
                  <to>
                    <xdr:col>3</xdr:col>
                    <xdr:colOff>276225</xdr:colOff>
                    <xdr:row>41</xdr:row>
                    <xdr:rowOff>28575</xdr:rowOff>
                  </to>
                </anchor>
              </controlPr>
            </control>
          </mc:Choice>
        </mc:AlternateContent>
        <mc:AlternateContent xmlns:mc="http://schemas.openxmlformats.org/markup-compatibility/2006">
          <mc:Choice Requires="x14">
            <control shapeId="43025" r:id="rId14" name="Check Box 17">
              <controlPr defaultSize="0" autoFill="0" autoLine="0" autoPict="0">
                <anchor moveWithCells="1" sizeWithCells="1">
                  <from>
                    <xdr:col>2</xdr:col>
                    <xdr:colOff>295275</xdr:colOff>
                    <xdr:row>40</xdr:row>
                    <xdr:rowOff>219075</xdr:rowOff>
                  </from>
                  <to>
                    <xdr:col>3</xdr:col>
                    <xdr:colOff>285750</xdr:colOff>
                    <xdr:row>42</xdr:row>
                    <xdr:rowOff>28575</xdr:rowOff>
                  </to>
                </anchor>
              </controlPr>
            </control>
          </mc:Choice>
        </mc:AlternateContent>
        <mc:AlternateContent xmlns:mc="http://schemas.openxmlformats.org/markup-compatibility/2006">
          <mc:Choice Requires="x14">
            <control shapeId="43027" r:id="rId15" name="Check Box 19">
              <controlPr defaultSize="0" autoFill="0" autoLine="0" autoPict="0">
                <anchor moveWithCells="1" siz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3028" r:id="rId16" name="Check Box 20">
              <controlPr defaultSize="0" autoFill="0" autoLine="0" autoPict="0">
                <anchor moveWithCells="1" siz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3029" r:id="rId17" name="Check Box 21">
              <controlPr defaultSize="0" autoFill="0" autoLine="0" autoPict="0">
                <anchor moveWithCells="1" siz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3030" r:id="rId18" name="Check Box 22">
              <controlPr defaultSize="0" autoFill="0" autoLine="0" autoPict="0">
                <anchor moveWithCells="1" siz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3031" r:id="rId19" name="Check Box 23">
              <controlPr defaultSize="0" autoFill="0" autoLine="0" autoPict="0">
                <anchor moveWithCells="1" siz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3032" r:id="rId20" name="Check Box 24">
              <controlPr defaultSize="0" autoFill="0" autoLine="0" autoPict="0">
                <anchor moveWithCells="1" siz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3036" r:id="rId21" name="Check Box 28">
              <controlPr defaultSize="0" autoFill="0" autoLine="0" autoPict="0" altText="">
                <anchor moveWithCells="1" siz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3037" r:id="rId22" name="Check Box 29">
              <controlPr defaultSize="0" autoFill="0" autoLine="0" autoPict="0" altText="">
                <anchor moveWithCells="1" siz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3038" r:id="rId23" name="Check Box 30">
              <controlPr defaultSize="0" autoFill="0" autoLine="0" autoPict="0">
                <anchor moveWithCells="1" siz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3040" r:id="rId24" name="Check Box 32">
              <controlPr defaultSize="0" autoFill="0" autoLine="0" autoPict="0">
                <anchor moveWithCells="1" siz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3041" r:id="rId25" name="Check Box 33">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3042"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4" r:id="rId27" name="Check Box 36">
              <controlPr defaultSize="0" autoFill="0" autoLine="0" autoPict="0">
                <anchor moveWithCells="1" siz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3045" r:id="rId28" name="Check Box 37">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3046" r:id="rId29" name="Check Box 38">
              <controlPr defaultSize="0" autoFill="0" autoLine="0" autoPict="0">
                <anchor moveWithCells="1" siz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3047" r:id="rId30" name="Check Box 39">
              <controlPr defaultSize="0" autoFill="0" autoLine="0" autoPict="0">
                <anchor moveWithCells="1" siz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3048" r:id="rId31" name="Check Box 40">
              <controlPr defaultSize="0" autoFill="0" autoLine="0" autoPict="0">
                <anchor moveWithCells="1" sizeWithCells="1">
                  <from>
                    <xdr:col>1</xdr:col>
                    <xdr:colOff>47625</xdr:colOff>
                    <xdr:row>24</xdr:row>
                    <xdr:rowOff>219075</xdr:rowOff>
                  </from>
                  <to>
                    <xdr:col>1</xdr:col>
                    <xdr:colOff>361950</xdr:colOff>
                    <xdr:row>26</xdr:row>
                    <xdr:rowOff>0</xdr:rowOff>
                  </to>
                </anchor>
              </controlPr>
            </control>
          </mc:Choice>
        </mc:AlternateContent>
        <mc:AlternateContent xmlns:mc="http://schemas.openxmlformats.org/markup-compatibility/2006">
          <mc:Choice Requires="x14">
            <control shapeId="43049" r:id="rId32" name="Check Box 41">
              <controlPr defaultSize="0" autoFill="0" autoLine="0" autoPict="0">
                <anchor moveWithCells="1" siz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3072" r:id="rId33" name="Check Box 64">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3073" r:id="rId34" name="Check Box 65">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74" r:id="rId35" name="Check Box 66">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3075" r:id="rId36" name="Check Box 67">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3076" r:id="rId37" name="Check Box 68">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mc:AlternateContent xmlns:mc="http://schemas.openxmlformats.org/markup-compatibility/2006">
          <mc:Choice Requires="x14">
            <control shapeId="43077" r:id="rId38" name="Check Box 69">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3078" r:id="rId39" name="Check Box 70">
              <controlPr defaultSize="0" autoFill="0" autoLine="0" autoPict="0">
                <anchor moveWithCells="1">
                  <from>
                    <xdr:col>1</xdr:col>
                    <xdr:colOff>47625</xdr:colOff>
                    <xdr:row>18</xdr:row>
                    <xdr:rowOff>219075</xdr:rowOff>
                  </from>
                  <to>
                    <xdr:col>1</xdr:col>
                    <xdr:colOff>361950</xdr:colOff>
                    <xdr:row>20</xdr:row>
                    <xdr:rowOff>19050</xdr:rowOff>
                  </to>
                </anchor>
              </controlPr>
            </control>
          </mc:Choice>
        </mc:AlternateContent>
        <mc:AlternateContent xmlns:mc="http://schemas.openxmlformats.org/markup-compatibility/2006">
          <mc:Choice Requires="x14">
            <control shapeId="43079" r:id="rId40" name="Check Box 71">
              <controlPr defaultSize="0" autoFill="0" autoLine="0" autoPict="0">
                <anchor moveWithCells="1">
                  <from>
                    <xdr:col>1</xdr:col>
                    <xdr:colOff>152400</xdr:colOff>
                    <xdr:row>17</xdr:row>
                    <xdr:rowOff>209550</xdr:rowOff>
                  </from>
                  <to>
                    <xdr:col>2</xdr:col>
                    <xdr:colOff>85725</xdr:colOff>
                    <xdr:row>19</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51"/>
  <sheetViews>
    <sheetView view="pageBreakPreview" zoomScale="93" zoomScaleNormal="100" zoomScaleSheetLayoutView="93" zoomScalePageLayoutView="70" workbookViewId="0">
      <selection activeCell="R8" sqref="R8"/>
    </sheetView>
  </sheetViews>
  <sheetFormatPr defaultColWidth="9" defaultRowHeight="18.75"/>
  <cols>
    <col min="1" max="2" width="4.875" style="75" customWidth="1"/>
    <col min="3" max="3" width="4.25" style="75" customWidth="1"/>
    <col min="4" max="4" width="16.25" style="75" customWidth="1"/>
    <col min="5" max="5" width="7.5" style="75" customWidth="1"/>
    <col min="6" max="7" width="6.875" style="75" customWidth="1"/>
    <col min="8" max="8" width="1.75" style="75" customWidth="1"/>
    <col min="9" max="9" width="2.625" style="75" customWidth="1"/>
    <col min="10" max="10" width="4.375" style="75" customWidth="1"/>
    <col min="11" max="11" width="4.875" style="75" customWidth="1"/>
    <col min="12" max="12" width="8.625" style="75" customWidth="1"/>
    <col min="13" max="13" width="16.75" style="75" customWidth="1"/>
    <col min="14" max="14" width="19.5" style="75" customWidth="1"/>
    <col min="15" max="15" width="12.375" style="75" hidden="1" customWidth="1"/>
    <col min="16" max="16" width="102.125" style="75" hidden="1" customWidth="1"/>
    <col min="17" max="16384" width="9" style="75"/>
  </cols>
  <sheetData>
    <row r="1" spans="1:17" ht="25.5" customHeight="1">
      <c r="A1" s="830" t="s">
        <v>701</v>
      </c>
      <c r="B1" s="830"/>
      <c r="C1" s="830"/>
      <c r="D1" s="830"/>
      <c r="E1" s="830"/>
      <c r="F1" s="830"/>
      <c r="G1" s="830"/>
      <c r="H1" s="830"/>
      <c r="I1" s="830"/>
      <c r="J1" s="830"/>
      <c r="K1" s="830"/>
      <c r="L1" s="830"/>
      <c r="M1" s="830"/>
      <c r="N1" s="830"/>
      <c r="O1" s="74"/>
      <c r="P1" s="831"/>
      <c r="Q1" s="831"/>
    </row>
    <row r="2" spans="1:17" ht="19.5" customHeight="1">
      <c r="A2" s="832" t="s">
        <v>271</v>
      </c>
      <c r="B2" s="832"/>
      <c r="C2" s="833" t="e">
        <f>IF(#REF!=#REF!,#REF!,IF(#REF!=#REF!,#REF!,IF(#REF!=#REF!,#REF!,"")))</f>
        <v>#REF!</v>
      </c>
      <c r="D2" s="833"/>
      <c r="E2" s="833"/>
      <c r="F2" s="833"/>
      <c r="G2" s="833"/>
      <c r="H2" s="833"/>
      <c r="I2" s="833"/>
      <c r="J2" s="833"/>
      <c r="K2" s="833"/>
      <c r="L2" s="833"/>
      <c r="M2" s="833"/>
      <c r="N2" s="833"/>
      <c r="O2" s="76"/>
      <c r="P2" s="834"/>
      <c r="Q2" s="834"/>
    </row>
    <row r="3" spans="1:17" ht="19.5" customHeight="1">
      <c r="A3" s="832" t="s">
        <v>272</v>
      </c>
      <c r="B3" s="832"/>
      <c r="C3" s="833" t="e">
        <f>IF(#REF!=#REF!,#REF!,IF(#REF!=#REF!,#REF!,IF(#REF!=#REF!,#REF!,"")))</f>
        <v>#REF!</v>
      </c>
      <c r="D3" s="833"/>
      <c r="E3" s="833"/>
      <c r="F3" s="833"/>
      <c r="G3" s="833"/>
      <c r="H3" s="833"/>
      <c r="I3" s="833"/>
      <c r="J3" s="833"/>
      <c r="K3" s="833"/>
      <c r="L3" s="833"/>
      <c r="M3" s="833"/>
      <c r="N3" s="833"/>
      <c r="O3" s="76"/>
      <c r="P3" s="834"/>
      <c r="Q3" s="834"/>
    </row>
    <row r="4" spans="1:17" ht="7.5" customHeight="1">
      <c r="A4" s="77"/>
      <c r="B4" s="77"/>
      <c r="C4" s="77"/>
      <c r="D4" s="77"/>
      <c r="E4" s="77"/>
      <c r="F4" s="77"/>
      <c r="G4" s="77"/>
      <c r="H4" s="77"/>
      <c r="I4" s="77"/>
      <c r="J4" s="77"/>
      <c r="K4" s="77"/>
      <c r="L4" s="77"/>
      <c r="M4" s="77"/>
      <c r="N4" s="77"/>
      <c r="O4" s="77"/>
      <c r="P4" s="78"/>
    </row>
    <row r="5" spans="1:17" ht="21.75" customHeight="1">
      <c r="A5" s="79" t="s">
        <v>273</v>
      </c>
      <c r="B5" s="80"/>
      <c r="C5" s="80"/>
      <c r="D5" s="80"/>
      <c r="E5" s="80"/>
      <c r="F5" s="80"/>
      <c r="G5" s="80"/>
      <c r="H5" s="81"/>
      <c r="I5" s="82" t="s">
        <v>366</v>
      </c>
      <c r="J5" s="83"/>
      <c r="K5" s="83"/>
      <c r="L5" s="83"/>
      <c r="M5" s="83"/>
      <c r="N5" s="84"/>
      <c r="O5" s="85" t="s">
        <v>275</v>
      </c>
      <c r="P5" s="86" t="s">
        <v>276</v>
      </c>
    </row>
    <row r="6" spans="1:17" ht="18.75" customHeight="1">
      <c r="A6" s="87"/>
      <c r="B6" s="88" t="s">
        <v>277</v>
      </c>
      <c r="C6" s="88"/>
      <c r="D6" s="88"/>
      <c r="E6" s="88"/>
      <c r="F6" s="88"/>
      <c r="G6" s="88"/>
      <c r="H6" s="89"/>
      <c r="I6" s="90"/>
      <c r="J6" s="91" t="s">
        <v>278</v>
      </c>
      <c r="K6" s="91"/>
      <c r="L6" s="91"/>
      <c r="M6" s="91"/>
      <c r="N6" s="92"/>
      <c r="O6" s="75" t="s">
        <v>279</v>
      </c>
      <c r="P6" s="86" t="s">
        <v>280</v>
      </c>
    </row>
    <row r="7" spans="1:17" ht="18.75" customHeight="1">
      <c r="A7" s="90"/>
      <c r="B7" s="88" t="s">
        <v>281</v>
      </c>
      <c r="C7" s="91"/>
      <c r="D7" s="91"/>
      <c r="E7" s="91"/>
      <c r="F7" s="91"/>
      <c r="G7" s="91"/>
      <c r="H7" s="92"/>
      <c r="I7" s="90"/>
      <c r="J7" s="91"/>
      <c r="K7" s="91" t="s">
        <v>282</v>
      </c>
      <c r="L7" s="91"/>
      <c r="M7" s="91"/>
      <c r="N7" s="92"/>
      <c r="O7" s="75" t="s">
        <v>283</v>
      </c>
      <c r="P7" s="86" t="s">
        <v>284</v>
      </c>
    </row>
    <row r="8" spans="1:17" ht="18.75" customHeight="1">
      <c r="A8" s="90"/>
      <c r="B8" s="93" t="s">
        <v>285</v>
      </c>
      <c r="C8" s="94"/>
      <c r="D8" s="94"/>
      <c r="E8" s="94"/>
      <c r="F8" s="94"/>
      <c r="G8" s="94"/>
      <c r="H8" s="95"/>
      <c r="I8" s="96"/>
      <c r="J8" s="91"/>
      <c r="K8" s="93"/>
      <c r="L8" s="97" t="s">
        <v>706</v>
      </c>
      <c r="M8" s="97"/>
      <c r="N8" s="98"/>
      <c r="O8" s="75" t="s">
        <v>286</v>
      </c>
      <c r="P8" s="86" t="s">
        <v>287</v>
      </c>
    </row>
    <row r="9" spans="1:17" ht="18.75" customHeight="1">
      <c r="A9" s="90"/>
      <c r="B9" s="93"/>
      <c r="C9" s="107" t="s">
        <v>290</v>
      </c>
      <c r="D9" s="107"/>
      <c r="E9" s="91"/>
      <c r="F9" s="94"/>
      <c r="G9" s="94"/>
      <c r="H9" s="95"/>
      <c r="I9" s="96"/>
      <c r="J9" s="91"/>
      <c r="K9" s="93"/>
      <c r="L9" s="97" t="s">
        <v>707</v>
      </c>
      <c r="M9" s="97"/>
      <c r="N9" s="98"/>
      <c r="P9" s="86"/>
    </row>
    <row r="10" spans="1:17" ht="18.75" customHeight="1">
      <c r="A10" s="90"/>
      <c r="B10" s="91"/>
      <c r="C10" s="107" t="s">
        <v>294</v>
      </c>
      <c r="D10" s="107"/>
      <c r="E10" s="107"/>
      <c r="F10" s="107"/>
      <c r="G10" s="107"/>
      <c r="H10" s="95"/>
      <c r="I10" s="96"/>
      <c r="J10" s="91"/>
      <c r="K10" s="93"/>
      <c r="L10" s="97" t="s">
        <v>708</v>
      </c>
      <c r="M10" s="97"/>
      <c r="N10" s="98"/>
      <c r="P10" s="86"/>
    </row>
    <row r="11" spans="1:17" ht="18.75" customHeight="1">
      <c r="A11" s="90"/>
      <c r="B11" s="91"/>
      <c r="C11" s="107" t="s">
        <v>372</v>
      </c>
      <c r="D11" s="107"/>
      <c r="E11" s="107"/>
      <c r="F11" s="107"/>
      <c r="G11" s="107"/>
      <c r="H11" s="95"/>
      <c r="I11" s="96"/>
      <c r="J11" s="91"/>
      <c r="K11" s="93"/>
      <c r="L11" s="97" t="s">
        <v>709</v>
      </c>
      <c r="M11" s="97"/>
      <c r="N11" s="98"/>
      <c r="P11" s="86"/>
    </row>
    <row r="12" spans="1:17" ht="18.75" customHeight="1">
      <c r="A12" s="90"/>
      <c r="B12" s="91"/>
      <c r="C12" s="107" t="s">
        <v>375</v>
      </c>
      <c r="D12" s="107"/>
      <c r="E12" s="107"/>
      <c r="F12" s="107"/>
      <c r="G12" s="107"/>
      <c r="H12" s="101"/>
      <c r="I12" s="90"/>
      <c r="J12" s="91"/>
      <c r="K12" s="93"/>
      <c r="L12" s="742" t="s">
        <v>710</v>
      </c>
      <c r="M12" s="135"/>
      <c r="N12" s="738"/>
      <c r="O12" s="75" t="s">
        <v>288</v>
      </c>
      <c r="P12" s="86" t="s">
        <v>360</v>
      </c>
    </row>
    <row r="13" spans="1:17" ht="18.75" customHeight="1">
      <c r="A13" s="90"/>
      <c r="B13" s="91"/>
      <c r="C13" s="107" t="s">
        <v>374</v>
      </c>
      <c r="D13" s="107"/>
      <c r="E13" s="107"/>
      <c r="F13" s="107"/>
      <c r="G13" s="107"/>
      <c r="H13" s="101"/>
      <c r="I13" s="90"/>
      <c r="J13" s="91"/>
      <c r="K13" s="91" t="s">
        <v>291</v>
      </c>
      <c r="L13" s="91"/>
      <c r="M13" s="102"/>
      <c r="N13" s="103"/>
      <c r="O13" s="75" t="s">
        <v>292</v>
      </c>
      <c r="P13" s="86" t="s">
        <v>293</v>
      </c>
    </row>
    <row r="14" spans="1:17" ht="18.75" customHeight="1">
      <c r="A14" s="90"/>
      <c r="B14" s="91"/>
      <c r="C14" s="107" t="s">
        <v>373</v>
      </c>
      <c r="D14" s="107"/>
      <c r="E14" s="107"/>
      <c r="F14" s="107"/>
      <c r="G14" s="107"/>
      <c r="H14" s="101"/>
      <c r="I14" s="90"/>
      <c r="K14" s="91"/>
      <c r="L14" s="828" t="s">
        <v>702</v>
      </c>
      <c r="M14" s="828"/>
      <c r="N14" s="829"/>
      <c r="O14" s="75" t="s">
        <v>295</v>
      </c>
      <c r="P14" s="86" t="s">
        <v>296</v>
      </c>
    </row>
    <row r="15" spans="1:17" ht="18.75" customHeight="1">
      <c r="A15" s="90"/>
      <c r="B15" s="91"/>
      <c r="C15" s="107" t="s">
        <v>422</v>
      </c>
      <c r="D15" s="107"/>
      <c r="E15" s="107"/>
      <c r="F15" s="107"/>
      <c r="G15" s="107"/>
      <c r="H15" s="101"/>
      <c r="I15" s="90"/>
      <c r="K15" s="91"/>
      <c r="L15" s="828" t="s">
        <v>297</v>
      </c>
      <c r="M15" s="828"/>
      <c r="N15" s="829"/>
      <c r="O15" s="75" t="s">
        <v>298</v>
      </c>
      <c r="P15" s="86" t="s">
        <v>299</v>
      </c>
    </row>
    <row r="16" spans="1:17" ht="18.75" customHeight="1">
      <c r="A16" s="90"/>
      <c r="B16" s="91"/>
      <c r="C16" s="107" t="s">
        <v>423</v>
      </c>
      <c r="D16" s="107"/>
      <c r="E16" s="107"/>
      <c r="F16" s="107"/>
      <c r="G16" s="107"/>
      <c r="H16" s="101"/>
      <c r="I16" s="90"/>
      <c r="K16" s="91"/>
      <c r="L16" s="828" t="s">
        <v>301</v>
      </c>
      <c r="M16" s="828"/>
      <c r="N16" s="829"/>
      <c r="O16" s="91"/>
      <c r="P16" s="86" t="s">
        <v>302</v>
      </c>
    </row>
    <row r="17" spans="1:19" ht="18.75" customHeight="1">
      <c r="A17" s="90"/>
      <c r="B17" s="91"/>
      <c r="C17" s="107" t="s">
        <v>315</v>
      </c>
      <c r="D17" s="107"/>
      <c r="E17" s="107"/>
      <c r="F17" s="107"/>
      <c r="G17" s="107"/>
      <c r="H17" s="101"/>
      <c r="I17" s="90"/>
      <c r="K17" s="91"/>
      <c r="L17" s="828" t="s">
        <v>361</v>
      </c>
      <c r="M17" s="828"/>
      <c r="N17" s="829"/>
      <c r="O17" s="91"/>
      <c r="P17" s="86" t="s">
        <v>305</v>
      </c>
    </row>
    <row r="18" spans="1:19" ht="18.75" customHeight="1">
      <c r="A18" s="90"/>
      <c r="B18" s="91"/>
      <c r="C18" s="107" t="s">
        <v>362</v>
      </c>
      <c r="D18" s="107"/>
      <c r="E18" s="107"/>
      <c r="F18" s="107"/>
      <c r="G18" s="107"/>
      <c r="H18" s="101"/>
      <c r="I18" s="90"/>
      <c r="K18" s="91"/>
      <c r="L18" s="828" t="s">
        <v>703</v>
      </c>
      <c r="M18" s="828"/>
      <c r="N18" s="829"/>
      <c r="O18" s="91"/>
      <c r="P18" s="86" t="s">
        <v>308</v>
      </c>
    </row>
    <row r="19" spans="1:19" ht="18.75" customHeight="1">
      <c r="A19" s="90"/>
      <c r="B19" s="91"/>
      <c r="C19" s="107" t="s">
        <v>564</v>
      </c>
      <c r="D19" s="107"/>
      <c r="E19" s="107"/>
      <c r="F19" s="107"/>
      <c r="G19" s="107"/>
      <c r="H19" s="101"/>
      <c r="I19" s="90"/>
      <c r="J19" s="91"/>
      <c r="K19" s="91"/>
      <c r="L19" s="828" t="s">
        <v>310</v>
      </c>
      <c r="M19" s="828"/>
      <c r="N19" s="829"/>
      <c r="O19" s="104"/>
      <c r="P19" s="86" t="s">
        <v>311</v>
      </c>
      <c r="Q19" s="91"/>
      <c r="R19" s="91"/>
    </row>
    <row r="20" spans="1:19" ht="18.75" customHeight="1">
      <c r="A20" s="90"/>
      <c r="B20" s="91"/>
      <c r="C20" s="107" t="s">
        <v>704</v>
      </c>
      <c r="D20" s="107"/>
      <c r="E20" s="107"/>
      <c r="F20" s="107"/>
      <c r="G20" s="107"/>
      <c r="H20" s="101"/>
      <c r="I20" s="90"/>
      <c r="J20" s="91"/>
      <c r="K20" s="836" t="s">
        <v>313</v>
      </c>
      <c r="L20" s="836"/>
      <c r="M20" s="836"/>
      <c r="N20" s="837"/>
      <c r="O20" s="104"/>
      <c r="P20" s="86" t="s">
        <v>314</v>
      </c>
    </row>
    <row r="21" spans="1:19" ht="18.75" customHeight="1">
      <c r="A21" s="90"/>
      <c r="B21" s="91"/>
      <c r="C21" s="742" t="s">
        <v>712</v>
      </c>
      <c r="D21" s="107"/>
      <c r="E21" s="107"/>
      <c r="F21" s="107"/>
      <c r="G21" s="107"/>
      <c r="H21" s="101"/>
      <c r="I21" s="90"/>
      <c r="K21" s="836" t="s">
        <v>316</v>
      </c>
      <c r="L21" s="836"/>
      <c r="M21" s="836"/>
      <c r="N21" s="837"/>
      <c r="O21" s="105"/>
      <c r="P21" s="86" t="s">
        <v>317</v>
      </c>
    </row>
    <row r="22" spans="1:19" ht="18.75" customHeight="1">
      <c r="A22" s="90"/>
      <c r="B22" s="91"/>
      <c r="C22" s="107" t="s">
        <v>318</v>
      </c>
      <c r="D22" s="107"/>
      <c r="E22" s="107"/>
      <c r="F22" s="107"/>
      <c r="G22" s="107"/>
      <c r="H22" s="101"/>
      <c r="I22" s="90"/>
      <c r="J22" s="835" t="s">
        <v>319</v>
      </c>
      <c r="K22" s="835"/>
      <c r="L22" s="835"/>
      <c r="N22" s="106"/>
      <c r="O22" s="107"/>
      <c r="P22" s="86" t="s">
        <v>320</v>
      </c>
      <c r="Q22" s="105"/>
      <c r="R22" s="105"/>
      <c r="S22" s="105"/>
    </row>
    <row r="23" spans="1:19" ht="18.75" customHeight="1">
      <c r="A23" s="90"/>
      <c r="B23" s="91"/>
      <c r="C23" s="107" t="s">
        <v>356</v>
      </c>
      <c r="D23" s="741"/>
      <c r="E23" s="107"/>
      <c r="F23" s="107"/>
      <c r="G23" s="107"/>
      <c r="H23" s="108"/>
      <c r="I23" s="90"/>
      <c r="J23" s="835" t="s">
        <v>322</v>
      </c>
      <c r="K23" s="835"/>
      <c r="L23" s="835"/>
      <c r="M23" s="91"/>
      <c r="N23" s="92"/>
      <c r="O23" s="107"/>
      <c r="P23" s="86" t="s">
        <v>323</v>
      </c>
    </row>
    <row r="24" spans="1:19" ht="18.75" customHeight="1">
      <c r="A24" s="90"/>
      <c r="B24" s="91"/>
      <c r="C24" s="107" t="s">
        <v>324</v>
      </c>
      <c r="D24" s="741"/>
      <c r="E24" s="107"/>
      <c r="F24" s="107"/>
      <c r="G24" s="107"/>
      <c r="H24" s="108"/>
      <c r="I24" s="90"/>
      <c r="J24" s="107"/>
      <c r="K24" s="107"/>
      <c r="L24" s="107"/>
      <c r="M24" s="91"/>
      <c r="N24" s="92"/>
      <c r="O24" s="107"/>
      <c r="P24" s="86"/>
    </row>
    <row r="25" spans="1:19" ht="18.75" customHeight="1">
      <c r="A25" s="90"/>
      <c r="B25" s="91"/>
      <c r="C25" s="107" t="s">
        <v>705</v>
      </c>
      <c r="D25" s="741"/>
      <c r="E25" s="107"/>
      <c r="F25" s="91"/>
      <c r="G25" s="91"/>
      <c r="H25" s="108"/>
      <c r="I25" s="90"/>
      <c r="J25" s="91"/>
      <c r="K25" s="107" t="s">
        <v>325</v>
      </c>
      <c r="L25" s="104"/>
      <c r="M25" s="104"/>
      <c r="N25" s="95"/>
      <c r="O25" s="107"/>
      <c r="P25" s="86" t="s">
        <v>326</v>
      </c>
    </row>
    <row r="26" spans="1:19" ht="18.75" customHeight="1">
      <c r="A26" s="90"/>
      <c r="B26" s="91"/>
      <c r="C26" s="107" t="s">
        <v>713</v>
      </c>
      <c r="D26" s="741"/>
      <c r="E26" s="107"/>
      <c r="F26" s="107"/>
      <c r="G26" s="107"/>
      <c r="H26" s="108"/>
      <c r="I26" s="90"/>
      <c r="J26" s="91"/>
      <c r="K26" s="91"/>
      <c r="L26" s="838"/>
      <c r="M26" s="838"/>
      <c r="N26" s="109"/>
      <c r="O26" s="107"/>
      <c r="P26" s="86" t="s">
        <v>327</v>
      </c>
    </row>
    <row r="27" spans="1:19" ht="18.75" customHeight="1">
      <c r="A27" s="90"/>
      <c r="B27" s="91"/>
      <c r="C27" s="107" t="s">
        <v>714</v>
      </c>
      <c r="D27" s="741"/>
      <c r="E27" s="107"/>
      <c r="F27" s="107"/>
      <c r="G27" s="107"/>
      <c r="H27" s="108"/>
      <c r="I27" s="90"/>
      <c r="J27" s="91"/>
      <c r="K27" s="91"/>
      <c r="L27" s="838"/>
      <c r="M27" s="838"/>
      <c r="N27" s="92"/>
      <c r="O27" s="107"/>
      <c r="P27" s="86" t="s">
        <v>363</v>
      </c>
    </row>
    <row r="28" spans="1:19" ht="18.75" customHeight="1">
      <c r="A28" s="90"/>
      <c r="B28" s="91"/>
      <c r="C28" s="744" t="s">
        <v>715</v>
      </c>
      <c r="D28" s="741"/>
      <c r="E28" s="107"/>
      <c r="F28" s="107"/>
      <c r="G28" s="107"/>
      <c r="H28" s="108"/>
      <c r="I28" s="90"/>
      <c r="J28" s="91"/>
      <c r="K28" s="91"/>
      <c r="L28" s="838"/>
      <c r="M28" s="838"/>
      <c r="N28" s="92"/>
      <c r="O28" s="107"/>
      <c r="P28" s="86" t="s">
        <v>364</v>
      </c>
    </row>
    <row r="29" spans="1:19" ht="18.75" customHeight="1">
      <c r="A29" s="90"/>
      <c r="E29" s="107"/>
      <c r="F29" s="107"/>
      <c r="G29" s="107"/>
      <c r="H29" s="108"/>
      <c r="I29" s="90"/>
      <c r="J29" s="91"/>
      <c r="K29" s="91"/>
      <c r="L29" s="838"/>
      <c r="M29" s="838"/>
      <c r="N29" s="92"/>
      <c r="O29" s="107"/>
      <c r="P29" s="86" t="s">
        <v>329</v>
      </c>
    </row>
    <row r="30" spans="1:19" ht="18.75" customHeight="1">
      <c r="A30" s="90"/>
      <c r="F30" s="107"/>
      <c r="G30" s="107"/>
      <c r="H30" s="108"/>
      <c r="I30" s="90"/>
      <c r="J30" s="91"/>
      <c r="K30" s="91"/>
      <c r="L30" s="838"/>
      <c r="M30" s="838"/>
      <c r="N30" s="92"/>
      <c r="O30" s="107"/>
      <c r="P30" s="86" t="s">
        <v>365</v>
      </c>
    </row>
    <row r="31" spans="1:19" ht="18.75" customHeight="1">
      <c r="A31" s="90"/>
      <c r="H31" s="111"/>
      <c r="I31" s="90"/>
      <c r="J31" s="91"/>
      <c r="L31" s="838"/>
      <c r="M31" s="838"/>
      <c r="N31" s="106"/>
      <c r="O31" s="107"/>
      <c r="P31" s="86" t="s">
        <v>331</v>
      </c>
    </row>
    <row r="32" spans="1:19" ht="18.75" customHeight="1">
      <c r="A32" s="90"/>
      <c r="B32" s="91"/>
      <c r="E32" s="100"/>
      <c r="F32" s="100"/>
      <c r="G32" s="100"/>
      <c r="H32" s="111"/>
      <c r="I32" s="90"/>
      <c r="J32" s="91"/>
      <c r="K32" s="91"/>
      <c r="L32" s="838"/>
      <c r="M32" s="838"/>
      <c r="N32" s="109"/>
      <c r="O32" s="107"/>
      <c r="P32" s="86" t="s">
        <v>332</v>
      </c>
    </row>
    <row r="33" spans="1:18" ht="21.75" customHeight="1">
      <c r="A33" s="79" t="s">
        <v>367</v>
      </c>
      <c r="B33" s="118"/>
      <c r="C33" s="119"/>
      <c r="D33" s="119"/>
      <c r="E33" s="119"/>
      <c r="F33" s="119"/>
      <c r="G33" s="119"/>
      <c r="H33" s="119"/>
      <c r="I33" s="83"/>
      <c r="J33" s="852"/>
      <c r="K33" s="852"/>
      <c r="L33" s="852"/>
      <c r="M33" s="852"/>
      <c r="N33" s="120"/>
      <c r="P33" s="86"/>
    </row>
    <row r="34" spans="1:18" ht="18.75" customHeight="1">
      <c r="A34" s="90"/>
      <c r="B34" s="91"/>
      <c r="C34" s="91"/>
      <c r="D34" s="122" t="s">
        <v>335</v>
      </c>
      <c r="E34" s="854"/>
      <c r="F34" s="855"/>
      <c r="G34" s="855"/>
      <c r="H34" s="855"/>
      <c r="I34" s="123" t="s">
        <v>336</v>
      </c>
      <c r="J34" s="854" t="s">
        <v>337</v>
      </c>
      <c r="K34" s="856"/>
      <c r="L34" s="854"/>
      <c r="M34" s="856"/>
      <c r="N34" s="106"/>
    </row>
    <row r="35" spans="1:18" ht="60" customHeight="1">
      <c r="A35" s="96"/>
      <c r="B35" s="91"/>
      <c r="C35" s="91"/>
      <c r="D35" s="124" t="s">
        <v>340</v>
      </c>
      <c r="E35" s="842"/>
      <c r="F35" s="843"/>
      <c r="G35" s="843"/>
      <c r="H35" s="843"/>
      <c r="I35" s="843"/>
      <c r="J35" s="843"/>
      <c r="K35" s="843"/>
      <c r="L35" s="843"/>
      <c r="M35" s="844"/>
      <c r="N35" s="106"/>
    </row>
    <row r="36" spans="1:18" ht="9.75" customHeight="1">
      <c r="A36" s="90"/>
      <c r="B36" s="91"/>
      <c r="C36" s="91"/>
      <c r="D36" s="91"/>
      <c r="E36" s="91"/>
      <c r="F36" s="91"/>
      <c r="G36" s="91"/>
      <c r="H36" s="91"/>
      <c r="I36" s="91"/>
      <c r="J36" s="125"/>
      <c r="K36" s="126"/>
      <c r="L36" s="91"/>
      <c r="M36" s="91"/>
      <c r="N36" s="106"/>
      <c r="P36" s="125"/>
    </row>
    <row r="37" spans="1:18" ht="18.75" customHeight="1">
      <c r="A37" s="90"/>
      <c r="B37" s="91"/>
      <c r="C37" s="91" t="s">
        <v>342</v>
      </c>
      <c r="D37" s="127"/>
      <c r="E37" s="127"/>
      <c r="F37" s="127"/>
      <c r="G37" s="127"/>
      <c r="H37" s="127"/>
      <c r="I37" s="91"/>
      <c r="J37" s="125"/>
      <c r="K37" s="125"/>
      <c r="L37" s="91"/>
      <c r="M37" s="91"/>
      <c r="N37" s="106"/>
      <c r="O37" s="125"/>
      <c r="P37" s="126"/>
    </row>
    <row r="38" spans="1:18" ht="18.75" customHeight="1">
      <c r="A38" s="90"/>
      <c r="B38" s="107"/>
      <c r="C38" s="91" t="s">
        <v>343</v>
      </c>
      <c r="D38" s="91"/>
      <c r="E38" s="91"/>
      <c r="F38" s="91"/>
      <c r="G38" s="91"/>
      <c r="H38" s="91"/>
      <c r="I38" s="91"/>
      <c r="J38" s="91"/>
      <c r="K38" s="127"/>
      <c r="L38" s="127"/>
      <c r="M38" s="127"/>
      <c r="N38" s="92"/>
      <c r="O38" s="125"/>
      <c r="P38" s="126"/>
      <c r="Q38" s="91"/>
      <c r="R38" s="91"/>
    </row>
    <row r="39" spans="1:18" ht="18.75" customHeight="1">
      <c r="A39" s="90"/>
      <c r="B39" s="91"/>
      <c r="C39" s="91" t="s">
        <v>344</v>
      </c>
      <c r="D39" s="91"/>
      <c r="E39" s="91"/>
      <c r="F39" s="91"/>
      <c r="G39" s="91"/>
      <c r="I39" s="845" t="s">
        <v>345</v>
      </c>
      <c r="J39" s="845"/>
      <c r="K39" s="846"/>
      <c r="L39" s="846"/>
      <c r="M39" s="91"/>
      <c r="N39" s="92"/>
      <c r="O39" s="129"/>
      <c r="P39" s="126"/>
    </row>
    <row r="40" spans="1:18" ht="18.75" customHeight="1">
      <c r="A40" s="90"/>
      <c r="B40" s="91"/>
      <c r="C40" s="91" t="s">
        <v>346</v>
      </c>
      <c r="H40" s="91"/>
      <c r="I40" s="91"/>
      <c r="J40" s="91"/>
      <c r="K40" s="91"/>
      <c r="L40" s="91"/>
      <c r="M40" s="110"/>
      <c r="N40" s="130"/>
      <c r="O40" s="125"/>
      <c r="P40" s="128"/>
    </row>
    <row r="41" spans="1:18" ht="18.75" customHeight="1">
      <c r="A41" s="90"/>
      <c r="C41" s="91" t="s">
        <v>347</v>
      </c>
      <c r="D41" s="91"/>
      <c r="H41" s="91"/>
      <c r="I41" s="131"/>
      <c r="J41" s="91"/>
      <c r="M41" s="91"/>
      <c r="N41" s="92"/>
      <c r="O41" s="128"/>
    </row>
    <row r="42" spans="1:18" ht="6.75" customHeight="1">
      <c r="A42" s="112"/>
      <c r="B42" s="113"/>
      <c r="C42" s="132"/>
      <c r="D42" s="132"/>
      <c r="E42" s="132"/>
      <c r="F42" s="132"/>
      <c r="G42" s="132"/>
      <c r="H42" s="132"/>
      <c r="I42" s="113"/>
      <c r="J42" s="113"/>
      <c r="K42" s="113"/>
      <c r="L42" s="133"/>
      <c r="M42" s="133"/>
      <c r="N42" s="134"/>
      <c r="O42" s="97"/>
    </row>
    <row r="43" spans="1:18" ht="21.75" customHeight="1">
      <c r="A43" s="82" t="s">
        <v>348</v>
      </c>
      <c r="B43" s="83"/>
      <c r="C43" s="136"/>
      <c r="D43" s="136"/>
      <c r="E43" s="136"/>
      <c r="F43" s="136"/>
      <c r="G43" s="136"/>
      <c r="H43" s="136"/>
      <c r="I43" s="83"/>
      <c r="J43" s="83"/>
      <c r="K43" s="83"/>
      <c r="L43" s="83"/>
      <c r="M43" s="83"/>
      <c r="N43" s="84"/>
      <c r="O43" s="97"/>
    </row>
    <row r="44" spans="1:18" ht="22.5" customHeight="1">
      <c r="A44" s="90"/>
      <c r="B44" s="91" t="s">
        <v>349</v>
      </c>
      <c r="C44" s="91"/>
      <c r="D44" s="91" t="s">
        <v>350</v>
      </c>
      <c r="E44" s="847"/>
      <c r="F44" s="847"/>
      <c r="G44" s="847"/>
      <c r="H44" s="847"/>
      <c r="I44" s="847"/>
      <c r="J44" s="847"/>
      <c r="K44" s="847"/>
      <c r="L44" s="847"/>
      <c r="M44" s="847"/>
      <c r="N44" s="848"/>
      <c r="O44" s="97"/>
      <c r="P44" s="135"/>
    </row>
    <row r="45" spans="1:18" ht="22.5" customHeight="1">
      <c r="A45" s="90"/>
      <c r="B45" s="91"/>
      <c r="C45" s="107"/>
      <c r="D45" s="104" t="s">
        <v>351</v>
      </c>
      <c r="E45" s="847"/>
      <c r="F45" s="847"/>
      <c r="G45" s="847"/>
      <c r="H45" s="847"/>
      <c r="I45" s="847"/>
      <c r="J45" s="847"/>
      <c r="K45" s="847"/>
      <c r="L45" s="847"/>
      <c r="M45" s="847"/>
      <c r="N45" s="848"/>
      <c r="O45" s="135"/>
    </row>
    <row r="46" spans="1:18" ht="22.5" customHeight="1">
      <c r="A46" s="90"/>
      <c r="B46" s="91"/>
      <c r="C46" s="91"/>
      <c r="E46" s="847"/>
      <c r="F46" s="847"/>
      <c r="G46" s="847"/>
      <c r="H46" s="847"/>
      <c r="I46" s="847"/>
      <c r="J46" s="847"/>
      <c r="K46" s="847"/>
      <c r="L46" s="847"/>
      <c r="M46" s="847"/>
      <c r="N46" s="848"/>
      <c r="O46" s="97"/>
    </row>
    <row r="47" spans="1:18" ht="7.5" customHeight="1">
      <c r="A47" s="112"/>
      <c r="B47" s="113"/>
      <c r="C47" s="113"/>
      <c r="D47" s="113"/>
      <c r="E47" s="137"/>
      <c r="F47" s="137"/>
      <c r="G47" s="137"/>
      <c r="H47" s="137"/>
      <c r="I47" s="113"/>
      <c r="J47" s="113"/>
      <c r="K47" s="113"/>
      <c r="L47" s="113"/>
      <c r="M47" s="113"/>
      <c r="N47" s="138"/>
      <c r="O47" s="97"/>
    </row>
    <row r="48" spans="1:18" ht="6.75" customHeight="1">
      <c r="A48" s="139"/>
      <c r="B48" s="139"/>
      <c r="C48" s="140"/>
      <c r="D48" s="140"/>
      <c r="E48" s="140"/>
      <c r="F48" s="140"/>
      <c r="G48" s="140"/>
      <c r="H48" s="140"/>
      <c r="I48" s="139"/>
      <c r="J48" s="139"/>
      <c r="K48" s="139"/>
      <c r="L48" s="139"/>
      <c r="M48" s="139"/>
      <c r="N48" s="139"/>
      <c r="O48" s="97"/>
    </row>
    <row r="49" spans="1:15" ht="21.75" customHeight="1">
      <c r="A49" s="82" t="s">
        <v>352</v>
      </c>
      <c r="B49" s="83"/>
      <c r="C49" s="136"/>
      <c r="D49" s="136"/>
      <c r="E49" s="136"/>
      <c r="F49" s="136"/>
      <c r="G49" s="136"/>
      <c r="H49" s="136"/>
      <c r="I49" s="83"/>
      <c r="J49" s="83"/>
      <c r="K49" s="83"/>
      <c r="L49" s="83"/>
      <c r="M49" s="83"/>
      <c r="N49" s="84"/>
      <c r="O49" s="91"/>
    </row>
    <row r="50" spans="1:15" ht="61.5" customHeight="1">
      <c r="A50" s="839"/>
      <c r="B50" s="840"/>
      <c r="C50" s="840"/>
      <c r="D50" s="840"/>
      <c r="E50" s="840"/>
      <c r="F50" s="840"/>
      <c r="G50" s="840"/>
      <c r="H50" s="840"/>
      <c r="I50" s="840"/>
      <c r="J50" s="840"/>
      <c r="K50" s="840"/>
      <c r="L50" s="840"/>
      <c r="M50" s="840"/>
      <c r="N50" s="841"/>
      <c r="O50" s="141"/>
    </row>
    <row r="51" spans="1:15" ht="15.75" customHeight="1">
      <c r="A51" s="88"/>
      <c r="B51" s="88"/>
      <c r="C51" s="142"/>
      <c r="D51" s="142"/>
      <c r="E51" s="142"/>
      <c r="F51" s="142"/>
      <c r="G51" s="142"/>
      <c r="H51" s="142"/>
      <c r="I51" s="141"/>
      <c r="J51" s="141"/>
      <c r="K51" s="88"/>
      <c r="L51" s="141"/>
      <c r="M51" s="143" t="s">
        <v>353</v>
      </c>
      <c r="N51" s="289" t="e">
        <f>#REF!</f>
        <v>#REF!</v>
      </c>
    </row>
  </sheetData>
  <sheetProtection algorithmName="SHA-512" hashValue="tasoAx4h+JH+vqGF/saJmJUI3pjRylll9ko+2CwR7XvaKdvzP9NeEbTmGvlDQUfYQ0tZFhz0DWbkA36Ube+CTw==" saltValue="xHMj/zYdbg8P8pTqXBdUQQ==" spinCount="100000" sheet="1" objects="1" scenarios="1"/>
  <mergeCells count="35">
    <mergeCell ref="A50:N50"/>
    <mergeCell ref="I39:J39"/>
    <mergeCell ref="K39:L39"/>
    <mergeCell ref="E44:N44"/>
    <mergeCell ref="E45:N45"/>
    <mergeCell ref="E46:N46"/>
    <mergeCell ref="E35:M35"/>
    <mergeCell ref="L28:M28"/>
    <mergeCell ref="L29:M29"/>
    <mergeCell ref="L30:M30"/>
    <mergeCell ref="L31:M31"/>
    <mergeCell ref="L32:M32"/>
    <mergeCell ref="J33:M33"/>
    <mergeCell ref="E34:H34"/>
    <mergeCell ref="J34:K34"/>
    <mergeCell ref="L34:M34"/>
    <mergeCell ref="L27:M27"/>
    <mergeCell ref="L19:N19"/>
    <mergeCell ref="K21:N21"/>
    <mergeCell ref="J22:L22"/>
    <mergeCell ref="J23:L23"/>
    <mergeCell ref="L26:M26"/>
    <mergeCell ref="K20:N20"/>
    <mergeCell ref="L16:N16"/>
    <mergeCell ref="L17:N17"/>
    <mergeCell ref="L18:N18"/>
    <mergeCell ref="L15:N15"/>
    <mergeCell ref="A1:N1"/>
    <mergeCell ref="L14:N14"/>
    <mergeCell ref="P1:Q1"/>
    <mergeCell ref="A2:B2"/>
    <mergeCell ref="C2:N2"/>
    <mergeCell ref="P2:Q3"/>
    <mergeCell ref="A3:B3"/>
    <mergeCell ref="C3:N3"/>
  </mergeCells>
  <phoneticPr fontId="41"/>
  <dataValidations count="2">
    <dataValidation type="list" allowBlank="1" showInputMessage="1" showErrorMessage="1" sqref="E44:N46" xr:uid="{00000000-0002-0000-0200-000001000000}">
      <formula1>不適合理由</formula1>
    </dataValidation>
    <dataValidation type="list" allowBlank="1" showInputMessage="1" showErrorMessage="1" sqref="L26:M32" xr:uid="{00000000-0002-0000-0200-000000000000}">
      <formula1>$O$6:$O$15</formula1>
    </dataValidation>
  </dataValidations>
  <printOptions horizontalCentered="1"/>
  <pageMargins left="0.78740157480314965" right="0.19685039370078741" top="0.59055118110236227" bottom="0.19685039370078741" header="0.39370078740157483" footer="0.19685039370078741"/>
  <pageSetup paperSize="9" scale="73"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123825</xdr:colOff>
                    <xdr:row>43</xdr:row>
                    <xdr:rowOff>28575</xdr:rowOff>
                  </from>
                  <to>
                    <xdr:col>1</xdr:col>
                    <xdr:colOff>57150</xdr:colOff>
                    <xdr:row>43</xdr:row>
                    <xdr:rowOff>276225</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104775</xdr:colOff>
                    <xdr:row>43</xdr:row>
                    <xdr:rowOff>38100</xdr:rowOff>
                  </from>
                  <to>
                    <xdr:col>3</xdr:col>
                    <xdr:colOff>85725</xdr:colOff>
                    <xdr:row>44</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9525</xdr:colOff>
                    <xdr:row>36</xdr:row>
                    <xdr:rowOff>209550</xdr:rowOff>
                  </from>
                  <to>
                    <xdr:col>2</xdr:col>
                    <xdr:colOff>314325</xdr:colOff>
                    <xdr:row>38</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9525</xdr:colOff>
                    <xdr:row>39</xdr:row>
                    <xdr:rowOff>219075</xdr:rowOff>
                  </from>
                  <to>
                    <xdr:col>2</xdr:col>
                    <xdr:colOff>314325</xdr:colOff>
                    <xdr:row>41</xdr:row>
                    <xdr:rowOff>28575</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295275</xdr:colOff>
                    <xdr:row>37</xdr:row>
                    <xdr:rowOff>219075</xdr:rowOff>
                  </from>
                  <to>
                    <xdr:col>3</xdr:col>
                    <xdr:colOff>276225</xdr:colOff>
                    <xdr:row>39</xdr:row>
                    <xdr:rowOff>28575</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295275</xdr:colOff>
                    <xdr:row>38</xdr:row>
                    <xdr:rowOff>219075</xdr:rowOff>
                  </from>
                  <to>
                    <xdr:col>3</xdr:col>
                    <xdr:colOff>285750</xdr:colOff>
                    <xdr:row>40</xdr:row>
                    <xdr:rowOff>28575</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4065" r:id="rId25" name="Check Box 33">
              <controlPr defaultSize="0" autoFill="0" autoLine="0" autoPict="0">
                <anchor moveWithCells="1">
                  <from>
                    <xdr:col>1</xdr:col>
                    <xdr:colOff>152400</xdr:colOff>
                    <xdr:row>15</xdr:row>
                    <xdr:rowOff>200025</xdr:rowOff>
                  </from>
                  <to>
                    <xdr:col>2</xdr:col>
                    <xdr:colOff>85725</xdr:colOff>
                    <xdr:row>17</xdr:row>
                    <xdr:rowOff>19050</xdr:rowOff>
                  </to>
                </anchor>
              </controlPr>
            </control>
          </mc:Choice>
        </mc:AlternateContent>
        <mc:AlternateContent xmlns:mc="http://schemas.openxmlformats.org/markup-compatibility/2006">
          <mc:Choice Requires="x14">
            <control shapeId="44066" r:id="rId26" name="Check Box 34">
              <controlPr defaultSize="0" autoFill="0" autoLine="0" autoPict="0">
                <anchor mov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4067" r:id="rId27"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9" r:id="rId28" name="Check Box 37">
              <controlPr defaultSize="0" autoFill="0" autoLine="0" autoPict="0">
                <anchor mov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4070" r:id="rId29" name="Check Box 38">
              <controlPr defaultSize="0" autoFill="0" autoLine="0" autoPict="0">
                <anchor mov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4071" r:id="rId30" name="Check Box 39">
              <controlPr defaultSize="0" autoFill="0" autoLine="0" autoPict="0">
                <anchor mov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4072" r:id="rId31" name="Check Box 40">
              <controlPr defaultSize="0" autoFill="0" autoLine="0" autoPict="0">
                <anchor mov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4073" r:id="rId32" name="Check Box 41">
              <controlPr defaultSize="0" autoFill="0" autoLine="0" autoPict="0">
                <anchor moveWithCells="1">
                  <from>
                    <xdr:col>1</xdr:col>
                    <xdr:colOff>47625</xdr:colOff>
                    <xdr:row>24</xdr:row>
                    <xdr:rowOff>219075</xdr:rowOff>
                  </from>
                  <to>
                    <xdr:col>1</xdr:col>
                    <xdr:colOff>361950</xdr:colOff>
                    <xdr:row>26</xdr:row>
                    <xdr:rowOff>19050</xdr:rowOff>
                  </to>
                </anchor>
              </controlPr>
            </control>
          </mc:Choice>
        </mc:AlternateContent>
        <mc:AlternateContent xmlns:mc="http://schemas.openxmlformats.org/markup-compatibility/2006">
          <mc:Choice Requires="x14">
            <control shapeId="44075" r:id="rId33" name="Check Box 43">
              <controlPr defaultSize="0" autoFill="0" autoLine="0" autoPict="0">
                <anchor moveWithCells="1">
                  <from>
                    <xdr:col>1</xdr:col>
                    <xdr:colOff>47625</xdr:colOff>
                    <xdr:row>25</xdr:row>
                    <xdr:rowOff>219075</xdr:rowOff>
                  </from>
                  <to>
                    <xdr:col>1</xdr:col>
                    <xdr:colOff>361950</xdr:colOff>
                    <xdr:row>27</xdr:row>
                    <xdr:rowOff>19050</xdr:rowOff>
                  </to>
                </anchor>
              </controlPr>
            </control>
          </mc:Choice>
        </mc:AlternateContent>
        <mc:AlternateContent xmlns:mc="http://schemas.openxmlformats.org/markup-compatibility/2006">
          <mc:Choice Requires="x14">
            <control shapeId="44076" r:id="rId34" name="Check Box 44">
              <controlPr defaultSize="0" autoFill="0" autoLine="0" autoPict="0">
                <anchor moveWithCells="1">
                  <from>
                    <xdr:col>1</xdr:col>
                    <xdr:colOff>152400</xdr:colOff>
                    <xdr:row>17</xdr:row>
                    <xdr:rowOff>209550</xdr:rowOff>
                  </from>
                  <to>
                    <xdr:col>2</xdr:col>
                    <xdr:colOff>85725</xdr:colOff>
                    <xdr:row>19</xdr:row>
                    <xdr:rowOff>38100</xdr:rowOff>
                  </to>
                </anchor>
              </controlPr>
            </control>
          </mc:Choice>
        </mc:AlternateContent>
        <mc:AlternateContent xmlns:mc="http://schemas.openxmlformats.org/markup-compatibility/2006">
          <mc:Choice Requires="x14">
            <control shapeId="44062" r:id="rId35" name="Check Box 30">
              <controlPr defaultSize="0" autoFill="0" autoLine="0" autoPict="0">
                <anchor mov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4086" r:id="rId36" name="Check Box 54">
              <controlPr defaultSize="0" autoFill="0" autoLine="0" autoPict="0">
                <anchor moveWithCells="1">
                  <from>
                    <xdr:col>1</xdr:col>
                    <xdr:colOff>47625</xdr:colOff>
                    <xdr:row>26</xdr:row>
                    <xdr:rowOff>219075</xdr:rowOff>
                  </from>
                  <to>
                    <xdr:col>1</xdr:col>
                    <xdr:colOff>361950</xdr:colOff>
                    <xdr:row>28</xdr:row>
                    <xdr:rowOff>19050</xdr:rowOff>
                  </to>
                </anchor>
              </controlPr>
            </control>
          </mc:Choice>
        </mc:AlternateContent>
        <mc:AlternateContent xmlns:mc="http://schemas.openxmlformats.org/markup-compatibility/2006">
          <mc:Choice Requires="x14">
            <control shapeId="44087" r:id="rId37" name="Check Box 55">
              <controlPr defaultSize="0" autoFill="0" autoLine="0" autoPict="0">
                <anchor moveWithCells="1">
                  <from>
                    <xdr:col>1</xdr:col>
                    <xdr:colOff>152400</xdr:colOff>
                    <xdr:row>18</xdr:row>
                    <xdr:rowOff>209550</xdr:rowOff>
                  </from>
                  <to>
                    <xdr:col>2</xdr:col>
                    <xdr:colOff>85725</xdr:colOff>
                    <xdr:row>20</xdr:row>
                    <xdr:rowOff>38100</xdr:rowOff>
                  </to>
                </anchor>
              </controlPr>
            </control>
          </mc:Choice>
        </mc:AlternateContent>
        <mc:AlternateContent xmlns:mc="http://schemas.openxmlformats.org/markup-compatibility/2006">
          <mc:Choice Requires="x14">
            <control shapeId="44088" r:id="rId38" name="Check Box 56">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4091" r:id="rId39" name="Check Box 59">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4092" r:id="rId40" name="Check Box 60">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4099" r:id="rId41" name="Check Box 67">
              <controlPr defaultSize="0" autoFill="0" autoLine="0" autoPict="0">
                <anchor mov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4101" r:id="rId42" name="Check Box 69">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80" zoomScaleNormal="80" workbookViewId="0">
      <selection activeCell="I10" sqref="I10"/>
    </sheetView>
  </sheetViews>
  <sheetFormatPr defaultColWidth="9" defaultRowHeight="18.75"/>
  <cols>
    <col min="1" max="1" width="52.25" bestFit="1" customWidth="1"/>
    <col min="2" max="2" width="5" customWidth="1"/>
    <col min="3" max="3" width="11.25" style="290" bestFit="1" customWidth="1"/>
    <col min="4" max="4" width="63.5" customWidth="1"/>
    <col min="5" max="5" width="4.75" customWidth="1"/>
    <col min="6" max="7" width="5" customWidth="1"/>
  </cols>
  <sheetData>
    <row r="1" spans="1:6">
      <c r="A1" s="73" t="s">
        <v>399</v>
      </c>
      <c r="B1" s="73"/>
      <c r="C1" s="363"/>
      <c r="F1" s="73"/>
    </row>
    <row r="2" spans="1:6" ht="19.5" thickBot="1">
      <c r="A2" s="312" t="s">
        <v>400</v>
      </c>
      <c r="B2" s="312" t="s">
        <v>401</v>
      </c>
      <c r="C2" s="364" t="s">
        <v>402</v>
      </c>
      <c r="D2" s="312" t="s">
        <v>403</v>
      </c>
      <c r="E2" s="313"/>
      <c r="F2" s="73"/>
    </row>
    <row r="3" spans="1:6" ht="19.5" thickBot="1">
      <c r="A3" s="314" t="s">
        <v>404</v>
      </c>
      <c r="B3" s="315"/>
      <c r="C3" s="365"/>
      <c r="D3" s="316" t="s">
        <v>553</v>
      </c>
      <c r="F3" s="317"/>
    </row>
    <row r="4" spans="1:6">
      <c r="A4" s="318" t="s">
        <v>222</v>
      </c>
      <c r="B4" s="319"/>
      <c r="C4" s="366" t="s">
        <v>518</v>
      </c>
      <c r="D4" s="320" t="str">
        <f t="array" aca="1" ref="D4" ca="1">IF($C4="-","",IF(ISBLANK(INDIRECT($C4)),"",INDIRECT($C4)))</f>
        <v/>
      </c>
      <c r="F4" s="317"/>
    </row>
    <row r="5" spans="1:6">
      <c r="A5" s="321" t="s">
        <v>223</v>
      </c>
      <c r="B5" s="322"/>
      <c r="C5" s="324" t="s">
        <v>419</v>
      </c>
      <c r="D5" s="323" t="str">
        <f t="array" aca="1" ref="D5" ca="1">IF($C5="-","",IF(ISBLANK(INDIRECT($C5)),"",INDIRECT($C5)))</f>
        <v/>
      </c>
      <c r="F5" s="317"/>
    </row>
    <row r="6" spans="1:6">
      <c r="A6" s="321" t="s">
        <v>224</v>
      </c>
      <c r="B6" s="322"/>
      <c r="C6" s="324" t="s">
        <v>519</v>
      </c>
      <c r="D6" s="721" cm="1">
        <f t="array" aca="1" ref="D6" ca="1">IF($C6="-","",IF(ISBLANK(INDIRECT($C6)),"",INT(INDIRECT($C6))))</f>
        <v>0</v>
      </c>
      <c r="F6" s="317"/>
    </row>
    <row r="7" spans="1:6">
      <c r="A7" s="321" t="s">
        <v>269</v>
      </c>
      <c r="B7" s="322"/>
      <c r="C7" s="324" t="s">
        <v>428</v>
      </c>
      <c r="D7" s="323" t="str">
        <f t="array" aca="1" ref="D7" ca="1">IF($C7="-","",IF(ISBLANK(INDIRECT($C7)),"",INDIRECT($C7)))</f>
        <v/>
      </c>
    </row>
    <row r="8" spans="1:6">
      <c r="A8" s="321" t="s">
        <v>225</v>
      </c>
      <c r="B8" s="322"/>
      <c r="C8" s="324" t="s">
        <v>679</v>
      </c>
      <c r="D8" s="721" cm="1">
        <f t="array" aca="1" ref="D8" ca="1">IF($C8="-","",IF(ISBLANK(INDIRECT($C8)),"",INT(INDIRECT($C8)+OFFSET(INDIRECT($C8),1,0)+OFFSET(INDIRECT($C8),2,0))))</f>
        <v>0</v>
      </c>
    </row>
    <row r="9" spans="1:6">
      <c r="A9" s="321" t="s">
        <v>226</v>
      </c>
      <c r="B9" s="322"/>
      <c r="C9" s="324" t="s">
        <v>687</v>
      </c>
      <c r="D9" s="721" cm="1">
        <f t="array" aca="1" ref="D9" ca="1">IF($C9="-","",IF(ISBLANK(INDIRECT($C9)),0,INT(INDIRECT($C9)+OFFSET(INDIRECT($C9),5,0))))</f>
        <v>0</v>
      </c>
    </row>
    <row r="10" spans="1:6">
      <c r="A10" s="321" t="s">
        <v>227</v>
      </c>
      <c r="B10" s="322"/>
      <c r="C10" s="324" t="s">
        <v>520</v>
      </c>
      <c r="D10" s="721" cm="1">
        <f t="array" aca="1" ref="D10" ca="1">IF($C10="-","",IF(ISBLANK(INDIRECT($C10)),"",INT(INDIRECT($C10))))</f>
        <v>0</v>
      </c>
    </row>
    <row r="11" spans="1:6">
      <c r="A11" s="321" t="s">
        <v>731</v>
      </c>
      <c r="B11" s="322"/>
      <c r="C11" s="722" t="s">
        <v>890</v>
      </c>
      <c r="D11" s="750" cm="1">
        <f t="array" aca="1" ref="D11" ca="1">IF($C11="-","",IF(ISBLANK(INDIRECT($C11)),"",INDIRECT($C11)))</f>
        <v>0</v>
      </c>
      <c r="F11" s="317"/>
    </row>
    <row r="12" spans="1:6">
      <c r="A12" s="321" t="s">
        <v>270</v>
      </c>
      <c r="B12" s="322"/>
      <c r="C12" s="324" t="s">
        <v>656</v>
      </c>
      <c r="D12" s="344" t="str">
        <f ca="1">IF($C12="-","",IF(ISBLANK(INDIRECT($C12)),"","助成金算入可能経費："&amp;INDIRECT($C12)&amp;"、本体額："&amp;総表!J50&amp;"、バリアフリー字幕制作費："&amp;総表!D40&amp;"、音声ガイド制作費："&amp;総表!J40))</f>
        <v>助成金算入可能経費：0、本体額：0、バリアフリー字幕制作費：0、音声ガイド制作費：0</v>
      </c>
    </row>
    <row r="13" spans="1:6">
      <c r="A13" s="325" t="s">
        <v>228</v>
      </c>
      <c r="B13" s="326"/>
      <c r="C13" s="336" t="s">
        <v>428</v>
      </c>
      <c r="D13" s="323" t="str">
        <f t="array" aca="1" ref="D13" ca="1">IF($C13="-","",IF(ISBLANK(INDIRECT($C13)),"",INDIRECT($C13)))</f>
        <v/>
      </c>
      <c r="F13" s="317"/>
    </row>
    <row r="14" spans="1:6">
      <c r="A14" s="328" t="s">
        <v>229</v>
      </c>
      <c r="B14" s="329"/>
      <c r="C14" s="330" t="s">
        <v>521</v>
      </c>
      <c r="D14" s="328" t="str">
        <f t="array" aca="1" ref="D14" ca="1">IF($C14="-","",IF(ISBLANK(INDIRECT($C14)),"",INDIRECT($C14)))</f>
        <v/>
      </c>
    </row>
    <row r="15" spans="1:6">
      <c r="A15" s="323" t="s">
        <v>230</v>
      </c>
      <c r="B15" s="331"/>
      <c r="C15" s="324" t="s">
        <v>522</v>
      </c>
      <c r="D15" s="332">
        <f t="array" aca="1" ref="D15" ca="1">IF($C15="-","",IF(ISBLANK(INDIRECT($C15)),"",INDIRECT($C15)))</f>
        <v>0</v>
      </c>
      <c r="F15" s="333"/>
    </row>
    <row r="16" spans="1:6">
      <c r="A16" s="323" t="s">
        <v>231</v>
      </c>
      <c r="B16" s="331"/>
      <c r="C16" s="324" t="s">
        <v>523</v>
      </c>
      <c r="D16" s="332">
        <f t="array" aca="1" ref="D16" ca="1">IF($C16="-","",IF(ISBLANK(INDIRECT($C16)),"",INDIRECT($C16)))</f>
        <v>0</v>
      </c>
    </row>
    <row r="17" spans="1:4">
      <c r="A17" s="323" t="s">
        <v>232</v>
      </c>
      <c r="B17" s="331"/>
      <c r="C17" s="324" t="s">
        <v>524</v>
      </c>
      <c r="D17" s="323" t="str">
        <f t="array" aca="1" ref="D17" ca="1">IF($C17="-","",IF(ISBLANK(INDIRECT($C17)),"",INDIRECT($C17)))</f>
        <v/>
      </c>
    </row>
    <row r="18" spans="1:4">
      <c r="A18" s="323" t="s">
        <v>233</v>
      </c>
      <c r="B18" s="331"/>
      <c r="C18" s="324" t="s">
        <v>525</v>
      </c>
      <c r="D18" s="323" t="str">
        <f t="array" aca="1" ref="D18" ca="1">IF($C18="-","",IF(ISBLANK(INDIRECT($C18)),"",INDIRECT($C18)))</f>
        <v/>
      </c>
    </row>
    <row r="19" spans="1:4">
      <c r="A19" s="323" t="s">
        <v>234</v>
      </c>
      <c r="B19" s="331"/>
      <c r="C19" s="324" t="s">
        <v>526</v>
      </c>
      <c r="D19" s="323" t="str">
        <f t="array" aca="1" ref="D19" ca="1">IF($C19="-","",IF(ISBLANK(INDIRECT($C19)),"",INDIRECT($C19)))</f>
        <v/>
      </c>
    </row>
    <row r="20" spans="1:4">
      <c r="A20" s="323" t="s">
        <v>235</v>
      </c>
      <c r="B20" s="331"/>
      <c r="C20" s="324" t="s">
        <v>527</v>
      </c>
      <c r="D20" s="323" t="str">
        <f t="array" aca="1" ref="D20" ca="1">IF($C20="-","",IF(ISBLANK(INDIRECT($C20)),"",INDIRECT($C20)))</f>
        <v/>
      </c>
    </row>
    <row r="21" spans="1:4">
      <c r="A21" s="323" t="s">
        <v>236</v>
      </c>
      <c r="B21" s="331"/>
      <c r="C21" s="324" t="s">
        <v>528</v>
      </c>
      <c r="D21" s="323" t="str">
        <f t="array" aca="1" ref="D21" ca="1">IF($C21="-","",IF(ISBLANK(INDIRECT($C21)),"",INDIRECT($C21)))</f>
        <v/>
      </c>
    </row>
    <row r="22" spans="1:4">
      <c r="A22" s="323" t="s">
        <v>237</v>
      </c>
      <c r="B22" s="331"/>
      <c r="C22" s="324" t="s">
        <v>529</v>
      </c>
      <c r="D22" s="323">
        <f t="array" aca="1" ref="D22" ca="1">IF($C22="-","",IF(ISBLANK(INDIRECT($C22)),"",INDIRECT($C22)))</f>
        <v>0</v>
      </c>
    </row>
    <row r="23" spans="1:4">
      <c r="A23" s="323" t="s">
        <v>238</v>
      </c>
      <c r="B23" s="331"/>
      <c r="C23" s="324" t="s">
        <v>530</v>
      </c>
      <c r="D23" s="332">
        <f t="array" aca="1" ref="D23" ca="1">IF($C23="-","",IF(ISBLANK(INDIRECT($C23)),"",INDIRECT($C23)))</f>
        <v>0</v>
      </c>
    </row>
    <row r="24" spans="1:4">
      <c r="A24" s="334" t="s">
        <v>239</v>
      </c>
      <c r="B24" s="335"/>
      <c r="C24" s="336" t="s">
        <v>531</v>
      </c>
      <c r="D24" s="337">
        <f t="array" aca="1" ref="D24" ca="1">IF($C24="-","",IF(ISBLANK(INDIRECT($C24)),"",INDIRECT($C24)))</f>
        <v>0</v>
      </c>
    </row>
    <row r="25" spans="1:4">
      <c r="A25" s="328" t="s">
        <v>240</v>
      </c>
      <c r="B25" s="329"/>
      <c r="C25" s="330" t="s">
        <v>419</v>
      </c>
      <c r="D25" s="328" t="str">
        <f t="array" aca="1" ref="D25" ca="1">IF($C25="-","",IF(ISBLANK(INDIRECT($C25)),"",INDIRECT($C25)))</f>
        <v/>
      </c>
    </row>
    <row r="26" spans="1:4">
      <c r="A26" s="323" t="s">
        <v>241</v>
      </c>
      <c r="B26" s="331"/>
      <c r="C26" s="324" t="s">
        <v>419</v>
      </c>
      <c r="D26" s="323" t="str">
        <f t="array" aca="1" ref="D26" ca="1">IF($C26="-","",IF(ISBLANK(INDIRECT($C26)),"",INDIRECT($C26)))</f>
        <v/>
      </c>
    </row>
    <row r="27" spans="1:4">
      <c r="A27" s="323" t="s">
        <v>242</v>
      </c>
      <c r="B27" s="331"/>
      <c r="C27" s="324" t="s">
        <v>419</v>
      </c>
      <c r="D27" s="323" t="str">
        <f t="array" aca="1" ref="D27" ca="1">IF($C27="-","",IF(ISBLANK(INDIRECT($C27)),"",INDIRECT($C27)))</f>
        <v/>
      </c>
    </row>
    <row r="28" spans="1:4" ht="37.5">
      <c r="A28" s="338" t="s">
        <v>243</v>
      </c>
      <c r="B28" s="331"/>
      <c r="C28" s="367" t="s">
        <v>532</v>
      </c>
      <c r="D28" s="323" t="str">
        <f t="array" aca="1" ref="D28" ca="1">IF($C28="-","",IF(ISBLANK(INDIRECT($C28)),"",INDIRECT($C28)))</f>
        <v>日本映画製作支援事業</v>
      </c>
    </row>
    <row r="29" spans="1:4" ht="37.5">
      <c r="A29" s="338" t="s">
        <v>244</v>
      </c>
      <c r="B29" s="331"/>
      <c r="C29" s="367" t="s">
        <v>533</v>
      </c>
      <c r="D29" s="323" t="str">
        <f t="array" aca="1" ref="D29" ca="1">IF($C29="-","",IF(ISBLANK(INDIRECT($C29)),"",INDIRECT($C29)))</f>
        <v>プルダウンから選択してください。</v>
      </c>
    </row>
    <row r="30" spans="1:4" ht="37.5">
      <c r="A30" s="339" t="s">
        <v>405</v>
      </c>
      <c r="B30" s="331"/>
      <c r="C30" s="367" t="s">
        <v>533</v>
      </c>
      <c r="D30" s="323" t="str">
        <f t="array" aca="1" ref="D30" ca="1">IF($C30="-","",IF(ISBLANK(INDIRECT($C30)),"",INDIRECT($C30)))</f>
        <v>プルダウンから選択してください。</v>
      </c>
    </row>
    <row r="31" spans="1:4" ht="37.5">
      <c r="A31" s="340" t="s">
        <v>245</v>
      </c>
      <c r="B31" s="322"/>
      <c r="C31" s="370" t="s">
        <v>534</v>
      </c>
      <c r="D31" s="332" t="str">
        <f t="array" aca="1" ref="D31" ca="1">IF($C31="-","",IF(ISBLANK(INDIRECT($C31)),"",INDIRECT($C31)))</f>
        <v/>
      </c>
    </row>
    <row r="32" spans="1:4" ht="37.5">
      <c r="A32" s="341" t="s">
        <v>246</v>
      </c>
      <c r="B32" s="326"/>
      <c r="C32" s="368" t="s">
        <v>419</v>
      </c>
      <c r="D32" s="334" t="str">
        <f t="array" aca="1" ref="D32" ca="1">IF($C32="-","",IF(ISBLANK(INDIRECT($C32)),"",INDIRECT($C32)))</f>
        <v/>
      </c>
    </row>
    <row r="33" spans="1:4">
      <c r="A33" s="342" t="s">
        <v>247</v>
      </c>
      <c r="B33" s="342">
        <v>1</v>
      </c>
      <c r="C33" s="369" t="s">
        <v>419</v>
      </c>
      <c r="D33" s="343" t="str">
        <f t="array" aca="1" ref="D33" ca="1">IF($C33="-","",IF(ISBLANK(INDIRECT($C33)),"",INDIRECT($C33)))</f>
        <v/>
      </c>
    </row>
    <row r="34" spans="1:4">
      <c r="A34" s="321" t="s">
        <v>248</v>
      </c>
      <c r="B34" s="321">
        <v>1</v>
      </c>
      <c r="C34" s="367" t="s">
        <v>419</v>
      </c>
      <c r="D34" s="332" t="str">
        <f t="array" aca="1" ref="D34" ca="1">IF($C34="-","",IF(ISBLANK(INDIRECT($C34)),"",INDIRECT($C34)))</f>
        <v/>
      </c>
    </row>
    <row r="35" spans="1:4">
      <c r="A35" s="321" t="s">
        <v>249</v>
      </c>
      <c r="B35" s="321">
        <v>1</v>
      </c>
      <c r="C35" s="367" t="s">
        <v>419</v>
      </c>
      <c r="D35" s="344" t="str">
        <f t="array" aca="1" ref="D35" ca="1">IF($C35="-","",IF(ISBLANK(INDIRECT($C35)),"",INDIRECT($C35))&amp;IF(OFFSET(INDIRECT($C35),0,2)&amp;OFFSET(INDIRECT($C35),0,3)="","","("&amp;OFFSET(INDIRECT($C35),0,2)&amp;OFFSET(INDIRECT($C35),0,3)&amp;")"))</f>
        <v/>
      </c>
    </row>
    <row r="36" spans="1:4">
      <c r="A36" s="321" t="s">
        <v>247</v>
      </c>
      <c r="B36" s="321">
        <v>2</v>
      </c>
      <c r="C36" s="324" t="s">
        <v>419</v>
      </c>
      <c r="D36" s="332" t="str">
        <f t="array" aca="1" ref="D36" ca="1">IF($C36="-","",IF(ISBLANK(INDIRECT($C36)),"",INDIRECT($C36)))</f>
        <v/>
      </c>
    </row>
    <row r="37" spans="1:4">
      <c r="A37" s="321" t="s">
        <v>248</v>
      </c>
      <c r="B37" s="321">
        <v>2</v>
      </c>
      <c r="C37" s="324" t="s">
        <v>419</v>
      </c>
      <c r="D37" s="332" t="str">
        <f t="array" aca="1" ref="D37" ca="1">IF($C37="-","",IF(ISBLANK(INDIRECT($C37)),"",INDIRECT($C37)))</f>
        <v/>
      </c>
    </row>
    <row r="38" spans="1:4">
      <c r="A38" s="321" t="s">
        <v>249</v>
      </c>
      <c r="B38" s="321">
        <v>2</v>
      </c>
      <c r="C38" s="324" t="s">
        <v>419</v>
      </c>
      <c r="D38" s="344" t="str">
        <f t="array" aca="1" ref="D38" ca="1">IF($C38="-","",IF(ISBLANK(INDIRECT($C38)),"",INDIRECT($C38))&amp;IF(OFFSET(INDIRECT($C38),0,2)&amp;OFFSET(INDIRECT($C38),0,3)="","","("&amp;OFFSET(INDIRECT($C38),0,2)&amp;OFFSET(INDIRECT($C38),0,3)&amp;")"))</f>
        <v/>
      </c>
    </row>
    <row r="39" spans="1:4">
      <c r="A39" s="321" t="s">
        <v>247</v>
      </c>
      <c r="B39" s="321">
        <v>3</v>
      </c>
      <c r="C39" s="324" t="s">
        <v>419</v>
      </c>
      <c r="D39" s="332" t="str">
        <f t="array" aca="1" ref="D39" ca="1">IF($C39="-","",IF(ISBLANK(INDIRECT($C39)),"",INDIRECT($C39)))</f>
        <v/>
      </c>
    </row>
    <row r="40" spans="1:4">
      <c r="A40" s="321" t="s">
        <v>248</v>
      </c>
      <c r="B40" s="321">
        <v>3</v>
      </c>
      <c r="C40" s="324" t="s">
        <v>419</v>
      </c>
      <c r="D40" s="332" t="str">
        <f t="array" aca="1" ref="D40" ca="1">IF($C40="-","",IF(ISBLANK(INDIRECT($C40)),"",INDIRECT($C40)))</f>
        <v/>
      </c>
    </row>
    <row r="41" spans="1:4">
      <c r="A41" s="321" t="s">
        <v>249</v>
      </c>
      <c r="B41" s="321">
        <v>3</v>
      </c>
      <c r="C41" s="324" t="s">
        <v>419</v>
      </c>
      <c r="D41" s="344" t="str">
        <f t="array" aca="1" ref="D41" ca="1">IF($C41="-","",IF(ISBLANK(INDIRECT($C41)),"",INDIRECT($C41))&amp;IF(OFFSET(INDIRECT($C41),0,2)&amp;OFFSET(INDIRECT($C41),0,3)="","","("&amp;OFFSET(INDIRECT($C41),0,2)&amp;OFFSET(INDIRECT($C41),0,3)&amp;")"))</f>
        <v/>
      </c>
    </row>
    <row r="42" spans="1:4">
      <c r="A42" s="321" t="s">
        <v>247</v>
      </c>
      <c r="B42" s="321">
        <v>4</v>
      </c>
      <c r="C42" s="324" t="s">
        <v>419</v>
      </c>
      <c r="D42" s="332" t="str">
        <f t="array" aca="1" ref="D42" ca="1">IF($C42="-","",IF(ISBLANK(INDIRECT($C42)),"",INDIRECT($C42)))</f>
        <v/>
      </c>
    </row>
    <row r="43" spans="1:4">
      <c r="A43" s="321" t="s">
        <v>248</v>
      </c>
      <c r="B43" s="321">
        <v>4</v>
      </c>
      <c r="C43" s="324" t="s">
        <v>419</v>
      </c>
      <c r="D43" s="332" t="str">
        <f t="array" aca="1" ref="D43" ca="1">IF($C43="-","",IF(ISBLANK(INDIRECT($C43)),"",INDIRECT($C43)))</f>
        <v/>
      </c>
    </row>
    <row r="44" spans="1:4">
      <c r="A44" s="321" t="s">
        <v>249</v>
      </c>
      <c r="B44" s="321">
        <v>4</v>
      </c>
      <c r="C44" s="324" t="s">
        <v>419</v>
      </c>
      <c r="D44" s="344" t="str">
        <f t="array" aca="1" ref="D44" ca="1">IF($C44="-","",IF(ISBLANK(INDIRECT($C44)),"",INDIRECT($C44))&amp;IF(OFFSET(INDIRECT($C44),0,2)&amp;OFFSET(INDIRECT($C44),0,3)="","","("&amp;OFFSET(INDIRECT($C44),0,2)&amp;OFFSET(INDIRECT($C44),0,3)&amp;")"))</f>
        <v/>
      </c>
    </row>
    <row r="45" spans="1:4">
      <c r="A45" s="321" t="s">
        <v>247</v>
      </c>
      <c r="B45" s="321">
        <v>5</v>
      </c>
      <c r="C45" s="324" t="s">
        <v>419</v>
      </c>
      <c r="D45" s="332" t="str">
        <f t="array" aca="1" ref="D45" ca="1">IF($C45="-","",IF(ISBLANK(INDIRECT($C45)),"",INDIRECT($C45)))</f>
        <v/>
      </c>
    </row>
    <row r="46" spans="1:4">
      <c r="A46" s="321" t="s">
        <v>248</v>
      </c>
      <c r="B46" s="321">
        <v>5</v>
      </c>
      <c r="C46" s="324" t="s">
        <v>419</v>
      </c>
      <c r="D46" s="332" t="str">
        <f t="array" aca="1" ref="D46" ca="1">IF($C46="-","",IF(ISBLANK(INDIRECT($C46)),"",INDIRECT($C46)))</f>
        <v/>
      </c>
    </row>
    <row r="47" spans="1:4">
      <c r="A47" s="321" t="s">
        <v>249</v>
      </c>
      <c r="B47" s="321">
        <v>5</v>
      </c>
      <c r="C47" s="324" t="s">
        <v>419</v>
      </c>
      <c r="D47" s="344" t="str">
        <f t="array" aca="1" ref="D47" ca="1">IF($C47="-","",IF(ISBLANK(INDIRECT($C47)),"",INDIRECT($C47))&amp;IF(OFFSET(INDIRECT($C47),0,2)&amp;OFFSET(INDIRECT($C47),0,3)="","","("&amp;OFFSET(INDIRECT($C47),0,2)&amp;OFFSET(INDIRECT($C47),0,3)&amp;")"))</f>
        <v/>
      </c>
    </row>
    <row r="48" spans="1:4">
      <c r="A48" s="321" t="s">
        <v>247</v>
      </c>
      <c r="B48" s="321">
        <v>6</v>
      </c>
      <c r="C48" s="324" t="s">
        <v>419</v>
      </c>
      <c r="D48" s="332" t="str">
        <f t="array" aca="1" ref="D48" ca="1">IF($C48="-","",IF(ISBLANK(INDIRECT($C48)),"",INDIRECT($C48)))</f>
        <v/>
      </c>
    </row>
    <row r="49" spans="1:4">
      <c r="A49" s="321" t="s">
        <v>248</v>
      </c>
      <c r="B49" s="321">
        <v>6</v>
      </c>
      <c r="C49" s="324" t="s">
        <v>419</v>
      </c>
      <c r="D49" s="332" t="str">
        <f t="array" aca="1" ref="D49" ca="1">IF($C49="-","",IF(ISBLANK(INDIRECT($C49)),"",INDIRECT($C49)))</f>
        <v/>
      </c>
    </row>
    <row r="50" spans="1:4">
      <c r="A50" s="321" t="s">
        <v>249</v>
      </c>
      <c r="B50" s="321">
        <v>6</v>
      </c>
      <c r="C50" s="324" t="s">
        <v>419</v>
      </c>
      <c r="D50" s="344" t="str">
        <f t="array" aca="1" ref="D50" ca="1">IF($C50="-","",IF(ISBLANK(INDIRECT($C50)),"",INDIRECT($C50))&amp;IF(OFFSET(INDIRECT($C50),0,2)&amp;OFFSET(INDIRECT($C50),0,3)="","","("&amp;OFFSET(INDIRECT($C50),0,2)&amp;OFFSET(INDIRECT($C50),0,3)&amp;")"))</f>
        <v/>
      </c>
    </row>
    <row r="51" spans="1:4">
      <c r="A51" s="321" t="s">
        <v>247</v>
      </c>
      <c r="B51" s="321">
        <v>7</v>
      </c>
      <c r="C51" s="324" t="s">
        <v>419</v>
      </c>
      <c r="D51" s="332" t="str">
        <f t="array" aca="1" ref="D51" ca="1">IF($C51="-","",IF(ISBLANK(INDIRECT($C51)),"",INDIRECT($C51)))</f>
        <v/>
      </c>
    </row>
    <row r="52" spans="1:4">
      <c r="A52" s="321" t="s">
        <v>248</v>
      </c>
      <c r="B52" s="321">
        <v>7</v>
      </c>
      <c r="C52" s="324" t="s">
        <v>419</v>
      </c>
      <c r="D52" s="332" t="str">
        <f t="array" aca="1" ref="D52" ca="1">IF($C52="-","",IF(ISBLANK(INDIRECT($C52)),"",INDIRECT($C52)))</f>
        <v/>
      </c>
    </row>
    <row r="53" spans="1:4">
      <c r="A53" s="321" t="s">
        <v>249</v>
      </c>
      <c r="B53" s="321">
        <v>7</v>
      </c>
      <c r="C53" s="324" t="s">
        <v>419</v>
      </c>
      <c r="D53" s="344" t="str">
        <f t="array" aca="1" ref="D53" ca="1">IF($C53="-","",IF(ISBLANK(INDIRECT($C53)),"",INDIRECT($C53))&amp;IF(OFFSET(INDIRECT($C53),0,2)&amp;OFFSET(INDIRECT($C53),0,3)="","","("&amp;OFFSET(INDIRECT($C53),0,2)&amp;OFFSET(INDIRECT($C53),0,3)&amp;")"))</f>
        <v/>
      </c>
    </row>
    <row r="54" spans="1:4">
      <c r="A54" s="321" t="s">
        <v>247</v>
      </c>
      <c r="B54" s="321">
        <v>8</v>
      </c>
      <c r="C54" s="324" t="s">
        <v>419</v>
      </c>
      <c r="D54" s="332" t="str">
        <f t="array" aca="1" ref="D54" ca="1">IF($C54="-","",IF(ISBLANK(INDIRECT($C54)),"",INDIRECT($C54)))</f>
        <v/>
      </c>
    </row>
    <row r="55" spans="1:4">
      <c r="A55" s="321" t="s">
        <v>248</v>
      </c>
      <c r="B55" s="321">
        <v>8</v>
      </c>
      <c r="C55" s="324" t="s">
        <v>419</v>
      </c>
      <c r="D55" s="332" t="str">
        <f t="array" aca="1" ref="D55" ca="1">IF($C55="-","",IF(ISBLANK(INDIRECT($C55)),"",INDIRECT($C55)))</f>
        <v/>
      </c>
    </row>
    <row r="56" spans="1:4">
      <c r="A56" s="321" t="s">
        <v>249</v>
      </c>
      <c r="B56" s="321">
        <v>8</v>
      </c>
      <c r="C56" s="324" t="s">
        <v>419</v>
      </c>
      <c r="D56" s="344" t="str">
        <f t="array" aca="1" ref="D56" ca="1">IF($C56="-","",IF(ISBLANK(INDIRECT($C56)),"",INDIRECT($C56))&amp;IF(OFFSET(INDIRECT($C56),0,2)&amp;OFFSET(INDIRECT($C56),0,3)="","","("&amp;OFFSET(INDIRECT($C56),0,2)&amp;OFFSET(INDIRECT($C56),0,3)&amp;")"))</f>
        <v/>
      </c>
    </row>
    <row r="57" spans="1:4">
      <c r="A57" s="321" t="s">
        <v>247</v>
      </c>
      <c r="B57" s="321">
        <v>9</v>
      </c>
      <c r="C57" s="324" t="s">
        <v>419</v>
      </c>
      <c r="D57" s="332" t="str">
        <f t="array" aca="1" ref="D57" ca="1">IF($C57="-","",IF(ISBLANK(INDIRECT($C57)),"",INDIRECT($C57)))</f>
        <v/>
      </c>
    </row>
    <row r="58" spans="1:4">
      <c r="A58" s="321" t="s">
        <v>248</v>
      </c>
      <c r="B58" s="321">
        <v>9</v>
      </c>
      <c r="C58" s="324" t="s">
        <v>419</v>
      </c>
      <c r="D58" s="332" t="str">
        <f t="array" aca="1" ref="D58" ca="1">IF($C58="-","",IF(ISBLANK(INDIRECT($C58)),"",INDIRECT($C58)))</f>
        <v/>
      </c>
    </row>
    <row r="59" spans="1:4">
      <c r="A59" s="321" t="s">
        <v>249</v>
      </c>
      <c r="B59" s="321">
        <v>9</v>
      </c>
      <c r="C59" s="324" t="s">
        <v>419</v>
      </c>
      <c r="D59" s="344" t="str">
        <f t="array" aca="1" ref="D59" ca="1">IF($C59="-","",IF(ISBLANK(INDIRECT($C59)),"",INDIRECT($C59))&amp;IF(OFFSET(INDIRECT($C59),0,2)&amp;OFFSET(INDIRECT($C59),0,3)="","","("&amp;OFFSET(INDIRECT($C59),0,2)&amp;OFFSET(INDIRECT($C59),0,3)&amp;")"))</f>
        <v/>
      </c>
    </row>
    <row r="60" spans="1:4">
      <c r="A60" s="321" t="s">
        <v>247</v>
      </c>
      <c r="B60" s="321">
        <v>10</v>
      </c>
      <c r="C60" s="324" t="s">
        <v>419</v>
      </c>
      <c r="D60" s="332" t="str">
        <f t="array" aca="1" ref="D60" ca="1">IF($C60="-","",IF(ISBLANK(INDIRECT($C60)),"",INDIRECT($C60)))</f>
        <v/>
      </c>
    </row>
    <row r="61" spans="1:4">
      <c r="A61" s="321" t="s">
        <v>248</v>
      </c>
      <c r="B61" s="321">
        <v>10</v>
      </c>
      <c r="C61" s="324" t="s">
        <v>419</v>
      </c>
      <c r="D61" s="332" t="str">
        <f t="array" aca="1" ref="D61" ca="1">IF($C61="-","",IF(ISBLANK(INDIRECT($C61)),"",INDIRECT($C61)))</f>
        <v/>
      </c>
    </row>
    <row r="62" spans="1:4">
      <c r="A62" s="321" t="s">
        <v>249</v>
      </c>
      <c r="B62" s="321">
        <v>10</v>
      </c>
      <c r="C62" s="324" t="s">
        <v>419</v>
      </c>
      <c r="D62" s="344" t="str">
        <f t="array" aca="1" ref="D62" ca="1">IF($C62="-","",IF(ISBLANK(INDIRECT($C62)),"",INDIRECT($C62))&amp;IF(OFFSET(INDIRECT($C62),0,2)&amp;OFFSET(INDIRECT($C62),0,3)="","","("&amp;OFFSET(INDIRECT($C62),0,2)&amp;OFFSET(INDIRECT($C62),0,3)&amp;")"))</f>
        <v/>
      </c>
    </row>
    <row r="63" spans="1:4">
      <c r="A63" s="321" t="s">
        <v>247</v>
      </c>
      <c r="B63" s="321">
        <v>11</v>
      </c>
      <c r="C63" s="324" t="s">
        <v>419</v>
      </c>
      <c r="D63" s="332" t="str">
        <f t="array" aca="1" ref="D63" ca="1">IF($C63="-","",IF(ISBLANK(INDIRECT($C63)),"",INDIRECT($C63)))</f>
        <v/>
      </c>
    </row>
    <row r="64" spans="1:4">
      <c r="A64" s="321" t="s">
        <v>248</v>
      </c>
      <c r="B64" s="321">
        <v>11</v>
      </c>
      <c r="C64" s="324" t="s">
        <v>419</v>
      </c>
      <c r="D64" s="332" t="str">
        <f t="array" aca="1" ref="D64" ca="1">IF($C64="-","",IF(ISBLANK(INDIRECT($C64)),"",INDIRECT($C64)))</f>
        <v/>
      </c>
    </row>
    <row r="65" spans="1:4">
      <c r="A65" s="321" t="s">
        <v>249</v>
      </c>
      <c r="B65" s="321">
        <v>11</v>
      </c>
      <c r="C65" s="324" t="s">
        <v>419</v>
      </c>
      <c r="D65" s="344" t="str">
        <f t="array" aca="1" ref="D65" ca="1">IF($C65="-","",IF(ISBLANK(INDIRECT($C65)),"",INDIRECT($C65))&amp;IF(OFFSET(INDIRECT($C65),0,2)&amp;OFFSET(INDIRECT($C65),0,3)="","","("&amp;OFFSET(INDIRECT($C65),0,2)&amp;OFFSET(INDIRECT($C65),0,3)&amp;")"))</f>
        <v/>
      </c>
    </row>
    <row r="66" spans="1:4">
      <c r="A66" s="321" t="s">
        <v>247</v>
      </c>
      <c r="B66" s="321">
        <v>12</v>
      </c>
      <c r="C66" s="324" t="s">
        <v>419</v>
      </c>
      <c r="D66" s="332" t="str">
        <f t="array" aca="1" ref="D66" ca="1">IF($C66="-","",IF(ISBLANK(INDIRECT($C66)),"",INDIRECT($C66)))</f>
        <v/>
      </c>
    </row>
    <row r="67" spans="1:4">
      <c r="A67" s="321" t="s">
        <v>248</v>
      </c>
      <c r="B67" s="321">
        <v>12</v>
      </c>
      <c r="C67" s="324" t="s">
        <v>419</v>
      </c>
      <c r="D67" s="332" t="str">
        <f t="array" aca="1" ref="D67" ca="1">IF($C67="-","",IF(ISBLANK(INDIRECT($C67)),"",INDIRECT($C67)))</f>
        <v/>
      </c>
    </row>
    <row r="68" spans="1:4">
      <c r="A68" s="321" t="s">
        <v>249</v>
      </c>
      <c r="B68" s="321">
        <v>12</v>
      </c>
      <c r="C68" s="324" t="s">
        <v>419</v>
      </c>
      <c r="D68" s="344" t="str">
        <f t="array" aca="1" ref="D68" ca="1">IF($C68="-","",IF(ISBLANK(INDIRECT($C68)),"",INDIRECT($C68))&amp;IF(OFFSET(INDIRECT($C68),0,2)&amp;OFFSET(INDIRECT($C68),0,3)="","","("&amp;OFFSET(INDIRECT($C68),0,2)&amp;OFFSET(INDIRECT($C68),0,3)&amp;")"))</f>
        <v/>
      </c>
    </row>
    <row r="69" spans="1:4">
      <c r="A69" s="321" t="s">
        <v>247</v>
      </c>
      <c r="B69" s="321">
        <v>13</v>
      </c>
      <c r="C69" s="324" t="s">
        <v>419</v>
      </c>
      <c r="D69" s="332" t="str">
        <f t="array" aca="1" ref="D69" ca="1">IF($C69="-","",IF(ISBLANK(INDIRECT($C69)),"",INDIRECT($C69)))</f>
        <v/>
      </c>
    </row>
    <row r="70" spans="1:4">
      <c r="A70" s="321" t="s">
        <v>248</v>
      </c>
      <c r="B70" s="321">
        <v>13</v>
      </c>
      <c r="C70" s="324" t="s">
        <v>419</v>
      </c>
      <c r="D70" s="332" t="str">
        <f t="array" aca="1" ref="D70" ca="1">IF($C70="-","",IF(ISBLANK(INDIRECT($C70)),"",INDIRECT($C70)))</f>
        <v/>
      </c>
    </row>
    <row r="71" spans="1:4">
      <c r="A71" s="321" t="s">
        <v>249</v>
      </c>
      <c r="B71" s="321">
        <v>13</v>
      </c>
      <c r="C71" s="324" t="s">
        <v>419</v>
      </c>
      <c r="D71" s="344" t="str">
        <f t="array" aca="1" ref="D71" ca="1">IF($C71="-","",IF(ISBLANK(INDIRECT($C71)),"",INDIRECT($C71))&amp;IF(OFFSET(INDIRECT($C71),0,2)&amp;OFFSET(INDIRECT($C71),0,3)="","","("&amp;OFFSET(INDIRECT($C71),0,2)&amp;OFFSET(INDIRECT($C71),0,3)&amp;")"))</f>
        <v/>
      </c>
    </row>
    <row r="72" spans="1:4">
      <c r="A72" s="321" t="s">
        <v>247</v>
      </c>
      <c r="B72" s="321">
        <v>14</v>
      </c>
      <c r="C72" s="324" t="s">
        <v>419</v>
      </c>
      <c r="D72" s="332" t="str">
        <f t="array" aca="1" ref="D72" ca="1">IF($C72="-","",IF(ISBLANK(INDIRECT($C72)),"",INDIRECT($C72)))</f>
        <v/>
      </c>
    </row>
    <row r="73" spans="1:4">
      <c r="A73" s="321" t="s">
        <v>248</v>
      </c>
      <c r="B73" s="321">
        <v>14</v>
      </c>
      <c r="C73" s="324" t="s">
        <v>419</v>
      </c>
      <c r="D73" s="332" t="str">
        <f t="array" aca="1" ref="D73" ca="1">IF($C73="-","",IF(ISBLANK(INDIRECT($C73)),"",INDIRECT($C73)))</f>
        <v/>
      </c>
    </row>
    <row r="74" spans="1:4">
      <c r="A74" s="321" t="s">
        <v>249</v>
      </c>
      <c r="B74" s="321">
        <v>14</v>
      </c>
      <c r="C74" s="324" t="s">
        <v>419</v>
      </c>
      <c r="D74" s="344" t="str">
        <f t="array" aca="1" ref="D74" ca="1">IF($C74="-","",IF(ISBLANK(INDIRECT($C74)),"",INDIRECT($C74))&amp;IF(OFFSET(INDIRECT($C74),0,2)&amp;OFFSET(INDIRECT($C74),0,3)="","","("&amp;OFFSET(INDIRECT($C74),0,2)&amp;OFFSET(INDIRECT($C74),0,3)&amp;")"))</f>
        <v/>
      </c>
    </row>
    <row r="75" spans="1:4">
      <c r="A75" s="321" t="s">
        <v>247</v>
      </c>
      <c r="B75" s="321">
        <v>15</v>
      </c>
      <c r="C75" s="324" t="s">
        <v>419</v>
      </c>
      <c r="D75" s="332" t="str">
        <f t="array" aca="1" ref="D75" ca="1">IF($C75="-","",IF(ISBLANK(INDIRECT($C75)),"",INDIRECT($C75)))</f>
        <v/>
      </c>
    </row>
    <row r="76" spans="1:4">
      <c r="A76" s="321" t="s">
        <v>248</v>
      </c>
      <c r="B76" s="321">
        <v>15</v>
      </c>
      <c r="C76" s="324" t="s">
        <v>419</v>
      </c>
      <c r="D76" s="332" t="str">
        <f t="array" aca="1" ref="D76" ca="1">IF($C76="-","",IF(ISBLANK(INDIRECT($C76)),"",INDIRECT($C76)))</f>
        <v/>
      </c>
    </row>
    <row r="77" spans="1:4">
      <c r="A77" s="325" t="s">
        <v>249</v>
      </c>
      <c r="B77" s="325">
        <v>15</v>
      </c>
      <c r="C77" s="336" t="s">
        <v>419</v>
      </c>
      <c r="D77" s="327" t="str">
        <f t="array" aca="1" ref="D77" ca="1">IF($C77="-","",IF(ISBLANK(INDIRECT($C77)),"",INDIRECT($C77))&amp;IF(OFFSET(INDIRECT($C77),0,2)&amp;OFFSET(INDIRECT($C77),0,3)="","","("&amp;OFFSET(INDIRECT($C77),0,2)&amp;OFFSET(INDIRECT($C77),0,3)&amp;")"))</f>
        <v/>
      </c>
    </row>
    <row r="78" spans="1:4">
      <c r="A78" s="342" t="s">
        <v>250</v>
      </c>
      <c r="B78" s="345"/>
      <c r="C78" s="330" t="s">
        <v>535</v>
      </c>
      <c r="D78" s="328" t="str">
        <f t="array" aca="1" ref="D78" ca="1">IF($C78="-","",IF(ISBLANK(INDIRECT($C78)),"",INDIRECT($C78)))</f>
        <v/>
      </c>
    </row>
    <row r="79" spans="1:4">
      <c r="A79" s="321" t="s">
        <v>251</v>
      </c>
      <c r="B79" s="322"/>
      <c r="C79" s="324" t="s">
        <v>536</v>
      </c>
      <c r="D79" s="323" t="str">
        <f t="array" aca="1" ref="D79" ca="1">IF($C79="-","",IF(ISBLANK(INDIRECT($C79)),"",INDIRECT($C79)))</f>
        <v/>
      </c>
    </row>
    <row r="80" spans="1:4">
      <c r="A80" s="321" t="s">
        <v>252</v>
      </c>
      <c r="B80" s="322"/>
      <c r="C80" s="324" t="s">
        <v>537</v>
      </c>
      <c r="D80" s="323" t="str">
        <f t="array" aca="1" ref="D80" ca="1">IF($C80="-","",IF(ISBLANK(INDIRECT($C80)),"",INDIRECT($C80)))</f>
        <v/>
      </c>
    </row>
    <row r="81" spans="1:4">
      <c r="A81" s="321" t="s">
        <v>253</v>
      </c>
      <c r="B81" s="322"/>
      <c r="C81" s="324" t="s">
        <v>538</v>
      </c>
      <c r="D81" s="323" t="str">
        <f t="array" aca="1" ref="D81" ca="1">IF($C81="-","",IF(ISBLANK(INDIRECT($C81)),"",INDIRECT($C81)))</f>
        <v/>
      </c>
    </row>
    <row r="82" spans="1:4">
      <c r="A82" s="321" t="s">
        <v>254</v>
      </c>
      <c r="B82" s="322"/>
      <c r="C82" s="324" t="s">
        <v>539</v>
      </c>
      <c r="D82" s="344" t="str">
        <f t="array" aca="1" ref="D82" ca="1">IF($C82="-","",IF(ISBLANK(INDIRECT($C82)),"",INDIRECT($C82)&amp;"-"&amp;OFFSET(INDIRECT($C82),0,2)))</f>
        <v/>
      </c>
    </row>
    <row r="83" spans="1:4">
      <c r="A83" s="321" t="s">
        <v>255</v>
      </c>
      <c r="B83" s="322"/>
      <c r="C83" s="324" t="s">
        <v>540</v>
      </c>
      <c r="D83" s="323" t="str">
        <f t="array" aca="1" ref="D83" ca="1">IF($C83="-","",IF(ISBLANK(INDIRECT($C83)),"",INDIRECT($C83)))</f>
        <v>選択してください</v>
      </c>
    </row>
    <row r="84" spans="1:4">
      <c r="A84" s="321" t="s">
        <v>256</v>
      </c>
      <c r="B84" s="322"/>
      <c r="C84" s="324" t="s">
        <v>541</v>
      </c>
      <c r="D84" s="323" t="str">
        <f t="array" aca="1" ref="D84" ca="1">IF($C84="-","",IF(ISBLANK(INDIRECT($C84)),"",INDIRECT($C84)))</f>
        <v/>
      </c>
    </row>
    <row r="85" spans="1:4">
      <c r="A85" s="321" t="s">
        <v>257</v>
      </c>
      <c r="B85" s="322"/>
      <c r="C85" s="371" t="s">
        <v>542</v>
      </c>
      <c r="D85" s="323" t="str">
        <f t="array" aca="1" ref="D85" ca="1">IF($C85="-","",IF(ISBLANK(INDIRECT($C85)),"",INDIRECT($C85)))</f>
        <v/>
      </c>
    </row>
    <row r="86" spans="1:4">
      <c r="A86" s="321" t="s">
        <v>258</v>
      </c>
      <c r="B86" s="322"/>
      <c r="C86" s="324" t="s">
        <v>543</v>
      </c>
      <c r="D86" s="323" t="str">
        <f t="array" aca="1" ref="D86" ca="1">IF($C86="-","",IF(ISBLANK(INDIRECT($C86)),"",INDIRECT($C86)))</f>
        <v/>
      </c>
    </row>
    <row r="87" spans="1:4">
      <c r="A87" s="321" t="s">
        <v>259</v>
      </c>
      <c r="B87" s="322"/>
      <c r="C87" s="324" t="s">
        <v>419</v>
      </c>
      <c r="D87" s="323" t="str">
        <f t="array" aca="1" ref="D87" ca="1">IF($C87="-","",IF(ISBLANK(INDIRECT($C87)),"",INDIRECT($C87)))</f>
        <v/>
      </c>
    </row>
    <row r="88" spans="1:4">
      <c r="A88" s="323" t="s">
        <v>260</v>
      </c>
      <c r="B88" s="331"/>
      <c r="C88" s="324" t="s">
        <v>419</v>
      </c>
      <c r="D88" s="323" t="str">
        <f t="array" aca="1" ref="D88" ca="1">IF($C88="-","",IF(ISBLANK(INDIRECT($C88)),"",INDIRECT($C88)))</f>
        <v/>
      </c>
    </row>
    <row r="89" spans="1:4">
      <c r="A89" s="346" t="s">
        <v>261</v>
      </c>
      <c r="B89" s="347"/>
      <c r="C89" s="348" t="s">
        <v>419</v>
      </c>
      <c r="D89" s="349" t="str">
        <f t="array" aca="1" ref="D89" ca="1">IF($C89="-","",IF(ISBLANK(INDIRECT($C89)),"",INDIRECT($C89)))</f>
        <v/>
      </c>
    </row>
    <row r="90" spans="1:4">
      <c r="A90" s="321" t="s">
        <v>262</v>
      </c>
      <c r="B90" s="322"/>
      <c r="C90" s="324" t="s">
        <v>535</v>
      </c>
      <c r="D90" s="323" t="str">
        <f t="array" aca="1" ref="D90" ca="1">IF($C90="-","",IF(ISBLANK(INDIRECT($C90)),"",INDIRECT($C90)))</f>
        <v/>
      </c>
    </row>
    <row r="91" spans="1:4">
      <c r="A91" s="334" t="s">
        <v>263</v>
      </c>
      <c r="B91" s="335"/>
      <c r="C91" s="336" t="s">
        <v>419</v>
      </c>
      <c r="D91" s="334" t="str">
        <f t="array" aca="1" ref="D91" ca="1">IF($C91="-","",IF(ISBLANK(INDIRECT($C91)),"",INDIRECT($C91)))</f>
        <v/>
      </c>
    </row>
    <row r="92" spans="1:4">
      <c r="A92" s="342" t="s">
        <v>264</v>
      </c>
      <c r="B92" s="345"/>
      <c r="C92" s="330" t="s">
        <v>419</v>
      </c>
      <c r="D92" s="350" t="str">
        <f ca="1">IF($C92="-","",IF(ISBLANK(INDIRECT($C92)),"",(INDIRECT($C92)&amp;IF(ISBLANK(OFFSET(INDIRECT($C92),1,0)),"","("&amp;OFFSET(INDIRECT($C92),1,0)&amp;")"))))</f>
        <v/>
      </c>
    </row>
    <row r="93" spans="1:4">
      <c r="A93" s="321" t="s">
        <v>265</v>
      </c>
      <c r="B93" s="322"/>
      <c r="C93" s="324" t="s">
        <v>419</v>
      </c>
      <c r="D93" s="344" t="str">
        <f t="array" aca="1" ref="D93" ca="1">IF($C93="-","",IF(ISBLANK(INDIRECT($C93)),"",INDIRECT($C93)&amp;"-"&amp;OFFSET(INDIRECT($C93),0,2)))</f>
        <v/>
      </c>
    </row>
    <row r="94" spans="1:4">
      <c r="A94" s="321" t="s">
        <v>266</v>
      </c>
      <c r="B94" s="322"/>
      <c r="C94" s="324" t="s">
        <v>419</v>
      </c>
      <c r="D94" s="323" t="str">
        <f t="array" aca="1" ref="D94" ca="1">IF($C94="-","",IF(ISBLANK(INDIRECT($C94)),"",INDIRECT($C94)))</f>
        <v/>
      </c>
    </row>
    <row r="95" spans="1:4">
      <c r="A95" s="321" t="s">
        <v>267</v>
      </c>
      <c r="B95" s="322"/>
      <c r="C95" s="324" t="s">
        <v>419</v>
      </c>
      <c r="D95" s="323" t="str">
        <f t="array" aca="1" ref="D95" ca="1">IF($C95="-","",IF(ISBLANK(INDIRECT($C95)),"",INDIRECT($C95)))</f>
        <v/>
      </c>
    </row>
    <row r="96" spans="1:4">
      <c r="A96" s="325" t="s">
        <v>268</v>
      </c>
      <c r="B96" s="326"/>
      <c r="C96" s="336" t="s">
        <v>419</v>
      </c>
      <c r="D96" s="334" t="str">
        <f t="array" aca="1" ref="D96" ca="1">IF($C96="-","",IF(ISBLANK(INDIRECT($C96)),"",INDIRECT($C96)))</f>
        <v/>
      </c>
    </row>
    <row r="97" spans="1:4">
      <c r="A97" s="342" t="s">
        <v>406</v>
      </c>
      <c r="B97" s="345"/>
      <c r="C97" s="330" t="s">
        <v>544</v>
      </c>
      <c r="D97" s="350" t="str">
        <f t="array" aca="1" ref="D97" ca="1">IF($C97="-","",IF(ISBLANK(INDIRECT($C97)),"",INDIRECT($C97)&amp;"-"&amp;OFFSET(INDIRECT($C97),0,2)))</f>
        <v/>
      </c>
    </row>
    <row r="98" spans="1:4">
      <c r="A98" s="321" t="s">
        <v>407</v>
      </c>
      <c r="B98" s="322"/>
      <c r="C98" s="324" t="s">
        <v>545</v>
      </c>
      <c r="D98" s="344" t="str">
        <f t="array" aca="1" ref="D98" ca="1">IF($C98="-","",IF(ISBLANK(INDIRECT($C98)),"",INDIRECT($C98)&amp;OFFSET(INDIRECT($C98),0,1)))</f>
        <v>選択してください</v>
      </c>
    </row>
    <row r="99" spans="1:4">
      <c r="A99" s="321" t="s">
        <v>408</v>
      </c>
      <c r="B99" s="322"/>
      <c r="C99" s="371" t="s">
        <v>546</v>
      </c>
      <c r="D99" s="323" t="str">
        <f t="array" aca="1" ref="D99" ca="1">IF($C99="-","",IF(ISBLANK(INDIRECT($C99)),"",INDIRECT($C99)))</f>
        <v/>
      </c>
    </row>
    <row r="100" spans="1:4">
      <c r="A100" s="321" t="s">
        <v>409</v>
      </c>
      <c r="B100" s="322"/>
      <c r="C100" s="324" t="s">
        <v>547</v>
      </c>
      <c r="D100" s="323" t="str">
        <f t="array" aca="1" ref="D100" ca="1">IF($C100="-","",IF(ISBLANK(INDIRECT($C100)),"",INDIRECT($C100)))</f>
        <v/>
      </c>
    </row>
    <row r="101" spans="1:4">
      <c r="A101" s="321" t="s">
        <v>410</v>
      </c>
      <c r="B101" s="322"/>
      <c r="C101" s="324" t="s">
        <v>419</v>
      </c>
      <c r="D101" s="323" t="str">
        <f t="array" aca="1" ref="D101" ca="1">IF($C101="-","",IF(ISBLANK(INDIRECT($C101)),"",INDIRECT($C101)))</f>
        <v/>
      </c>
    </row>
    <row r="102" spans="1:4">
      <c r="A102" s="321" t="s">
        <v>411</v>
      </c>
      <c r="B102" s="322"/>
      <c r="C102" s="324" t="s">
        <v>548</v>
      </c>
      <c r="D102" s="323" t="str">
        <f t="array" aca="1" ref="D102" ca="1">IF($C102="-","",IF(ISBLANK(INDIRECT($C102)),"",INDIRECT($C102)))</f>
        <v/>
      </c>
    </row>
    <row r="103" spans="1:4">
      <c r="A103" s="321" t="s">
        <v>412</v>
      </c>
      <c r="B103" s="322"/>
      <c r="C103" s="324" t="s">
        <v>549</v>
      </c>
      <c r="D103" s="323" t="str">
        <f t="array" aca="1" ref="D103" ca="1">IF($C103="-","",IF(ISBLANK(INDIRECT($C103)),"",INDIRECT($C103)))</f>
        <v/>
      </c>
    </row>
    <row r="104" spans="1:4">
      <c r="A104" s="321" t="s">
        <v>413</v>
      </c>
      <c r="B104" s="322"/>
      <c r="C104" s="324" t="s">
        <v>419</v>
      </c>
      <c r="D104" s="323" t="str">
        <f t="array" aca="1" ref="D104" ca="1">IF($C104="-","",IF(ISBLANK(INDIRECT($C104)),"",INDIRECT($C104)))</f>
        <v/>
      </c>
    </row>
    <row r="105" spans="1:4" ht="19.5" thickBot="1">
      <c r="A105" s="351" t="s">
        <v>414</v>
      </c>
      <c r="B105" s="352"/>
      <c r="C105" s="353" t="s">
        <v>550</v>
      </c>
      <c r="D105" s="354" t="str">
        <f t="array" aca="1" ref="D105" ca="1">IF($C105="-","",IF(ISBLANK(INDIRECT($C105)),"",INDIRECT($C105)))</f>
        <v/>
      </c>
    </row>
    <row r="106" spans="1:4">
      <c r="A106" s="355" t="s">
        <v>415</v>
      </c>
      <c r="B106" s="356"/>
      <c r="C106" s="357" t="s">
        <v>421</v>
      </c>
      <c r="D106" s="358"/>
    </row>
    <row r="107" spans="1:4">
      <c r="A107" s="359" t="s">
        <v>416</v>
      </c>
      <c r="B107" s="322"/>
      <c r="C107" s="324" t="s">
        <v>421</v>
      </c>
      <c r="D107" s="360"/>
    </row>
    <row r="108" spans="1:4">
      <c r="A108" s="359" t="s">
        <v>417</v>
      </c>
      <c r="B108" s="322"/>
      <c r="C108" s="324" t="s">
        <v>419</v>
      </c>
      <c r="D108" s="360" t="str">
        <f t="array" aca="1" ref="D108" ca="1">IF($C108="-","",IF(ISBLANK(INDIRECT($C108)),"",INDIRECT($C108)))</f>
        <v/>
      </c>
    </row>
    <row r="109" spans="1:4" ht="19.5" thickBot="1">
      <c r="A109" s="361" t="s">
        <v>418</v>
      </c>
      <c r="B109" s="352"/>
      <c r="C109" s="353" t="s">
        <v>419</v>
      </c>
      <c r="D109" s="362" t="str">
        <f t="array" aca="1" ref="D109" ca="1">IF($C109="-","",IF(ISBLANK(INDIRECT($C109)),"",INDIRECT($C109)))</f>
        <v/>
      </c>
    </row>
  </sheetData>
  <sheetProtection algorithmName="SHA-512" hashValue="1qdV41IVKNikqXUay5Bk+/Oy51mTYojyCCGdAdsYFx3/zS6D73gx4wfYtxCp23kZU2g/KefRWaoRy0EAzssYyg==" saltValue="yf51EGiSa4KulLpv+9SRUQ==" spinCount="100000" sheet="1" objects="1" scenarios="1"/>
  <phoneticPr fontId="41"/>
  <conditionalFormatting sqref="D1:D1048576">
    <cfRule type="expression" dxfId="16" priority="1">
      <formula>$C1="-"</formula>
    </cfRule>
  </conditionalFormatting>
  <conditionalFormatting sqref="E2">
    <cfRule type="expression" dxfId="15" priority="32">
      <formula>$C2="-"</formula>
    </cfRule>
  </conditionalFormatting>
  <conditionalFormatting sqref="F15">
    <cfRule type="expression" dxfId="14" priority="27">
      <formula>$C15="-"</formula>
    </cfRule>
  </conditionalFormatting>
  <conditionalFormatting sqref="G3:G4">
    <cfRule type="expression" dxfId="13" priority="26">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00388-A4A7-413A-A69A-C1846A2742D8}">
  <sheetPr>
    <tabColor rgb="FFFF0000"/>
    <pageSetUpPr fitToPage="1"/>
  </sheetPr>
  <dimension ref="A1:W77"/>
  <sheetViews>
    <sheetView tabSelected="1" zoomScale="70" zoomScaleNormal="70" zoomScaleSheetLayoutView="70" workbookViewId="0">
      <selection sqref="A1:C1"/>
    </sheetView>
  </sheetViews>
  <sheetFormatPr defaultColWidth="9" defaultRowHeight="18.75"/>
  <cols>
    <col min="2" max="2" width="19.625" customWidth="1"/>
    <col min="3" max="3" width="22.5" customWidth="1"/>
    <col min="4" max="4" width="5.25" customWidth="1"/>
    <col min="5" max="6" width="8.625" customWidth="1"/>
    <col min="7" max="7" width="4.25" customWidth="1"/>
    <col min="8" max="9" width="9.875" customWidth="1"/>
    <col min="10" max="10" width="23.5" customWidth="1"/>
    <col min="11" max="11" width="3.625" customWidth="1"/>
    <col min="12" max="12" width="98.625" customWidth="1"/>
    <col min="13" max="14" width="9" customWidth="1"/>
    <col min="15" max="15" width="29.25" hidden="1" customWidth="1"/>
    <col min="16" max="16" width="11.125" hidden="1" customWidth="1"/>
    <col min="17" max="17" width="25.25" hidden="1" customWidth="1"/>
    <col min="18" max="18" width="8" hidden="1" customWidth="1"/>
    <col min="19" max="19" width="5.75" hidden="1" customWidth="1"/>
    <col min="20" max="20" width="13.125" hidden="1" customWidth="1"/>
    <col min="21" max="21" width="19.375" hidden="1" customWidth="1"/>
  </cols>
  <sheetData>
    <row r="1" spans="1:23" ht="40.5" customHeight="1">
      <c r="A1" s="1001" t="s">
        <v>872</v>
      </c>
      <c r="B1" s="1002"/>
      <c r="C1" s="1002"/>
      <c r="L1" s="619" t="s">
        <v>635</v>
      </c>
    </row>
    <row r="2" spans="1:23" ht="51.75" customHeight="1">
      <c r="A2" s="1003" t="s">
        <v>882</v>
      </c>
      <c r="B2" s="1004"/>
      <c r="C2" s="1004"/>
      <c r="D2" s="1004"/>
      <c r="E2" s="1004"/>
      <c r="F2" s="1004"/>
      <c r="G2" s="1004"/>
      <c r="H2" s="1004"/>
      <c r="I2" s="1004"/>
      <c r="J2" s="1004"/>
      <c r="K2" s="573"/>
      <c r="O2" s="19" t="s">
        <v>669</v>
      </c>
      <c r="P2" s="19">
        <v>0</v>
      </c>
    </row>
    <row r="3" spans="1:23" ht="63.75" customHeight="1" thickBot="1">
      <c r="A3" s="1001" t="s">
        <v>873</v>
      </c>
      <c r="B3" s="1001"/>
      <c r="C3" s="1001"/>
      <c r="D3" s="1001"/>
      <c r="E3" s="1001"/>
      <c r="F3" s="1001"/>
      <c r="G3" s="1001"/>
      <c r="H3" s="1001"/>
      <c r="I3" s="1001"/>
      <c r="J3" s="1001"/>
      <c r="K3" s="489"/>
      <c r="O3" s="19" t="s">
        <v>78</v>
      </c>
      <c r="P3" s="20">
        <v>21400</v>
      </c>
      <c r="Q3" s="19">
        <f>P3*1.3</f>
        <v>27820</v>
      </c>
      <c r="R3" s="19" t="s">
        <v>852</v>
      </c>
    </row>
    <row r="4" spans="1:23" ht="21.75" customHeight="1" thickBot="1">
      <c r="A4" s="489"/>
      <c r="B4" s="489"/>
      <c r="C4" s="489"/>
      <c r="D4" s="489"/>
      <c r="E4" s="489"/>
      <c r="F4" s="1005" t="s">
        <v>515</v>
      </c>
      <c r="G4" s="1005"/>
      <c r="H4" s="1006">
        <f>C15</f>
        <v>0</v>
      </c>
      <c r="I4" s="1006"/>
      <c r="J4" s="1006"/>
      <c r="K4" s="595"/>
      <c r="L4" s="620" t="s">
        <v>630</v>
      </c>
      <c r="O4" s="19" t="s">
        <v>79</v>
      </c>
      <c r="P4" s="20">
        <v>10700</v>
      </c>
      <c r="Q4" s="19">
        <f t="shared" ref="Q4:Q6" si="0">P4*1.3</f>
        <v>13910</v>
      </c>
      <c r="R4" s="19" t="s">
        <v>853</v>
      </c>
    </row>
    <row r="5" spans="1:23" ht="21.75" customHeight="1">
      <c r="A5" s="489"/>
      <c r="B5" s="489"/>
      <c r="C5" s="489"/>
      <c r="D5" s="489"/>
      <c r="E5" s="489"/>
      <c r="F5" s="1007" t="s">
        <v>516</v>
      </c>
      <c r="G5" s="1007"/>
      <c r="H5" s="1008">
        <f>C16</f>
        <v>0</v>
      </c>
      <c r="I5" s="1008"/>
      <c r="J5" s="1008"/>
      <c r="K5" s="596"/>
      <c r="L5" s="991" t="s">
        <v>626</v>
      </c>
      <c r="O5" s="19" t="s">
        <v>80</v>
      </c>
      <c r="P5" s="20">
        <v>5350</v>
      </c>
      <c r="Q5" s="19">
        <f t="shared" si="0"/>
        <v>6955</v>
      </c>
    </row>
    <row r="6" spans="1:23" ht="21.75" customHeight="1" thickBot="1">
      <c r="A6" s="489"/>
      <c r="B6" s="489"/>
      <c r="C6" s="489"/>
      <c r="D6" s="489"/>
      <c r="E6" s="489"/>
      <c r="F6" s="992" t="s">
        <v>517</v>
      </c>
      <c r="G6" s="992"/>
      <c r="H6" s="993">
        <f>C17</f>
        <v>0</v>
      </c>
      <c r="I6" s="993"/>
      <c r="J6" s="993"/>
      <c r="K6" s="596"/>
      <c r="L6" s="991"/>
      <c r="O6" s="19" t="s">
        <v>634</v>
      </c>
      <c r="P6" s="20">
        <v>8239</v>
      </c>
      <c r="Q6" s="19">
        <f t="shared" si="0"/>
        <v>10710.7</v>
      </c>
    </row>
    <row r="7" spans="1:23" ht="30" customHeight="1" thickBot="1">
      <c r="A7" s="994" t="s">
        <v>39</v>
      </c>
      <c r="B7" s="995"/>
      <c r="C7" s="996"/>
      <c r="D7" s="997"/>
      <c r="L7" s="556" t="s">
        <v>874</v>
      </c>
      <c r="O7" s="19" t="s">
        <v>81</v>
      </c>
      <c r="P7" s="20">
        <v>16050</v>
      </c>
    </row>
    <row r="8" spans="1:23" ht="33.75" customHeight="1">
      <c r="A8" s="162" t="s">
        <v>14</v>
      </c>
      <c r="B8" s="998" t="s">
        <v>200</v>
      </c>
      <c r="C8" s="999"/>
      <c r="D8" s="999"/>
      <c r="E8" s="999"/>
      <c r="F8" s="999"/>
      <c r="G8" s="999"/>
      <c r="H8" s="999"/>
      <c r="I8" s="999"/>
      <c r="J8" s="1000"/>
      <c r="K8" s="597"/>
      <c r="L8" s="571" t="s">
        <v>875</v>
      </c>
      <c r="O8" s="19" t="s">
        <v>82</v>
      </c>
      <c r="P8" s="20">
        <v>5350</v>
      </c>
    </row>
    <row r="9" spans="1:23" ht="33.75" customHeight="1">
      <c r="A9" s="977" t="s">
        <v>0</v>
      </c>
      <c r="B9" s="979" t="s">
        <v>552</v>
      </c>
      <c r="C9" s="980"/>
      <c r="D9" s="980"/>
      <c r="E9" s="980"/>
      <c r="F9" s="980"/>
      <c r="G9" s="980"/>
      <c r="H9" s="980"/>
      <c r="I9" s="980"/>
      <c r="J9" s="981"/>
      <c r="K9" s="598"/>
      <c r="L9" s="556"/>
      <c r="O9" s="19" t="s">
        <v>83</v>
      </c>
      <c r="P9" s="20">
        <v>2140</v>
      </c>
    </row>
    <row r="10" spans="1:23" ht="35.1" customHeight="1" thickBot="1">
      <c r="A10" s="978"/>
      <c r="B10" s="222" t="s">
        <v>486</v>
      </c>
      <c r="C10" s="982" t="s">
        <v>893</v>
      </c>
      <c r="D10" s="983"/>
      <c r="E10" s="983"/>
      <c r="F10" s="983"/>
      <c r="G10" s="983"/>
      <c r="H10" s="983"/>
      <c r="I10" s="983"/>
      <c r="J10" s="984"/>
      <c r="K10" s="599"/>
      <c r="L10" s="571" t="s">
        <v>876</v>
      </c>
      <c r="O10" s="19" t="s">
        <v>424</v>
      </c>
      <c r="P10" s="20">
        <v>21400</v>
      </c>
      <c r="V10" s="18"/>
      <c r="W10" s="18"/>
    </row>
    <row r="11" spans="1:23" ht="24.75" customHeight="1">
      <c r="A11" s="858" t="s">
        <v>854</v>
      </c>
      <c r="B11" s="218" t="s">
        <v>1</v>
      </c>
      <c r="C11" s="805"/>
      <c r="D11" s="220" t="s">
        <v>11</v>
      </c>
      <c r="E11" s="958"/>
      <c r="F11" s="959"/>
      <c r="G11" s="960"/>
      <c r="H11" s="296"/>
      <c r="I11" s="297"/>
      <c r="J11" s="298"/>
      <c r="K11" s="600"/>
      <c r="L11" s="930" t="s">
        <v>391</v>
      </c>
      <c r="O11" s="19" t="s">
        <v>425</v>
      </c>
      <c r="P11" s="20">
        <v>3210</v>
      </c>
      <c r="V11" s="18"/>
      <c r="W11" s="18"/>
    </row>
    <row r="12" spans="1:23" ht="15" customHeight="1">
      <c r="A12" s="859"/>
      <c r="B12" s="989" t="s">
        <v>12</v>
      </c>
      <c r="C12" s="2" t="s">
        <v>34</v>
      </c>
      <c r="D12" s="963" t="s">
        <v>35</v>
      </c>
      <c r="E12" s="964"/>
      <c r="F12" s="964"/>
      <c r="G12" s="965"/>
      <c r="H12" s="299" t="s">
        <v>36</v>
      </c>
      <c r="I12" s="300"/>
      <c r="J12" s="301"/>
      <c r="K12" s="601"/>
      <c r="L12" s="930"/>
      <c r="O12" s="19" t="s">
        <v>84</v>
      </c>
      <c r="P12" s="20">
        <v>1070</v>
      </c>
    </row>
    <row r="13" spans="1:23" ht="31.5" customHeight="1">
      <c r="A13" s="859"/>
      <c r="B13" s="990"/>
      <c r="C13" s="221" t="s">
        <v>668</v>
      </c>
      <c r="D13" s="966"/>
      <c r="E13" s="967"/>
      <c r="F13" s="967"/>
      <c r="G13" s="968"/>
      <c r="H13" s="944"/>
      <c r="I13" s="945"/>
      <c r="J13" s="946"/>
      <c r="K13" s="602"/>
      <c r="L13" s="571"/>
      <c r="O13" s="393"/>
      <c r="P13" s="394"/>
    </row>
    <row r="14" spans="1:23" ht="22.5" customHeight="1">
      <c r="A14" s="859"/>
      <c r="B14" s="219" t="s">
        <v>420</v>
      </c>
      <c r="C14" s="985"/>
      <c r="D14" s="986"/>
      <c r="E14" s="986"/>
      <c r="F14" s="986"/>
      <c r="G14" s="986"/>
      <c r="H14" s="986"/>
      <c r="I14" s="987"/>
      <c r="J14" s="988"/>
      <c r="K14" s="603"/>
      <c r="L14" s="930" t="s">
        <v>855</v>
      </c>
      <c r="O14" s="19"/>
      <c r="P14" s="969" t="s">
        <v>430</v>
      </c>
      <c r="Q14" s="970"/>
      <c r="R14" s="970"/>
      <c r="S14" s="970"/>
      <c r="T14" s="970"/>
      <c r="U14" s="971"/>
    </row>
    <row r="15" spans="1:23" ht="31.5" customHeight="1">
      <c r="A15" s="859"/>
      <c r="B15" s="219" t="s">
        <v>13</v>
      </c>
      <c r="C15" s="972"/>
      <c r="D15" s="973"/>
      <c r="E15" s="973"/>
      <c r="F15" s="973"/>
      <c r="G15" s="973"/>
      <c r="H15" s="973"/>
      <c r="I15" s="974"/>
      <c r="J15" s="975"/>
      <c r="K15" s="604"/>
      <c r="L15" s="930"/>
      <c r="O15" s="19" t="s">
        <v>78</v>
      </c>
      <c r="P15" s="19" t="s">
        <v>431</v>
      </c>
      <c r="Q15" s="19" t="s">
        <v>432</v>
      </c>
      <c r="R15" s="19"/>
      <c r="S15" s="19"/>
      <c r="T15" s="19"/>
      <c r="U15" s="19"/>
    </row>
    <row r="16" spans="1:23" ht="31.5" customHeight="1">
      <c r="A16" s="859"/>
      <c r="B16" s="219" t="s">
        <v>38</v>
      </c>
      <c r="C16" s="972"/>
      <c r="D16" s="973"/>
      <c r="E16" s="973"/>
      <c r="F16" s="973"/>
      <c r="G16" s="973"/>
      <c r="H16" s="973"/>
      <c r="I16" s="974"/>
      <c r="J16" s="975"/>
      <c r="K16" s="604"/>
      <c r="L16" s="556"/>
      <c r="O16" s="19" t="s">
        <v>79</v>
      </c>
      <c r="P16" s="19" t="s">
        <v>431</v>
      </c>
      <c r="Q16" s="19" t="s">
        <v>432</v>
      </c>
      <c r="R16" s="19"/>
      <c r="S16" s="19"/>
      <c r="T16" s="19"/>
      <c r="U16" s="19"/>
    </row>
    <row r="17" spans="1:21" ht="31.5" customHeight="1">
      <c r="A17" s="859"/>
      <c r="B17" s="219" t="s">
        <v>3</v>
      </c>
      <c r="C17" s="972"/>
      <c r="D17" s="973"/>
      <c r="E17" s="973"/>
      <c r="F17" s="973"/>
      <c r="G17" s="973"/>
      <c r="H17" s="973"/>
      <c r="I17" s="974"/>
      <c r="J17" s="975"/>
      <c r="K17" s="604"/>
      <c r="L17" s="556"/>
      <c r="O17" s="19" t="s">
        <v>80</v>
      </c>
      <c r="P17" s="19" t="s">
        <v>431</v>
      </c>
      <c r="Q17" s="19" t="s">
        <v>432</v>
      </c>
      <c r="R17" s="19"/>
      <c r="S17" s="19"/>
      <c r="T17" s="19"/>
      <c r="U17" s="19"/>
    </row>
    <row r="18" spans="1:21" ht="31.5" customHeight="1" thickBot="1">
      <c r="A18" s="978"/>
      <c r="B18" s="295" t="s">
        <v>387</v>
      </c>
      <c r="C18" s="976"/>
      <c r="D18" s="954"/>
      <c r="E18" s="954"/>
      <c r="F18" s="954"/>
      <c r="G18" s="954"/>
      <c r="H18" s="954"/>
      <c r="I18" s="954"/>
      <c r="J18" s="955"/>
      <c r="K18" s="604"/>
      <c r="L18" s="556"/>
      <c r="O18" s="19" t="s">
        <v>81</v>
      </c>
      <c r="P18" s="19" t="s">
        <v>431</v>
      </c>
      <c r="Q18" s="19" t="s">
        <v>433</v>
      </c>
      <c r="R18" s="19" t="s">
        <v>434</v>
      </c>
      <c r="S18" s="19" t="s">
        <v>435</v>
      </c>
      <c r="T18" s="19" t="s">
        <v>436</v>
      </c>
      <c r="U18" s="19" t="s">
        <v>437</v>
      </c>
    </row>
    <row r="19" spans="1:21" ht="24.75" customHeight="1">
      <c r="A19" s="956" t="s">
        <v>380</v>
      </c>
      <c r="B19" s="291" t="s">
        <v>381</v>
      </c>
      <c r="C19" s="805"/>
      <c r="D19" s="220" t="s">
        <v>11</v>
      </c>
      <c r="E19" s="958"/>
      <c r="F19" s="959"/>
      <c r="G19" s="960"/>
      <c r="H19" s="296"/>
      <c r="I19" s="297"/>
      <c r="J19" s="298"/>
      <c r="K19" s="600"/>
      <c r="L19" s="614" t="s">
        <v>623</v>
      </c>
      <c r="O19" s="19" t="s">
        <v>82</v>
      </c>
      <c r="P19" s="19" t="s">
        <v>431</v>
      </c>
      <c r="Q19" s="19" t="s">
        <v>433</v>
      </c>
      <c r="R19" s="19" t="s">
        <v>434</v>
      </c>
      <c r="S19" s="19" t="s">
        <v>435</v>
      </c>
      <c r="T19" s="19" t="s">
        <v>436</v>
      </c>
      <c r="U19" s="19" t="s">
        <v>437</v>
      </c>
    </row>
    <row r="20" spans="1:21" ht="15" customHeight="1">
      <c r="A20" s="957"/>
      <c r="B20" s="961" t="s">
        <v>382</v>
      </c>
      <c r="C20" s="2" t="s">
        <v>34</v>
      </c>
      <c r="D20" s="963" t="s">
        <v>35</v>
      </c>
      <c r="E20" s="964"/>
      <c r="F20" s="964"/>
      <c r="G20" s="965"/>
      <c r="H20" s="299" t="s">
        <v>36</v>
      </c>
      <c r="I20" s="300"/>
      <c r="J20" s="301"/>
      <c r="K20" s="601"/>
      <c r="L20" s="571"/>
      <c r="O20" s="19" t="s">
        <v>83</v>
      </c>
      <c r="P20" s="19" t="s">
        <v>431</v>
      </c>
      <c r="Q20" s="19" t="s">
        <v>433</v>
      </c>
      <c r="R20" s="19" t="s">
        <v>434</v>
      </c>
      <c r="S20" s="19" t="s">
        <v>435</v>
      </c>
      <c r="T20" s="19" t="s">
        <v>436</v>
      </c>
      <c r="U20" s="19" t="s">
        <v>437</v>
      </c>
    </row>
    <row r="21" spans="1:21" ht="31.5" customHeight="1">
      <c r="A21" s="957"/>
      <c r="B21" s="962"/>
      <c r="C21" s="221" t="s">
        <v>668</v>
      </c>
      <c r="D21" s="966"/>
      <c r="E21" s="967"/>
      <c r="F21" s="967"/>
      <c r="G21" s="968"/>
      <c r="H21" s="944"/>
      <c r="I21" s="945"/>
      <c r="J21" s="946"/>
      <c r="K21" s="602"/>
      <c r="L21" s="571"/>
      <c r="O21" s="19" t="s">
        <v>424</v>
      </c>
      <c r="P21" s="19" t="s">
        <v>431</v>
      </c>
      <c r="Q21" s="19" t="s">
        <v>433</v>
      </c>
      <c r="R21" s="19" t="s">
        <v>434</v>
      </c>
      <c r="S21" s="19" t="s">
        <v>435</v>
      </c>
      <c r="T21" s="19" t="s">
        <v>436</v>
      </c>
      <c r="U21" s="19" t="s">
        <v>437</v>
      </c>
    </row>
    <row r="22" spans="1:21" ht="32.1" customHeight="1">
      <c r="A22" s="957"/>
      <c r="B22" s="292" t="s">
        <v>383</v>
      </c>
      <c r="C22" s="947"/>
      <c r="D22" s="948"/>
      <c r="E22" s="948"/>
      <c r="F22" s="948"/>
      <c r="G22" s="948"/>
      <c r="H22" s="948"/>
      <c r="I22" s="948"/>
      <c r="J22" s="949"/>
      <c r="K22" s="604"/>
      <c r="L22" s="556"/>
      <c r="O22" s="19" t="s">
        <v>425</v>
      </c>
      <c r="P22" s="19" t="s">
        <v>431</v>
      </c>
      <c r="Q22" s="19" t="s">
        <v>433</v>
      </c>
      <c r="R22" s="19" t="s">
        <v>434</v>
      </c>
      <c r="S22" s="19" t="s">
        <v>435</v>
      </c>
      <c r="T22" s="19" t="s">
        <v>436</v>
      </c>
      <c r="U22" s="19" t="s">
        <v>437</v>
      </c>
    </row>
    <row r="23" spans="1:21" ht="32.1" customHeight="1">
      <c r="A23" s="957"/>
      <c r="B23" s="293" t="s">
        <v>384</v>
      </c>
      <c r="C23" s="950"/>
      <c r="D23" s="951"/>
      <c r="E23" s="951"/>
      <c r="F23" s="951"/>
      <c r="G23" s="951"/>
      <c r="H23" s="951"/>
      <c r="I23" s="951"/>
      <c r="J23" s="952"/>
      <c r="K23" s="605"/>
      <c r="L23" s="556" t="s">
        <v>392</v>
      </c>
      <c r="O23" s="19" t="s">
        <v>84</v>
      </c>
      <c r="P23" s="19" t="s">
        <v>431</v>
      </c>
      <c r="Q23" s="19" t="s">
        <v>433</v>
      </c>
      <c r="R23" s="19" t="s">
        <v>434</v>
      </c>
      <c r="S23" s="19" t="s">
        <v>435</v>
      </c>
      <c r="T23" s="19" t="s">
        <v>436</v>
      </c>
      <c r="U23" s="19" t="s">
        <v>437</v>
      </c>
    </row>
    <row r="24" spans="1:21" ht="32.1" customHeight="1">
      <c r="A24" s="957"/>
      <c r="B24" s="293" t="s">
        <v>385</v>
      </c>
      <c r="C24" s="950"/>
      <c r="D24" s="951"/>
      <c r="E24" s="951"/>
      <c r="F24" s="951"/>
      <c r="G24" s="951"/>
      <c r="H24" s="951"/>
      <c r="I24" s="951"/>
      <c r="J24" s="952"/>
      <c r="K24" s="605"/>
      <c r="L24" s="571" t="s">
        <v>624</v>
      </c>
    </row>
    <row r="25" spans="1:21" ht="32.1" customHeight="1" thickBot="1">
      <c r="A25" s="957"/>
      <c r="B25" s="294" t="s">
        <v>386</v>
      </c>
      <c r="C25" s="953"/>
      <c r="D25" s="954"/>
      <c r="E25" s="954"/>
      <c r="F25" s="954"/>
      <c r="G25" s="954"/>
      <c r="H25" s="954"/>
      <c r="I25" s="954"/>
      <c r="J25" s="955"/>
      <c r="K25" s="604"/>
      <c r="L25" s="556" t="s">
        <v>625</v>
      </c>
    </row>
    <row r="26" spans="1:21" ht="25.5" customHeight="1">
      <c r="A26" s="858" t="s">
        <v>856</v>
      </c>
      <c r="B26" s="807" t="s">
        <v>857</v>
      </c>
      <c r="C26" s="925"/>
      <c r="D26" s="926"/>
      <c r="E26" s="926"/>
      <c r="F26" s="926"/>
      <c r="G26" s="926"/>
      <c r="H26" s="926"/>
      <c r="I26" s="927"/>
      <c r="J26" s="928"/>
      <c r="K26" s="606"/>
      <c r="L26" s="930" t="s">
        <v>877</v>
      </c>
    </row>
    <row r="27" spans="1:21" ht="36" customHeight="1">
      <c r="A27" s="859"/>
      <c r="B27" s="808" t="s">
        <v>858</v>
      </c>
      <c r="C27" s="931"/>
      <c r="D27" s="932"/>
      <c r="E27" s="932"/>
      <c r="F27" s="932"/>
      <c r="G27" s="932"/>
      <c r="H27" s="932"/>
      <c r="I27" s="933"/>
      <c r="J27" s="934"/>
      <c r="K27" s="564"/>
      <c r="L27" s="930"/>
    </row>
    <row r="28" spans="1:21" ht="30" customHeight="1">
      <c r="A28" s="859"/>
      <c r="B28" s="935" t="s">
        <v>31</v>
      </c>
      <c r="C28" s="223" t="s">
        <v>26</v>
      </c>
      <c r="D28" s="938"/>
      <c r="E28" s="939"/>
      <c r="F28" s="939"/>
      <c r="G28" s="407" t="s">
        <v>37</v>
      </c>
      <c r="H28" s="940" t="s">
        <v>670</v>
      </c>
      <c r="I28" s="941"/>
      <c r="J28" s="224"/>
      <c r="K28" s="564"/>
      <c r="L28" s="556" t="s">
        <v>393</v>
      </c>
    </row>
    <row r="29" spans="1:21" ht="30" customHeight="1">
      <c r="A29" s="859"/>
      <c r="B29" s="936"/>
      <c r="C29" s="223" t="s">
        <v>28</v>
      </c>
      <c r="D29" s="942">
        <f>個表!E55</f>
        <v>0</v>
      </c>
      <c r="E29" s="943"/>
      <c r="F29" s="943"/>
      <c r="G29" s="943"/>
      <c r="H29" s="943"/>
      <c r="I29" s="943"/>
      <c r="J29" s="413"/>
      <c r="K29" s="607"/>
      <c r="L29" s="556" t="s">
        <v>629</v>
      </c>
    </row>
    <row r="30" spans="1:21" ht="30" customHeight="1">
      <c r="A30" s="859"/>
      <c r="B30" s="936"/>
      <c r="C30" s="223" t="s">
        <v>29</v>
      </c>
      <c r="D30" s="903"/>
      <c r="E30" s="904"/>
      <c r="F30" s="904"/>
      <c r="G30" s="904"/>
      <c r="H30" s="904"/>
      <c r="I30" s="904"/>
      <c r="J30" s="929"/>
      <c r="K30" s="564"/>
      <c r="L30" s="930" t="s">
        <v>878</v>
      </c>
    </row>
    <row r="31" spans="1:21" ht="30" customHeight="1">
      <c r="A31" s="859"/>
      <c r="B31" s="936"/>
      <c r="C31" s="223" t="s">
        <v>30</v>
      </c>
      <c r="D31" s="903"/>
      <c r="E31" s="904"/>
      <c r="F31" s="904"/>
      <c r="G31" s="904"/>
      <c r="H31" s="904"/>
      <c r="I31" s="904"/>
      <c r="J31" s="929"/>
      <c r="K31" s="564"/>
      <c r="L31" s="930"/>
    </row>
    <row r="32" spans="1:21" ht="30" customHeight="1">
      <c r="A32" s="859"/>
      <c r="B32" s="936"/>
      <c r="C32" s="223" t="s">
        <v>376</v>
      </c>
      <c r="D32" s="903"/>
      <c r="E32" s="904"/>
      <c r="F32" s="904"/>
      <c r="G32" s="904"/>
      <c r="H32" s="904"/>
      <c r="I32" s="904"/>
      <c r="J32" s="929"/>
      <c r="K32" s="564"/>
      <c r="L32" s="556"/>
    </row>
    <row r="33" spans="1:18" ht="30" customHeight="1">
      <c r="A33" s="859"/>
      <c r="B33" s="936"/>
      <c r="C33" s="223" t="s">
        <v>377</v>
      </c>
      <c r="D33" s="903"/>
      <c r="E33" s="904"/>
      <c r="F33" s="904"/>
      <c r="G33" s="904"/>
      <c r="H33" s="904"/>
      <c r="I33" s="904"/>
      <c r="J33" s="929"/>
      <c r="K33" s="564"/>
      <c r="L33" s="556"/>
    </row>
    <row r="34" spans="1:18" ht="30" customHeight="1">
      <c r="A34" s="859"/>
      <c r="B34" s="936"/>
      <c r="C34" s="223" t="s">
        <v>32</v>
      </c>
      <c r="D34" s="903"/>
      <c r="E34" s="904"/>
      <c r="F34" s="904"/>
      <c r="G34" s="904"/>
      <c r="H34" s="904"/>
      <c r="I34" s="904"/>
      <c r="J34" s="929"/>
      <c r="K34" s="564"/>
      <c r="L34" s="556"/>
    </row>
    <row r="35" spans="1:18" ht="36.75" customHeight="1">
      <c r="A35" s="859"/>
      <c r="B35" s="936"/>
      <c r="C35" s="163" t="s">
        <v>33</v>
      </c>
      <c r="D35" s="900"/>
      <c r="E35" s="901"/>
      <c r="F35" s="901"/>
      <c r="G35" s="901"/>
      <c r="H35" s="901"/>
      <c r="I35" s="901"/>
      <c r="J35" s="902"/>
      <c r="K35" s="621"/>
      <c r="L35" s="556"/>
    </row>
    <row r="36" spans="1:18" ht="31.5" customHeight="1">
      <c r="A36" s="859"/>
      <c r="B36" s="937"/>
      <c r="C36" s="302" t="s">
        <v>388</v>
      </c>
      <c r="D36" s="303"/>
      <c r="E36" s="304" t="s">
        <v>389</v>
      </c>
      <c r="F36" s="903"/>
      <c r="G36" s="904"/>
      <c r="H36" s="905"/>
      <c r="I36" s="306" t="s">
        <v>390</v>
      </c>
      <c r="J36" s="372"/>
      <c r="K36" s="564"/>
      <c r="L36" s="571" t="s">
        <v>879</v>
      </c>
    </row>
    <row r="37" spans="1:18" ht="31.5" customHeight="1">
      <c r="A37" s="859"/>
      <c r="B37" s="809" t="s">
        <v>27</v>
      </c>
      <c r="C37" s="225">
        <f>個表!E48</f>
        <v>0</v>
      </c>
      <c r="D37" s="226" t="s">
        <v>15</v>
      </c>
      <c r="E37" s="917">
        <f>個表!G50</f>
        <v>0</v>
      </c>
      <c r="F37" s="918"/>
      <c r="G37" s="918"/>
      <c r="H37" s="919" t="s">
        <v>60</v>
      </c>
      <c r="I37" s="920"/>
      <c r="J37" s="227" t="str">
        <f>個表!L50&amp;個表!M50&amp;個表!N50&amp;個表!O50&amp;個表!P50</f>
        <v>令和年月</v>
      </c>
      <c r="K37" s="608"/>
      <c r="L37" s="556" t="s">
        <v>627</v>
      </c>
    </row>
    <row r="38" spans="1:18" ht="31.5" customHeight="1">
      <c r="A38" s="859"/>
      <c r="B38" s="809" t="s">
        <v>16</v>
      </c>
      <c r="C38" s="225">
        <f>個表!E53</f>
        <v>0</v>
      </c>
      <c r="D38" s="226" t="s">
        <v>15</v>
      </c>
      <c r="E38" s="917">
        <f>個表!G53</f>
        <v>0</v>
      </c>
      <c r="F38" s="918"/>
      <c r="G38" s="921"/>
      <c r="H38" s="922" t="str">
        <f>"（"&amp;個表!H53&amp;個表!I53&amp;"）"</f>
        <v>（週間）</v>
      </c>
      <c r="I38" s="923"/>
      <c r="J38" s="924"/>
      <c r="K38" s="609"/>
      <c r="L38" s="556" t="s">
        <v>628</v>
      </c>
    </row>
    <row r="39" spans="1:18" ht="47.45" customHeight="1">
      <c r="A39" s="859"/>
      <c r="B39" s="810" t="s">
        <v>860</v>
      </c>
      <c r="C39" s="406" t="s">
        <v>880</v>
      </c>
      <c r="D39" s="898">
        <f>IF($C$10=$O$2,$P$2,IF($C$10=$O$3,$P$3,IF($C$10=$O$4,$P$4,IF($C$10=$O$5,$P$5,IF($C$10=$O$6,$P$6,IF($C$10=$O$7,$P$7,IF($C$10=$O$8,$P$8,IF($C$10=$O$9,$P$9,IF($C$10=$O$10,$P$10,IF($C$10=$O$11,$P$11,$P$12))))))))))</f>
        <v>0</v>
      </c>
      <c r="E39" s="898"/>
      <c r="F39" s="898"/>
      <c r="G39" s="899"/>
      <c r="H39" s="869" t="s">
        <v>894</v>
      </c>
      <c r="I39" s="870"/>
      <c r="J39" s="804">
        <f>IF($D$49="有", ROUND($D$39*1.3, -1), $D$39)</f>
        <v>0</v>
      </c>
      <c r="K39" s="610"/>
      <c r="L39" s="571" t="s">
        <v>859</v>
      </c>
    </row>
    <row r="40" spans="1:18" ht="38.25" customHeight="1" thickBot="1">
      <c r="A40" s="859"/>
      <c r="B40" s="811" t="s">
        <v>478</v>
      </c>
      <c r="C40" s="817" t="s">
        <v>881</v>
      </c>
      <c r="D40" s="883">
        <f>ROUNDDOWN(IF(支出!$G$12&gt;1000,1000,支出!$G$12),-1)</f>
        <v>0</v>
      </c>
      <c r="E40" s="884"/>
      <c r="F40" s="884"/>
      <c r="G40" s="885"/>
      <c r="H40" s="886" t="s">
        <v>85</v>
      </c>
      <c r="I40" s="887"/>
      <c r="J40" s="229">
        <f>ROUNDDOWN(IF(支出!$G$13&gt;1000,1000,支出!$G$13),-1)</f>
        <v>0</v>
      </c>
      <c r="K40" s="611"/>
      <c r="L40" s="571"/>
    </row>
    <row r="41" spans="1:18" ht="50.25" customHeight="1" thickBot="1">
      <c r="A41" s="859"/>
      <c r="B41" s="818"/>
      <c r="C41" s="819" t="s">
        <v>865</v>
      </c>
      <c r="D41" s="865">
        <f>J50+D40+J40</f>
        <v>0</v>
      </c>
      <c r="E41" s="866"/>
      <c r="F41" s="866"/>
      <c r="G41" s="866"/>
      <c r="H41" s="867"/>
      <c r="I41" s="868"/>
      <c r="J41" s="820"/>
      <c r="L41" s="812"/>
      <c r="M41" s="813"/>
      <c r="N41" s="1"/>
      <c r="O41" s="1"/>
      <c r="P41" s="1"/>
      <c r="Q41" s="1"/>
      <c r="R41" s="1"/>
    </row>
    <row r="42" spans="1:18" ht="26.25" customHeight="1">
      <c r="A42" s="859"/>
      <c r="B42" s="888" t="s">
        <v>860</v>
      </c>
      <c r="C42" s="816" t="s">
        <v>469</v>
      </c>
      <c r="D42" s="890">
        <f>収入!E4</f>
        <v>0</v>
      </c>
      <c r="E42" s="891"/>
      <c r="F42" s="891"/>
      <c r="G42" s="892"/>
      <c r="H42" s="893" t="s">
        <v>861</v>
      </c>
      <c r="I42" s="894"/>
      <c r="J42" s="815">
        <f>支出!$G$6</f>
        <v>0</v>
      </c>
      <c r="K42" s="612"/>
      <c r="L42" s="556" t="s">
        <v>394</v>
      </c>
    </row>
    <row r="43" spans="1:18" ht="26.25" customHeight="1">
      <c r="A43" s="859"/>
      <c r="B43" s="888"/>
      <c r="C43" s="228" t="s">
        <v>17</v>
      </c>
      <c r="D43" s="908">
        <f>収入!E5</f>
        <v>0</v>
      </c>
      <c r="E43" s="909"/>
      <c r="F43" s="909"/>
      <c r="G43" s="910"/>
      <c r="H43" s="913" t="s">
        <v>864</v>
      </c>
      <c r="I43" s="914"/>
      <c r="J43" s="906">
        <f>支出!$H$6</f>
        <v>0</v>
      </c>
      <c r="K43" s="612"/>
      <c r="L43" s="556"/>
    </row>
    <row r="44" spans="1:18" ht="26.25" customHeight="1">
      <c r="A44" s="859"/>
      <c r="B44" s="888"/>
      <c r="C44" s="228" t="s">
        <v>73</v>
      </c>
      <c r="D44" s="908">
        <f>収入!E6</f>
        <v>0</v>
      </c>
      <c r="E44" s="909"/>
      <c r="F44" s="909"/>
      <c r="G44" s="910"/>
      <c r="H44" s="915"/>
      <c r="I44" s="916"/>
      <c r="J44" s="907"/>
      <c r="K44" s="612"/>
      <c r="L44" s="615"/>
    </row>
    <row r="45" spans="1:18" ht="26.25" customHeight="1">
      <c r="A45" s="859"/>
      <c r="B45" s="888"/>
      <c r="C45" s="490" t="s">
        <v>71</v>
      </c>
      <c r="D45" s="908">
        <f>収入!E7</f>
        <v>0</v>
      </c>
      <c r="E45" s="909"/>
      <c r="F45" s="909"/>
      <c r="G45" s="910"/>
      <c r="H45" s="911" t="s">
        <v>597</v>
      </c>
      <c r="I45" s="912"/>
      <c r="J45" s="447">
        <f>支出!$H$10</f>
        <v>0</v>
      </c>
      <c r="K45" s="612"/>
      <c r="L45" s="616"/>
      <c r="M45" s="618"/>
      <c r="N45" s="618"/>
    </row>
    <row r="46" spans="1:18" ht="26.25" customHeight="1">
      <c r="A46" s="859"/>
      <c r="B46" s="888"/>
      <c r="C46" s="490" t="s">
        <v>596</v>
      </c>
      <c r="D46" s="895">
        <f>収入!E8</f>
        <v>0</v>
      </c>
      <c r="E46" s="896"/>
      <c r="F46" s="896"/>
      <c r="G46" s="897"/>
      <c r="H46" s="911" t="s">
        <v>862</v>
      </c>
      <c r="I46" s="912"/>
      <c r="J46" s="447">
        <f>支出!$H$11</f>
        <v>0</v>
      </c>
      <c r="K46" s="612"/>
      <c r="L46" s="556"/>
    </row>
    <row r="47" spans="1:18" ht="27" customHeight="1" thickBot="1">
      <c r="A47" s="859"/>
      <c r="B47" s="888"/>
      <c r="C47" s="490" t="s">
        <v>645</v>
      </c>
      <c r="D47" s="895">
        <f>J48-収入!E3</f>
        <v>0</v>
      </c>
      <c r="E47" s="896"/>
      <c r="F47" s="896"/>
      <c r="G47" s="897"/>
      <c r="H47" s="874" t="s">
        <v>863</v>
      </c>
      <c r="I47" s="875"/>
      <c r="J47" s="684">
        <f>支出!$G$14</f>
        <v>0</v>
      </c>
      <c r="K47" s="612"/>
      <c r="L47" s="556"/>
      <c r="O47" s="1"/>
      <c r="P47" s="1"/>
    </row>
    <row r="48" spans="1:18" ht="26.25" customHeight="1" thickTop="1">
      <c r="A48" s="859"/>
      <c r="B48" s="889"/>
      <c r="C48" s="466" t="s">
        <v>438</v>
      </c>
      <c r="D48" s="876">
        <f>収入!E3+D47</f>
        <v>0</v>
      </c>
      <c r="E48" s="877"/>
      <c r="F48" s="877"/>
      <c r="G48" s="878"/>
      <c r="H48" s="879" t="s">
        <v>554</v>
      </c>
      <c r="I48" s="880"/>
      <c r="J48" s="467">
        <f>支出!$G$5</f>
        <v>0</v>
      </c>
      <c r="K48" s="612"/>
      <c r="L48" s="806" t="s">
        <v>395</v>
      </c>
      <c r="O48" s="1"/>
      <c r="P48" s="1"/>
      <c r="Q48" s="1"/>
      <c r="R48" s="1"/>
    </row>
    <row r="49" spans="1:18" ht="26.25" customHeight="1" thickBot="1">
      <c r="A49" s="859"/>
      <c r="B49" s="826" t="s">
        <v>895</v>
      </c>
      <c r="C49" s="821" t="s">
        <v>896</v>
      </c>
      <c r="D49" s="862"/>
      <c r="E49" s="863"/>
      <c r="F49" s="863"/>
      <c r="G49" s="864"/>
      <c r="H49" s="860" t="s">
        <v>889</v>
      </c>
      <c r="I49" s="861"/>
      <c r="J49" s="827" t="s">
        <v>888</v>
      </c>
      <c r="K49" s="613"/>
      <c r="L49" s="617" t="s">
        <v>396</v>
      </c>
      <c r="O49" s="1"/>
      <c r="P49" s="1"/>
      <c r="Q49" s="1"/>
      <c r="R49" s="1"/>
    </row>
    <row r="50" spans="1:18" ht="19.5" hidden="1" customHeight="1">
      <c r="A50" s="859"/>
      <c r="B50" s="825" t="s">
        <v>892</v>
      </c>
      <c r="D50" s="881">
        <f>SUM(D42:G46)</f>
        <v>0</v>
      </c>
      <c r="E50" s="882"/>
      <c r="F50" s="882"/>
      <c r="G50" s="882"/>
      <c r="J50" s="824">
        <f>LARGE(C39:J39,1)</f>
        <v>0</v>
      </c>
      <c r="L50" s="305"/>
      <c r="M50" s="1"/>
      <c r="N50" s="1"/>
      <c r="O50" s="1"/>
      <c r="P50" s="1"/>
      <c r="Q50" s="1"/>
      <c r="R50" s="1"/>
    </row>
    <row r="51" spans="1:18" ht="26.25" customHeight="1" thickBot="1">
      <c r="A51" s="859"/>
      <c r="B51" s="822" t="s">
        <v>18</v>
      </c>
      <c r="C51" s="871" t="s">
        <v>684</v>
      </c>
      <c r="D51" s="871"/>
      <c r="E51" s="871"/>
      <c r="F51" s="871"/>
      <c r="G51" s="871"/>
      <c r="H51" s="872" t="s">
        <v>191</v>
      </c>
      <c r="I51" s="873"/>
      <c r="J51" s="823"/>
      <c r="K51" s="613"/>
      <c r="O51" s="1"/>
      <c r="P51" s="1"/>
      <c r="Q51" s="1"/>
      <c r="R51" s="1"/>
    </row>
    <row r="52" spans="1:18" ht="31.5" customHeight="1">
      <c r="A52" s="814"/>
      <c r="B52" s="814"/>
      <c r="H52" s="814"/>
      <c r="I52" s="814"/>
      <c r="K52" s="609"/>
      <c r="L52" s="67"/>
    </row>
    <row r="53" spans="1:18">
      <c r="L53" s="67"/>
      <c r="M53" s="1"/>
      <c r="N53" s="1"/>
      <c r="O53" s="1"/>
      <c r="P53" s="1"/>
      <c r="Q53" s="1"/>
      <c r="R53" s="1"/>
    </row>
    <row r="54" spans="1:18">
      <c r="L54" s="67"/>
      <c r="M54" s="1"/>
      <c r="N54" s="1"/>
      <c r="O54" s="1"/>
      <c r="P54" s="1"/>
      <c r="Q54" s="1"/>
      <c r="R54" s="1"/>
    </row>
    <row r="55" spans="1:18">
      <c r="L55" s="67"/>
      <c r="M55" s="1"/>
      <c r="N55" s="1"/>
      <c r="O55" s="1"/>
      <c r="P55" s="1"/>
      <c r="Q55" s="1"/>
      <c r="R55" s="1"/>
    </row>
    <row r="56" spans="1:18">
      <c r="L56" s="67"/>
      <c r="M56" s="1"/>
      <c r="N56" s="1"/>
      <c r="O56" s="1"/>
      <c r="P56" s="1"/>
      <c r="Q56" s="1"/>
      <c r="R56" s="1"/>
    </row>
    <row r="57" spans="1:18">
      <c r="L57" s="67"/>
      <c r="M57" s="1"/>
      <c r="N57" s="1"/>
      <c r="O57" s="1"/>
      <c r="P57" s="1"/>
      <c r="Q57" s="1"/>
      <c r="R57" s="1"/>
    </row>
    <row r="58" spans="1:18">
      <c r="L58" s="67"/>
      <c r="M58" s="1"/>
      <c r="N58" s="1"/>
      <c r="O58" s="1"/>
      <c r="P58" s="1"/>
      <c r="Q58" s="1"/>
      <c r="R58" s="1"/>
    </row>
    <row r="59" spans="1:18">
      <c r="L59" s="67"/>
      <c r="M59" s="1"/>
      <c r="N59" s="1"/>
      <c r="O59" s="1"/>
      <c r="P59" s="1"/>
      <c r="Q59" s="1"/>
      <c r="R59" s="1"/>
    </row>
    <row r="60" spans="1:18">
      <c r="L60" s="67"/>
      <c r="M60" s="1"/>
      <c r="N60" s="1"/>
      <c r="O60" s="1"/>
      <c r="P60" s="1"/>
      <c r="Q60" s="1"/>
      <c r="R60" s="1"/>
    </row>
    <row r="61" spans="1:18">
      <c r="L61" s="67"/>
      <c r="M61" s="1"/>
      <c r="N61" s="1"/>
      <c r="O61" s="1"/>
      <c r="P61" s="1"/>
      <c r="Q61" s="1"/>
      <c r="R61" s="1"/>
    </row>
    <row r="62" spans="1:18">
      <c r="L62" s="67"/>
      <c r="M62" s="1"/>
      <c r="N62" s="1"/>
      <c r="O62" s="1"/>
      <c r="P62" s="1"/>
      <c r="Q62" s="1"/>
      <c r="R62" s="1"/>
    </row>
    <row r="63" spans="1:18">
      <c r="L63" s="67"/>
      <c r="M63" s="1"/>
      <c r="N63" s="1"/>
      <c r="O63" s="1"/>
      <c r="P63" s="1"/>
      <c r="Q63" s="1"/>
      <c r="R63" s="1"/>
    </row>
    <row r="64" spans="1:18">
      <c r="L64" s="67"/>
      <c r="M64" s="1"/>
      <c r="N64" s="1"/>
      <c r="O64" s="1"/>
      <c r="P64" s="1"/>
      <c r="Q64" s="1"/>
      <c r="R64" s="1"/>
    </row>
    <row r="65" spans="12:18">
      <c r="L65" s="67"/>
      <c r="M65" s="1"/>
      <c r="N65" s="1"/>
      <c r="O65" s="1"/>
      <c r="P65" s="1"/>
      <c r="Q65" s="1"/>
      <c r="R65" s="1"/>
    </row>
    <row r="66" spans="12:18">
      <c r="L66" s="67"/>
      <c r="M66" s="1"/>
      <c r="N66" s="1"/>
      <c r="O66" s="1"/>
      <c r="P66" s="1"/>
      <c r="Q66" s="1"/>
      <c r="R66" s="1"/>
    </row>
    <row r="67" spans="12:18">
      <c r="L67" s="67"/>
      <c r="M67" s="1"/>
      <c r="N67" s="1"/>
      <c r="O67" s="1"/>
      <c r="P67" s="1"/>
      <c r="Q67" s="1"/>
      <c r="R67" s="1"/>
    </row>
    <row r="68" spans="12:18">
      <c r="L68" s="67"/>
      <c r="M68" s="1"/>
      <c r="N68" s="1"/>
      <c r="O68" s="1"/>
      <c r="P68" s="1"/>
      <c r="Q68" s="1"/>
      <c r="R68" s="1"/>
    </row>
    <row r="69" spans="12:18">
      <c r="L69" s="67"/>
      <c r="M69" s="1"/>
      <c r="N69" s="1"/>
      <c r="O69" s="1"/>
      <c r="P69" s="1"/>
      <c r="Q69" s="1"/>
      <c r="R69" s="1"/>
    </row>
    <row r="70" spans="12:18">
      <c r="L70" s="67"/>
      <c r="M70" s="1"/>
      <c r="N70" s="1"/>
      <c r="O70" s="1"/>
      <c r="P70" s="1"/>
      <c r="Q70" s="1"/>
      <c r="R70" s="1"/>
    </row>
    <row r="71" spans="12:18">
      <c r="L71" s="67"/>
      <c r="M71" s="1"/>
      <c r="N71" s="1"/>
      <c r="O71" s="1"/>
      <c r="P71" s="1"/>
      <c r="Q71" s="1"/>
      <c r="R71" s="1"/>
    </row>
    <row r="72" spans="12:18">
      <c r="L72" s="67"/>
      <c r="M72" s="1"/>
      <c r="N72" s="1"/>
      <c r="O72" s="1"/>
      <c r="P72" s="1"/>
      <c r="Q72" s="1"/>
      <c r="R72" s="1"/>
    </row>
    <row r="73" spans="12:18">
      <c r="L73" s="67"/>
      <c r="M73" s="1"/>
      <c r="N73" s="1"/>
      <c r="O73" s="1"/>
      <c r="P73" s="1"/>
      <c r="Q73" s="1"/>
      <c r="R73" s="1"/>
    </row>
    <row r="74" spans="12:18">
      <c r="L74" s="67"/>
      <c r="M74" s="1"/>
      <c r="N74" s="1"/>
      <c r="O74" s="1"/>
      <c r="P74" s="1"/>
      <c r="Q74" s="1"/>
      <c r="R74" s="1"/>
    </row>
    <row r="75" spans="12:18">
      <c r="L75" s="67"/>
      <c r="M75" s="1"/>
      <c r="N75" s="1"/>
      <c r="Q75" s="1"/>
      <c r="R75" s="1"/>
    </row>
    <row r="76" spans="12:18">
      <c r="L76" s="67"/>
      <c r="M76" s="1"/>
      <c r="N76" s="1"/>
    </row>
    <row r="77" spans="12:18">
      <c r="M77" s="1"/>
      <c r="N77" s="1"/>
    </row>
  </sheetData>
  <sheetProtection algorithmName="SHA-512" hashValue="zVXoxlyaeWFoNRKjrrp/pWA/tfRBExwZ4w2u6eyPKnwq63ZjgMQZQQhNC8/ankOIQn5V3ntYoLzEttaYssbwhg==" saltValue="3Ehu/Hi1uzB/1O2wR3qiyA==" spinCount="100000" sheet="1" objects="1" scenarios="1"/>
  <mergeCells count="86">
    <mergeCell ref="B8:J8"/>
    <mergeCell ref="A1:C1"/>
    <mergeCell ref="A2:J2"/>
    <mergeCell ref="A3:J3"/>
    <mergeCell ref="F4:G4"/>
    <mergeCell ref="H4:J4"/>
    <mergeCell ref="F5:G5"/>
    <mergeCell ref="H5:J5"/>
    <mergeCell ref="L5:L6"/>
    <mergeCell ref="F6:G6"/>
    <mergeCell ref="H6:J6"/>
    <mergeCell ref="A7:B7"/>
    <mergeCell ref="C7:D7"/>
    <mergeCell ref="L11:L12"/>
    <mergeCell ref="B12:B13"/>
    <mergeCell ref="D12:G12"/>
    <mergeCell ref="D13:G13"/>
    <mergeCell ref="H13:J13"/>
    <mergeCell ref="A9:A10"/>
    <mergeCell ref="B9:J9"/>
    <mergeCell ref="C10:J10"/>
    <mergeCell ref="A11:A18"/>
    <mergeCell ref="E11:G11"/>
    <mergeCell ref="C14:J14"/>
    <mergeCell ref="L14:L15"/>
    <mergeCell ref="P14:U14"/>
    <mergeCell ref="C15:J15"/>
    <mergeCell ref="C16:J16"/>
    <mergeCell ref="C18:J18"/>
    <mergeCell ref="C17:J17"/>
    <mergeCell ref="A19:A25"/>
    <mergeCell ref="E19:G19"/>
    <mergeCell ref="B20:B21"/>
    <mergeCell ref="D20:G20"/>
    <mergeCell ref="D21:G21"/>
    <mergeCell ref="H21:J21"/>
    <mergeCell ref="C22:J22"/>
    <mergeCell ref="C23:J23"/>
    <mergeCell ref="C24:J24"/>
    <mergeCell ref="C25:J25"/>
    <mergeCell ref="L26:L27"/>
    <mergeCell ref="C27:J27"/>
    <mergeCell ref="B28:B36"/>
    <mergeCell ref="D28:F28"/>
    <mergeCell ref="H28:I28"/>
    <mergeCell ref="D29:I29"/>
    <mergeCell ref="D30:J30"/>
    <mergeCell ref="L30:L31"/>
    <mergeCell ref="H38:J38"/>
    <mergeCell ref="C26:J26"/>
    <mergeCell ref="D31:J31"/>
    <mergeCell ref="D32:J32"/>
    <mergeCell ref="D33:J33"/>
    <mergeCell ref="D34:J34"/>
    <mergeCell ref="H42:I42"/>
    <mergeCell ref="D47:G47"/>
    <mergeCell ref="D39:G39"/>
    <mergeCell ref="D35:J35"/>
    <mergeCell ref="F36:H36"/>
    <mergeCell ref="J43:J44"/>
    <mergeCell ref="D44:G44"/>
    <mergeCell ref="D45:G45"/>
    <mergeCell ref="H45:I45"/>
    <mergeCell ref="D46:G46"/>
    <mergeCell ref="H46:I46"/>
    <mergeCell ref="D43:G43"/>
    <mergeCell ref="H43:I44"/>
    <mergeCell ref="E37:G37"/>
    <mergeCell ref="H37:I37"/>
    <mergeCell ref="E38:G38"/>
    <mergeCell ref="A26:A51"/>
    <mergeCell ref="H49:I49"/>
    <mergeCell ref="D49:G49"/>
    <mergeCell ref="D41:G41"/>
    <mergeCell ref="H41:I41"/>
    <mergeCell ref="H39:I39"/>
    <mergeCell ref="C51:G51"/>
    <mergeCell ref="H51:I51"/>
    <mergeCell ref="H47:I47"/>
    <mergeCell ref="D48:G48"/>
    <mergeCell ref="H48:I48"/>
    <mergeCell ref="D50:G50"/>
    <mergeCell ref="D40:G40"/>
    <mergeCell ref="H40:I40"/>
    <mergeCell ref="B42:B48"/>
    <mergeCell ref="D42:G42"/>
  </mergeCells>
  <phoneticPr fontId="41"/>
  <conditionalFormatting sqref="D49">
    <cfRule type="expression" dxfId="12" priority="2">
      <formula>COUNTIF($O$7:$O$11, $C$10)&gt;0</formula>
    </cfRule>
  </conditionalFormatting>
  <conditionalFormatting sqref="D32:J32">
    <cfRule type="expression" dxfId="11" priority="7" stopIfTrue="1">
      <formula>OR($C$10=$N$7,$C$10=$N$8,$N$9)</formula>
    </cfRule>
  </conditionalFormatting>
  <conditionalFormatting sqref="D33:J33">
    <cfRule type="expression" dxfId="10" priority="8" stopIfTrue="1">
      <formula>OR($C$10=$N$10,$C$10=$N$11,$C$10=$N$14)</formula>
    </cfRule>
  </conditionalFormatting>
  <conditionalFormatting sqref="D35:J35">
    <cfRule type="expression" dxfId="9" priority="9" stopIfTrue="1">
      <formula>OR($C$10=$N$3,$C$10=#REF!,$C$10=#REF!,$C$10=$N$7,$C$10=$N$8,$C$10=$N$9)</formula>
    </cfRule>
  </conditionalFormatting>
  <conditionalFormatting sqref="F36:K36">
    <cfRule type="expression" dxfId="8" priority="6">
      <formula>$D$36="無"</formula>
    </cfRule>
  </conditionalFormatting>
  <conditionalFormatting sqref="H39:J39">
    <cfRule type="expression" dxfId="7" priority="3">
      <formula>COUNTIF($O$7:$O$13, $C$10)&gt;0</formula>
    </cfRule>
  </conditionalFormatting>
  <conditionalFormatting sqref="K32">
    <cfRule type="expression" dxfId="6" priority="10" stopIfTrue="1">
      <formula>OR($C$10=$O$7,$C$10=$O$8,$O$9)</formula>
    </cfRule>
  </conditionalFormatting>
  <conditionalFormatting sqref="K33">
    <cfRule type="expression" dxfId="5" priority="11" stopIfTrue="1">
      <formula>OR($C$10=$O$10,$C$10=$O$11,$C$10=$O$14)</formula>
    </cfRule>
  </conditionalFormatting>
  <conditionalFormatting sqref="K35">
    <cfRule type="expression" dxfId="4" priority="12" stopIfTrue="1">
      <formula>OR($C$10=$O$3,$C$10=#REF!,$C$10=#REF!,$C$10=$O$7,$C$10=$O$8,$C$10=$O$9)</formula>
    </cfRule>
  </conditionalFormatting>
  <dataValidations count="12">
    <dataValidation type="list" allowBlank="1" showInputMessage="1" sqref="C13 C21" xr:uid="{F763CE0C-360F-4CB5-A038-B3FEAA7D8129}">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B3F7E7EC-F5C6-4665-AA14-0EFA34DF37C2}">
      <formula1>$O$2:$O$12</formula1>
    </dataValidation>
    <dataValidation type="list" allowBlank="1" showInputMessage="1" sqref="K10" xr:uid="{EDD66826-E64B-4F72-8049-9F050E44BD85}">
      <formula1>"劇映画（特別）,劇映画（A）,記録映画（特別）,記録映画（A）,記録映画（B）,アニメーション映画（長編）,アニメーション映画（短編A）,アニメーション映画（短編B）"</formula1>
    </dataValidation>
    <dataValidation type="list" allowBlank="1" showInputMessage="1" showErrorMessage="1" sqref="D36" xr:uid="{7BC6C0C4-4636-4014-BB26-56F9BF34780C}">
      <formula1>"有,無"</formula1>
    </dataValidation>
    <dataValidation type="whole" operator="greaterThanOrEqual" allowBlank="1" showInputMessage="1" showErrorMessage="1" sqref="D28" xr:uid="{2E4D4BBC-7B4F-4DC8-AE8D-665ACA55352E}">
      <formula1>0</formula1>
    </dataValidation>
    <dataValidation allowBlank="1" showInputMessage="1" showErrorMessage="1" errorTitle="提出期間内で入力してください。" error="2022/5/16～2022/5/27" sqref="C7:D7" xr:uid="{52C717C4-9810-4BE3-9683-0A5FA2D7336F}"/>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40" xr:uid="{C15126CE-9EED-4D43-A5A4-533E74B72F97}">
      <formula1>0</formula1>
      <formula2>20000</formula2>
    </dataValidation>
    <dataValidation type="list" allowBlank="1" showInputMessage="1" sqref="J28:K28" xr:uid="{2AA9F0DB-F3A1-4FE5-9CBE-2FC847B6EEDC}">
      <formula1>"DCP,35mmフィルム,16mmフィルム,DVD,ブルーレイ,ビデオテープ,その他"</formula1>
    </dataValidation>
    <dataValidation type="list" allowBlank="1" showInputMessage="1" sqref="C51:G51" xr:uid="{3F143460-DE91-4317-8B4A-6E763E7295F4}">
      <formula1>"課税事業者,免税事業者及び簡易課税事業者"</formula1>
    </dataValidation>
    <dataValidation type="date" allowBlank="1" showInputMessage="1" sqref="C37:C38 E37:F38" xr:uid="{BA946C67-4A07-44A0-BB40-51578F1B45A2}">
      <formula1>44287</formula1>
      <formula2>44651</formula2>
    </dataValidation>
    <dataValidation imeMode="halfAlpha" operator="greaterThanOrEqual" allowBlank="1" showInputMessage="1" showErrorMessage="1" sqref="C19:C20 C11:C12 H19:I19 E19:F19 H11:I11 E11:F11" xr:uid="{D3DFEBB2-E857-40C7-9F2E-20F0B749A8F4}"/>
    <dataValidation type="list" allowBlank="1" showInputMessage="1" showErrorMessage="1" sqref="D49" xr:uid="{EE82D666-80FB-4051-AE64-2806182BCB66}">
      <formula1>IF(COUNTIF($O$3:$O$6, $C$10)&gt;0, $R$3:$R$4, $Z$1)</formula1>
    </dataValidation>
  </dataValidations>
  <printOptions horizontalCentered="1"/>
  <pageMargins left="0.78740157480314965" right="0.19685039370078741" top="0.39370078740157483" bottom="0.19685039370078741" header="0.19685039370078741" footer="0.11811023622047245"/>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20"/>
  <sheetViews>
    <sheetView view="pageBreakPreview" zoomScale="55" zoomScaleNormal="55" zoomScaleSheetLayoutView="55" workbookViewId="0"/>
  </sheetViews>
  <sheetFormatPr defaultColWidth="9" defaultRowHeight="24"/>
  <cols>
    <col min="1" max="1" width="3.75" bestFit="1" customWidth="1"/>
    <col min="2" max="2" width="3.75" style="3" bestFit="1" customWidth="1"/>
    <col min="3" max="3" width="6.25" style="3" customWidth="1"/>
    <col min="4" max="4" width="21.25" style="3" customWidth="1"/>
    <col min="5" max="5" width="22.5" style="3" customWidth="1"/>
    <col min="6" max="6" width="5.625" style="3" customWidth="1"/>
    <col min="7" max="7" width="22.5" style="3" customWidth="1"/>
    <col min="8" max="8" width="13.75" style="3" customWidth="1"/>
    <col min="9" max="9" width="8.75" style="3" customWidth="1"/>
    <col min="10" max="10" width="13.75" style="3" customWidth="1"/>
    <col min="11" max="11" width="10.75" style="3" customWidth="1"/>
    <col min="12" max="12" width="7.125" style="3" customWidth="1"/>
    <col min="13" max="13" width="5.625" style="3" customWidth="1"/>
    <col min="14" max="14" width="4.5" style="3" customWidth="1"/>
    <col min="15" max="15" width="5.625" style="3" customWidth="1"/>
    <col min="16" max="17" width="3.625" style="3" customWidth="1"/>
    <col min="18" max="18" width="110" customWidth="1"/>
    <col min="19" max="19" width="68.75" customWidth="1"/>
  </cols>
  <sheetData>
    <row r="1" spans="1:18" ht="24.75" thickBot="1">
      <c r="B1" s="1109" t="s">
        <v>209</v>
      </c>
      <c r="C1" s="1110"/>
      <c r="D1" s="1111">
        <f>総表!C27</f>
        <v>0</v>
      </c>
      <c r="E1" s="1111"/>
      <c r="F1" s="1111"/>
      <c r="G1" s="1111"/>
      <c r="H1" s="570" t="s">
        <v>210</v>
      </c>
      <c r="I1" s="1111">
        <f>総表!C15</f>
        <v>0</v>
      </c>
      <c r="J1" s="1111"/>
      <c r="K1" s="1111"/>
      <c r="L1" s="1111"/>
      <c r="M1" s="1111"/>
      <c r="N1" s="1111"/>
      <c r="O1" s="1111"/>
      <c r="P1" s="1112"/>
      <c r="Q1" s="282"/>
      <c r="R1" s="557" t="s">
        <v>606</v>
      </c>
    </row>
    <row r="2" spans="1:18" ht="24" customHeight="1">
      <c r="B2" s="1130" t="s">
        <v>42</v>
      </c>
      <c r="C2" s="1113" t="s">
        <v>473</v>
      </c>
      <c r="D2" s="1114"/>
      <c r="E2" s="1114"/>
      <c r="F2" s="1114"/>
      <c r="G2" s="1114"/>
      <c r="H2" s="1114"/>
      <c r="I2" s="1114"/>
      <c r="J2" s="1114"/>
      <c r="K2" s="1114"/>
      <c r="L2" s="1114"/>
      <c r="M2" s="1114"/>
      <c r="N2" s="1114"/>
      <c r="O2" s="1114"/>
      <c r="P2" s="1115"/>
      <c r="Q2" s="558"/>
      <c r="R2" s="574" t="s">
        <v>588</v>
      </c>
    </row>
    <row r="3" spans="1:18" ht="24" customHeight="1">
      <c r="A3">
        <v>1</v>
      </c>
      <c r="B3" s="1131"/>
      <c r="C3" s="1098" t="s">
        <v>558</v>
      </c>
      <c r="D3" s="1099"/>
      <c r="E3" s="1099"/>
      <c r="F3" s="1099"/>
      <c r="G3" s="1099"/>
      <c r="H3" s="1099"/>
      <c r="I3" s="1099"/>
      <c r="J3" s="1099"/>
      <c r="K3" s="1099"/>
      <c r="L3" s="1099"/>
      <c r="M3" s="1099"/>
      <c r="N3" s="1099"/>
      <c r="O3" s="1099"/>
      <c r="P3" s="1100"/>
      <c r="Q3" s="559"/>
      <c r="R3" s="1015" t="s">
        <v>602</v>
      </c>
    </row>
    <row r="4" spans="1:18" ht="24" customHeight="1">
      <c r="A4">
        <v>2</v>
      </c>
      <c r="B4" s="1131"/>
      <c r="C4" s="1098"/>
      <c r="D4" s="1099"/>
      <c r="E4" s="1099"/>
      <c r="F4" s="1099"/>
      <c r="G4" s="1099"/>
      <c r="H4" s="1099"/>
      <c r="I4" s="1099"/>
      <c r="J4" s="1099"/>
      <c r="K4" s="1099"/>
      <c r="L4" s="1099"/>
      <c r="M4" s="1099"/>
      <c r="N4" s="1099"/>
      <c r="O4" s="1099"/>
      <c r="P4" s="1100"/>
      <c r="Q4" s="559"/>
      <c r="R4" s="1015"/>
    </row>
    <row r="5" spans="1:18" ht="24" customHeight="1">
      <c r="A5">
        <v>3</v>
      </c>
      <c r="B5" s="1131"/>
      <c r="C5" s="1098"/>
      <c r="D5" s="1099"/>
      <c r="E5" s="1099"/>
      <c r="F5" s="1099"/>
      <c r="G5" s="1099"/>
      <c r="H5" s="1099"/>
      <c r="I5" s="1099"/>
      <c r="J5" s="1099"/>
      <c r="K5" s="1099"/>
      <c r="L5" s="1099"/>
      <c r="M5" s="1099"/>
      <c r="N5" s="1099"/>
      <c r="O5" s="1099"/>
      <c r="P5" s="1100"/>
      <c r="Q5" s="559"/>
      <c r="R5" s="1015"/>
    </row>
    <row r="6" spans="1:18" ht="24" customHeight="1">
      <c r="A6">
        <v>4</v>
      </c>
      <c r="B6" s="1131"/>
      <c r="C6" s="1098"/>
      <c r="D6" s="1099"/>
      <c r="E6" s="1099"/>
      <c r="F6" s="1099"/>
      <c r="G6" s="1099"/>
      <c r="H6" s="1099"/>
      <c r="I6" s="1099"/>
      <c r="J6" s="1099"/>
      <c r="K6" s="1099"/>
      <c r="L6" s="1099"/>
      <c r="M6" s="1099"/>
      <c r="N6" s="1099"/>
      <c r="O6" s="1099"/>
      <c r="P6" s="1100"/>
      <c r="Q6" s="559"/>
      <c r="R6" s="1015"/>
    </row>
    <row r="7" spans="1:18" ht="24" customHeight="1">
      <c r="A7">
        <v>5</v>
      </c>
      <c r="B7" s="1131"/>
      <c r="C7" s="1098"/>
      <c r="D7" s="1099"/>
      <c r="E7" s="1099"/>
      <c r="F7" s="1099"/>
      <c r="G7" s="1099"/>
      <c r="H7" s="1099"/>
      <c r="I7" s="1099"/>
      <c r="J7" s="1099"/>
      <c r="K7" s="1099"/>
      <c r="L7" s="1099"/>
      <c r="M7" s="1099"/>
      <c r="N7" s="1099"/>
      <c r="O7" s="1099"/>
      <c r="P7" s="1100"/>
      <c r="Q7" s="559"/>
      <c r="R7" s="1015"/>
    </row>
    <row r="8" spans="1:18" ht="24" customHeight="1">
      <c r="A8">
        <v>6</v>
      </c>
      <c r="B8" s="1131"/>
      <c r="C8" s="1098"/>
      <c r="D8" s="1099"/>
      <c r="E8" s="1099"/>
      <c r="F8" s="1099"/>
      <c r="G8" s="1099"/>
      <c r="H8" s="1099"/>
      <c r="I8" s="1099"/>
      <c r="J8" s="1099"/>
      <c r="K8" s="1099"/>
      <c r="L8" s="1099"/>
      <c r="M8" s="1099"/>
      <c r="N8" s="1099"/>
      <c r="O8" s="1099"/>
      <c r="P8" s="1100"/>
      <c r="Q8" s="559"/>
      <c r="R8" s="1015"/>
    </row>
    <row r="9" spans="1:18" ht="24" customHeight="1">
      <c r="A9">
        <v>7</v>
      </c>
      <c r="B9" s="1131"/>
      <c r="C9" s="1098"/>
      <c r="D9" s="1099"/>
      <c r="E9" s="1099"/>
      <c r="F9" s="1099"/>
      <c r="G9" s="1099"/>
      <c r="H9" s="1099"/>
      <c r="I9" s="1099"/>
      <c r="J9" s="1099"/>
      <c r="K9" s="1099"/>
      <c r="L9" s="1099"/>
      <c r="M9" s="1099"/>
      <c r="N9" s="1099"/>
      <c r="O9" s="1099"/>
      <c r="P9" s="1100"/>
      <c r="Q9" s="559"/>
      <c r="R9" s="1015"/>
    </row>
    <row r="10" spans="1:18" ht="24" customHeight="1">
      <c r="A10">
        <v>8</v>
      </c>
      <c r="B10" s="1131"/>
      <c r="C10" s="1098"/>
      <c r="D10" s="1099"/>
      <c r="E10" s="1099"/>
      <c r="F10" s="1099"/>
      <c r="G10" s="1099"/>
      <c r="H10" s="1099"/>
      <c r="I10" s="1099"/>
      <c r="J10" s="1099"/>
      <c r="K10" s="1099"/>
      <c r="L10" s="1099"/>
      <c r="M10" s="1099"/>
      <c r="N10" s="1099"/>
      <c r="O10" s="1099"/>
      <c r="P10" s="1100"/>
      <c r="Q10" s="559"/>
      <c r="R10" s="1015"/>
    </row>
    <row r="11" spans="1:18" ht="24" customHeight="1">
      <c r="A11">
        <v>9</v>
      </c>
      <c r="B11" s="1131"/>
      <c r="C11" s="1098"/>
      <c r="D11" s="1099"/>
      <c r="E11" s="1099"/>
      <c r="F11" s="1099"/>
      <c r="G11" s="1099"/>
      <c r="H11" s="1099"/>
      <c r="I11" s="1099"/>
      <c r="J11" s="1099"/>
      <c r="K11" s="1099"/>
      <c r="L11" s="1099"/>
      <c r="M11" s="1099"/>
      <c r="N11" s="1099"/>
      <c r="O11" s="1099"/>
      <c r="P11" s="1100"/>
      <c r="Q11" s="559"/>
      <c r="R11" s="1015"/>
    </row>
    <row r="12" spans="1:18" ht="24" customHeight="1">
      <c r="A12">
        <v>10</v>
      </c>
      <c r="B12" s="1131"/>
      <c r="C12" s="1098"/>
      <c r="D12" s="1099"/>
      <c r="E12" s="1099"/>
      <c r="F12" s="1099"/>
      <c r="G12" s="1099"/>
      <c r="H12" s="1099"/>
      <c r="I12" s="1099"/>
      <c r="J12" s="1099"/>
      <c r="K12" s="1099"/>
      <c r="L12" s="1099"/>
      <c r="M12" s="1099"/>
      <c r="N12" s="1099"/>
      <c r="O12" s="1099"/>
      <c r="P12" s="1100"/>
      <c r="Q12" s="559"/>
      <c r="R12" s="1015"/>
    </row>
    <row r="13" spans="1:18" ht="18.75" customHeight="1">
      <c r="B13" s="1131"/>
      <c r="C13" s="1119" t="s">
        <v>671</v>
      </c>
      <c r="D13" s="1119"/>
      <c r="E13" s="1119"/>
      <c r="F13" s="1119"/>
      <c r="G13" s="1119"/>
      <c r="H13" s="1119"/>
      <c r="I13" s="1119"/>
      <c r="J13" s="1119"/>
      <c r="K13" s="1119"/>
      <c r="L13" s="1119"/>
      <c r="M13" s="1119"/>
      <c r="N13" s="1119"/>
      <c r="O13" s="1119"/>
      <c r="P13" s="1120"/>
      <c r="Q13" s="558"/>
      <c r="R13" s="575" t="s">
        <v>633</v>
      </c>
    </row>
    <row r="14" spans="1:18" ht="24" customHeight="1">
      <c r="A14">
        <v>1</v>
      </c>
      <c r="B14" s="1131"/>
      <c r="C14" s="1121" t="s">
        <v>648</v>
      </c>
      <c r="D14" s="1122"/>
      <c r="E14" s="1122"/>
      <c r="F14" s="1122"/>
      <c r="G14" s="1122"/>
      <c r="H14" s="1122"/>
      <c r="I14" s="1122"/>
      <c r="J14" s="1122"/>
      <c r="K14" s="1122"/>
      <c r="L14" s="1122"/>
      <c r="M14" s="1122"/>
      <c r="N14" s="1122"/>
      <c r="O14" s="1122"/>
      <c r="P14" s="1123"/>
      <c r="Q14" s="559"/>
      <c r="R14" s="1014" t="s">
        <v>649</v>
      </c>
    </row>
    <row r="15" spans="1:18" ht="24" customHeight="1">
      <c r="A15">
        <v>2</v>
      </c>
      <c r="B15" s="1131"/>
      <c r="C15" s="1098"/>
      <c r="D15" s="1099"/>
      <c r="E15" s="1099"/>
      <c r="F15" s="1099"/>
      <c r="G15" s="1099"/>
      <c r="H15" s="1099"/>
      <c r="I15" s="1099"/>
      <c r="J15" s="1099"/>
      <c r="K15" s="1099"/>
      <c r="L15" s="1099"/>
      <c r="M15" s="1099"/>
      <c r="N15" s="1099"/>
      <c r="O15" s="1099"/>
      <c r="P15" s="1100"/>
      <c r="Q15" s="559"/>
      <c r="R15" s="1015"/>
    </row>
    <row r="16" spans="1:18" ht="24" customHeight="1">
      <c r="A16">
        <v>3</v>
      </c>
      <c r="B16" s="1131"/>
      <c r="C16" s="1098"/>
      <c r="D16" s="1099"/>
      <c r="E16" s="1099"/>
      <c r="F16" s="1099"/>
      <c r="G16" s="1099"/>
      <c r="H16" s="1099"/>
      <c r="I16" s="1099"/>
      <c r="J16" s="1099"/>
      <c r="K16" s="1099"/>
      <c r="L16" s="1099"/>
      <c r="M16" s="1099"/>
      <c r="N16" s="1099"/>
      <c r="O16" s="1099"/>
      <c r="P16" s="1100"/>
      <c r="Q16" s="559"/>
      <c r="R16" s="1015"/>
    </row>
    <row r="17" spans="1:18" ht="24" customHeight="1">
      <c r="A17">
        <v>4</v>
      </c>
      <c r="B17" s="1131"/>
      <c r="C17" s="1098"/>
      <c r="D17" s="1099"/>
      <c r="E17" s="1099"/>
      <c r="F17" s="1099"/>
      <c r="G17" s="1099"/>
      <c r="H17" s="1099"/>
      <c r="I17" s="1099"/>
      <c r="J17" s="1099"/>
      <c r="K17" s="1099"/>
      <c r="L17" s="1099"/>
      <c r="M17" s="1099"/>
      <c r="N17" s="1099"/>
      <c r="O17" s="1099"/>
      <c r="P17" s="1100"/>
      <c r="Q17" s="559"/>
      <c r="R17" s="1015"/>
    </row>
    <row r="18" spans="1:18" ht="24" customHeight="1" thickBot="1">
      <c r="A18">
        <v>5</v>
      </c>
      <c r="B18" s="1131"/>
      <c r="C18" s="1124"/>
      <c r="D18" s="1125"/>
      <c r="E18" s="1125"/>
      <c r="F18" s="1125"/>
      <c r="G18" s="1125"/>
      <c r="H18" s="1125"/>
      <c r="I18" s="1125"/>
      <c r="J18" s="1125"/>
      <c r="K18" s="1125"/>
      <c r="L18" s="1125"/>
      <c r="M18" s="1125"/>
      <c r="N18" s="1125"/>
      <c r="O18" s="1125"/>
      <c r="P18" s="1126"/>
      <c r="Q18" s="559"/>
      <c r="R18" s="1016"/>
    </row>
    <row r="19" spans="1:18" ht="24" customHeight="1">
      <c r="B19" s="1131"/>
      <c r="C19" s="1113" t="s">
        <v>512</v>
      </c>
      <c r="D19" s="1114"/>
      <c r="E19" s="1114"/>
      <c r="F19" s="1114"/>
      <c r="G19" s="1114"/>
      <c r="H19" s="1114"/>
      <c r="I19" s="1114"/>
      <c r="J19" s="1114"/>
      <c r="K19" s="1114"/>
      <c r="L19" s="1114"/>
      <c r="M19" s="1114"/>
      <c r="N19" s="1114"/>
      <c r="O19" s="1114"/>
      <c r="P19" s="1115"/>
      <c r="Q19" s="558"/>
      <c r="R19" s="575" t="s">
        <v>589</v>
      </c>
    </row>
    <row r="20" spans="1:18" ht="24" customHeight="1">
      <c r="A20">
        <v>1</v>
      </c>
      <c r="B20" s="1131"/>
      <c r="C20" s="1098" t="s">
        <v>557</v>
      </c>
      <c r="D20" s="1099"/>
      <c r="E20" s="1099"/>
      <c r="F20" s="1099"/>
      <c r="G20" s="1099"/>
      <c r="H20" s="1099"/>
      <c r="I20" s="1099"/>
      <c r="J20" s="1099"/>
      <c r="K20" s="1099"/>
      <c r="L20" s="1099"/>
      <c r="M20" s="1099"/>
      <c r="N20" s="1099"/>
      <c r="O20" s="1099"/>
      <c r="P20" s="1100"/>
      <c r="Q20" s="559"/>
      <c r="R20" s="1015" t="s">
        <v>603</v>
      </c>
    </row>
    <row r="21" spans="1:18" ht="24" customHeight="1">
      <c r="A21">
        <v>2</v>
      </c>
      <c r="B21" s="1131"/>
      <c r="C21" s="1098"/>
      <c r="D21" s="1099"/>
      <c r="E21" s="1099"/>
      <c r="F21" s="1099"/>
      <c r="G21" s="1099"/>
      <c r="H21" s="1099"/>
      <c r="I21" s="1099"/>
      <c r="J21" s="1099"/>
      <c r="K21" s="1099"/>
      <c r="L21" s="1099"/>
      <c r="M21" s="1099"/>
      <c r="N21" s="1099"/>
      <c r="O21" s="1099"/>
      <c r="P21" s="1100"/>
      <c r="Q21" s="559"/>
      <c r="R21" s="1015"/>
    </row>
    <row r="22" spans="1:18" ht="24" customHeight="1">
      <c r="A22">
        <v>3</v>
      </c>
      <c r="B22" s="1131"/>
      <c r="C22" s="1098"/>
      <c r="D22" s="1099"/>
      <c r="E22" s="1099"/>
      <c r="F22" s="1099"/>
      <c r="G22" s="1099"/>
      <c r="H22" s="1099"/>
      <c r="I22" s="1099"/>
      <c r="J22" s="1099"/>
      <c r="K22" s="1099"/>
      <c r="L22" s="1099"/>
      <c r="M22" s="1099"/>
      <c r="N22" s="1099"/>
      <c r="O22" s="1099"/>
      <c r="P22" s="1100"/>
      <c r="Q22" s="559"/>
      <c r="R22" s="1015"/>
    </row>
    <row r="23" spans="1:18" ht="24" customHeight="1">
      <c r="A23">
        <v>4</v>
      </c>
      <c r="B23" s="1131"/>
      <c r="C23" s="1098"/>
      <c r="D23" s="1099"/>
      <c r="E23" s="1099"/>
      <c r="F23" s="1099"/>
      <c r="G23" s="1099"/>
      <c r="H23" s="1099"/>
      <c r="I23" s="1099"/>
      <c r="J23" s="1099"/>
      <c r="K23" s="1099"/>
      <c r="L23" s="1099"/>
      <c r="M23" s="1099"/>
      <c r="N23" s="1099"/>
      <c r="O23" s="1099"/>
      <c r="P23" s="1100"/>
      <c r="Q23" s="559"/>
      <c r="R23" s="1015"/>
    </row>
    <row r="24" spans="1:18" ht="24" customHeight="1">
      <c r="A24">
        <v>5</v>
      </c>
      <c r="B24" s="1131"/>
      <c r="C24" s="1098"/>
      <c r="D24" s="1099"/>
      <c r="E24" s="1099"/>
      <c r="F24" s="1099"/>
      <c r="G24" s="1099"/>
      <c r="H24" s="1099"/>
      <c r="I24" s="1099"/>
      <c r="J24" s="1099"/>
      <c r="K24" s="1099"/>
      <c r="L24" s="1099"/>
      <c r="M24" s="1099"/>
      <c r="N24" s="1099"/>
      <c r="O24" s="1099"/>
      <c r="P24" s="1100"/>
      <c r="Q24" s="559"/>
      <c r="R24" s="1015"/>
    </row>
    <row r="25" spans="1:18" ht="24" customHeight="1">
      <c r="A25">
        <v>6</v>
      </c>
      <c r="B25" s="1131"/>
      <c r="C25" s="1098"/>
      <c r="D25" s="1099"/>
      <c r="E25" s="1099"/>
      <c r="F25" s="1099"/>
      <c r="G25" s="1099"/>
      <c r="H25" s="1099"/>
      <c r="I25" s="1099"/>
      <c r="J25" s="1099"/>
      <c r="K25" s="1099"/>
      <c r="L25" s="1099"/>
      <c r="M25" s="1099"/>
      <c r="N25" s="1099"/>
      <c r="O25" s="1099"/>
      <c r="P25" s="1100"/>
      <c r="Q25" s="559"/>
      <c r="R25" s="1015"/>
    </row>
    <row r="26" spans="1:18" ht="24" customHeight="1">
      <c r="A26">
        <v>7</v>
      </c>
      <c r="B26" s="1131"/>
      <c r="C26" s="1098"/>
      <c r="D26" s="1099"/>
      <c r="E26" s="1099"/>
      <c r="F26" s="1099"/>
      <c r="G26" s="1099"/>
      <c r="H26" s="1099"/>
      <c r="I26" s="1099"/>
      <c r="J26" s="1099"/>
      <c r="K26" s="1099"/>
      <c r="L26" s="1099"/>
      <c r="M26" s="1099"/>
      <c r="N26" s="1099"/>
      <c r="O26" s="1099"/>
      <c r="P26" s="1100"/>
      <c r="Q26" s="559"/>
      <c r="R26" s="1015"/>
    </row>
    <row r="27" spans="1:18" ht="24" customHeight="1">
      <c r="A27">
        <v>8</v>
      </c>
      <c r="B27" s="1131"/>
      <c r="C27" s="1098"/>
      <c r="D27" s="1099"/>
      <c r="E27" s="1099"/>
      <c r="F27" s="1099"/>
      <c r="G27" s="1099"/>
      <c r="H27" s="1099"/>
      <c r="I27" s="1099"/>
      <c r="J27" s="1099"/>
      <c r="K27" s="1099"/>
      <c r="L27" s="1099"/>
      <c r="M27" s="1099"/>
      <c r="N27" s="1099"/>
      <c r="O27" s="1099"/>
      <c r="P27" s="1100"/>
      <c r="Q27" s="559"/>
      <c r="R27" s="1015"/>
    </row>
    <row r="28" spans="1:18" ht="24" customHeight="1">
      <c r="A28">
        <v>9</v>
      </c>
      <c r="B28" s="1131"/>
      <c r="C28" s="1098"/>
      <c r="D28" s="1099"/>
      <c r="E28" s="1099"/>
      <c r="F28" s="1099"/>
      <c r="G28" s="1099"/>
      <c r="H28" s="1099"/>
      <c r="I28" s="1099"/>
      <c r="J28" s="1099"/>
      <c r="K28" s="1099"/>
      <c r="L28" s="1099"/>
      <c r="M28" s="1099"/>
      <c r="N28" s="1099"/>
      <c r="O28" s="1099"/>
      <c r="P28" s="1100"/>
      <c r="Q28" s="559"/>
      <c r="R28" s="1015"/>
    </row>
    <row r="29" spans="1:18" ht="24" customHeight="1">
      <c r="A29">
        <v>10</v>
      </c>
      <c r="B29" s="1131"/>
      <c r="C29" s="1127"/>
      <c r="D29" s="1128"/>
      <c r="E29" s="1128"/>
      <c r="F29" s="1128"/>
      <c r="G29" s="1128"/>
      <c r="H29" s="1128"/>
      <c r="I29" s="1128"/>
      <c r="J29" s="1128"/>
      <c r="K29" s="1128"/>
      <c r="L29" s="1128"/>
      <c r="M29" s="1128"/>
      <c r="N29" s="1128"/>
      <c r="O29" s="1128"/>
      <c r="P29" s="1129"/>
      <c r="Q29" s="559"/>
      <c r="R29" s="1015"/>
    </row>
    <row r="30" spans="1:18" ht="24" customHeight="1">
      <c r="B30" s="1131"/>
      <c r="C30" s="1116" t="s">
        <v>49</v>
      </c>
      <c r="D30" s="1117"/>
      <c r="E30" s="1117"/>
      <c r="F30" s="1117"/>
      <c r="G30" s="1117"/>
      <c r="H30" s="1117"/>
      <c r="I30" s="1117"/>
      <c r="J30" s="1117"/>
      <c r="K30" s="1117"/>
      <c r="L30" s="1117"/>
      <c r="M30" s="1117"/>
      <c r="N30" s="1117"/>
      <c r="O30" s="1117"/>
      <c r="P30" s="1118"/>
      <c r="Q30" s="560"/>
      <c r="R30" s="575" t="s">
        <v>590</v>
      </c>
    </row>
    <row r="31" spans="1:18" ht="24" customHeight="1">
      <c r="A31">
        <v>1</v>
      </c>
      <c r="B31" s="1131"/>
      <c r="C31" s="1033" t="s">
        <v>551</v>
      </c>
      <c r="D31" s="1034"/>
      <c r="E31" s="1034"/>
      <c r="F31" s="1034"/>
      <c r="G31" s="1034"/>
      <c r="H31" s="1034"/>
      <c r="I31" s="1034"/>
      <c r="J31" s="1034"/>
      <c r="K31" s="1034"/>
      <c r="L31" s="1034"/>
      <c r="M31" s="1034"/>
      <c r="N31" s="1034"/>
      <c r="O31" s="1034"/>
      <c r="P31" s="1035"/>
      <c r="Q31" s="561"/>
      <c r="R31" s="1015" t="s">
        <v>604</v>
      </c>
    </row>
    <row r="32" spans="1:18" ht="24" customHeight="1">
      <c r="A32">
        <v>2</v>
      </c>
      <c r="B32" s="1131"/>
      <c r="C32" s="1033"/>
      <c r="D32" s="1034"/>
      <c r="E32" s="1034"/>
      <c r="F32" s="1034"/>
      <c r="G32" s="1034"/>
      <c r="H32" s="1034"/>
      <c r="I32" s="1034"/>
      <c r="J32" s="1034"/>
      <c r="K32" s="1034"/>
      <c r="L32" s="1034"/>
      <c r="M32" s="1034"/>
      <c r="N32" s="1034"/>
      <c r="O32" s="1034"/>
      <c r="P32" s="1035"/>
      <c r="Q32" s="561"/>
      <c r="R32" s="1015"/>
    </row>
    <row r="33" spans="1:18" ht="24" customHeight="1">
      <c r="A33">
        <v>3</v>
      </c>
      <c r="B33" s="1131"/>
      <c r="C33" s="1033"/>
      <c r="D33" s="1034"/>
      <c r="E33" s="1034"/>
      <c r="F33" s="1034"/>
      <c r="G33" s="1034"/>
      <c r="H33" s="1034"/>
      <c r="I33" s="1034"/>
      <c r="J33" s="1034"/>
      <c r="K33" s="1034"/>
      <c r="L33" s="1034"/>
      <c r="M33" s="1034"/>
      <c r="N33" s="1034"/>
      <c r="O33" s="1034"/>
      <c r="P33" s="1035"/>
      <c r="Q33" s="561"/>
      <c r="R33" s="1015"/>
    </row>
    <row r="34" spans="1:18" ht="24" customHeight="1">
      <c r="A34">
        <v>4</v>
      </c>
      <c r="B34" s="1131"/>
      <c r="C34" s="1033"/>
      <c r="D34" s="1034"/>
      <c r="E34" s="1034"/>
      <c r="F34" s="1034"/>
      <c r="G34" s="1034"/>
      <c r="H34" s="1034"/>
      <c r="I34" s="1034"/>
      <c r="J34" s="1034"/>
      <c r="K34" s="1034"/>
      <c r="L34" s="1034"/>
      <c r="M34" s="1034"/>
      <c r="N34" s="1034"/>
      <c r="O34" s="1034"/>
      <c r="P34" s="1035"/>
      <c r="Q34" s="561"/>
      <c r="R34" s="1015"/>
    </row>
    <row r="35" spans="1:18" ht="24" customHeight="1">
      <c r="A35">
        <v>5</v>
      </c>
      <c r="B35" s="1131"/>
      <c r="C35" s="1033"/>
      <c r="D35" s="1034"/>
      <c r="E35" s="1034"/>
      <c r="F35" s="1034"/>
      <c r="G35" s="1034"/>
      <c r="H35" s="1034"/>
      <c r="I35" s="1034"/>
      <c r="J35" s="1034"/>
      <c r="K35" s="1034"/>
      <c r="L35" s="1034"/>
      <c r="M35" s="1034"/>
      <c r="N35" s="1034"/>
      <c r="O35" s="1034"/>
      <c r="P35" s="1035"/>
      <c r="Q35" s="561"/>
      <c r="R35" s="1015"/>
    </row>
    <row r="36" spans="1:18" ht="24" customHeight="1">
      <c r="A36">
        <v>6</v>
      </c>
      <c r="B36" s="1131"/>
      <c r="C36" s="1033"/>
      <c r="D36" s="1034"/>
      <c r="E36" s="1034"/>
      <c r="F36" s="1034"/>
      <c r="G36" s="1034"/>
      <c r="H36" s="1034"/>
      <c r="I36" s="1034"/>
      <c r="J36" s="1034"/>
      <c r="K36" s="1034"/>
      <c r="L36" s="1034"/>
      <c r="M36" s="1034"/>
      <c r="N36" s="1034"/>
      <c r="O36" s="1034"/>
      <c r="P36" s="1035"/>
      <c r="Q36" s="561"/>
      <c r="R36" s="1015"/>
    </row>
    <row r="37" spans="1:18" ht="24" customHeight="1">
      <c r="A37">
        <v>7</v>
      </c>
      <c r="B37" s="1131"/>
      <c r="C37" s="1033"/>
      <c r="D37" s="1034"/>
      <c r="E37" s="1034"/>
      <c r="F37" s="1034"/>
      <c r="G37" s="1034"/>
      <c r="H37" s="1034"/>
      <c r="I37" s="1034"/>
      <c r="J37" s="1034"/>
      <c r="K37" s="1034"/>
      <c r="L37" s="1034"/>
      <c r="M37" s="1034"/>
      <c r="N37" s="1034"/>
      <c r="O37" s="1034"/>
      <c r="P37" s="1035"/>
      <c r="Q37" s="561"/>
      <c r="R37" s="1015"/>
    </row>
    <row r="38" spans="1:18" ht="24" customHeight="1">
      <c r="A38">
        <v>8</v>
      </c>
      <c r="B38" s="1131"/>
      <c r="C38" s="1033"/>
      <c r="D38" s="1034"/>
      <c r="E38" s="1034"/>
      <c r="F38" s="1034"/>
      <c r="G38" s="1034"/>
      <c r="H38" s="1034"/>
      <c r="I38" s="1034"/>
      <c r="J38" s="1034"/>
      <c r="K38" s="1034"/>
      <c r="L38" s="1034"/>
      <c r="M38" s="1034"/>
      <c r="N38" s="1034"/>
      <c r="O38" s="1034"/>
      <c r="P38" s="1035"/>
      <c r="Q38" s="561"/>
      <c r="R38" s="1015"/>
    </row>
    <row r="39" spans="1:18" ht="24" customHeight="1">
      <c r="A39">
        <v>9</v>
      </c>
      <c r="B39" s="1131"/>
      <c r="C39" s="1033"/>
      <c r="D39" s="1034"/>
      <c r="E39" s="1034"/>
      <c r="F39" s="1034"/>
      <c r="G39" s="1034"/>
      <c r="H39" s="1034"/>
      <c r="I39" s="1034"/>
      <c r="J39" s="1034"/>
      <c r="K39" s="1034"/>
      <c r="L39" s="1034"/>
      <c r="M39" s="1034"/>
      <c r="N39" s="1034"/>
      <c r="O39" s="1034"/>
      <c r="P39" s="1035"/>
      <c r="Q39" s="561"/>
      <c r="R39" s="1015"/>
    </row>
    <row r="40" spans="1:18" ht="24" customHeight="1">
      <c r="A40">
        <v>10</v>
      </c>
      <c r="B40" s="1131"/>
      <c r="C40" s="1033"/>
      <c r="D40" s="1034"/>
      <c r="E40" s="1034"/>
      <c r="F40" s="1034"/>
      <c r="G40" s="1034"/>
      <c r="H40" s="1034"/>
      <c r="I40" s="1034"/>
      <c r="J40" s="1034"/>
      <c r="K40" s="1034"/>
      <c r="L40" s="1034"/>
      <c r="M40" s="1034"/>
      <c r="N40" s="1034"/>
      <c r="O40" s="1034"/>
      <c r="P40" s="1035"/>
      <c r="Q40" s="561"/>
      <c r="R40" s="1015"/>
    </row>
    <row r="41" spans="1:18" ht="24" customHeight="1">
      <c r="A41">
        <v>11</v>
      </c>
      <c r="B41" s="1131"/>
      <c r="C41" s="1033"/>
      <c r="D41" s="1034"/>
      <c r="E41" s="1034"/>
      <c r="F41" s="1034"/>
      <c r="G41" s="1034"/>
      <c r="H41" s="1034"/>
      <c r="I41" s="1034"/>
      <c r="J41" s="1034"/>
      <c r="K41" s="1034"/>
      <c r="L41" s="1034"/>
      <c r="M41" s="1034"/>
      <c r="N41" s="1034"/>
      <c r="O41" s="1034"/>
      <c r="P41" s="1035"/>
      <c r="Q41" s="561"/>
      <c r="R41" s="1015"/>
    </row>
    <row r="42" spans="1:18" ht="24" customHeight="1">
      <c r="A42">
        <v>12</v>
      </c>
      <c r="B42" s="1131"/>
      <c r="C42" s="1036"/>
      <c r="D42" s="1037"/>
      <c r="E42" s="1037"/>
      <c r="F42" s="1037"/>
      <c r="G42" s="1037"/>
      <c r="H42" s="1037"/>
      <c r="I42" s="1037"/>
      <c r="J42" s="1037"/>
      <c r="K42" s="1037"/>
      <c r="L42" s="1037"/>
      <c r="M42" s="1037"/>
      <c r="N42" s="1037"/>
      <c r="O42" s="1037"/>
      <c r="P42" s="1038"/>
      <c r="Q42" s="561"/>
      <c r="R42" s="1015"/>
    </row>
    <row r="43" spans="1:18" ht="26.25" customHeight="1">
      <c r="B43" s="1131"/>
      <c r="C43" s="1031" t="s">
        <v>475</v>
      </c>
      <c r="D43" s="1032"/>
      <c r="E43" s="1054" t="s">
        <v>575</v>
      </c>
      <c r="F43" s="1055"/>
      <c r="G43" s="1055"/>
      <c r="H43" s="1055"/>
      <c r="I43" s="1055"/>
      <c r="J43" s="1055"/>
      <c r="K43" s="1055"/>
      <c r="L43" s="1055"/>
      <c r="M43" s="1055"/>
      <c r="N43" s="1055"/>
      <c r="O43" s="1055"/>
      <c r="P43" s="1056"/>
      <c r="Q43" s="524"/>
      <c r="R43" s="571" t="s">
        <v>605</v>
      </c>
    </row>
    <row r="44" spans="1:18" ht="26.25" customHeight="1">
      <c r="B44" s="1131"/>
      <c r="C44" s="1039" t="s">
        <v>26</v>
      </c>
      <c r="D44" s="1040"/>
      <c r="E44" s="230">
        <f>総表!D28</f>
        <v>0</v>
      </c>
      <c r="F44" s="464" t="s">
        <v>57</v>
      </c>
      <c r="G44" s="1065" t="s">
        <v>682</v>
      </c>
      <c r="H44" s="1067"/>
      <c r="I44" s="1067"/>
      <c r="J44" s="1067"/>
      <c r="K44" s="1067"/>
      <c r="L44" s="1067"/>
      <c r="M44" s="1067"/>
      <c r="N44" s="1067"/>
      <c r="O44" s="1067"/>
      <c r="P44" s="1068"/>
      <c r="Q44" s="562"/>
      <c r="R44" s="556" t="s">
        <v>577</v>
      </c>
    </row>
    <row r="45" spans="1:18" ht="26.25" customHeight="1">
      <c r="B45" s="1131"/>
      <c r="C45" s="1039" t="s">
        <v>583</v>
      </c>
      <c r="D45" s="1040"/>
      <c r="E45" s="1063">
        <f>総表!J28</f>
        <v>0</v>
      </c>
      <c r="F45" s="1064"/>
      <c r="G45" s="1066"/>
      <c r="H45" s="1069"/>
      <c r="I45" s="1069"/>
      <c r="J45" s="1069"/>
      <c r="K45" s="1069"/>
      <c r="L45" s="1069"/>
      <c r="M45" s="1069"/>
      <c r="N45" s="1069"/>
      <c r="O45" s="1069"/>
      <c r="P45" s="1070"/>
      <c r="Q45" s="562"/>
      <c r="R45" s="556"/>
    </row>
    <row r="46" spans="1:18" ht="26.25" customHeight="1">
      <c r="B46" s="1131"/>
      <c r="C46" s="1041" t="s">
        <v>43</v>
      </c>
      <c r="D46" s="1042"/>
      <c r="E46" s="1042"/>
      <c r="F46" s="1042"/>
      <c r="G46" s="1042"/>
      <c r="H46" s="1042"/>
      <c r="I46" s="1042"/>
      <c r="J46" s="1042"/>
      <c r="K46" s="1042"/>
      <c r="L46" s="1042"/>
      <c r="M46" s="1042"/>
      <c r="N46" s="1042"/>
      <c r="O46" s="1042"/>
      <c r="P46" s="1043"/>
      <c r="Q46" s="563"/>
      <c r="R46" s="576" t="s">
        <v>591</v>
      </c>
    </row>
    <row r="47" spans="1:18" ht="26.25" customHeight="1">
      <c r="B47" s="1131"/>
      <c r="C47" s="1047"/>
      <c r="D47" s="1021"/>
      <c r="E47" s="1019" t="s">
        <v>59</v>
      </c>
      <c r="F47" s="1020"/>
      <c r="G47" s="1021"/>
      <c r="H47" s="1071" t="s">
        <v>199</v>
      </c>
      <c r="I47" s="1133"/>
      <c r="J47" s="1134" t="s">
        <v>506</v>
      </c>
      <c r="K47" s="1135"/>
      <c r="L47" s="1135"/>
      <c r="M47" s="1135"/>
      <c r="N47" s="1135"/>
      <c r="O47" s="1135"/>
      <c r="P47" s="1136"/>
      <c r="Q47" s="564"/>
      <c r="R47" s="1015" t="s">
        <v>688</v>
      </c>
    </row>
    <row r="48" spans="1:18" ht="26.25" customHeight="1">
      <c r="B48" s="1131"/>
      <c r="C48" s="448"/>
      <c r="D48" s="449" t="s">
        <v>45</v>
      </c>
      <c r="E48" s="450"/>
      <c r="F48" s="451" t="s">
        <v>44</v>
      </c>
      <c r="G48" s="452"/>
      <c r="H48" s="453"/>
      <c r="I48" s="412" t="s">
        <v>48</v>
      </c>
      <c r="J48" s="1139"/>
      <c r="K48" s="1140"/>
      <c r="L48" s="1140"/>
      <c r="M48" s="1140"/>
      <c r="N48" s="1140"/>
      <c r="O48" s="1140"/>
      <c r="P48" s="1141"/>
      <c r="Q48" s="565"/>
      <c r="R48" s="1015"/>
    </row>
    <row r="49" spans="1:18" ht="26.25" customHeight="1">
      <c r="B49" s="1131"/>
      <c r="C49" s="448"/>
      <c r="D49" s="449" t="s">
        <v>46</v>
      </c>
      <c r="E49" s="450"/>
      <c r="F49" s="451" t="s">
        <v>44</v>
      </c>
      <c r="G49" s="452"/>
      <c r="H49" s="453"/>
      <c r="I49" s="412" t="s">
        <v>48</v>
      </c>
      <c r="J49" s="1139"/>
      <c r="K49" s="1140"/>
      <c r="L49" s="1140"/>
      <c r="M49" s="1140"/>
      <c r="N49" s="1140"/>
      <c r="O49" s="1140"/>
      <c r="P49" s="1141"/>
      <c r="Q49" s="565"/>
      <c r="R49" s="1015"/>
    </row>
    <row r="50" spans="1:18" ht="26.25" customHeight="1">
      <c r="B50" s="1132"/>
      <c r="C50" s="454"/>
      <c r="D50" s="455" t="s">
        <v>47</v>
      </c>
      <c r="E50" s="456"/>
      <c r="F50" s="457" t="s">
        <v>44</v>
      </c>
      <c r="G50" s="458"/>
      <c r="H50" s="459"/>
      <c r="I50" s="460" t="s">
        <v>48</v>
      </c>
      <c r="J50" s="1137" t="s">
        <v>55</v>
      </c>
      <c r="K50" s="1138"/>
      <c r="L50" s="470" t="s">
        <v>198</v>
      </c>
      <c r="M50" s="471"/>
      <c r="N50" s="470" t="s">
        <v>196</v>
      </c>
      <c r="O50" s="472"/>
      <c r="P50" s="473" t="s">
        <v>197</v>
      </c>
      <c r="Q50" s="281"/>
      <c r="R50" s="1015"/>
    </row>
    <row r="51" spans="1:18" ht="26.25" customHeight="1">
      <c r="B51" s="651"/>
      <c r="C51" s="1073" t="s">
        <v>50</v>
      </c>
      <c r="D51" s="1074"/>
      <c r="E51" s="1074"/>
      <c r="F51" s="1074"/>
      <c r="G51" s="1074"/>
      <c r="H51" s="1074"/>
      <c r="I51" s="1074"/>
      <c r="J51" s="1074"/>
      <c r="K51" s="1074"/>
      <c r="L51" s="1074"/>
      <c r="M51" s="1074"/>
      <c r="N51" s="1074"/>
      <c r="O51" s="1074"/>
      <c r="P51" s="1075"/>
      <c r="Q51" s="563"/>
      <c r="R51" s="575" t="s">
        <v>592</v>
      </c>
    </row>
    <row r="52" spans="1:18" ht="26.25" customHeight="1">
      <c r="B52" s="651"/>
      <c r="C52" s="461"/>
      <c r="D52" s="1057" t="s">
        <v>51</v>
      </c>
      <c r="E52" s="1019" t="s">
        <v>58</v>
      </c>
      <c r="F52" s="1020"/>
      <c r="G52" s="1021"/>
      <c r="H52" s="1071" t="s">
        <v>52</v>
      </c>
      <c r="I52" s="1072"/>
      <c r="J52" s="726" t="s">
        <v>56</v>
      </c>
      <c r="K52" s="1059" t="s">
        <v>691</v>
      </c>
      <c r="L52" s="1060"/>
      <c r="M52" s="1060"/>
      <c r="N52" s="1060"/>
      <c r="O52" s="1061"/>
      <c r="P52" s="1062"/>
      <c r="Q52" s="566"/>
      <c r="R52" s="1014" t="s">
        <v>722</v>
      </c>
    </row>
    <row r="53" spans="1:18" ht="26.25" customHeight="1">
      <c r="B53" s="651"/>
      <c r="C53" s="462"/>
      <c r="D53" s="1058"/>
      <c r="E53" s="452"/>
      <c r="F53" s="451" t="s">
        <v>44</v>
      </c>
      <c r="G53" s="452"/>
      <c r="H53" s="453"/>
      <c r="I53" s="463" t="s">
        <v>194</v>
      </c>
      <c r="J53" s="727" t="s">
        <v>201</v>
      </c>
      <c r="K53" s="1051" t="s">
        <v>693</v>
      </c>
      <c r="L53" s="1052"/>
      <c r="M53" s="1053"/>
      <c r="N53" s="1048" t="s">
        <v>692</v>
      </c>
      <c r="O53" s="1049"/>
      <c r="P53" s="1050"/>
      <c r="Q53" s="566"/>
      <c r="R53" s="1015"/>
    </row>
    <row r="54" spans="1:18" ht="26.25" customHeight="1">
      <c r="B54" s="651"/>
      <c r="C54" s="448"/>
      <c r="D54" s="449" t="s">
        <v>53</v>
      </c>
      <c r="E54" s="1044"/>
      <c r="F54" s="1045"/>
      <c r="G54" s="1045"/>
      <c r="H54" s="1045"/>
      <c r="I54" s="1046"/>
      <c r="J54" s="727" t="s">
        <v>202</v>
      </c>
      <c r="K54" s="1051" t="s">
        <v>694</v>
      </c>
      <c r="L54" s="1052"/>
      <c r="M54" s="1053"/>
      <c r="N54" s="1101" t="s">
        <v>692</v>
      </c>
      <c r="O54" s="1102"/>
      <c r="P54" s="1103"/>
      <c r="Q54" s="724"/>
      <c r="R54" s="1015"/>
    </row>
    <row r="55" spans="1:18" ht="29.25" customHeight="1">
      <c r="B55" s="651"/>
      <c r="C55" s="448"/>
      <c r="D55" s="449" t="s">
        <v>54</v>
      </c>
      <c r="E55" s="1044"/>
      <c r="F55" s="1045"/>
      <c r="G55" s="1045"/>
      <c r="H55" s="1045"/>
      <c r="I55" s="1046"/>
      <c r="J55" s="727" t="s">
        <v>203</v>
      </c>
      <c r="K55" s="729"/>
      <c r="L55" s="730"/>
      <c r="M55" s="730"/>
      <c r="N55" s="730"/>
      <c r="O55" s="730"/>
      <c r="P55" s="731"/>
      <c r="Q55" s="566"/>
      <c r="R55" s="1015"/>
    </row>
    <row r="56" spans="1:18" ht="26.25" customHeight="1">
      <c r="B56" s="651"/>
      <c r="C56" s="461"/>
      <c r="D56" s="723" t="s">
        <v>695</v>
      </c>
      <c r="E56" s="452"/>
      <c r="F56" s="451" t="s">
        <v>44</v>
      </c>
      <c r="G56" s="452"/>
      <c r="H56" s="453"/>
      <c r="I56" s="463" t="s">
        <v>194</v>
      </c>
      <c r="J56" s="727" t="s">
        <v>201</v>
      </c>
      <c r="K56" s="732"/>
      <c r="L56" s="733"/>
      <c r="M56" s="733"/>
      <c r="N56" s="733"/>
      <c r="O56" s="733"/>
      <c r="P56" s="734"/>
      <c r="Q56" s="566"/>
      <c r="R56" s="1015"/>
    </row>
    <row r="57" spans="1:18" ht="29.25" customHeight="1">
      <c r="B57" s="651"/>
      <c r="C57" s="454"/>
      <c r="D57" s="725" t="s">
        <v>696</v>
      </c>
      <c r="E57" s="1044"/>
      <c r="F57" s="1045"/>
      <c r="G57" s="1045"/>
      <c r="H57" s="1104"/>
      <c r="I57" s="1105"/>
      <c r="J57" s="728" t="s">
        <v>203</v>
      </c>
      <c r="K57" s="735"/>
      <c r="L57" s="736"/>
      <c r="M57" s="736"/>
      <c r="N57" s="736"/>
      <c r="O57" s="736"/>
      <c r="P57" s="737"/>
      <c r="Q57" s="566"/>
      <c r="R57" s="1016"/>
    </row>
    <row r="58" spans="1:18" ht="24.75" customHeight="1">
      <c r="B58" s="651"/>
      <c r="C58" s="1145" t="s">
        <v>471</v>
      </c>
      <c r="D58" s="1146"/>
      <c r="E58" s="1146"/>
      <c r="F58" s="1146"/>
      <c r="G58" s="1146"/>
      <c r="H58" s="1146"/>
      <c r="I58" s="1146"/>
      <c r="J58" s="1146"/>
      <c r="K58" s="1146"/>
      <c r="L58" s="1146"/>
      <c r="M58" s="1146"/>
      <c r="N58" s="1146"/>
      <c r="O58" s="1146"/>
      <c r="P58" s="1147"/>
      <c r="Q58" s="567"/>
      <c r="R58" s="575" t="s">
        <v>578</v>
      </c>
    </row>
    <row r="59" spans="1:18" ht="24" customHeight="1">
      <c r="A59">
        <v>1</v>
      </c>
      <c r="B59" s="651"/>
      <c r="C59" s="1098" t="s">
        <v>600</v>
      </c>
      <c r="D59" s="1099"/>
      <c r="E59" s="1099"/>
      <c r="F59" s="1099"/>
      <c r="G59" s="1099"/>
      <c r="H59" s="1099"/>
      <c r="I59" s="1099"/>
      <c r="J59" s="1099"/>
      <c r="K59" s="1099"/>
      <c r="L59" s="1099"/>
      <c r="M59" s="1099"/>
      <c r="N59" s="1099"/>
      <c r="O59" s="1099"/>
      <c r="P59" s="1100"/>
      <c r="Q59" s="559"/>
      <c r="R59" s="1013" t="s">
        <v>607</v>
      </c>
    </row>
    <row r="60" spans="1:18" ht="24" customHeight="1">
      <c r="A60">
        <v>2</v>
      </c>
      <c r="B60" s="651"/>
      <c r="C60" s="1098"/>
      <c r="D60" s="1099"/>
      <c r="E60" s="1099"/>
      <c r="F60" s="1099"/>
      <c r="G60" s="1099"/>
      <c r="H60" s="1099"/>
      <c r="I60" s="1099"/>
      <c r="J60" s="1099"/>
      <c r="K60" s="1099"/>
      <c r="L60" s="1099"/>
      <c r="M60" s="1099"/>
      <c r="N60" s="1099"/>
      <c r="O60" s="1099"/>
      <c r="P60" s="1100"/>
      <c r="Q60" s="559"/>
      <c r="R60" s="1013"/>
    </row>
    <row r="61" spans="1:18" ht="24" customHeight="1">
      <c r="A61">
        <v>3</v>
      </c>
      <c r="B61" s="651"/>
      <c r="C61" s="1098"/>
      <c r="D61" s="1099"/>
      <c r="E61" s="1099"/>
      <c r="F61" s="1099"/>
      <c r="G61" s="1099"/>
      <c r="H61" s="1099"/>
      <c r="I61" s="1099"/>
      <c r="J61" s="1099"/>
      <c r="K61" s="1099"/>
      <c r="L61" s="1099"/>
      <c r="M61" s="1099"/>
      <c r="N61" s="1099"/>
      <c r="O61" s="1099"/>
      <c r="P61" s="1100"/>
      <c r="Q61" s="559"/>
      <c r="R61" s="1013"/>
    </row>
    <row r="62" spans="1:18" ht="24" customHeight="1">
      <c r="A62">
        <v>4</v>
      </c>
      <c r="B62" s="651"/>
      <c r="C62" s="1098"/>
      <c r="D62" s="1099"/>
      <c r="E62" s="1099"/>
      <c r="F62" s="1099"/>
      <c r="G62" s="1099"/>
      <c r="H62" s="1099"/>
      <c r="I62" s="1099"/>
      <c r="J62" s="1099"/>
      <c r="K62" s="1099"/>
      <c r="L62" s="1099"/>
      <c r="M62" s="1099"/>
      <c r="N62" s="1099"/>
      <c r="O62" s="1099"/>
      <c r="P62" s="1100"/>
      <c r="Q62" s="559"/>
      <c r="R62" s="1013"/>
    </row>
    <row r="63" spans="1:18" ht="24" customHeight="1">
      <c r="A63">
        <v>5</v>
      </c>
      <c r="B63" s="651"/>
      <c r="C63" s="1127"/>
      <c r="D63" s="1128"/>
      <c r="E63" s="1128"/>
      <c r="F63" s="1128"/>
      <c r="G63" s="1128"/>
      <c r="H63" s="1128"/>
      <c r="I63" s="1128"/>
      <c r="J63" s="1128"/>
      <c r="K63" s="1128"/>
      <c r="L63" s="1128"/>
      <c r="M63" s="1128"/>
      <c r="N63" s="1128"/>
      <c r="O63" s="1128"/>
      <c r="P63" s="1129"/>
      <c r="Q63" s="559"/>
      <c r="R63" s="1013"/>
    </row>
    <row r="64" spans="1:18" ht="24" customHeight="1">
      <c r="B64" s="651"/>
      <c r="C64" s="1106" t="s">
        <v>555</v>
      </c>
      <c r="D64" s="1107"/>
      <c r="E64" s="1107"/>
      <c r="F64" s="1107"/>
      <c r="G64" s="1107"/>
      <c r="H64" s="1107"/>
      <c r="I64" s="1107"/>
      <c r="J64" s="1107"/>
      <c r="K64" s="1107"/>
      <c r="L64" s="1107"/>
      <c r="M64" s="1107"/>
      <c r="N64" s="1107"/>
      <c r="O64" s="1107"/>
      <c r="P64" s="1108"/>
      <c r="Q64" s="568"/>
      <c r="R64" s="575" t="s">
        <v>631</v>
      </c>
    </row>
    <row r="65" spans="1:19" ht="24" customHeight="1">
      <c r="A65">
        <v>1</v>
      </c>
      <c r="B65" s="651"/>
      <c r="C65" s="1098" t="s">
        <v>646</v>
      </c>
      <c r="D65" s="1099"/>
      <c r="E65" s="1099"/>
      <c r="F65" s="1099"/>
      <c r="G65" s="1099"/>
      <c r="H65" s="1099"/>
      <c r="I65" s="1099"/>
      <c r="J65" s="1099"/>
      <c r="K65" s="1099"/>
      <c r="L65" s="1099"/>
      <c r="M65" s="1099"/>
      <c r="N65" s="1099"/>
      <c r="O65" s="1099"/>
      <c r="P65" s="1100"/>
      <c r="Q65" s="561"/>
      <c r="R65" s="1012" t="s">
        <v>650</v>
      </c>
    </row>
    <row r="66" spans="1:19" ht="24" customHeight="1">
      <c r="A66">
        <v>2</v>
      </c>
      <c r="B66" s="651"/>
      <c r="C66" s="1098"/>
      <c r="D66" s="1099"/>
      <c r="E66" s="1099"/>
      <c r="F66" s="1099"/>
      <c r="G66" s="1099"/>
      <c r="H66" s="1099"/>
      <c r="I66" s="1099"/>
      <c r="J66" s="1099"/>
      <c r="K66" s="1099"/>
      <c r="L66" s="1099"/>
      <c r="M66" s="1099"/>
      <c r="N66" s="1099"/>
      <c r="O66" s="1099"/>
      <c r="P66" s="1100"/>
      <c r="Q66" s="561"/>
      <c r="R66" s="1012"/>
      <c r="S66" s="305"/>
    </row>
    <row r="67" spans="1:19" ht="24" customHeight="1">
      <c r="A67">
        <v>3</v>
      </c>
      <c r="B67" s="651"/>
      <c r="C67" s="1098"/>
      <c r="D67" s="1099"/>
      <c r="E67" s="1099"/>
      <c r="F67" s="1099"/>
      <c r="G67" s="1099"/>
      <c r="H67" s="1099"/>
      <c r="I67" s="1099"/>
      <c r="J67" s="1099"/>
      <c r="K67" s="1099"/>
      <c r="L67" s="1099"/>
      <c r="M67" s="1099"/>
      <c r="N67" s="1099"/>
      <c r="O67" s="1099"/>
      <c r="P67" s="1100"/>
      <c r="Q67" s="561"/>
      <c r="R67" s="1012"/>
    </row>
    <row r="68" spans="1:19" ht="24" customHeight="1">
      <c r="A68">
        <v>4</v>
      </c>
      <c r="B68" s="651"/>
      <c r="C68" s="1098"/>
      <c r="D68" s="1099"/>
      <c r="E68" s="1099"/>
      <c r="F68" s="1099"/>
      <c r="G68" s="1099"/>
      <c r="H68" s="1099"/>
      <c r="I68" s="1099"/>
      <c r="J68" s="1099"/>
      <c r="K68" s="1099"/>
      <c r="L68" s="1099"/>
      <c r="M68" s="1099"/>
      <c r="N68" s="1099"/>
      <c r="O68" s="1099"/>
      <c r="P68" s="1100"/>
      <c r="Q68" s="561"/>
      <c r="R68" s="1012"/>
    </row>
    <row r="69" spans="1:19" ht="24" customHeight="1">
      <c r="A69">
        <v>5</v>
      </c>
      <c r="B69" s="651"/>
      <c r="C69" s="1098"/>
      <c r="D69" s="1099"/>
      <c r="E69" s="1099"/>
      <c r="F69" s="1099"/>
      <c r="G69" s="1099"/>
      <c r="H69" s="1099"/>
      <c r="I69" s="1099"/>
      <c r="J69" s="1099"/>
      <c r="K69" s="1099"/>
      <c r="L69" s="1099"/>
      <c r="M69" s="1099"/>
      <c r="N69" s="1099"/>
      <c r="O69" s="1099"/>
      <c r="P69" s="1100"/>
      <c r="Q69" s="561"/>
      <c r="R69" s="1012"/>
    </row>
    <row r="70" spans="1:19" ht="24" customHeight="1">
      <c r="A70">
        <v>6</v>
      </c>
      <c r="B70" s="651"/>
      <c r="C70" s="1098"/>
      <c r="D70" s="1099"/>
      <c r="E70" s="1099"/>
      <c r="F70" s="1099"/>
      <c r="G70" s="1099"/>
      <c r="H70" s="1099"/>
      <c r="I70" s="1099"/>
      <c r="J70" s="1099"/>
      <c r="K70" s="1099"/>
      <c r="L70" s="1099"/>
      <c r="M70" s="1099"/>
      <c r="N70" s="1099"/>
      <c r="O70" s="1099"/>
      <c r="P70" s="1100"/>
      <c r="Q70" s="561"/>
      <c r="R70" s="1012"/>
    </row>
    <row r="71" spans="1:19" ht="24" customHeight="1">
      <c r="A71">
        <v>7</v>
      </c>
      <c r="B71" s="651"/>
      <c r="C71" s="1098"/>
      <c r="D71" s="1099"/>
      <c r="E71" s="1099"/>
      <c r="F71" s="1099"/>
      <c r="G71" s="1099"/>
      <c r="H71" s="1099"/>
      <c r="I71" s="1099"/>
      <c r="J71" s="1099"/>
      <c r="K71" s="1099"/>
      <c r="L71" s="1099"/>
      <c r="M71" s="1099"/>
      <c r="N71" s="1099"/>
      <c r="O71" s="1099"/>
      <c r="P71" s="1100"/>
      <c r="Q71" s="561"/>
      <c r="R71" s="1012"/>
    </row>
    <row r="72" spans="1:19" ht="24" customHeight="1">
      <c r="A72">
        <v>8</v>
      </c>
      <c r="B72" s="651"/>
      <c r="C72" s="1098"/>
      <c r="D72" s="1099"/>
      <c r="E72" s="1099"/>
      <c r="F72" s="1099"/>
      <c r="G72" s="1099"/>
      <c r="H72" s="1099"/>
      <c r="I72" s="1099"/>
      <c r="J72" s="1099"/>
      <c r="K72" s="1099"/>
      <c r="L72" s="1099"/>
      <c r="M72" s="1099"/>
      <c r="N72" s="1099"/>
      <c r="O72" s="1099"/>
      <c r="P72" s="1100"/>
      <c r="Q72" s="561"/>
      <c r="R72" s="1012"/>
    </row>
    <row r="73" spans="1:19" ht="24" customHeight="1">
      <c r="B73" s="651"/>
      <c r="C73" s="1106" t="s">
        <v>556</v>
      </c>
      <c r="D73" s="1107"/>
      <c r="E73" s="1107"/>
      <c r="F73" s="1107"/>
      <c r="G73" s="1107"/>
      <c r="H73" s="1107"/>
      <c r="I73" s="1107"/>
      <c r="J73" s="1107"/>
      <c r="K73" s="1107"/>
      <c r="L73" s="1107"/>
      <c r="M73" s="1107"/>
      <c r="N73" s="1107"/>
      <c r="O73" s="1107"/>
      <c r="P73" s="1108"/>
      <c r="Q73" s="568"/>
      <c r="R73" s="575" t="s">
        <v>579</v>
      </c>
    </row>
    <row r="74" spans="1:19" ht="24.75" customHeight="1">
      <c r="A74">
        <v>1</v>
      </c>
      <c r="B74" s="651"/>
      <c r="C74" s="1098" t="s">
        <v>647</v>
      </c>
      <c r="D74" s="1099"/>
      <c r="E74" s="1099"/>
      <c r="F74" s="1099"/>
      <c r="G74" s="1099"/>
      <c r="H74" s="1099"/>
      <c r="I74" s="1099"/>
      <c r="J74" s="1099"/>
      <c r="K74" s="1099"/>
      <c r="L74" s="1099"/>
      <c r="M74" s="1099"/>
      <c r="N74" s="1099"/>
      <c r="O74" s="1099"/>
      <c r="P74" s="1100"/>
      <c r="Q74" s="559"/>
      <c r="R74" s="1012" t="s">
        <v>651</v>
      </c>
    </row>
    <row r="75" spans="1:19" ht="24" customHeight="1">
      <c r="A75">
        <v>2</v>
      </c>
      <c r="B75" s="651"/>
      <c r="C75" s="1098"/>
      <c r="D75" s="1099"/>
      <c r="E75" s="1099"/>
      <c r="F75" s="1099"/>
      <c r="G75" s="1099"/>
      <c r="H75" s="1099"/>
      <c r="I75" s="1099"/>
      <c r="J75" s="1099"/>
      <c r="K75" s="1099"/>
      <c r="L75" s="1099"/>
      <c r="M75" s="1099"/>
      <c r="N75" s="1099"/>
      <c r="O75" s="1099"/>
      <c r="P75" s="1100"/>
      <c r="Q75" s="559"/>
      <c r="R75" s="1012"/>
    </row>
    <row r="76" spans="1:19" ht="24" customHeight="1">
      <c r="A76">
        <v>3</v>
      </c>
      <c r="B76" s="651"/>
      <c r="C76" s="1098"/>
      <c r="D76" s="1099"/>
      <c r="E76" s="1099"/>
      <c r="F76" s="1099"/>
      <c r="G76" s="1099"/>
      <c r="H76" s="1099"/>
      <c r="I76" s="1099"/>
      <c r="J76" s="1099"/>
      <c r="K76" s="1099"/>
      <c r="L76" s="1099"/>
      <c r="M76" s="1099"/>
      <c r="N76" s="1099"/>
      <c r="O76" s="1099"/>
      <c r="P76" s="1100"/>
      <c r="Q76" s="559"/>
      <c r="R76" s="1012"/>
    </row>
    <row r="77" spans="1:19" ht="24" customHeight="1">
      <c r="A77">
        <v>4</v>
      </c>
      <c r="B77" s="651"/>
      <c r="C77" s="1098"/>
      <c r="D77" s="1099"/>
      <c r="E77" s="1099"/>
      <c r="F77" s="1099"/>
      <c r="G77" s="1099"/>
      <c r="H77" s="1099"/>
      <c r="I77" s="1099"/>
      <c r="J77" s="1099"/>
      <c r="K77" s="1099"/>
      <c r="L77" s="1099"/>
      <c r="M77" s="1099"/>
      <c r="N77" s="1099"/>
      <c r="O77" s="1099"/>
      <c r="P77" s="1100"/>
      <c r="Q77" s="559"/>
      <c r="R77" s="1012"/>
    </row>
    <row r="78" spans="1:19" ht="24" customHeight="1">
      <c r="A78">
        <v>5</v>
      </c>
      <c r="B78" s="651"/>
      <c r="C78" s="1098"/>
      <c r="D78" s="1099"/>
      <c r="E78" s="1099"/>
      <c r="F78" s="1099"/>
      <c r="G78" s="1099"/>
      <c r="H78" s="1099"/>
      <c r="I78" s="1099"/>
      <c r="J78" s="1099"/>
      <c r="K78" s="1099"/>
      <c r="L78" s="1099"/>
      <c r="M78" s="1099"/>
      <c r="N78" s="1099"/>
      <c r="O78" s="1099"/>
      <c r="P78" s="1100"/>
      <c r="Q78" s="559"/>
      <c r="R78" s="1012"/>
    </row>
    <row r="79" spans="1:19" ht="24" customHeight="1">
      <c r="A79">
        <v>6</v>
      </c>
      <c r="B79" s="651"/>
      <c r="C79" s="1098"/>
      <c r="D79" s="1099"/>
      <c r="E79" s="1099"/>
      <c r="F79" s="1099"/>
      <c r="G79" s="1099"/>
      <c r="H79" s="1099"/>
      <c r="I79" s="1099"/>
      <c r="J79" s="1099"/>
      <c r="K79" s="1099"/>
      <c r="L79" s="1099"/>
      <c r="M79" s="1099"/>
      <c r="N79" s="1099"/>
      <c r="O79" s="1099"/>
      <c r="P79" s="1100"/>
      <c r="Q79" s="559"/>
      <c r="R79" s="1012"/>
    </row>
    <row r="80" spans="1:19" ht="24" customHeight="1">
      <c r="A80">
        <v>7</v>
      </c>
      <c r="B80" s="651"/>
      <c r="C80" s="1098"/>
      <c r="D80" s="1099"/>
      <c r="E80" s="1099"/>
      <c r="F80" s="1099"/>
      <c r="G80" s="1099"/>
      <c r="H80" s="1099"/>
      <c r="I80" s="1099"/>
      <c r="J80" s="1099"/>
      <c r="K80" s="1099"/>
      <c r="L80" s="1099"/>
      <c r="M80" s="1099"/>
      <c r="N80" s="1099"/>
      <c r="O80" s="1099"/>
      <c r="P80" s="1100"/>
      <c r="Q80" s="559"/>
      <c r="R80" s="1012"/>
    </row>
    <row r="81" spans="1:18" ht="24" customHeight="1">
      <c r="A81">
        <v>8</v>
      </c>
      <c r="B81" s="651"/>
      <c r="C81" s="1098"/>
      <c r="D81" s="1099"/>
      <c r="E81" s="1099"/>
      <c r="F81" s="1099"/>
      <c r="G81" s="1099"/>
      <c r="H81" s="1099"/>
      <c r="I81" s="1099"/>
      <c r="J81" s="1099"/>
      <c r="K81" s="1099"/>
      <c r="L81" s="1099"/>
      <c r="M81" s="1099"/>
      <c r="N81" s="1099"/>
      <c r="O81" s="1099"/>
      <c r="P81" s="1100"/>
      <c r="Q81" s="559"/>
      <c r="R81" s="1012"/>
    </row>
    <row r="82" spans="1:18" ht="24" customHeight="1">
      <c r="B82" s="1009" t="s">
        <v>582</v>
      </c>
      <c r="C82" s="1017" t="s">
        <v>580</v>
      </c>
      <c r="D82" s="1017"/>
      <c r="E82" s="1017"/>
      <c r="F82" s="1017"/>
      <c r="G82" s="1017"/>
      <c r="H82" s="1017"/>
      <c r="I82" s="1017"/>
      <c r="J82" s="1017"/>
      <c r="K82" s="1017"/>
      <c r="L82" s="1017"/>
      <c r="M82" s="1017"/>
      <c r="N82" s="1017"/>
      <c r="O82" s="1017"/>
      <c r="P82" s="1018"/>
      <c r="Q82" s="559"/>
      <c r="R82" s="577" t="s">
        <v>585</v>
      </c>
    </row>
    <row r="83" spans="1:18" ht="24" customHeight="1">
      <c r="A83">
        <v>1</v>
      </c>
      <c r="B83" s="1010"/>
      <c r="C83" s="1148" t="s">
        <v>719</v>
      </c>
      <c r="D83" s="1149"/>
      <c r="E83" s="1149"/>
      <c r="F83" s="1149"/>
      <c r="G83" s="1149"/>
      <c r="H83" s="1149"/>
      <c r="I83" s="1149"/>
      <c r="J83" s="1149"/>
      <c r="K83" s="1149"/>
      <c r="L83" s="1149"/>
      <c r="M83" s="1149"/>
      <c r="N83" s="1149"/>
      <c r="O83" s="1149"/>
      <c r="P83" s="1150"/>
      <c r="Q83" s="561"/>
      <c r="R83" s="1014" t="s">
        <v>685</v>
      </c>
    </row>
    <row r="84" spans="1:18" ht="24" customHeight="1">
      <c r="A84">
        <v>2</v>
      </c>
      <c r="B84" s="1010"/>
      <c r="C84" s="1033"/>
      <c r="D84" s="1034"/>
      <c r="E84" s="1034"/>
      <c r="F84" s="1034"/>
      <c r="G84" s="1034"/>
      <c r="H84" s="1034"/>
      <c r="I84" s="1034"/>
      <c r="J84" s="1034"/>
      <c r="K84" s="1034"/>
      <c r="L84" s="1034"/>
      <c r="M84" s="1034"/>
      <c r="N84" s="1034"/>
      <c r="O84" s="1034"/>
      <c r="P84" s="1035"/>
      <c r="Q84" s="561"/>
      <c r="R84" s="1015"/>
    </row>
    <row r="85" spans="1:18" ht="24" customHeight="1">
      <c r="A85">
        <v>3</v>
      </c>
      <c r="B85" s="1010"/>
      <c r="C85" s="1033"/>
      <c r="D85" s="1034"/>
      <c r="E85" s="1034"/>
      <c r="F85" s="1034"/>
      <c r="G85" s="1034"/>
      <c r="H85" s="1034"/>
      <c r="I85" s="1034"/>
      <c r="J85" s="1034"/>
      <c r="K85" s="1034"/>
      <c r="L85" s="1034"/>
      <c r="M85" s="1034"/>
      <c r="N85" s="1034"/>
      <c r="O85" s="1034"/>
      <c r="P85" s="1035"/>
      <c r="Q85" s="561"/>
      <c r="R85" s="1015"/>
    </row>
    <row r="86" spans="1:18" ht="24" customHeight="1">
      <c r="A86">
        <v>4</v>
      </c>
      <c r="B86" s="1010"/>
      <c r="C86" s="1033"/>
      <c r="D86" s="1034"/>
      <c r="E86" s="1034"/>
      <c r="F86" s="1034"/>
      <c r="G86" s="1034"/>
      <c r="H86" s="1034"/>
      <c r="I86" s="1034"/>
      <c r="J86" s="1034"/>
      <c r="K86" s="1034"/>
      <c r="L86" s="1034"/>
      <c r="M86" s="1034"/>
      <c r="N86" s="1034"/>
      <c r="O86" s="1034"/>
      <c r="P86" s="1035"/>
      <c r="Q86" s="561"/>
      <c r="R86" s="1015"/>
    </row>
    <row r="87" spans="1:18" ht="24" customHeight="1">
      <c r="A87">
        <v>5</v>
      </c>
      <c r="B87" s="1010"/>
      <c r="C87" s="1036"/>
      <c r="D87" s="1037"/>
      <c r="E87" s="1037"/>
      <c r="F87" s="1037"/>
      <c r="G87" s="1037"/>
      <c r="H87" s="1037"/>
      <c r="I87" s="1037"/>
      <c r="J87" s="1037"/>
      <c r="K87" s="1037"/>
      <c r="L87" s="1037"/>
      <c r="M87" s="1037"/>
      <c r="N87" s="1037"/>
      <c r="O87" s="1037"/>
      <c r="P87" s="1038"/>
      <c r="Q87" s="561"/>
      <c r="R87" s="1016"/>
    </row>
    <row r="88" spans="1:18" ht="24" customHeight="1">
      <c r="B88" s="1010"/>
      <c r="C88" s="1076" t="s">
        <v>689</v>
      </c>
      <c r="D88" s="1077"/>
      <c r="E88" s="1077"/>
      <c r="F88" s="1077"/>
      <c r="G88" s="1077"/>
      <c r="H88" s="1077"/>
      <c r="I88" s="1077"/>
      <c r="J88" s="1077"/>
      <c r="K88" s="1077"/>
      <c r="L88" s="1077"/>
      <c r="M88" s="1077"/>
      <c r="N88" s="1077"/>
      <c r="O88" s="1077"/>
      <c r="P88" s="1078"/>
      <c r="Q88" s="559"/>
      <c r="R88" s="652" t="s">
        <v>690</v>
      </c>
    </row>
    <row r="89" spans="1:18" ht="24" customHeight="1">
      <c r="A89">
        <v>1</v>
      </c>
      <c r="B89" s="1010"/>
      <c r="C89" s="1098" t="s">
        <v>720</v>
      </c>
      <c r="D89" s="1099"/>
      <c r="E89" s="1099"/>
      <c r="F89" s="1099"/>
      <c r="G89" s="1099"/>
      <c r="H89" s="1099"/>
      <c r="I89" s="1099"/>
      <c r="J89" s="1099"/>
      <c r="K89" s="1099"/>
      <c r="L89" s="1099"/>
      <c r="M89" s="1099"/>
      <c r="N89" s="1099"/>
      <c r="O89" s="1099"/>
      <c r="P89" s="1100"/>
      <c r="Q89" s="561"/>
      <c r="R89" s="1012"/>
    </row>
    <row r="90" spans="1:18" ht="24" customHeight="1">
      <c r="A90">
        <v>2</v>
      </c>
      <c r="B90" s="1010"/>
      <c r="C90" s="1098"/>
      <c r="D90" s="1099"/>
      <c r="E90" s="1099"/>
      <c r="F90" s="1099"/>
      <c r="G90" s="1099"/>
      <c r="H90" s="1099"/>
      <c r="I90" s="1099"/>
      <c r="J90" s="1099"/>
      <c r="K90" s="1099"/>
      <c r="L90" s="1099"/>
      <c r="M90" s="1099"/>
      <c r="N90" s="1099"/>
      <c r="O90" s="1099"/>
      <c r="P90" s="1100"/>
      <c r="Q90" s="561"/>
      <c r="R90" s="1012"/>
    </row>
    <row r="91" spans="1:18" ht="24" customHeight="1">
      <c r="A91">
        <v>3</v>
      </c>
      <c r="B91" s="1010"/>
      <c r="C91" s="1098"/>
      <c r="D91" s="1099"/>
      <c r="E91" s="1099"/>
      <c r="F91" s="1099"/>
      <c r="G91" s="1099"/>
      <c r="H91" s="1099"/>
      <c r="I91" s="1099"/>
      <c r="J91" s="1099"/>
      <c r="K91" s="1099"/>
      <c r="L91" s="1099"/>
      <c r="M91" s="1099"/>
      <c r="N91" s="1099"/>
      <c r="O91" s="1099"/>
      <c r="P91" s="1100"/>
      <c r="Q91" s="561"/>
      <c r="R91" s="1012"/>
    </row>
    <row r="92" spans="1:18" ht="24" customHeight="1">
      <c r="A92">
        <v>4</v>
      </c>
      <c r="B92" s="1010"/>
      <c r="C92" s="1098"/>
      <c r="D92" s="1099"/>
      <c r="E92" s="1099"/>
      <c r="F92" s="1099"/>
      <c r="G92" s="1099"/>
      <c r="H92" s="1099"/>
      <c r="I92" s="1099"/>
      <c r="J92" s="1099"/>
      <c r="K92" s="1099"/>
      <c r="L92" s="1099"/>
      <c r="M92" s="1099"/>
      <c r="N92" s="1099"/>
      <c r="O92" s="1099"/>
      <c r="P92" s="1100"/>
      <c r="Q92" s="561"/>
      <c r="R92" s="1012"/>
    </row>
    <row r="93" spans="1:18" ht="24" customHeight="1">
      <c r="A93">
        <v>5</v>
      </c>
      <c r="B93" s="1010"/>
      <c r="C93" s="1098"/>
      <c r="D93" s="1099"/>
      <c r="E93" s="1099"/>
      <c r="F93" s="1099"/>
      <c r="G93" s="1099"/>
      <c r="H93" s="1099"/>
      <c r="I93" s="1099"/>
      <c r="J93" s="1099"/>
      <c r="K93" s="1099"/>
      <c r="L93" s="1099"/>
      <c r="M93" s="1099"/>
      <c r="N93" s="1099"/>
      <c r="O93" s="1099"/>
      <c r="P93" s="1100"/>
      <c r="Q93" s="561"/>
      <c r="R93" s="1012"/>
    </row>
    <row r="94" spans="1:18" ht="24" customHeight="1">
      <c r="B94" s="1010"/>
      <c r="C94" s="1113" t="s">
        <v>581</v>
      </c>
      <c r="D94" s="1114"/>
      <c r="E94" s="1114"/>
      <c r="F94" s="1114"/>
      <c r="G94" s="1114"/>
      <c r="H94" s="1114"/>
      <c r="I94" s="1114"/>
      <c r="J94" s="1114"/>
      <c r="K94" s="1114"/>
      <c r="L94" s="1114"/>
      <c r="M94" s="1114"/>
      <c r="N94" s="1114"/>
      <c r="O94" s="1114"/>
      <c r="P94" s="1115"/>
      <c r="Q94" s="561"/>
      <c r="R94" s="577" t="s">
        <v>586</v>
      </c>
    </row>
    <row r="95" spans="1:18" ht="24" customHeight="1">
      <c r="A95">
        <v>1</v>
      </c>
      <c r="B95" s="1010"/>
      <c r="C95" s="1151" t="s">
        <v>721</v>
      </c>
      <c r="D95" s="1152"/>
      <c r="E95" s="1152"/>
      <c r="F95" s="1152"/>
      <c r="G95" s="1152"/>
      <c r="H95" s="1152"/>
      <c r="I95" s="1152"/>
      <c r="J95" s="1152"/>
      <c r="K95" s="1152"/>
      <c r="L95" s="1152"/>
      <c r="M95" s="1152"/>
      <c r="N95" s="1152"/>
      <c r="O95" s="1152"/>
      <c r="P95" s="1153"/>
      <c r="Q95" s="559"/>
      <c r="R95" s="1015" t="s">
        <v>601</v>
      </c>
    </row>
    <row r="96" spans="1:18" ht="24" customHeight="1">
      <c r="A96">
        <v>2</v>
      </c>
      <c r="B96" s="1010"/>
      <c r="C96" s="1098"/>
      <c r="D96" s="1099"/>
      <c r="E96" s="1099"/>
      <c r="F96" s="1099"/>
      <c r="G96" s="1099"/>
      <c r="H96" s="1099"/>
      <c r="I96" s="1099"/>
      <c r="J96" s="1099"/>
      <c r="K96" s="1099"/>
      <c r="L96" s="1099"/>
      <c r="M96" s="1099"/>
      <c r="N96" s="1099"/>
      <c r="O96" s="1099"/>
      <c r="P96" s="1100"/>
      <c r="Q96" s="559"/>
      <c r="R96" s="1023"/>
    </row>
    <row r="97" spans="1:18" ht="24" customHeight="1">
      <c r="A97">
        <v>3</v>
      </c>
      <c r="B97" s="1010"/>
      <c r="C97" s="1098"/>
      <c r="D97" s="1099"/>
      <c r="E97" s="1099"/>
      <c r="F97" s="1099"/>
      <c r="G97" s="1099"/>
      <c r="H97" s="1099"/>
      <c r="I97" s="1099"/>
      <c r="J97" s="1099"/>
      <c r="K97" s="1099"/>
      <c r="L97" s="1099"/>
      <c r="M97" s="1099"/>
      <c r="N97" s="1099"/>
      <c r="O97" s="1099"/>
      <c r="P97" s="1100"/>
      <c r="Q97" s="559"/>
      <c r="R97" s="1023"/>
    </row>
    <row r="98" spans="1:18" ht="24" customHeight="1">
      <c r="A98">
        <v>4</v>
      </c>
      <c r="B98" s="1010"/>
      <c r="C98" s="1098"/>
      <c r="D98" s="1099"/>
      <c r="E98" s="1099"/>
      <c r="F98" s="1099"/>
      <c r="G98" s="1099"/>
      <c r="H98" s="1099"/>
      <c r="I98" s="1099"/>
      <c r="J98" s="1099"/>
      <c r="K98" s="1099"/>
      <c r="L98" s="1099"/>
      <c r="M98" s="1099"/>
      <c r="N98" s="1099"/>
      <c r="O98" s="1099"/>
      <c r="P98" s="1100"/>
      <c r="Q98" s="559"/>
      <c r="R98" s="1023"/>
    </row>
    <row r="99" spans="1:18" ht="24" customHeight="1">
      <c r="A99">
        <v>5</v>
      </c>
      <c r="B99" s="1010"/>
      <c r="C99" s="1127"/>
      <c r="D99" s="1128"/>
      <c r="E99" s="1128"/>
      <c r="F99" s="1128"/>
      <c r="G99" s="1128"/>
      <c r="H99" s="1128"/>
      <c r="I99" s="1128"/>
      <c r="J99" s="1128"/>
      <c r="K99" s="1128"/>
      <c r="L99" s="1128"/>
      <c r="M99" s="1128"/>
      <c r="N99" s="1128"/>
      <c r="O99" s="1128"/>
      <c r="P99" s="1129"/>
      <c r="Q99" s="559"/>
      <c r="R99" s="1023"/>
    </row>
    <row r="100" spans="1:18" ht="24" customHeight="1">
      <c r="B100" s="1010"/>
      <c r="C100" s="1076" t="s">
        <v>584</v>
      </c>
      <c r="D100" s="1077"/>
      <c r="E100" s="1077"/>
      <c r="F100" s="1077"/>
      <c r="G100" s="1077"/>
      <c r="H100" s="1077"/>
      <c r="I100" s="1077"/>
      <c r="J100" s="1077"/>
      <c r="K100" s="1077"/>
      <c r="L100" s="1077"/>
      <c r="M100" s="1077"/>
      <c r="N100" s="1077"/>
      <c r="O100" s="1077"/>
      <c r="P100" s="1078"/>
      <c r="Q100" s="559"/>
      <c r="R100" s="652" t="s">
        <v>587</v>
      </c>
    </row>
    <row r="101" spans="1:18" ht="24" customHeight="1">
      <c r="A101">
        <v>1</v>
      </c>
      <c r="B101" s="1010"/>
      <c r="C101" s="1098" t="s">
        <v>643</v>
      </c>
      <c r="D101" s="1099"/>
      <c r="E101" s="1099"/>
      <c r="F101" s="1099"/>
      <c r="G101" s="1099"/>
      <c r="H101" s="1099"/>
      <c r="I101" s="1099"/>
      <c r="J101" s="1099"/>
      <c r="K101" s="1099"/>
      <c r="L101" s="1099"/>
      <c r="M101" s="1099"/>
      <c r="N101" s="1099"/>
      <c r="O101" s="1099"/>
      <c r="P101" s="1100"/>
      <c r="Q101" s="561"/>
      <c r="R101" s="1012" t="s">
        <v>609</v>
      </c>
    </row>
    <row r="102" spans="1:18" ht="24" customHeight="1">
      <c r="A102">
        <v>2</v>
      </c>
      <c r="B102" s="1010"/>
      <c r="C102" s="1098"/>
      <c r="D102" s="1099"/>
      <c r="E102" s="1099"/>
      <c r="F102" s="1099"/>
      <c r="G102" s="1099"/>
      <c r="H102" s="1099"/>
      <c r="I102" s="1099"/>
      <c r="J102" s="1099"/>
      <c r="K102" s="1099"/>
      <c r="L102" s="1099"/>
      <c r="M102" s="1099"/>
      <c r="N102" s="1099"/>
      <c r="O102" s="1099"/>
      <c r="P102" s="1100"/>
      <c r="Q102" s="561"/>
      <c r="R102" s="1012"/>
    </row>
    <row r="103" spans="1:18" ht="24" customHeight="1">
      <c r="A103">
        <v>3</v>
      </c>
      <c r="B103" s="1010"/>
      <c r="C103" s="1098"/>
      <c r="D103" s="1099"/>
      <c r="E103" s="1099"/>
      <c r="F103" s="1099"/>
      <c r="G103" s="1099"/>
      <c r="H103" s="1099"/>
      <c r="I103" s="1099"/>
      <c r="J103" s="1099"/>
      <c r="K103" s="1099"/>
      <c r="L103" s="1099"/>
      <c r="M103" s="1099"/>
      <c r="N103" s="1099"/>
      <c r="O103" s="1099"/>
      <c r="P103" s="1100"/>
      <c r="Q103" s="561"/>
      <c r="R103" s="1012"/>
    </row>
    <row r="104" spans="1:18" ht="24" customHeight="1">
      <c r="A104">
        <v>4</v>
      </c>
      <c r="B104" s="1010"/>
      <c r="C104" s="1098"/>
      <c r="D104" s="1099"/>
      <c r="E104" s="1099"/>
      <c r="F104" s="1099"/>
      <c r="G104" s="1099"/>
      <c r="H104" s="1099"/>
      <c r="I104" s="1099"/>
      <c r="J104" s="1099"/>
      <c r="K104" s="1099"/>
      <c r="L104" s="1099"/>
      <c r="M104" s="1099"/>
      <c r="N104" s="1099"/>
      <c r="O104" s="1099"/>
      <c r="P104" s="1100"/>
      <c r="Q104" s="561"/>
      <c r="R104" s="1012"/>
    </row>
    <row r="105" spans="1:18" ht="24" customHeight="1">
      <c r="A105">
        <v>5</v>
      </c>
      <c r="B105" s="1010"/>
      <c r="C105" s="1098"/>
      <c r="D105" s="1099"/>
      <c r="E105" s="1099"/>
      <c r="F105" s="1099"/>
      <c r="G105" s="1099"/>
      <c r="H105" s="1099"/>
      <c r="I105" s="1099"/>
      <c r="J105" s="1099"/>
      <c r="K105" s="1099"/>
      <c r="L105" s="1099"/>
      <c r="M105" s="1099"/>
      <c r="N105" s="1099"/>
      <c r="O105" s="1099"/>
      <c r="P105" s="1100"/>
      <c r="Q105" s="561"/>
      <c r="R105" s="1012"/>
    </row>
    <row r="106" spans="1:18" ht="24" customHeight="1">
      <c r="B106" s="1010"/>
      <c r="C106" s="1113" t="s">
        <v>593</v>
      </c>
      <c r="D106" s="1114"/>
      <c r="E106" s="1114"/>
      <c r="F106" s="1114"/>
      <c r="G106" s="1114"/>
      <c r="H106" s="1114"/>
      <c r="I106" s="1114"/>
      <c r="J106" s="1114"/>
      <c r="K106" s="1114"/>
      <c r="L106" s="1114"/>
      <c r="M106" s="1114"/>
      <c r="N106" s="1114"/>
      <c r="O106" s="1114"/>
      <c r="P106" s="1115"/>
      <c r="Q106" s="561"/>
      <c r="R106" s="578" t="s">
        <v>594</v>
      </c>
    </row>
    <row r="107" spans="1:18" ht="24" customHeight="1">
      <c r="A107">
        <v>1</v>
      </c>
      <c r="B107" s="1010"/>
      <c r="C107" s="1098" t="s">
        <v>639</v>
      </c>
      <c r="D107" s="1099"/>
      <c r="E107" s="1099"/>
      <c r="F107" s="1099"/>
      <c r="G107" s="1099"/>
      <c r="H107" s="1099"/>
      <c r="I107" s="1099"/>
      <c r="J107" s="1099"/>
      <c r="K107" s="1099"/>
      <c r="L107" s="1099"/>
      <c r="M107" s="1099"/>
      <c r="N107" s="1099"/>
      <c r="O107" s="1099"/>
      <c r="P107" s="1100"/>
      <c r="Q107" s="561"/>
      <c r="R107" s="1015" t="s">
        <v>608</v>
      </c>
    </row>
    <row r="108" spans="1:18" ht="24" customHeight="1">
      <c r="A108">
        <v>2</v>
      </c>
      <c r="B108" s="1010"/>
      <c r="C108" s="1098"/>
      <c r="D108" s="1099"/>
      <c r="E108" s="1099"/>
      <c r="F108" s="1099"/>
      <c r="G108" s="1099"/>
      <c r="H108" s="1099"/>
      <c r="I108" s="1099"/>
      <c r="J108" s="1099"/>
      <c r="K108" s="1099"/>
      <c r="L108" s="1099"/>
      <c r="M108" s="1099"/>
      <c r="N108" s="1099"/>
      <c r="O108" s="1099"/>
      <c r="P108" s="1100"/>
      <c r="Q108" s="561"/>
      <c r="R108" s="1015"/>
    </row>
    <row r="109" spans="1:18" ht="24" customHeight="1">
      <c r="A109">
        <v>3</v>
      </c>
      <c r="B109" s="1010"/>
      <c r="C109" s="1098"/>
      <c r="D109" s="1099"/>
      <c r="E109" s="1099"/>
      <c r="F109" s="1099"/>
      <c r="G109" s="1099"/>
      <c r="H109" s="1099"/>
      <c r="I109" s="1099"/>
      <c r="J109" s="1099"/>
      <c r="K109" s="1099"/>
      <c r="L109" s="1099"/>
      <c r="M109" s="1099"/>
      <c r="N109" s="1099"/>
      <c r="O109" s="1099"/>
      <c r="P109" s="1100"/>
      <c r="Q109" s="561"/>
      <c r="R109" s="1015"/>
    </row>
    <row r="110" spans="1:18" ht="24" customHeight="1">
      <c r="A110">
        <v>4</v>
      </c>
      <c r="B110" s="1010"/>
      <c r="C110" s="1098"/>
      <c r="D110" s="1099"/>
      <c r="E110" s="1099"/>
      <c r="F110" s="1099"/>
      <c r="G110" s="1099"/>
      <c r="H110" s="1099"/>
      <c r="I110" s="1099"/>
      <c r="J110" s="1099"/>
      <c r="K110" s="1099"/>
      <c r="L110" s="1099"/>
      <c r="M110" s="1099"/>
      <c r="N110" s="1099"/>
      <c r="O110" s="1099"/>
      <c r="P110" s="1100"/>
      <c r="Q110" s="561"/>
      <c r="R110" s="1015"/>
    </row>
    <row r="111" spans="1:18" ht="24" customHeight="1" thickBot="1">
      <c r="A111">
        <v>5</v>
      </c>
      <c r="B111" s="1010"/>
      <c r="C111" s="1098"/>
      <c r="D111" s="1099"/>
      <c r="E111" s="1099"/>
      <c r="F111" s="1099"/>
      <c r="G111" s="1099"/>
      <c r="H111" s="1099"/>
      <c r="I111" s="1099"/>
      <c r="J111" s="1099"/>
      <c r="K111" s="1099"/>
      <c r="L111" s="1099"/>
      <c r="M111" s="1099"/>
      <c r="N111" s="1099"/>
      <c r="O111" s="1099"/>
      <c r="P111" s="1100"/>
      <c r="Q111" s="561"/>
      <c r="R111" s="1022"/>
    </row>
    <row r="112" spans="1:18" ht="24" customHeight="1">
      <c r="B112" s="1010"/>
      <c r="C112" s="1076" t="s">
        <v>885</v>
      </c>
      <c r="D112" s="1077"/>
      <c r="E112" s="1077"/>
      <c r="F112" s="1077"/>
      <c r="G112" s="1077"/>
      <c r="H112" s="1077"/>
      <c r="I112" s="1077"/>
      <c r="J112" s="1077"/>
      <c r="K112" s="1077"/>
      <c r="L112" s="1077"/>
      <c r="M112" s="1077"/>
      <c r="N112" s="1077"/>
      <c r="O112" s="1077"/>
      <c r="P112" s="1078"/>
      <c r="Q112" s="561"/>
      <c r="R112" s="578" t="s">
        <v>891</v>
      </c>
    </row>
    <row r="113" spans="2:18" ht="24" customHeight="1">
      <c r="B113" s="1010"/>
      <c r="C113" s="1027" t="s">
        <v>637</v>
      </c>
      <c r="D113" s="1028"/>
      <c r="E113" s="1083" t="s">
        <v>866</v>
      </c>
      <c r="F113" s="1084"/>
      <c r="G113" s="1084"/>
      <c r="H113" s="1084"/>
      <c r="I113" s="1084"/>
      <c r="J113" s="1084"/>
      <c r="K113" s="1084"/>
      <c r="L113" s="1084"/>
      <c r="M113" s="1084"/>
      <c r="N113" s="1084"/>
      <c r="O113" s="1084"/>
      <c r="P113" s="1085"/>
      <c r="Q113" s="561"/>
      <c r="R113" s="1014" t="s">
        <v>886</v>
      </c>
    </row>
    <row r="114" spans="2:18" ht="24" customHeight="1">
      <c r="B114" s="1010"/>
      <c r="C114" s="1079"/>
      <c r="D114" s="1080"/>
      <c r="E114" s="1086"/>
      <c r="F114" s="1087"/>
      <c r="G114" s="1087"/>
      <c r="H114" s="1087"/>
      <c r="I114" s="1087"/>
      <c r="J114" s="1087"/>
      <c r="K114" s="1087"/>
      <c r="L114" s="1087"/>
      <c r="M114" s="1087"/>
      <c r="N114" s="1087"/>
      <c r="O114" s="1087"/>
      <c r="P114" s="1088"/>
      <c r="Q114" s="561"/>
      <c r="R114" s="1015"/>
    </row>
    <row r="115" spans="2:18" ht="24" customHeight="1">
      <c r="B115" s="1010"/>
      <c r="C115" s="1081"/>
      <c r="D115" s="1082"/>
      <c r="E115" s="1089"/>
      <c r="F115" s="1090"/>
      <c r="G115" s="1090"/>
      <c r="H115" s="1090"/>
      <c r="I115" s="1090"/>
      <c r="J115" s="1090"/>
      <c r="K115" s="1090"/>
      <c r="L115" s="1090"/>
      <c r="M115" s="1090"/>
      <c r="N115" s="1090"/>
      <c r="O115" s="1090"/>
      <c r="P115" s="1091"/>
      <c r="Q115" s="561"/>
      <c r="R115" s="1015"/>
    </row>
    <row r="116" spans="2:18" ht="24" customHeight="1">
      <c r="B116" s="1010"/>
      <c r="C116" s="1027" t="s">
        <v>636</v>
      </c>
      <c r="D116" s="1028"/>
      <c r="E116" s="1092" t="s">
        <v>638</v>
      </c>
      <c r="F116" s="1093"/>
      <c r="G116" s="1093"/>
      <c r="H116" s="1093"/>
      <c r="I116" s="1093"/>
      <c r="J116" s="1093"/>
      <c r="K116" s="1093"/>
      <c r="L116" s="1093"/>
      <c r="M116" s="1093"/>
      <c r="N116" s="1093"/>
      <c r="O116" s="1093"/>
      <c r="P116" s="1094"/>
      <c r="Q116" s="561"/>
      <c r="R116" s="1015"/>
    </row>
    <row r="117" spans="2:18" ht="24" customHeight="1">
      <c r="B117" s="1010"/>
      <c r="C117" s="1079"/>
      <c r="D117" s="1080"/>
      <c r="E117" s="1095"/>
      <c r="F117" s="1096"/>
      <c r="G117" s="1096"/>
      <c r="H117" s="1096"/>
      <c r="I117" s="1096"/>
      <c r="J117" s="1096"/>
      <c r="K117" s="1096"/>
      <c r="L117" s="1096"/>
      <c r="M117" s="1096"/>
      <c r="N117" s="1096"/>
      <c r="O117" s="1096"/>
      <c r="P117" s="1097"/>
      <c r="Q117" s="561"/>
      <c r="R117" s="1015"/>
    </row>
    <row r="118" spans="2:18" ht="24" customHeight="1">
      <c r="B118" s="1010"/>
      <c r="C118" s="1027" t="s">
        <v>884</v>
      </c>
      <c r="D118" s="1028"/>
      <c r="E118" s="1092" t="s">
        <v>887</v>
      </c>
      <c r="F118" s="1093"/>
      <c r="G118" s="1093"/>
      <c r="H118" s="1093"/>
      <c r="I118" s="1093"/>
      <c r="J118" s="1093"/>
      <c r="K118" s="1093"/>
      <c r="L118" s="1093"/>
      <c r="M118" s="1093"/>
      <c r="N118" s="1093"/>
      <c r="O118" s="1093"/>
      <c r="P118" s="1094"/>
      <c r="Q118" s="561"/>
      <c r="R118" s="1015"/>
    </row>
    <row r="119" spans="2:18" ht="24" customHeight="1" thickBot="1">
      <c r="B119" s="1011"/>
      <c r="C119" s="1029"/>
      <c r="D119" s="1030"/>
      <c r="E119" s="1142"/>
      <c r="F119" s="1143"/>
      <c r="G119" s="1143"/>
      <c r="H119" s="1143"/>
      <c r="I119" s="1143"/>
      <c r="J119" s="1143"/>
      <c r="K119" s="1143"/>
      <c r="L119" s="1143"/>
      <c r="M119" s="1143"/>
      <c r="N119" s="1143"/>
      <c r="O119" s="1143"/>
      <c r="P119" s="1144"/>
      <c r="Q119" s="561"/>
      <c r="R119" s="1015"/>
    </row>
    <row r="120" spans="2:18" ht="24.75" thickBot="1">
      <c r="B120" s="1026"/>
      <c r="C120" s="1026"/>
      <c r="D120" s="1026"/>
      <c r="E120" s="1026"/>
      <c r="F120" s="1026"/>
      <c r="G120" s="1026"/>
      <c r="H120" s="1026"/>
      <c r="I120" s="1026"/>
      <c r="J120" s="231" t="s">
        <v>208</v>
      </c>
      <c r="K120" s="1024">
        <f>総表!J51</f>
        <v>0</v>
      </c>
      <c r="L120" s="1024"/>
      <c r="M120" s="1024"/>
      <c r="N120" s="1024"/>
      <c r="O120" s="1024"/>
      <c r="P120" s="1025"/>
      <c r="Q120" s="569"/>
      <c r="R120" s="1022"/>
    </row>
  </sheetData>
  <sheetProtection algorithmName="SHA-512" hashValue="Q30QEMUb6IAuBQQ3OxNIaQENIkzzBfiBdo6Jmjgr1cW4v6C2aEQatxNwdSxKOgO4YKIhQFOW2fY7NR4Wr1PjbA==" saltValue="V4zi/mj2a42st7vQw6lADw==" spinCount="100000" sheet="1" objects="1" scenarios="1"/>
  <mergeCells count="79">
    <mergeCell ref="E118:P119"/>
    <mergeCell ref="C58:P58"/>
    <mergeCell ref="C59:P63"/>
    <mergeCell ref="C106:P106"/>
    <mergeCell ref="C83:P87"/>
    <mergeCell ref="C95:P99"/>
    <mergeCell ref="C101:P105"/>
    <mergeCell ref="C94:P94"/>
    <mergeCell ref="C100:P100"/>
    <mergeCell ref="C64:P64"/>
    <mergeCell ref="B1:C1"/>
    <mergeCell ref="D1:G1"/>
    <mergeCell ref="I1:P1"/>
    <mergeCell ref="C2:P2"/>
    <mergeCell ref="C30:P30"/>
    <mergeCell ref="C13:P13"/>
    <mergeCell ref="C14:P18"/>
    <mergeCell ref="C20:P29"/>
    <mergeCell ref="B2:B50"/>
    <mergeCell ref="E47:G47"/>
    <mergeCell ref="H47:I47"/>
    <mergeCell ref="C3:P12"/>
    <mergeCell ref="C19:P19"/>
    <mergeCell ref="J47:P47"/>
    <mergeCell ref="J50:K50"/>
    <mergeCell ref="J48:P49"/>
    <mergeCell ref="C45:D45"/>
    <mergeCell ref="C112:P112"/>
    <mergeCell ref="C113:D115"/>
    <mergeCell ref="C116:D117"/>
    <mergeCell ref="E113:P115"/>
    <mergeCell ref="E116:P117"/>
    <mergeCell ref="C88:P88"/>
    <mergeCell ref="C89:P93"/>
    <mergeCell ref="C65:P72"/>
    <mergeCell ref="N54:P54"/>
    <mergeCell ref="K54:M54"/>
    <mergeCell ref="E57:I57"/>
    <mergeCell ref="C107:P111"/>
    <mergeCell ref="E55:I55"/>
    <mergeCell ref="C73:P73"/>
    <mergeCell ref="C74:P81"/>
    <mergeCell ref="R3:R12"/>
    <mergeCell ref="R20:R29"/>
    <mergeCell ref="R31:R42"/>
    <mergeCell ref="R47:R50"/>
    <mergeCell ref="R14:R18"/>
    <mergeCell ref="C43:D43"/>
    <mergeCell ref="C31:P42"/>
    <mergeCell ref="C44:D44"/>
    <mergeCell ref="C46:P46"/>
    <mergeCell ref="E54:I54"/>
    <mergeCell ref="C47:D47"/>
    <mergeCell ref="N53:P53"/>
    <mergeCell ref="K53:M53"/>
    <mergeCell ref="E43:P43"/>
    <mergeCell ref="D52:D53"/>
    <mergeCell ref="K52:P52"/>
    <mergeCell ref="E45:F45"/>
    <mergeCell ref="G44:G45"/>
    <mergeCell ref="H44:P45"/>
    <mergeCell ref="H52:I52"/>
    <mergeCell ref="C51:P51"/>
    <mergeCell ref="B82:B119"/>
    <mergeCell ref="R65:R72"/>
    <mergeCell ref="R59:R63"/>
    <mergeCell ref="R52:R57"/>
    <mergeCell ref="C82:P82"/>
    <mergeCell ref="E52:G52"/>
    <mergeCell ref="R113:R120"/>
    <mergeCell ref="R101:R105"/>
    <mergeCell ref="R74:R81"/>
    <mergeCell ref="R83:R87"/>
    <mergeCell ref="R107:R111"/>
    <mergeCell ref="R95:R99"/>
    <mergeCell ref="R89:R93"/>
    <mergeCell ref="K120:P120"/>
    <mergeCell ref="B120:I120"/>
    <mergeCell ref="C118:D119"/>
  </mergeCells>
  <phoneticPr fontId="11"/>
  <dataValidations count="11">
    <dataValidation operator="lessThanOrEqual" allowBlank="1" showInputMessage="1" showErrorMessage="1" errorTitle="字数超過" error="300字・6行以内でご記入ください。" sqref="D74:P81 C65:Q72 C95 C101 C74:C83 C89 Q74:Q119" xr:uid="{00000000-0002-0000-0600-000000000000}"/>
    <dataValidation operator="lessThanOrEqual" allowBlank="1" showInputMessage="1" showErrorMessage="1" errorTitle="字数超過" error="800字・12行以内でご記入ください。" sqref="C20:Q29 C3:Q12 C14" xr:uid="{00000000-0002-0000-0600-000001000000}"/>
    <dataValidation type="list" allowBlank="1" showInputMessage="1" showErrorMessage="1" sqref="J53:J54 J56" xr:uid="{00000000-0002-0000-0600-000002000000}">
      <formula1>"確定,予定"</formula1>
    </dataValidation>
    <dataValidation type="list" allowBlank="1" showInputMessage="1" showErrorMessage="1" sqref="J55 J57" xr:uid="{00000000-0002-0000-0600-000003000000}">
      <formula1>"確定,交渉中,予定"</formula1>
    </dataValidation>
    <dataValidation type="list" allowBlank="1" showInputMessage="1" showErrorMessage="1" sqref="I53 I56"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E56 G56" xr:uid="{00000000-0002-0000-0600-000009000000}">
      <formula1>45748</formula1>
    </dataValidation>
    <dataValidation type="whole" operator="greaterThanOrEqual" allowBlank="1" showInputMessage="1" showErrorMessage="1" sqref="H53 H56" xr:uid="{00000000-0002-0000-0600-00000A000000}">
      <formula1>1</formula1>
    </dataValidation>
    <dataValidation operator="lessThanOrEqual" allowBlank="1" showInputMessage="1" showErrorMessage="1" errorTitle="字数超過" error="2,000字・30行以下で入力してください。" sqref="C31:Q42 C59:Q63" xr:uid="{00000000-0002-0000-0600-00000D000000}"/>
    <dataValidation operator="lessThanOrEqual" allowBlank="1" showInputMessage="1" showErrorMessage="1" sqref="G48:G50" xr:uid="{F62CF888-4F27-4FFD-96B2-86E3E0F637EC}"/>
    <dataValidation type="list" allowBlank="1" showInputMessage="1" showErrorMessage="1" sqref="N53:P54" xr:uid="{29D89BC1-C0FD-4A23-93BD-E99BC7152957}">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rowBreaks count="1" manualBreakCount="1">
    <brk id="57"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heetViews>
  <sheetFormatPr defaultColWidth="9" defaultRowHeight="19.5"/>
  <cols>
    <col min="1" max="1" width="6.875" style="10" customWidth="1"/>
    <col min="2" max="2" width="4" style="10" customWidth="1"/>
    <col min="3" max="3" width="7.875" style="10" customWidth="1"/>
    <col min="4" max="4" width="27" style="10" customWidth="1"/>
    <col min="5" max="5" width="12.5" style="11" customWidth="1"/>
    <col min="6" max="6" width="14.5" style="158" customWidth="1"/>
    <col min="7" max="7" width="17.25" style="153" customWidth="1"/>
    <col min="8" max="8" width="3.75" style="153" customWidth="1"/>
    <col min="9" max="9" width="66.625" style="170" customWidth="1"/>
    <col min="10" max="10" width="7.875" style="12" customWidth="1"/>
    <col min="11" max="16384" width="9" style="11"/>
  </cols>
  <sheetData>
    <row r="1" spans="1:10">
      <c r="A1" s="66" t="s">
        <v>193</v>
      </c>
      <c r="B1" s="1170">
        <f>総表!C27</f>
        <v>0</v>
      </c>
      <c r="C1" s="1171"/>
      <c r="D1" s="1172"/>
      <c r="E1" s="66" t="s">
        <v>192</v>
      </c>
      <c r="F1" s="1161">
        <f>総表!C15</f>
        <v>0</v>
      </c>
      <c r="G1" s="1161"/>
      <c r="H1" s="579"/>
      <c r="I1" s="307"/>
    </row>
    <row r="2" spans="1:10" ht="7.5" customHeight="1" thickBot="1">
      <c r="I2" s="307"/>
    </row>
    <row r="3" spans="1:10" customFormat="1" ht="24">
      <c r="A3" s="4"/>
      <c r="B3" s="681" t="s">
        <v>62</v>
      </c>
      <c r="C3" s="5"/>
      <c r="D3" s="256"/>
      <c r="E3" s="234">
        <f>G11</f>
        <v>0</v>
      </c>
      <c r="F3" s="154"/>
      <c r="G3" s="154"/>
      <c r="H3" s="580"/>
      <c r="I3" s="308"/>
    </row>
    <row r="4" spans="1:10" customFormat="1" ht="24">
      <c r="A4" s="4"/>
      <c r="B4" s="8"/>
      <c r="C4" s="679" t="s">
        <v>469</v>
      </c>
      <c r="D4" s="444"/>
      <c r="E4" s="414">
        <f>G13</f>
        <v>0</v>
      </c>
      <c r="F4" s="155"/>
      <c r="G4" s="155"/>
      <c r="H4" s="581"/>
      <c r="I4" s="308"/>
    </row>
    <row r="5" spans="1:10" customFormat="1" ht="24">
      <c r="A5" s="4"/>
      <c r="B5" s="8"/>
      <c r="C5" s="236" t="s">
        <v>72</v>
      </c>
      <c r="D5" s="445"/>
      <c r="E5" s="235">
        <f>G15</f>
        <v>0</v>
      </c>
      <c r="F5" s="155"/>
      <c r="G5" s="155"/>
      <c r="H5" s="581"/>
      <c r="I5" s="308"/>
    </row>
    <row r="6" spans="1:10" customFormat="1" ht="24">
      <c r="A6" s="4"/>
      <c r="B6" s="8"/>
      <c r="C6" s="236" t="s">
        <v>73</v>
      </c>
      <c r="D6" s="445"/>
      <c r="E6" s="235">
        <f>G28</f>
        <v>0</v>
      </c>
      <c r="F6" s="155"/>
      <c r="G6" s="155"/>
      <c r="H6" s="581"/>
      <c r="I6" s="308"/>
    </row>
    <row r="7" spans="1:10" customFormat="1" ht="24">
      <c r="A7" s="4"/>
      <c r="B7" s="649"/>
      <c r="C7" s="236" t="s">
        <v>63</v>
      </c>
      <c r="D7" s="445"/>
      <c r="E7" s="235">
        <f>G34</f>
        <v>0</v>
      </c>
      <c r="F7" s="155"/>
      <c r="G7" s="155"/>
      <c r="H7" s="581"/>
      <c r="I7" s="308"/>
    </row>
    <row r="8" spans="1:10" customFormat="1" ht="24.75" thickBot="1">
      <c r="A8" s="4"/>
      <c r="B8" s="714"/>
      <c r="C8" s="715" t="s">
        <v>74</v>
      </c>
      <c r="D8" s="716"/>
      <c r="E8" s="717">
        <f>G40</f>
        <v>0</v>
      </c>
      <c r="F8" s="155"/>
      <c r="G8" s="155"/>
      <c r="H8" s="581"/>
      <c r="I8" s="308"/>
    </row>
    <row r="9" spans="1:10" ht="6" customHeight="1" thickBot="1">
      <c r="I9" s="307"/>
    </row>
    <row r="10" spans="1:10" s="13" customFormat="1" ht="20.25" thickBot="1">
      <c r="A10" s="165" t="s">
        <v>64</v>
      </c>
      <c r="B10" s="166" t="s">
        <v>65</v>
      </c>
      <c r="C10" s="479" t="s">
        <v>507</v>
      </c>
      <c r="D10" s="167" t="s">
        <v>67</v>
      </c>
      <c r="E10" s="167" t="s">
        <v>76</v>
      </c>
      <c r="F10" s="168" t="s">
        <v>68</v>
      </c>
      <c r="G10" s="169" t="s">
        <v>69</v>
      </c>
      <c r="H10" s="582"/>
      <c r="I10" s="587" t="s">
        <v>195</v>
      </c>
    </row>
    <row r="11" spans="1:10" ht="30" customHeight="1" thickBot="1">
      <c r="A11" s="680" t="s">
        <v>70</v>
      </c>
      <c r="B11" s="17"/>
      <c r="C11" s="17"/>
      <c r="D11" s="17"/>
      <c r="E11" s="14"/>
      <c r="F11" s="159"/>
      <c r="G11" s="156">
        <f>SUM(G13,G15,G28,G34,G40)</f>
        <v>0</v>
      </c>
      <c r="H11" s="583"/>
      <c r="I11" s="588" t="s">
        <v>429</v>
      </c>
      <c r="J11" s="11"/>
    </row>
    <row r="12" spans="1:10" ht="30" customHeight="1">
      <c r="A12" s="15"/>
      <c r="B12" s="491" t="s">
        <v>470</v>
      </c>
      <c r="C12" s="16"/>
      <c r="D12" s="16"/>
      <c r="E12" s="16"/>
      <c r="F12" s="160"/>
      <c r="G12" s="157"/>
      <c r="H12" s="584"/>
      <c r="I12" s="1173" t="s">
        <v>610</v>
      </c>
      <c r="J12" s="11"/>
    </row>
    <row r="13" spans="1:10" s="144" customFormat="1" ht="45" customHeight="1">
      <c r="A13" s="15"/>
      <c r="B13" s="478"/>
      <c r="C13" s="483"/>
      <c r="D13" s="468">
        <f>総表!C15</f>
        <v>0</v>
      </c>
      <c r="E13" s="373" t="s">
        <v>202</v>
      </c>
      <c r="F13" s="446"/>
      <c r="G13" s="410">
        <f>ROUNDDOWN((SUM(F13:F13)),-3)/1000</f>
        <v>0</v>
      </c>
      <c r="H13" s="585"/>
      <c r="I13" s="1174"/>
    </row>
    <row r="14" spans="1:10" ht="30" customHeight="1">
      <c r="A14" s="15"/>
      <c r="B14" s="237" t="s">
        <v>72</v>
      </c>
      <c r="C14" s="16"/>
      <c r="D14" s="16"/>
      <c r="E14" s="16"/>
      <c r="F14" s="160"/>
      <c r="G14" s="157"/>
      <c r="H14" s="584"/>
      <c r="I14" s="1175" t="s">
        <v>611</v>
      </c>
      <c r="J14" s="11"/>
    </row>
    <row r="15" spans="1:10" s="144" customFormat="1" ht="20.100000000000001" customHeight="1">
      <c r="A15" s="15"/>
      <c r="B15" s="395" t="s">
        <v>426</v>
      </c>
      <c r="C15" s="484"/>
      <c r="D15" s="480"/>
      <c r="E15" s="373"/>
      <c r="F15" s="380"/>
      <c r="G15" s="1154">
        <f>ROUNDDOWN((SUM(F15:F26)),-3)/1000</f>
        <v>0</v>
      </c>
      <c r="H15" s="585"/>
      <c r="I15" s="1175"/>
    </row>
    <row r="16" spans="1:10" s="144" customFormat="1" ht="20.100000000000001" customHeight="1">
      <c r="A16" s="15"/>
      <c r="B16" s="395"/>
      <c r="C16" s="485"/>
      <c r="D16" s="481"/>
      <c r="E16" s="374"/>
      <c r="F16" s="381"/>
      <c r="G16" s="1155"/>
      <c r="H16" s="585"/>
      <c r="I16" s="1175"/>
    </row>
    <row r="17" spans="1:10" s="144" customFormat="1" ht="20.100000000000001" customHeight="1">
      <c r="A17" s="15"/>
      <c r="B17" s="395"/>
      <c r="C17" s="485"/>
      <c r="D17" s="481"/>
      <c r="E17" s="374"/>
      <c r="F17" s="381"/>
      <c r="G17" s="1155"/>
      <c r="H17" s="585"/>
      <c r="I17" s="1175"/>
    </row>
    <row r="18" spans="1:10" s="144" customFormat="1" ht="20.100000000000001" customHeight="1">
      <c r="A18" s="15"/>
      <c r="B18" s="395"/>
      <c r="C18" s="485"/>
      <c r="D18" s="481"/>
      <c r="E18" s="374"/>
      <c r="F18" s="381"/>
      <c r="G18" s="1155"/>
      <c r="H18" s="585"/>
      <c r="I18" s="1175"/>
    </row>
    <row r="19" spans="1:10" s="144" customFormat="1" ht="20.100000000000001" customHeight="1">
      <c r="A19" s="15"/>
      <c r="B19" s="395"/>
      <c r="C19" s="485"/>
      <c r="D19" s="481"/>
      <c r="E19" s="374"/>
      <c r="F19" s="381"/>
      <c r="G19" s="1155"/>
      <c r="H19" s="585"/>
      <c r="I19" s="1175"/>
    </row>
    <row r="20" spans="1:10" s="144" customFormat="1" ht="20.100000000000001" customHeight="1">
      <c r="A20" s="15"/>
      <c r="B20" s="395"/>
      <c r="C20" s="485"/>
      <c r="D20" s="481"/>
      <c r="E20" s="374"/>
      <c r="F20" s="381"/>
      <c r="G20" s="1155"/>
      <c r="H20" s="585"/>
      <c r="I20" s="1175"/>
    </row>
    <row r="21" spans="1:10" s="144" customFormat="1" ht="20.100000000000001" customHeight="1">
      <c r="A21" s="15"/>
      <c r="B21" s="395"/>
      <c r="C21" s="485"/>
      <c r="D21" s="481"/>
      <c r="E21" s="374"/>
      <c r="F21" s="381"/>
      <c r="G21" s="1155"/>
      <c r="H21" s="585"/>
      <c r="I21" s="1175"/>
    </row>
    <row r="22" spans="1:10" s="144" customFormat="1" ht="20.100000000000001" customHeight="1">
      <c r="A22" s="15"/>
      <c r="B22" s="395"/>
      <c r="C22" s="485"/>
      <c r="D22" s="481"/>
      <c r="E22" s="374"/>
      <c r="F22" s="381"/>
      <c r="G22" s="1155"/>
      <c r="H22" s="585"/>
      <c r="I22" s="1175"/>
    </row>
    <row r="23" spans="1:10" s="144" customFormat="1" ht="20.100000000000001" customHeight="1">
      <c r="A23" s="15"/>
      <c r="B23" s="395"/>
      <c r="C23" s="485"/>
      <c r="D23" s="481"/>
      <c r="E23" s="374"/>
      <c r="F23" s="381"/>
      <c r="G23" s="1155"/>
      <c r="H23" s="585"/>
      <c r="I23" s="1175"/>
    </row>
    <row r="24" spans="1:10" s="144" customFormat="1" ht="20.100000000000001" customHeight="1">
      <c r="A24" s="15"/>
      <c r="B24" s="395"/>
      <c r="C24" s="485"/>
      <c r="D24" s="481"/>
      <c r="E24" s="374"/>
      <c r="F24" s="381"/>
      <c r="G24" s="1155"/>
      <c r="H24" s="585"/>
      <c r="I24" s="1175"/>
    </row>
    <row r="25" spans="1:10" s="144" customFormat="1" ht="20.100000000000001" customHeight="1">
      <c r="A25" s="15"/>
      <c r="B25" s="395"/>
      <c r="C25" s="485"/>
      <c r="D25" s="481"/>
      <c r="E25" s="374"/>
      <c r="F25" s="381"/>
      <c r="G25" s="1155"/>
      <c r="H25" s="585"/>
      <c r="I25" s="1175"/>
    </row>
    <row r="26" spans="1:10" s="144" customFormat="1" ht="20.100000000000001" customHeight="1">
      <c r="A26" s="15"/>
      <c r="B26" s="465"/>
      <c r="C26" s="486"/>
      <c r="D26" s="482"/>
      <c r="E26" s="374"/>
      <c r="F26" s="382"/>
      <c r="G26" s="1156"/>
      <c r="H26" s="585"/>
      <c r="I26" s="1175"/>
    </row>
    <row r="27" spans="1:10" ht="30" customHeight="1">
      <c r="A27" s="15"/>
      <c r="B27" s="238" t="s">
        <v>75</v>
      </c>
      <c r="C27" s="379"/>
      <c r="D27" s="379"/>
      <c r="E27" s="375"/>
      <c r="F27" s="383"/>
      <c r="G27" s="233"/>
      <c r="H27" s="585"/>
      <c r="I27" s="1157" t="s">
        <v>204</v>
      </c>
      <c r="J27" s="11"/>
    </row>
    <row r="28" spans="1:10" ht="20.100000000000001" customHeight="1">
      <c r="A28" s="15"/>
      <c r="B28" s="395" t="s">
        <v>426</v>
      </c>
      <c r="C28" s="1162"/>
      <c r="D28" s="1163"/>
      <c r="E28" s="374"/>
      <c r="F28" s="384"/>
      <c r="G28" s="1154">
        <f>ROUNDDOWN((SUM(F28:F32)),-3)/1000</f>
        <v>0</v>
      </c>
      <c r="H28" s="585"/>
      <c r="I28" s="1157"/>
      <c r="J28" s="11"/>
    </row>
    <row r="29" spans="1:10" ht="20.100000000000001" customHeight="1">
      <c r="A29" s="15"/>
      <c r="B29" s="395"/>
      <c r="C29" s="1164"/>
      <c r="D29" s="1165"/>
      <c r="E29" s="374"/>
      <c r="F29" s="385"/>
      <c r="G29" s="1155"/>
      <c r="H29" s="585"/>
      <c r="I29" s="1157"/>
      <c r="J29" s="11"/>
    </row>
    <row r="30" spans="1:10" ht="20.100000000000001" customHeight="1">
      <c r="A30" s="15"/>
      <c r="B30" s="395"/>
      <c r="C30" s="1164"/>
      <c r="D30" s="1165"/>
      <c r="E30" s="374"/>
      <c r="F30" s="385"/>
      <c r="G30" s="1155"/>
      <c r="H30" s="585"/>
      <c r="I30" s="1157"/>
      <c r="J30" s="11"/>
    </row>
    <row r="31" spans="1:10" ht="20.100000000000001" customHeight="1">
      <c r="A31" s="15"/>
      <c r="B31" s="395"/>
      <c r="C31" s="1164"/>
      <c r="D31" s="1165"/>
      <c r="E31" s="374"/>
      <c r="F31" s="385"/>
      <c r="G31" s="1155"/>
      <c r="H31" s="585"/>
      <c r="I31" s="1157"/>
      <c r="J31" s="11"/>
    </row>
    <row r="32" spans="1:10" ht="20.100000000000001" customHeight="1">
      <c r="A32" s="15"/>
      <c r="B32" s="465"/>
      <c r="C32" s="1166"/>
      <c r="D32" s="1167"/>
      <c r="E32" s="376"/>
      <c r="F32" s="386"/>
      <c r="G32" s="1156"/>
      <c r="H32" s="585"/>
      <c r="I32" s="1157"/>
      <c r="J32" s="11"/>
    </row>
    <row r="33" spans="1:10" ht="30" customHeight="1">
      <c r="A33" s="15"/>
      <c r="B33" s="238" t="s">
        <v>71</v>
      </c>
      <c r="C33" s="379"/>
      <c r="D33" s="379"/>
      <c r="E33" s="232"/>
      <c r="F33" s="383"/>
      <c r="G33" s="233"/>
      <c r="H33" s="585"/>
      <c r="I33" s="1157" t="s">
        <v>205</v>
      </c>
      <c r="J33" s="11"/>
    </row>
    <row r="34" spans="1:10" ht="20.100000000000001" customHeight="1">
      <c r="A34" s="15"/>
      <c r="B34" s="395" t="s">
        <v>426</v>
      </c>
      <c r="C34" s="1162"/>
      <c r="D34" s="1163"/>
      <c r="E34" s="373"/>
      <c r="F34" s="384"/>
      <c r="G34" s="1154">
        <f>ROUNDDOWN((SUM(F34:F38)),-3)/1000</f>
        <v>0</v>
      </c>
      <c r="H34" s="585"/>
      <c r="I34" s="1157"/>
      <c r="J34" s="11"/>
    </row>
    <row r="35" spans="1:10" ht="20.100000000000001" customHeight="1">
      <c r="A35" s="15"/>
      <c r="B35" s="395"/>
      <c r="C35" s="1164"/>
      <c r="D35" s="1165"/>
      <c r="E35" s="374"/>
      <c r="F35" s="385"/>
      <c r="G35" s="1155"/>
      <c r="H35" s="585"/>
      <c r="I35" s="1157"/>
      <c r="J35" s="11"/>
    </row>
    <row r="36" spans="1:10" ht="20.100000000000001" customHeight="1">
      <c r="A36" s="15"/>
      <c r="B36" s="395"/>
      <c r="C36" s="1164"/>
      <c r="D36" s="1165"/>
      <c r="E36" s="374"/>
      <c r="F36" s="385"/>
      <c r="G36" s="1155"/>
      <c r="H36" s="585"/>
      <c r="I36" s="1157"/>
      <c r="J36" s="11"/>
    </row>
    <row r="37" spans="1:10" ht="20.100000000000001" customHeight="1">
      <c r="A37" s="15"/>
      <c r="B37" s="395"/>
      <c r="C37" s="1164"/>
      <c r="D37" s="1165"/>
      <c r="E37" s="374"/>
      <c r="F37" s="385"/>
      <c r="G37" s="1155"/>
      <c r="H37" s="585"/>
      <c r="I37" s="1157"/>
      <c r="J37" s="11"/>
    </row>
    <row r="38" spans="1:10" ht="20.100000000000001" customHeight="1">
      <c r="A38" s="15"/>
      <c r="B38" s="465"/>
      <c r="C38" s="1166"/>
      <c r="D38" s="1167"/>
      <c r="E38" s="374"/>
      <c r="F38" s="386"/>
      <c r="G38" s="1156"/>
      <c r="H38" s="585"/>
      <c r="I38" s="1157"/>
      <c r="J38" s="11"/>
    </row>
    <row r="39" spans="1:10" ht="30" customHeight="1">
      <c r="A39" s="15"/>
      <c r="B39" s="237" t="s">
        <v>74</v>
      </c>
      <c r="C39" s="379"/>
      <c r="D39" s="379"/>
      <c r="E39" s="232"/>
      <c r="F39" s="383"/>
      <c r="G39" s="233"/>
      <c r="H39" s="585"/>
      <c r="I39" s="1157" t="s">
        <v>206</v>
      </c>
      <c r="J39" s="11"/>
    </row>
    <row r="40" spans="1:10" ht="18.75" customHeight="1">
      <c r="A40" s="15"/>
      <c r="B40" s="395" t="s">
        <v>426</v>
      </c>
      <c r="C40" s="1162"/>
      <c r="D40" s="1163"/>
      <c r="E40" s="377"/>
      <c r="F40" s="384"/>
      <c r="G40" s="1154">
        <f>ROUNDDOWN((SUM(F40:F44)),-3)/1000</f>
        <v>0</v>
      </c>
      <c r="H40" s="585"/>
      <c r="I40" s="1157"/>
      <c r="J40" s="11"/>
    </row>
    <row r="41" spans="1:10" ht="20.100000000000001" customHeight="1">
      <c r="A41" s="15"/>
      <c r="B41" s="395"/>
      <c r="C41" s="1164"/>
      <c r="D41" s="1165"/>
      <c r="E41" s="378"/>
      <c r="F41" s="385"/>
      <c r="G41" s="1155"/>
      <c r="H41" s="585"/>
      <c r="I41" s="1157"/>
      <c r="J41" s="11"/>
    </row>
    <row r="42" spans="1:10" ht="20.100000000000001" customHeight="1">
      <c r="A42" s="15"/>
      <c r="B42" s="395"/>
      <c r="C42" s="1164"/>
      <c r="D42" s="1165"/>
      <c r="E42" s="378"/>
      <c r="F42" s="385"/>
      <c r="G42" s="1155"/>
      <c r="H42" s="585"/>
      <c r="I42" s="1157"/>
      <c r="J42" s="11"/>
    </row>
    <row r="43" spans="1:10" ht="20.100000000000001" customHeight="1">
      <c r="A43" s="15"/>
      <c r="B43" s="395"/>
      <c r="C43" s="1164"/>
      <c r="D43" s="1165"/>
      <c r="E43" s="378"/>
      <c r="F43" s="385"/>
      <c r="G43" s="1155"/>
      <c r="H43" s="585"/>
      <c r="I43" s="1157"/>
      <c r="J43" s="11"/>
    </row>
    <row r="44" spans="1:10" ht="20.100000000000001" customHeight="1" thickBot="1">
      <c r="A44" s="15"/>
      <c r="B44" s="395" t="s">
        <v>644</v>
      </c>
      <c r="C44" s="1168"/>
      <c r="D44" s="1169"/>
      <c r="E44" s="647"/>
      <c r="F44" s="648"/>
      <c r="G44" s="1155"/>
      <c r="H44" s="585"/>
      <c r="I44" s="1158"/>
      <c r="J44" s="11"/>
    </row>
    <row r="45" spans="1:10" ht="24.75" thickBot="1">
      <c r="A45" s="589"/>
      <c r="B45" s="589"/>
      <c r="C45" s="589"/>
      <c r="D45" s="477"/>
      <c r="E45" s="65" t="s">
        <v>191</v>
      </c>
      <c r="F45" s="1159">
        <f>総表!J51</f>
        <v>0</v>
      </c>
      <c r="G45" s="1160"/>
      <c r="H45" s="586"/>
      <c r="I45" s="307"/>
    </row>
  </sheetData>
  <sheetProtection algorithmName="SHA-512" hashValue="IxVJGAJsrD6gzeTIeP1bDz3eG5E8DbX789HUEj+YiqDAg0zmaIiVuRVbQHL0DTRi7vb6/QldEdsvCrJz/w7XSQ==" saltValue="lVohwckWoLdmlR/peSmvag==" spinCount="100000" sheet="1" objects="1" scenarios="1"/>
  <mergeCells count="27">
    <mergeCell ref="C28:D28"/>
    <mergeCell ref="C29:D29"/>
    <mergeCell ref="C30:D30"/>
    <mergeCell ref="I12:I13"/>
    <mergeCell ref="I14:I26"/>
    <mergeCell ref="I27:I32"/>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G34:G38"/>
    <mergeCell ref="G28:G32"/>
    <mergeCell ref="G40:G44"/>
    <mergeCell ref="I33:I38"/>
    <mergeCell ref="I39:I44"/>
  </mergeCells>
  <phoneticPr fontId="9"/>
  <conditionalFormatting sqref="E27">
    <cfRule type="containsText" dxfId="3" priority="1" stopIfTrue="1" operator="containsText" text="ご記入">
      <formula>NOT(ISERROR(SEARCH("ご記入",E27)))</formula>
    </cfRule>
  </conditionalFormatting>
  <conditionalFormatting sqref="F10:F11 F13:H13 G15:H15 F15:F44 E45:F45 E46:H65477">
    <cfRule type="containsText" dxfId="2" priority="9" stopIfTrue="1" operator="containsText" text="ご記入">
      <formula>NOT(ISERROR(SEARCH("ご記入",E10)))</formula>
    </cfRule>
  </conditionalFormatting>
  <conditionalFormatting sqref="G28:H28">
    <cfRule type="containsText" dxfId="1" priority="6" stopIfTrue="1" operator="containsText" text="ご記入">
      <formula>NOT(ISERROR(SEARCH("ご記入",G28)))</formula>
    </cfRule>
  </conditionalFormatting>
  <conditionalFormatting sqref="G34:H34">
    <cfRule type="containsText" dxfId="0"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R98"/>
  <sheetViews>
    <sheetView zoomScale="72" zoomScaleNormal="72" zoomScaleSheetLayoutView="100" workbookViewId="0"/>
  </sheetViews>
  <sheetFormatPr defaultColWidth="9" defaultRowHeight="19.5"/>
  <cols>
    <col min="1" max="1" width="4.875" bestFit="1" customWidth="1"/>
    <col min="2" max="2" width="4.875" customWidth="1"/>
    <col min="3" max="3" width="5.125" customWidth="1"/>
    <col min="4" max="4" width="4.5" customWidth="1"/>
    <col min="5" max="5" width="25" style="36" customWidth="1"/>
    <col min="6" max="6" width="18.25" style="36" customWidth="1"/>
    <col min="7" max="7" width="16.25" style="7" customWidth="1"/>
    <col min="8" max="8" width="24.375" style="7" customWidth="1"/>
    <col min="9" max="9" width="15.25" style="7" customWidth="1"/>
    <col min="10" max="10" width="15.125" style="7" customWidth="1"/>
    <col min="11" max="11" width="8.625" style="148" customWidth="1"/>
    <col min="12" max="12" width="14.25" style="7" customWidth="1"/>
    <col min="13" max="13" width="19.125" style="7" hidden="1" customWidth="1"/>
    <col min="14" max="14" width="14.5" style="7" customWidth="1"/>
    <col min="15" max="15" width="7.375" style="7" customWidth="1"/>
    <col min="16" max="16" width="14.25" style="7" hidden="1" customWidth="1"/>
    <col min="17" max="17" width="80.75" style="175" customWidth="1"/>
    <col min="18" max="44" width="9" hidden="1" customWidth="1"/>
  </cols>
  <sheetData>
    <row r="1" spans="1:43" ht="24">
      <c r="B1" s="1179" t="s">
        <v>188</v>
      </c>
      <c r="C1" s="1180"/>
      <c r="D1" s="1181"/>
      <c r="E1" s="1176">
        <f>総表!C27</f>
        <v>0</v>
      </c>
      <c r="F1" s="1177"/>
      <c r="G1" s="1177"/>
      <c r="H1" s="279" t="s">
        <v>189</v>
      </c>
      <c r="I1" s="1191">
        <f>総表!$C$15</f>
        <v>0</v>
      </c>
      <c r="J1" s="1192"/>
      <c r="K1" s="1192"/>
      <c r="L1" s="1193"/>
      <c r="P1" s="175"/>
      <c r="Q1"/>
    </row>
    <row r="2" spans="1:43" ht="24">
      <c r="B2" s="1179" t="s">
        <v>187</v>
      </c>
      <c r="C2" s="1180"/>
      <c r="D2" s="1180"/>
      <c r="E2" s="1181"/>
      <c r="F2" s="1182" t="str">
        <f>総表!C51</f>
        <v>課税事業者</v>
      </c>
      <c r="G2" s="1183"/>
      <c r="H2" s="1183"/>
      <c r="I2" s="1184"/>
      <c r="J2" s="280"/>
      <c r="K2" s="281"/>
      <c r="L2" s="282"/>
      <c r="M2" s="282"/>
      <c r="N2" s="50"/>
      <c r="O2" s="50"/>
      <c r="P2" s="50"/>
    </row>
    <row r="3" spans="1:43" ht="12.75" customHeight="1"/>
    <row r="4" spans="1:43" ht="30" customHeight="1" thickBot="1"/>
    <row r="5" spans="1:43" ht="30" customHeight="1">
      <c r="A5" s="4"/>
      <c r="B5" s="4"/>
      <c r="C5" s="255" t="s">
        <v>667</v>
      </c>
      <c r="D5" s="256"/>
      <c r="E5" s="256"/>
      <c r="F5" s="257"/>
      <c r="G5" s="258">
        <f>G6+G14</f>
        <v>0</v>
      </c>
      <c r="H5" s="40" t="s">
        <v>864</v>
      </c>
      <c r="I5" s="6"/>
      <c r="J5" s="148"/>
      <c r="K5" s="7"/>
      <c r="P5" s="175"/>
      <c r="Q5"/>
    </row>
    <row r="6" spans="1:43" ht="19.5" customHeight="1">
      <c r="A6" s="4"/>
      <c r="B6" s="4"/>
      <c r="C6" s="259"/>
      <c r="D6" s="260" t="s">
        <v>168</v>
      </c>
      <c r="E6" s="261"/>
      <c r="F6" s="262"/>
      <c r="G6" s="263">
        <f>SUM(G7:G13)</f>
        <v>0</v>
      </c>
      <c r="H6" s="274">
        <f>SUM(H7:H9)</f>
        <v>0</v>
      </c>
      <c r="I6" s="9"/>
      <c r="J6" s="148"/>
      <c r="K6" s="7"/>
      <c r="P6" s="175"/>
      <c r="Q6"/>
    </row>
    <row r="7" spans="1:43" ht="24">
      <c r="A7" s="4"/>
      <c r="B7" s="4"/>
      <c r="C7" s="259"/>
      <c r="D7" s="264"/>
      <c r="E7" s="1185" t="s">
        <v>92</v>
      </c>
      <c r="F7" s="1186"/>
      <c r="G7" s="265">
        <f>L20</f>
        <v>0</v>
      </c>
      <c r="H7" s="275">
        <f>N20</f>
        <v>0</v>
      </c>
      <c r="I7" s="9"/>
      <c r="J7" s="148"/>
      <c r="K7" s="7"/>
      <c r="P7" s="175"/>
      <c r="Q7"/>
    </row>
    <row r="8" spans="1:43" ht="24">
      <c r="A8" s="4"/>
      <c r="B8" s="4"/>
      <c r="C8" s="259"/>
      <c r="D8" s="264"/>
      <c r="E8" s="1187" t="s">
        <v>103</v>
      </c>
      <c r="F8" s="1188"/>
      <c r="G8" s="265">
        <f>L31</f>
        <v>0</v>
      </c>
      <c r="H8" s="275">
        <f>N31</f>
        <v>0</v>
      </c>
      <c r="I8" s="9"/>
      <c r="J8" s="148"/>
      <c r="K8" s="7"/>
      <c r="P8" s="164"/>
      <c r="Q8"/>
    </row>
    <row r="9" spans="1:43" ht="24">
      <c r="A9" s="4"/>
      <c r="B9" s="4"/>
      <c r="C9" s="259"/>
      <c r="D9" s="1195"/>
      <c r="E9" s="1189" t="s">
        <v>107</v>
      </c>
      <c r="F9" s="1190"/>
      <c r="G9" s="266">
        <f>L34</f>
        <v>0</v>
      </c>
      <c r="H9" s="276">
        <f>N34</f>
        <v>0</v>
      </c>
      <c r="I9" s="9"/>
      <c r="J9" s="148"/>
      <c r="K9" s="7"/>
      <c r="P9" s="164"/>
      <c r="Q9"/>
    </row>
    <row r="10" spans="1:43" ht="24">
      <c r="A10" s="4"/>
      <c r="B10" s="4"/>
      <c r="C10" s="259"/>
      <c r="D10" s="1195"/>
      <c r="E10" s="267" t="s">
        <v>476</v>
      </c>
      <c r="F10" s="268"/>
      <c r="G10" s="269"/>
      <c r="H10" s="277">
        <f>IF($F$2="免税事業者及び簡易課税事業者","",ROUNDDOWN((H6-P18)*10/110,0))</f>
        <v>0</v>
      </c>
      <c r="I10" s="9"/>
      <c r="J10" s="148"/>
      <c r="K10" s="7"/>
      <c r="P10" s="175"/>
      <c r="Q10"/>
    </row>
    <row r="11" spans="1:43" ht="24.75" thickBot="1">
      <c r="A11" s="4"/>
      <c r="B11" s="4"/>
      <c r="C11" s="259"/>
      <c r="D11" s="1195"/>
      <c r="E11" s="492" t="s">
        <v>477</v>
      </c>
      <c r="F11" s="268"/>
      <c r="G11" s="270"/>
      <c r="H11" s="278">
        <f>IF(F2="免税事業者及び簡易課税事業者",H6,(H6-H10))</f>
        <v>0</v>
      </c>
      <c r="I11" s="64" t="str">
        <f>IF(総表!D39&gt;H11,"←交付を受けようとする助成金の金額未満です。","")</f>
        <v/>
      </c>
      <c r="J11" s="149"/>
      <c r="K11" s="63"/>
      <c r="L11" s="63"/>
      <c r="P11" s="1194" t="s">
        <v>369</v>
      </c>
      <c r="Q11"/>
    </row>
    <row r="12" spans="1:43" ht="24">
      <c r="A12" s="4"/>
      <c r="B12" s="4"/>
      <c r="C12" s="259"/>
      <c r="D12" s="1195"/>
      <c r="E12" s="404" t="s">
        <v>169</v>
      </c>
      <c r="F12" s="405"/>
      <c r="G12" s="271">
        <f>L83</f>
        <v>0</v>
      </c>
      <c r="H12" s="172"/>
      <c r="I12" s="9"/>
      <c r="J12" s="148"/>
      <c r="K12" s="7"/>
      <c r="P12" s="1194"/>
      <c r="Q12"/>
    </row>
    <row r="13" spans="1:43" ht="24">
      <c r="A13" s="4"/>
      <c r="B13" s="4"/>
      <c r="C13" s="259"/>
      <c r="D13" s="1196"/>
      <c r="E13" s="402" t="s">
        <v>85</v>
      </c>
      <c r="F13" s="403"/>
      <c r="G13" s="272">
        <f>L89</f>
        <v>0</v>
      </c>
      <c r="H13" s="173"/>
      <c r="I13" s="9"/>
      <c r="J13" s="148"/>
      <c r="K13" s="7"/>
      <c r="P13" s="1194"/>
      <c r="Q13"/>
    </row>
    <row r="14" spans="1:43" ht="24.75" thickBot="1">
      <c r="A14" s="4"/>
      <c r="B14" s="4"/>
      <c r="C14" s="273"/>
      <c r="D14" s="1205" t="s">
        <v>664</v>
      </c>
      <c r="E14" s="1206"/>
      <c r="F14" s="1206"/>
      <c r="G14" s="650">
        <f>L94</f>
        <v>0</v>
      </c>
      <c r="H14" s="174"/>
      <c r="I14" s="9"/>
      <c r="J14" s="148"/>
      <c r="K14" s="7"/>
      <c r="P14" s="175"/>
      <c r="Q14"/>
    </row>
    <row r="15" spans="1:43" ht="23.45" customHeight="1" thickBot="1">
      <c r="A15" s="4"/>
      <c r="B15" s="21"/>
      <c r="C15" s="22"/>
      <c r="D15" s="22"/>
      <c r="E15" s="22"/>
      <c r="F15" s="23"/>
      <c r="G15" s="23"/>
      <c r="H15" s="23"/>
      <c r="I15" s="24"/>
      <c r="J15" s="24"/>
      <c r="K15"/>
      <c r="L15" s="36"/>
      <c r="M15"/>
      <c r="N15"/>
      <c r="O15"/>
      <c r="P15"/>
      <c r="Q15" s="591" t="s">
        <v>612</v>
      </c>
    </row>
    <row r="16" spans="1:43" ht="108" customHeight="1" thickBot="1">
      <c r="B16" s="1221" t="s">
        <v>64</v>
      </c>
      <c r="C16" s="1222"/>
      <c r="D16" s="632" t="s">
        <v>65</v>
      </c>
      <c r="E16" s="633" t="s">
        <v>66</v>
      </c>
      <c r="F16" s="633" t="s">
        <v>67</v>
      </c>
      <c r="G16" s="633" t="s">
        <v>653</v>
      </c>
      <c r="H16" s="682" t="s">
        <v>652</v>
      </c>
      <c r="I16" s="634" t="s">
        <v>640</v>
      </c>
      <c r="J16" s="635" t="s">
        <v>867</v>
      </c>
      <c r="K16" s="636" t="s">
        <v>368</v>
      </c>
      <c r="L16" s="637" t="s">
        <v>86</v>
      </c>
      <c r="M16" s="1203" t="s">
        <v>672</v>
      </c>
      <c r="N16" s="623" t="s">
        <v>868</v>
      </c>
      <c r="O16" s="51"/>
      <c r="P16" s="56" t="s">
        <v>186</v>
      </c>
      <c r="Q16" s="571" t="s">
        <v>613</v>
      </c>
      <c r="S16" s="37" t="s">
        <v>92</v>
      </c>
      <c r="T16" s="37" t="s">
        <v>103</v>
      </c>
      <c r="U16" s="37" t="s">
        <v>166</v>
      </c>
      <c r="V16" s="37" t="s">
        <v>728</v>
      </c>
      <c r="W16" s="37" t="s">
        <v>93</v>
      </c>
      <c r="X16" s="37" t="s">
        <v>98</v>
      </c>
      <c r="Y16" s="37" t="s">
        <v>104</v>
      </c>
      <c r="Z16" s="37" t="s">
        <v>165</v>
      </c>
      <c r="AA16" s="37" t="s">
        <v>108</v>
      </c>
      <c r="AB16" s="37" t="s">
        <v>111</v>
      </c>
      <c r="AC16" s="37" t="s">
        <v>115</v>
      </c>
      <c r="AD16" s="37" t="s">
        <v>167</v>
      </c>
      <c r="AE16" s="37" t="s">
        <v>121</v>
      </c>
      <c r="AF16" s="37" t="s">
        <v>125</v>
      </c>
      <c r="AG16" s="37" t="s">
        <v>130</v>
      </c>
      <c r="AH16" s="37" t="s">
        <v>136</v>
      </c>
      <c r="AI16" s="11" t="s">
        <v>144</v>
      </c>
      <c r="AJ16" s="11" t="s">
        <v>149</v>
      </c>
      <c r="AK16" s="11" t="s">
        <v>153</v>
      </c>
      <c r="AL16" s="38" t="s">
        <v>157</v>
      </c>
      <c r="AM16" s="38" t="s">
        <v>158</v>
      </c>
      <c r="AN16" s="38" t="s">
        <v>159</v>
      </c>
      <c r="AO16" t="s">
        <v>160</v>
      </c>
      <c r="AP16" t="s">
        <v>88</v>
      </c>
      <c r="AQ16" s="749" t="s">
        <v>730</v>
      </c>
    </row>
    <row r="17" spans="1:43" ht="34.5" customHeight="1" thickBot="1">
      <c r="B17" s="25" t="s">
        <v>170</v>
      </c>
      <c r="C17" s="26"/>
      <c r="D17" s="27"/>
      <c r="E17" s="27"/>
      <c r="F17" s="27"/>
      <c r="G17" s="27"/>
      <c r="H17" s="27"/>
      <c r="I17" s="28"/>
      <c r="J17" s="28"/>
      <c r="K17" s="28"/>
      <c r="L17" s="29">
        <f>SUM(L18,L94)</f>
        <v>0</v>
      </c>
      <c r="M17" s="1204"/>
      <c r="N17" s="171" t="s">
        <v>214</v>
      </c>
      <c r="O17" s="51"/>
      <c r="P17" s="57" t="s">
        <v>683</v>
      </c>
      <c r="Q17" s="1015" t="s">
        <v>883</v>
      </c>
      <c r="S17" t="s">
        <v>93</v>
      </c>
      <c r="T17" t="s">
        <v>104</v>
      </c>
      <c r="U17" t="s">
        <v>108</v>
      </c>
      <c r="V17" t="s">
        <v>160</v>
      </c>
      <c r="W17" s="19" t="s">
        <v>94</v>
      </c>
      <c r="X17" s="19" t="s">
        <v>100</v>
      </c>
      <c r="Y17" s="19" t="s">
        <v>105</v>
      </c>
      <c r="Z17" s="19" t="s">
        <v>105</v>
      </c>
      <c r="AA17" s="19" t="s">
        <v>109</v>
      </c>
      <c r="AB17" s="39" t="s">
        <v>112</v>
      </c>
      <c r="AC17" s="39" t="s">
        <v>116</v>
      </c>
      <c r="AD17" s="39" t="s">
        <v>100</v>
      </c>
      <c r="AE17" s="39" t="s">
        <v>100</v>
      </c>
      <c r="AF17" s="39" t="s">
        <v>126</v>
      </c>
      <c r="AG17" s="39" t="s">
        <v>131</v>
      </c>
      <c r="AH17" s="39" t="s">
        <v>137</v>
      </c>
      <c r="AI17" s="39" t="s">
        <v>143</v>
      </c>
      <c r="AJ17" s="39" t="s">
        <v>150</v>
      </c>
      <c r="AK17" s="39" t="s">
        <v>154</v>
      </c>
      <c r="AL17" s="11"/>
      <c r="AM17" s="11"/>
      <c r="AN17" s="11"/>
      <c r="AO17" s="39" t="s">
        <v>161</v>
      </c>
      <c r="AP17" s="39" t="s">
        <v>163</v>
      </c>
      <c r="AQ17" t="s">
        <v>729</v>
      </c>
    </row>
    <row r="18" spans="1:43" ht="39.950000000000003" customHeight="1" thickBot="1">
      <c r="B18" s="30"/>
      <c r="C18" s="31" t="s">
        <v>87</v>
      </c>
      <c r="D18" s="32"/>
      <c r="E18" s="32"/>
      <c r="F18" s="32"/>
      <c r="G18" s="32"/>
      <c r="H18" s="32"/>
      <c r="I18" s="32"/>
      <c r="J18" s="32"/>
      <c r="K18" s="32"/>
      <c r="L18" s="150">
        <f>SUM(L20,L31,L34,L83,L89)</f>
        <v>0</v>
      </c>
      <c r="M18" s="49">
        <f>SUM(M20:M81)</f>
        <v>0</v>
      </c>
      <c r="N18" s="150">
        <f>SUM(N20,N34,N31)</f>
        <v>0</v>
      </c>
      <c r="O18" s="52"/>
      <c r="P18" s="58">
        <f>SUM(P20:P81)</f>
        <v>0</v>
      </c>
      <c r="Q18" s="1015"/>
      <c r="S18" t="s">
        <v>99</v>
      </c>
      <c r="T18" t="s">
        <v>106</v>
      </c>
      <c r="U18" t="s">
        <v>111</v>
      </c>
      <c r="V18" t="s">
        <v>88</v>
      </c>
      <c r="W18" s="19" t="s">
        <v>95</v>
      </c>
      <c r="X18" s="19" t="s">
        <v>101</v>
      </c>
      <c r="AA18" s="19" t="s">
        <v>110</v>
      </c>
      <c r="AB18" s="39" t="s">
        <v>113</v>
      </c>
      <c r="AC18" s="39" t="s">
        <v>117</v>
      </c>
      <c r="AD18" s="39" t="s">
        <v>101</v>
      </c>
      <c r="AE18" s="39" t="s">
        <v>101</v>
      </c>
      <c r="AF18" s="39" t="s">
        <v>127</v>
      </c>
      <c r="AG18" s="39" t="s">
        <v>132</v>
      </c>
      <c r="AH18" s="39" t="s">
        <v>138</v>
      </c>
      <c r="AI18" s="39" t="s">
        <v>145</v>
      </c>
      <c r="AJ18" s="39" t="s">
        <v>151</v>
      </c>
      <c r="AK18" s="39" t="s">
        <v>155</v>
      </c>
      <c r="AL18" s="11"/>
      <c r="AM18" s="11"/>
      <c r="AN18" s="11"/>
      <c r="AO18" s="39" t="s">
        <v>162</v>
      </c>
      <c r="AP18" s="39" t="s">
        <v>164</v>
      </c>
    </row>
    <row r="19" spans="1:43" ht="30" customHeight="1">
      <c r="B19" s="30"/>
      <c r="C19" s="33"/>
      <c r="D19" s="254" t="s">
        <v>92</v>
      </c>
      <c r="E19" s="34"/>
      <c r="F19" s="631"/>
      <c r="G19" s="631"/>
      <c r="H19" s="631"/>
      <c r="I19" s="34"/>
      <c r="J19" s="34"/>
      <c r="K19" s="34"/>
      <c r="L19" s="151"/>
      <c r="M19" s="48"/>
      <c r="N19" s="152"/>
      <c r="O19" s="53"/>
      <c r="P19" s="59"/>
      <c r="Q19" s="1015"/>
      <c r="U19" t="s">
        <v>115</v>
      </c>
      <c r="V19" s="749" t="s">
        <v>730</v>
      </c>
      <c r="W19" s="19" t="s">
        <v>96</v>
      </c>
      <c r="X19" s="19" t="s">
        <v>89</v>
      </c>
      <c r="AA19" s="19"/>
      <c r="AB19" s="39" t="s">
        <v>114</v>
      </c>
      <c r="AC19" s="39" t="s">
        <v>114</v>
      </c>
      <c r="AD19" s="39" t="s">
        <v>102</v>
      </c>
      <c r="AE19" s="39" t="s">
        <v>102</v>
      </c>
      <c r="AF19" s="39" t="s">
        <v>128</v>
      </c>
      <c r="AG19" s="39" t="s">
        <v>133</v>
      </c>
      <c r="AH19" s="39" t="s">
        <v>139</v>
      </c>
      <c r="AI19" s="39" t="s">
        <v>146</v>
      </c>
      <c r="AJ19" s="39" t="s">
        <v>152</v>
      </c>
      <c r="AK19" s="39" t="s">
        <v>156</v>
      </c>
      <c r="AL19" s="11"/>
      <c r="AM19" s="11"/>
      <c r="AN19" s="11"/>
      <c r="AO19" s="39"/>
      <c r="AP19" s="39"/>
    </row>
    <row r="20" spans="1:43" ht="27.75" customHeight="1">
      <c r="A20">
        <v>1</v>
      </c>
      <c r="B20" s="30"/>
      <c r="C20" s="33"/>
      <c r="D20" s="408" t="s">
        <v>427</v>
      </c>
      <c r="E20" s="239"/>
      <c r="F20" s="627"/>
      <c r="G20" s="655"/>
      <c r="H20" s="801"/>
      <c r="I20" s="240"/>
      <c r="J20" s="696"/>
      <c r="K20" s="241"/>
      <c r="L20" s="1197">
        <f>ROUNDDOWN((SUM(I20:I29)),-3)/1000</f>
        <v>0</v>
      </c>
      <c r="M20" s="242">
        <f>J20</f>
        <v>0</v>
      </c>
      <c r="N20" s="1200">
        <f>ROUNDDOWN((SUM(M20:M29)),-3)/1000</f>
        <v>0</v>
      </c>
      <c r="O20" s="54"/>
      <c r="P20" s="60" t="str">
        <f>IF(K20="○",IF(J20&gt;0,ROUNDDOWN((SUM(J20)),-3)/1000,""),"")</f>
        <v/>
      </c>
      <c r="Q20" s="1015"/>
      <c r="U20" t="s">
        <v>118</v>
      </c>
      <c r="W20" s="19" t="s">
        <v>97</v>
      </c>
      <c r="X20" s="19" t="s">
        <v>90</v>
      </c>
      <c r="AB20" s="39"/>
      <c r="AC20" s="39"/>
      <c r="AD20" s="39" t="s">
        <v>90</v>
      </c>
      <c r="AE20" s="39" t="s">
        <v>90</v>
      </c>
      <c r="AF20" s="39" t="s">
        <v>129</v>
      </c>
      <c r="AG20" s="39" t="s">
        <v>134</v>
      </c>
      <c r="AH20" s="39" t="s">
        <v>140</v>
      </c>
      <c r="AI20" s="39" t="s">
        <v>147</v>
      </c>
      <c r="AJ20" s="39"/>
      <c r="AK20" s="572" t="s">
        <v>598</v>
      </c>
      <c r="AL20" s="11"/>
      <c r="AM20" s="11"/>
      <c r="AN20" s="11"/>
      <c r="AO20" s="11"/>
      <c r="AP20" s="11"/>
    </row>
    <row r="21" spans="1:43" ht="27.95" customHeight="1">
      <c r="A21">
        <v>2</v>
      </c>
      <c r="B21" s="30"/>
      <c r="C21" s="33"/>
      <c r="D21" s="409" t="str">
        <f>IF(E21="","",".")</f>
        <v/>
      </c>
      <c r="E21" s="243"/>
      <c r="F21" s="628"/>
      <c r="G21" s="656"/>
      <c r="H21" s="653"/>
      <c r="I21" s="244"/>
      <c r="J21" s="697"/>
      <c r="K21" s="245"/>
      <c r="L21" s="1198"/>
      <c r="M21" s="242">
        <f t="shared" ref="M21:M81" si="0">J21</f>
        <v>0</v>
      </c>
      <c r="N21" s="1201"/>
      <c r="O21" s="54"/>
      <c r="P21" s="60" t="str">
        <f t="shared" ref="P21:P29" si="1">IF(K21="○",IF(J21&gt;0,ROUNDDOWN((SUM(J21)),-3)/1000,""),"")</f>
        <v/>
      </c>
      <c r="Q21" s="1015"/>
      <c r="U21" t="s">
        <v>121</v>
      </c>
      <c r="W21" s="19"/>
      <c r="X21" s="19"/>
      <c r="AD21" s="39" t="s">
        <v>119</v>
      </c>
      <c r="AE21" s="39" t="s">
        <v>122</v>
      </c>
      <c r="AF21" s="39"/>
      <c r="AG21" s="39" t="s">
        <v>135</v>
      </c>
      <c r="AH21" s="39" t="s">
        <v>141</v>
      </c>
      <c r="AI21" s="39" t="s">
        <v>148</v>
      </c>
      <c r="AJ21" s="11"/>
      <c r="AK21" s="39"/>
      <c r="AL21" s="11"/>
      <c r="AM21" s="11"/>
      <c r="AN21" s="11"/>
      <c r="AO21" s="11"/>
      <c r="AP21" s="11"/>
    </row>
    <row r="22" spans="1:43" ht="27.95" customHeight="1">
      <c r="A22">
        <v>3</v>
      </c>
      <c r="B22" s="30"/>
      <c r="C22" s="33"/>
      <c r="D22" s="409" t="str">
        <f t="shared" ref="D22:D29" si="2">IF(E22="","",".")</f>
        <v/>
      </c>
      <c r="E22" s="243"/>
      <c r="F22" s="628"/>
      <c r="G22" s="656"/>
      <c r="H22" s="653"/>
      <c r="I22" s="244"/>
      <c r="J22" s="697"/>
      <c r="K22" s="245"/>
      <c r="L22" s="1198"/>
      <c r="M22" s="242">
        <f t="shared" si="0"/>
        <v>0</v>
      </c>
      <c r="N22" s="1201"/>
      <c r="O22" s="54"/>
      <c r="P22" s="60" t="str">
        <f t="shared" si="1"/>
        <v/>
      </c>
      <c r="Q22" s="1015"/>
      <c r="U22" t="s">
        <v>125</v>
      </c>
      <c r="AD22" s="39" t="s">
        <v>120</v>
      </c>
      <c r="AE22" s="39" t="s">
        <v>123</v>
      </c>
      <c r="AG22" s="39"/>
      <c r="AH22" s="39" t="s">
        <v>142</v>
      </c>
      <c r="AI22" s="39"/>
      <c r="AJ22" s="11"/>
      <c r="AK22" s="11"/>
      <c r="AL22" s="11"/>
      <c r="AM22" s="11"/>
      <c r="AN22" s="11"/>
      <c r="AO22" s="11"/>
      <c r="AP22" s="11"/>
    </row>
    <row r="23" spans="1:43" ht="27.95" customHeight="1">
      <c r="A23">
        <v>4</v>
      </c>
      <c r="B23" s="30"/>
      <c r="C23" s="33"/>
      <c r="D23" s="409" t="str">
        <f t="shared" si="2"/>
        <v/>
      </c>
      <c r="E23" s="243"/>
      <c r="F23" s="628"/>
      <c r="G23" s="656"/>
      <c r="H23" s="653"/>
      <c r="I23" s="244"/>
      <c r="J23" s="697"/>
      <c r="K23" s="245" t="s">
        <v>77</v>
      </c>
      <c r="L23" s="1198"/>
      <c r="M23" s="242">
        <f t="shared" si="0"/>
        <v>0</v>
      </c>
      <c r="N23" s="1201"/>
      <c r="O23" s="54"/>
      <c r="P23" s="60" t="str">
        <f t="shared" si="1"/>
        <v/>
      </c>
      <c r="Q23" s="1015"/>
      <c r="U23" t="s">
        <v>130</v>
      </c>
      <c r="AD23" s="39"/>
      <c r="AE23" s="39" t="s">
        <v>120</v>
      </c>
      <c r="AH23" s="39" t="s">
        <v>143</v>
      </c>
      <c r="AI23" s="11"/>
      <c r="AJ23" s="11"/>
      <c r="AK23" s="11"/>
      <c r="AL23" s="11"/>
      <c r="AM23" s="11"/>
      <c r="AN23" s="11"/>
      <c r="AO23" s="11"/>
      <c r="AP23" s="11"/>
    </row>
    <row r="24" spans="1:43" ht="27.95" customHeight="1">
      <c r="A24">
        <v>5</v>
      </c>
      <c r="B24" s="30"/>
      <c r="C24" s="33"/>
      <c r="D24" s="409" t="str">
        <f t="shared" si="2"/>
        <v/>
      </c>
      <c r="E24" s="243"/>
      <c r="F24" s="628"/>
      <c r="G24" s="656"/>
      <c r="H24" s="653"/>
      <c r="I24" s="244"/>
      <c r="J24" s="697"/>
      <c r="K24" s="245"/>
      <c r="L24" s="1198"/>
      <c r="M24" s="242">
        <f t="shared" si="0"/>
        <v>0</v>
      </c>
      <c r="N24" s="1201"/>
      <c r="O24" s="54"/>
      <c r="P24" s="60" t="str">
        <f t="shared" si="1"/>
        <v/>
      </c>
      <c r="Q24" s="1015"/>
      <c r="U24" t="s">
        <v>136</v>
      </c>
      <c r="AE24" s="39" t="s">
        <v>124</v>
      </c>
      <c r="AH24" s="39"/>
      <c r="AI24" s="11"/>
      <c r="AJ24" s="11"/>
      <c r="AK24" s="11"/>
      <c r="AL24" s="11"/>
      <c r="AM24" s="11"/>
      <c r="AN24" s="11"/>
      <c r="AO24" s="11"/>
      <c r="AP24" s="11"/>
    </row>
    <row r="25" spans="1:43" ht="27.95" customHeight="1">
      <c r="A25">
        <v>6</v>
      </c>
      <c r="B25" s="30"/>
      <c r="C25" s="33"/>
      <c r="D25" s="409" t="str">
        <f t="shared" si="2"/>
        <v/>
      </c>
      <c r="E25" s="243"/>
      <c r="F25" s="628"/>
      <c r="G25" s="656"/>
      <c r="H25" s="653"/>
      <c r="I25" s="244"/>
      <c r="J25" s="697"/>
      <c r="K25" s="245"/>
      <c r="L25" s="1198"/>
      <c r="M25" s="242">
        <f t="shared" si="0"/>
        <v>0</v>
      </c>
      <c r="N25" s="1201"/>
      <c r="O25" s="54"/>
      <c r="P25" s="60" t="str">
        <f t="shared" si="1"/>
        <v/>
      </c>
      <c r="Q25" s="1015"/>
      <c r="U25" t="s">
        <v>144</v>
      </c>
      <c r="AE25" s="39"/>
      <c r="AI25" s="11"/>
      <c r="AJ25" s="11"/>
      <c r="AK25" s="11"/>
      <c r="AL25" s="11"/>
      <c r="AM25" s="11"/>
      <c r="AN25" s="11"/>
      <c r="AO25" s="11"/>
      <c r="AP25" s="11"/>
    </row>
    <row r="26" spans="1:43" ht="27.95" customHeight="1">
      <c r="A26">
        <v>7</v>
      </c>
      <c r="B26" s="30"/>
      <c r="C26" s="33"/>
      <c r="D26" s="409" t="str">
        <f t="shared" si="2"/>
        <v/>
      </c>
      <c r="E26" s="243"/>
      <c r="F26" s="628"/>
      <c r="G26" s="656"/>
      <c r="H26" s="653"/>
      <c r="I26" s="244"/>
      <c r="J26" s="697"/>
      <c r="K26" s="245"/>
      <c r="L26" s="1198"/>
      <c r="M26" s="242">
        <f t="shared" si="0"/>
        <v>0</v>
      </c>
      <c r="N26" s="1201"/>
      <c r="O26" s="54"/>
      <c r="P26" s="60" t="str">
        <f t="shared" si="1"/>
        <v/>
      </c>
      <c r="Q26" s="1015"/>
      <c r="U26" t="s">
        <v>149</v>
      </c>
      <c r="AI26" s="11"/>
      <c r="AJ26" s="11"/>
      <c r="AK26" s="11"/>
      <c r="AL26" s="11"/>
      <c r="AM26" s="11"/>
      <c r="AN26" s="11"/>
      <c r="AO26" s="11"/>
      <c r="AP26" s="11"/>
    </row>
    <row r="27" spans="1:43" ht="27.95" customHeight="1">
      <c r="A27">
        <v>8</v>
      </c>
      <c r="B27" s="30"/>
      <c r="C27" s="33"/>
      <c r="D27" s="409" t="str">
        <f t="shared" si="2"/>
        <v/>
      </c>
      <c r="E27" s="243"/>
      <c r="F27" s="628"/>
      <c r="G27" s="656"/>
      <c r="H27" s="653"/>
      <c r="I27" s="244"/>
      <c r="J27" s="697"/>
      <c r="K27" s="245"/>
      <c r="L27" s="1198"/>
      <c r="M27" s="242">
        <f t="shared" si="0"/>
        <v>0</v>
      </c>
      <c r="N27" s="1201"/>
      <c r="O27" s="54"/>
      <c r="P27" s="60" t="str">
        <f t="shared" si="1"/>
        <v/>
      </c>
      <c r="Q27" s="1015"/>
      <c r="U27" t="s">
        <v>153</v>
      </c>
      <c r="AI27" s="11"/>
      <c r="AJ27" s="11"/>
      <c r="AK27" s="11"/>
      <c r="AL27" s="11"/>
      <c r="AM27" s="11"/>
      <c r="AN27" s="11"/>
      <c r="AO27" s="11"/>
      <c r="AP27" s="11"/>
    </row>
    <row r="28" spans="1:43" ht="27.95" customHeight="1">
      <c r="A28">
        <v>9</v>
      </c>
      <c r="B28" s="30"/>
      <c r="C28" s="33"/>
      <c r="D28" s="409" t="str">
        <f t="shared" si="2"/>
        <v/>
      </c>
      <c r="E28" s="243"/>
      <c r="F28" s="628"/>
      <c r="G28" s="656"/>
      <c r="H28" s="653"/>
      <c r="I28" s="244"/>
      <c r="J28" s="697"/>
      <c r="K28" s="245" t="s">
        <v>77</v>
      </c>
      <c r="L28" s="1198"/>
      <c r="M28" s="242">
        <f t="shared" si="0"/>
        <v>0</v>
      </c>
      <c r="N28" s="1201"/>
      <c r="O28" s="54"/>
      <c r="P28" s="60" t="str">
        <f t="shared" si="1"/>
        <v/>
      </c>
      <c r="Q28" s="1015"/>
      <c r="U28" t="s">
        <v>158</v>
      </c>
      <c r="AI28" s="11"/>
      <c r="AJ28" s="11"/>
      <c r="AK28" s="11"/>
      <c r="AL28" s="11"/>
      <c r="AM28" s="11"/>
      <c r="AN28" s="11"/>
      <c r="AO28" s="11"/>
      <c r="AP28" s="11"/>
    </row>
    <row r="29" spans="1:43" ht="27.95" customHeight="1">
      <c r="A29">
        <v>10</v>
      </c>
      <c r="B29" s="30"/>
      <c r="C29" s="33"/>
      <c r="D29" s="409" t="str">
        <f t="shared" si="2"/>
        <v/>
      </c>
      <c r="E29" s="246"/>
      <c r="F29" s="629"/>
      <c r="G29" s="657"/>
      <c r="H29" s="654"/>
      <c r="I29" s="244"/>
      <c r="J29" s="698"/>
      <c r="K29" s="247" t="s">
        <v>77</v>
      </c>
      <c r="L29" s="1199"/>
      <c r="M29" s="242">
        <f t="shared" si="0"/>
        <v>0</v>
      </c>
      <c r="N29" s="1202"/>
      <c r="O29" s="54"/>
      <c r="P29" s="60" t="str">
        <f t="shared" si="1"/>
        <v/>
      </c>
      <c r="Q29" s="1015"/>
      <c r="U29" t="s">
        <v>159</v>
      </c>
      <c r="AI29" s="11"/>
      <c r="AJ29" s="11"/>
      <c r="AK29" s="11"/>
      <c r="AL29" s="11"/>
      <c r="AM29" s="11"/>
      <c r="AN29" s="11"/>
      <c r="AO29" s="11"/>
      <c r="AP29" s="11"/>
    </row>
    <row r="30" spans="1:43" ht="30" customHeight="1">
      <c r="B30" s="30"/>
      <c r="C30" s="33"/>
      <c r="D30" s="254" t="s">
        <v>103</v>
      </c>
      <c r="E30" s="248"/>
      <c r="F30" s="248"/>
      <c r="G30" s="248"/>
      <c r="H30" s="248"/>
      <c r="I30" s="248"/>
      <c r="J30" s="248"/>
      <c r="K30" s="248"/>
      <c r="L30" s="249"/>
      <c r="M30" s="250"/>
      <c r="N30" s="251"/>
      <c r="O30" s="53"/>
      <c r="P30" s="62" t="str">
        <f t="shared" ref="P30:P93" si="3">IF(K30="○",IF(J30="○",ROUNDDOWN((SUM(I30)),-3)/1000,""),"")</f>
        <v/>
      </c>
      <c r="Q30" s="1178" t="s">
        <v>614</v>
      </c>
      <c r="AI30" s="11"/>
      <c r="AJ30" s="11"/>
      <c r="AK30" s="11"/>
      <c r="AL30" s="11"/>
      <c r="AM30" s="11"/>
      <c r="AN30" s="11"/>
      <c r="AO30" s="11"/>
      <c r="AP30" s="11"/>
    </row>
    <row r="31" spans="1:43" ht="27.95" customHeight="1">
      <c r="A31">
        <v>11</v>
      </c>
      <c r="B31" s="30"/>
      <c r="C31" s="33"/>
      <c r="D31" s="408" t="s">
        <v>427</v>
      </c>
      <c r="E31" s="515" t="s">
        <v>104</v>
      </c>
      <c r="F31" s="1215" t="s">
        <v>665</v>
      </c>
      <c r="G31" s="1216"/>
      <c r="H31" s="1217"/>
      <c r="I31" s="669">
        <f>スタッフ費内訳!I54</f>
        <v>0</v>
      </c>
      <c r="J31" s="719">
        <f>スタッフ費内訳!J54</f>
        <v>0</v>
      </c>
      <c r="K31" s="241" t="s">
        <v>77</v>
      </c>
      <c r="L31" s="1197">
        <f>ROUNDDOWN((SUM(I31:I32)),-3)/1000</f>
        <v>0</v>
      </c>
      <c r="M31" s="242">
        <f t="shared" si="0"/>
        <v>0</v>
      </c>
      <c r="N31" s="1200">
        <f>ROUNDDOWN((SUM(M31:M32)),-3)/1000</f>
        <v>0</v>
      </c>
      <c r="O31" s="54"/>
      <c r="P31" s="60" t="str">
        <f>IF(K31="○",IF(J31&gt;0,ROUNDDOWN((SUM(J31)),-3)/1000,""),"")</f>
        <v/>
      </c>
      <c r="Q31" s="1178"/>
      <c r="S31" s="7" t="s">
        <v>91</v>
      </c>
      <c r="AI31" s="11"/>
      <c r="AJ31" s="11"/>
      <c r="AK31" s="11"/>
      <c r="AL31" s="11"/>
      <c r="AM31" s="11"/>
      <c r="AN31" s="11"/>
      <c r="AO31" s="11"/>
      <c r="AP31" s="11"/>
    </row>
    <row r="32" spans="1:43" ht="27.95" customHeight="1">
      <c r="A32">
        <v>12</v>
      </c>
      <c r="B32" s="30"/>
      <c r="C32" s="33"/>
      <c r="D32" s="408" t="s">
        <v>427</v>
      </c>
      <c r="E32" s="243" t="s">
        <v>106</v>
      </c>
      <c r="F32" s="1225" t="s">
        <v>666</v>
      </c>
      <c r="G32" s="1226"/>
      <c r="H32" s="1227"/>
      <c r="I32" s="670">
        <f>キャスト費内訳!I43</f>
        <v>0</v>
      </c>
      <c r="J32" s="700">
        <f>キャスト費内訳!J43</f>
        <v>0</v>
      </c>
      <c r="K32" s="245" t="s">
        <v>77</v>
      </c>
      <c r="L32" s="1198"/>
      <c r="M32" s="242">
        <f t="shared" si="0"/>
        <v>0</v>
      </c>
      <c r="N32" s="1201"/>
      <c r="O32" s="54"/>
      <c r="P32" s="60" t="str">
        <f>IF(K32="○",IF(J32&gt;0,ROUNDDOWN((SUM(J32)),-3)/1000,""),"")</f>
        <v/>
      </c>
      <c r="Q32" s="571"/>
      <c r="AK32" s="11"/>
    </row>
    <row r="33" spans="1:17" ht="30" customHeight="1">
      <c r="B33" s="30"/>
      <c r="C33" s="35"/>
      <c r="D33" s="254" t="s">
        <v>107</v>
      </c>
      <c r="E33" s="248"/>
      <c r="F33" s="248"/>
      <c r="G33" s="248"/>
      <c r="H33" s="248"/>
      <c r="I33" s="248"/>
      <c r="J33" s="248"/>
      <c r="K33" s="248"/>
      <c r="L33" s="249"/>
      <c r="M33" s="250"/>
      <c r="N33" s="251"/>
      <c r="O33" s="53"/>
      <c r="P33" s="62" t="str">
        <f t="shared" si="3"/>
        <v/>
      </c>
      <c r="Q33" s="590"/>
    </row>
    <row r="34" spans="1:17" ht="27.95" customHeight="1">
      <c r="A34">
        <v>13</v>
      </c>
      <c r="B34" s="30"/>
      <c r="C34" s="33"/>
      <c r="D34" s="408" t="s">
        <v>427</v>
      </c>
      <c r="E34" s="239"/>
      <c r="F34" s="627"/>
      <c r="G34" s="655"/>
      <c r="H34" s="630"/>
      <c r="I34" s="240"/>
      <c r="J34" s="696"/>
      <c r="K34" s="241"/>
      <c r="L34" s="1197">
        <f>ROUNDDOWN((SUM(I34:I81)),-3)/1000</f>
        <v>0</v>
      </c>
      <c r="M34" s="242">
        <f t="shared" si="0"/>
        <v>0</v>
      </c>
      <c r="N34" s="1200">
        <f>ROUNDDOWN((SUM(M34:M81)),-3)/1000</f>
        <v>0</v>
      </c>
      <c r="O34" s="54"/>
      <c r="P34" s="60" t="str">
        <f>IF(K34="○",IF(J34&gt;0,ROUNDDOWN((SUM(J34)),-3)/1000,""),"")</f>
        <v/>
      </c>
      <c r="Q34" s="590"/>
    </row>
    <row r="35" spans="1:17" ht="27.95" customHeight="1">
      <c r="A35">
        <v>14</v>
      </c>
      <c r="B35" s="30"/>
      <c r="C35" s="33"/>
      <c r="D35" s="409" t="str">
        <f>IF(E35="","",".")</f>
        <v/>
      </c>
      <c r="E35" s="243"/>
      <c r="F35" s="628"/>
      <c r="G35" s="656"/>
      <c r="H35" s="653"/>
      <c r="I35" s="244"/>
      <c r="J35" s="697"/>
      <c r="K35" s="245"/>
      <c r="L35" s="1198"/>
      <c r="M35" s="242">
        <f t="shared" si="0"/>
        <v>0</v>
      </c>
      <c r="N35" s="1201"/>
      <c r="O35" s="54"/>
      <c r="P35" s="60" t="str">
        <f t="shared" ref="P35:P81" si="4">IF(K35="○",IF(J35&gt;0,ROUNDDOWN((SUM(J35)),-3)/1000,""),"")</f>
        <v/>
      </c>
      <c r="Q35" s="590"/>
    </row>
    <row r="36" spans="1:17" ht="27.95" customHeight="1">
      <c r="A36">
        <v>15</v>
      </c>
      <c r="B36" s="30"/>
      <c r="C36" s="33"/>
      <c r="D36" s="409" t="str">
        <f t="shared" ref="D36:D81" si="5">IF(E36="","",".")</f>
        <v/>
      </c>
      <c r="E36" s="243"/>
      <c r="F36" s="628"/>
      <c r="G36" s="656"/>
      <c r="H36" s="653"/>
      <c r="I36" s="244"/>
      <c r="J36" s="697"/>
      <c r="K36" s="245" t="s">
        <v>77</v>
      </c>
      <c r="L36" s="1198"/>
      <c r="M36" s="242">
        <f t="shared" si="0"/>
        <v>0</v>
      </c>
      <c r="N36" s="1201"/>
      <c r="O36" s="54"/>
      <c r="P36" s="60" t="str">
        <f t="shared" si="4"/>
        <v/>
      </c>
      <c r="Q36" s="590"/>
    </row>
    <row r="37" spans="1:17" ht="27.95" customHeight="1">
      <c r="A37">
        <v>16</v>
      </c>
      <c r="B37" s="30"/>
      <c r="C37" s="33"/>
      <c r="D37" s="409"/>
      <c r="E37" s="243"/>
      <c r="F37" s="628"/>
      <c r="G37" s="656"/>
      <c r="H37" s="653"/>
      <c r="I37" s="244"/>
      <c r="J37" s="697"/>
      <c r="K37" s="245" t="s">
        <v>77</v>
      </c>
      <c r="L37" s="1198"/>
      <c r="M37" s="242">
        <f t="shared" si="0"/>
        <v>0</v>
      </c>
      <c r="N37" s="1201"/>
      <c r="O37" s="54"/>
      <c r="P37" s="60" t="str">
        <f t="shared" si="4"/>
        <v/>
      </c>
      <c r="Q37" s="590"/>
    </row>
    <row r="38" spans="1:17" ht="27.95" customHeight="1">
      <c r="A38">
        <v>17</v>
      </c>
      <c r="B38" s="30"/>
      <c r="C38" s="33"/>
      <c r="D38" s="409" t="str">
        <f t="shared" si="5"/>
        <v/>
      </c>
      <c r="E38" s="243"/>
      <c r="F38" s="628"/>
      <c r="G38" s="656"/>
      <c r="H38" s="653"/>
      <c r="I38" s="244"/>
      <c r="J38" s="697"/>
      <c r="K38" s="245" t="s">
        <v>77</v>
      </c>
      <c r="L38" s="1198"/>
      <c r="M38" s="242">
        <f t="shared" si="0"/>
        <v>0</v>
      </c>
      <c r="N38" s="1201"/>
      <c r="O38" s="54"/>
      <c r="P38" s="60" t="str">
        <f t="shared" si="4"/>
        <v/>
      </c>
      <c r="Q38" s="590"/>
    </row>
    <row r="39" spans="1:17" ht="27.95" customHeight="1">
      <c r="A39">
        <v>18</v>
      </c>
      <c r="B39" s="30"/>
      <c r="C39" s="33"/>
      <c r="D39" s="409" t="str">
        <f t="shared" si="5"/>
        <v/>
      </c>
      <c r="E39" s="243"/>
      <c r="F39" s="628"/>
      <c r="G39" s="656"/>
      <c r="H39" s="653"/>
      <c r="I39" s="244"/>
      <c r="J39" s="697"/>
      <c r="K39" s="245" t="s">
        <v>77</v>
      </c>
      <c r="L39" s="1198"/>
      <c r="M39" s="242">
        <f t="shared" si="0"/>
        <v>0</v>
      </c>
      <c r="N39" s="1201"/>
      <c r="O39" s="54"/>
      <c r="P39" s="60" t="str">
        <f t="shared" si="4"/>
        <v/>
      </c>
      <c r="Q39" s="590"/>
    </row>
    <row r="40" spans="1:17" ht="27.95" customHeight="1">
      <c r="A40">
        <v>19</v>
      </c>
      <c r="B40" s="30"/>
      <c r="C40" s="33"/>
      <c r="D40" s="409" t="str">
        <f t="shared" si="5"/>
        <v/>
      </c>
      <c r="E40" s="243"/>
      <c r="F40" s="628"/>
      <c r="G40" s="656"/>
      <c r="H40" s="653"/>
      <c r="I40" s="244"/>
      <c r="J40" s="697"/>
      <c r="K40" s="245" t="s">
        <v>77</v>
      </c>
      <c r="L40" s="1198"/>
      <c r="M40" s="242">
        <f t="shared" si="0"/>
        <v>0</v>
      </c>
      <c r="N40" s="1201"/>
      <c r="O40" s="54"/>
      <c r="P40" s="60" t="str">
        <f t="shared" si="4"/>
        <v/>
      </c>
      <c r="Q40" s="590"/>
    </row>
    <row r="41" spans="1:17" ht="27.95" customHeight="1">
      <c r="A41">
        <v>20</v>
      </c>
      <c r="B41" s="30"/>
      <c r="C41" s="33"/>
      <c r="D41" s="409" t="str">
        <f t="shared" si="5"/>
        <v/>
      </c>
      <c r="E41" s="243"/>
      <c r="F41" s="628"/>
      <c r="G41" s="656"/>
      <c r="H41" s="653"/>
      <c r="I41" s="244"/>
      <c r="J41" s="697"/>
      <c r="K41" s="245" t="s">
        <v>77</v>
      </c>
      <c r="L41" s="1198"/>
      <c r="M41" s="242">
        <f t="shared" si="0"/>
        <v>0</v>
      </c>
      <c r="N41" s="1201"/>
      <c r="O41" s="54"/>
      <c r="P41" s="60" t="str">
        <f t="shared" si="4"/>
        <v/>
      </c>
      <c r="Q41" s="590"/>
    </row>
    <row r="42" spans="1:17" ht="27.95" customHeight="1">
      <c r="A42">
        <v>21</v>
      </c>
      <c r="B42" s="30"/>
      <c r="C42" s="33"/>
      <c r="D42" s="409" t="str">
        <f t="shared" si="5"/>
        <v/>
      </c>
      <c r="E42" s="243"/>
      <c r="F42" s="628"/>
      <c r="G42" s="656"/>
      <c r="H42" s="653"/>
      <c r="I42" s="244"/>
      <c r="J42" s="697"/>
      <c r="K42" s="245" t="s">
        <v>77</v>
      </c>
      <c r="L42" s="1198"/>
      <c r="M42" s="242">
        <f t="shared" si="0"/>
        <v>0</v>
      </c>
      <c r="N42" s="1201"/>
      <c r="O42" s="54"/>
      <c r="P42" s="60" t="str">
        <f t="shared" si="4"/>
        <v/>
      </c>
      <c r="Q42" s="590"/>
    </row>
    <row r="43" spans="1:17" ht="27.95" customHeight="1">
      <c r="A43">
        <v>22</v>
      </c>
      <c r="B43" s="30"/>
      <c r="C43" s="33"/>
      <c r="D43" s="409" t="str">
        <f t="shared" si="5"/>
        <v/>
      </c>
      <c r="E43" s="243"/>
      <c r="F43" s="628"/>
      <c r="G43" s="656"/>
      <c r="H43" s="653"/>
      <c r="I43" s="244"/>
      <c r="J43" s="697"/>
      <c r="K43" s="245" t="s">
        <v>77</v>
      </c>
      <c r="L43" s="1198"/>
      <c r="M43" s="242">
        <f t="shared" si="0"/>
        <v>0</v>
      </c>
      <c r="N43" s="1201"/>
      <c r="O43" s="54"/>
      <c r="P43" s="60" t="str">
        <f t="shared" si="4"/>
        <v/>
      </c>
      <c r="Q43" s="590"/>
    </row>
    <row r="44" spans="1:17" ht="27.95" customHeight="1">
      <c r="A44">
        <v>23</v>
      </c>
      <c r="B44" s="30"/>
      <c r="C44" s="33"/>
      <c r="D44" s="409" t="str">
        <f t="shared" si="5"/>
        <v/>
      </c>
      <c r="E44" s="243"/>
      <c r="F44" s="628"/>
      <c r="G44" s="656"/>
      <c r="H44" s="653"/>
      <c r="I44" s="244"/>
      <c r="J44" s="697"/>
      <c r="K44" s="245" t="s">
        <v>77</v>
      </c>
      <c r="L44" s="1198"/>
      <c r="M44" s="242">
        <f t="shared" si="0"/>
        <v>0</v>
      </c>
      <c r="N44" s="1201"/>
      <c r="O44" s="54"/>
      <c r="P44" s="60" t="str">
        <f t="shared" si="4"/>
        <v/>
      </c>
      <c r="Q44" s="590"/>
    </row>
    <row r="45" spans="1:17" ht="27.95" customHeight="1">
      <c r="A45">
        <v>24</v>
      </c>
      <c r="B45" s="30"/>
      <c r="C45" s="33"/>
      <c r="D45" s="409" t="str">
        <f t="shared" si="5"/>
        <v/>
      </c>
      <c r="E45" s="243"/>
      <c r="F45" s="628"/>
      <c r="G45" s="656"/>
      <c r="H45" s="653"/>
      <c r="I45" s="244"/>
      <c r="J45" s="697"/>
      <c r="K45" s="245" t="s">
        <v>77</v>
      </c>
      <c r="L45" s="1198"/>
      <c r="M45" s="242">
        <f t="shared" si="0"/>
        <v>0</v>
      </c>
      <c r="N45" s="1201"/>
      <c r="O45" s="54"/>
      <c r="P45" s="60" t="str">
        <f t="shared" si="4"/>
        <v/>
      </c>
      <c r="Q45" s="590"/>
    </row>
    <row r="46" spans="1:17" ht="27.95" customHeight="1">
      <c r="A46">
        <v>25</v>
      </c>
      <c r="B46" s="30"/>
      <c r="C46" s="33"/>
      <c r="D46" s="409" t="str">
        <f t="shared" si="5"/>
        <v/>
      </c>
      <c r="E46" s="243"/>
      <c r="F46" s="628"/>
      <c r="G46" s="656"/>
      <c r="H46" s="653"/>
      <c r="I46" s="244"/>
      <c r="J46" s="697"/>
      <c r="K46" s="245" t="s">
        <v>77</v>
      </c>
      <c r="L46" s="1198"/>
      <c r="M46" s="242">
        <f t="shared" si="0"/>
        <v>0</v>
      </c>
      <c r="N46" s="1201"/>
      <c r="O46" s="54"/>
      <c r="P46" s="60" t="str">
        <f t="shared" si="4"/>
        <v/>
      </c>
      <c r="Q46" s="590"/>
    </row>
    <row r="47" spans="1:17" ht="27.95" customHeight="1">
      <c r="A47">
        <v>26</v>
      </c>
      <c r="B47" s="30"/>
      <c r="C47" s="33"/>
      <c r="D47" s="409" t="str">
        <f t="shared" si="5"/>
        <v/>
      </c>
      <c r="E47" s="243"/>
      <c r="F47" s="628"/>
      <c r="G47" s="656"/>
      <c r="H47" s="653"/>
      <c r="I47" s="244"/>
      <c r="J47" s="697"/>
      <c r="K47" s="245" t="s">
        <v>77</v>
      </c>
      <c r="L47" s="1198"/>
      <c r="M47" s="242">
        <f t="shared" si="0"/>
        <v>0</v>
      </c>
      <c r="N47" s="1201"/>
      <c r="O47" s="54"/>
      <c r="P47" s="60" t="str">
        <f t="shared" si="4"/>
        <v/>
      </c>
      <c r="Q47" s="590"/>
    </row>
    <row r="48" spans="1:17" ht="27.95" customHeight="1">
      <c r="A48">
        <v>27</v>
      </c>
      <c r="B48" s="30"/>
      <c r="C48" s="33"/>
      <c r="D48" s="409" t="str">
        <f t="shared" si="5"/>
        <v/>
      </c>
      <c r="E48" s="243"/>
      <c r="F48" s="628"/>
      <c r="G48" s="656"/>
      <c r="H48" s="653"/>
      <c r="I48" s="244"/>
      <c r="J48" s="697"/>
      <c r="K48" s="245" t="s">
        <v>77</v>
      </c>
      <c r="L48" s="1198"/>
      <c r="M48" s="242">
        <f t="shared" si="0"/>
        <v>0</v>
      </c>
      <c r="N48" s="1201"/>
      <c r="O48" s="54"/>
      <c r="P48" s="60" t="str">
        <f t="shared" si="4"/>
        <v/>
      </c>
      <c r="Q48" s="590"/>
    </row>
    <row r="49" spans="1:17" ht="27.95" customHeight="1">
      <c r="A49">
        <v>28</v>
      </c>
      <c r="B49" s="30"/>
      <c r="C49" s="33"/>
      <c r="D49" s="409" t="str">
        <f t="shared" si="5"/>
        <v/>
      </c>
      <c r="E49" s="243"/>
      <c r="F49" s="628"/>
      <c r="G49" s="656"/>
      <c r="H49" s="653"/>
      <c r="I49" s="244"/>
      <c r="J49" s="697"/>
      <c r="K49" s="245" t="s">
        <v>77</v>
      </c>
      <c r="L49" s="1198"/>
      <c r="M49" s="242">
        <f t="shared" si="0"/>
        <v>0</v>
      </c>
      <c r="N49" s="1201"/>
      <c r="O49" s="54"/>
      <c r="P49" s="60" t="str">
        <f t="shared" si="4"/>
        <v/>
      </c>
      <c r="Q49" s="590"/>
    </row>
    <row r="50" spans="1:17" ht="27.95" customHeight="1">
      <c r="A50">
        <v>29</v>
      </c>
      <c r="B50" s="30"/>
      <c r="C50" s="33"/>
      <c r="D50" s="409" t="str">
        <f t="shared" si="5"/>
        <v/>
      </c>
      <c r="E50" s="243"/>
      <c r="F50" s="628"/>
      <c r="G50" s="656"/>
      <c r="H50" s="653"/>
      <c r="I50" s="244"/>
      <c r="J50" s="697"/>
      <c r="K50" s="245" t="s">
        <v>77</v>
      </c>
      <c r="L50" s="1198"/>
      <c r="M50" s="242">
        <f t="shared" si="0"/>
        <v>0</v>
      </c>
      <c r="N50" s="1201"/>
      <c r="O50" s="54"/>
      <c r="P50" s="60" t="str">
        <f t="shared" si="4"/>
        <v/>
      </c>
      <c r="Q50" s="590"/>
    </row>
    <row r="51" spans="1:17" ht="27.95" customHeight="1">
      <c r="A51">
        <v>30</v>
      </c>
      <c r="B51" s="30"/>
      <c r="C51" s="33"/>
      <c r="D51" s="409" t="str">
        <f t="shared" si="5"/>
        <v/>
      </c>
      <c r="E51" s="243"/>
      <c r="F51" s="628"/>
      <c r="G51" s="656"/>
      <c r="H51" s="653"/>
      <c r="I51" s="244"/>
      <c r="J51" s="697"/>
      <c r="K51" s="245" t="s">
        <v>77</v>
      </c>
      <c r="L51" s="1198"/>
      <c r="M51" s="242">
        <f t="shared" si="0"/>
        <v>0</v>
      </c>
      <c r="N51" s="1201"/>
      <c r="O51" s="54"/>
      <c r="P51" s="60" t="str">
        <f t="shared" si="4"/>
        <v/>
      </c>
      <c r="Q51" s="590"/>
    </row>
    <row r="52" spans="1:17" ht="27.95" customHeight="1">
      <c r="A52">
        <v>31</v>
      </c>
      <c r="B52" s="30"/>
      <c r="C52" s="33"/>
      <c r="D52" s="409" t="str">
        <f t="shared" si="5"/>
        <v/>
      </c>
      <c r="E52" s="243"/>
      <c r="F52" s="628"/>
      <c r="G52" s="656"/>
      <c r="H52" s="653"/>
      <c r="I52" s="244"/>
      <c r="J52" s="697"/>
      <c r="K52" s="245" t="s">
        <v>77</v>
      </c>
      <c r="L52" s="1198"/>
      <c r="M52" s="242">
        <f t="shared" si="0"/>
        <v>0</v>
      </c>
      <c r="N52" s="1201"/>
      <c r="O52" s="54"/>
      <c r="P52" s="60" t="str">
        <f t="shared" si="4"/>
        <v/>
      </c>
      <c r="Q52" s="590"/>
    </row>
    <row r="53" spans="1:17" ht="27.95" customHeight="1">
      <c r="A53">
        <v>32</v>
      </c>
      <c r="B53" s="30"/>
      <c r="C53" s="33"/>
      <c r="D53" s="409" t="str">
        <f t="shared" si="5"/>
        <v/>
      </c>
      <c r="E53" s="243"/>
      <c r="F53" s="628"/>
      <c r="G53" s="656"/>
      <c r="H53" s="653"/>
      <c r="I53" s="244"/>
      <c r="J53" s="697"/>
      <c r="K53" s="245" t="s">
        <v>77</v>
      </c>
      <c r="L53" s="1198"/>
      <c r="M53" s="242">
        <f t="shared" si="0"/>
        <v>0</v>
      </c>
      <c r="N53" s="1201"/>
      <c r="O53" s="54"/>
      <c r="P53" s="60" t="str">
        <f t="shared" si="4"/>
        <v/>
      </c>
      <c r="Q53" s="590"/>
    </row>
    <row r="54" spans="1:17" ht="27.95" customHeight="1">
      <c r="A54">
        <v>33</v>
      </c>
      <c r="B54" s="30"/>
      <c r="C54" s="33"/>
      <c r="D54" s="409" t="str">
        <f t="shared" si="5"/>
        <v/>
      </c>
      <c r="E54" s="243"/>
      <c r="F54" s="628"/>
      <c r="G54" s="656"/>
      <c r="H54" s="653"/>
      <c r="I54" s="244"/>
      <c r="J54" s="697"/>
      <c r="K54" s="245" t="s">
        <v>77</v>
      </c>
      <c r="L54" s="1198"/>
      <c r="M54" s="242">
        <f t="shared" si="0"/>
        <v>0</v>
      </c>
      <c r="N54" s="1201"/>
      <c r="O54" s="54"/>
      <c r="P54" s="60" t="str">
        <f t="shared" si="4"/>
        <v/>
      </c>
      <c r="Q54" s="590"/>
    </row>
    <row r="55" spans="1:17" ht="27.95" customHeight="1">
      <c r="A55">
        <v>34</v>
      </c>
      <c r="B55" s="30"/>
      <c r="C55" s="33"/>
      <c r="D55" s="409" t="str">
        <f t="shared" si="5"/>
        <v/>
      </c>
      <c r="E55" s="243"/>
      <c r="F55" s="628"/>
      <c r="G55" s="656"/>
      <c r="H55" s="653"/>
      <c r="I55" s="244"/>
      <c r="J55" s="697"/>
      <c r="K55" s="245" t="s">
        <v>77</v>
      </c>
      <c r="L55" s="1198"/>
      <c r="M55" s="242">
        <f t="shared" si="0"/>
        <v>0</v>
      </c>
      <c r="N55" s="1201"/>
      <c r="O55" s="54"/>
      <c r="P55" s="60" t="str">
        <f t="shared" si="4"/>
        <v/>
      </c>
      <c r="Q55" s="590"/>
    </row>
    <row r="56" spans="1:17" ht="27.95" customHeight="1">
      <c r="A56">
        <v>35</v>
      </c>
      <c r="B56" s="30"/>
      <c r="C56" s="33"/>
      <c r="D56" s="409" t="str">
        <f t="shared" si="5"/>
        <v/>
      </c>
      <c r="E56" s="243"/>
      <c r="F56" s="628"/>
      <c r="G56" s="656"/>
      <c r="H56" s="653"/>
      <c r="I56" s="244"/>
      <c r="J56" s="697"/>
      <c r="K56" s="245" t="s">
        <v>77</v>
      </c>
      <c r="L56" s="1198"/>
      <c r="M56" s="242">
        <f t="shared" si="0"/>
        <v>0</v>
      </c>
      <c r="N56" s="1201"/>
      <c r="O56" s="54"/>
      <c r="P56" s="60" t="str">
        <f t="shared" si="4"/>
        <v/>
      </c>
      <c r="Q56" s="590"/>
    </row>
    <row r="57" spans="1:17" ht="27.95" customHeight="1">
      <c r="A57">
        <v>36</v>
      </c>
      <c r="B57" s="30"/>
      <c r="C57" s="33"/>
      <c r="D57" s="409" t="str">
        <f t="shared" si="5"/>
        <v/>
      </c>
      <c r="E57" s="243"/>
      <c r="F57" s="628"/>
      <c r="G57" s="656"/>
      <c r="H57" s="653"/>
      <c r="I57" s="244"/>
      <c r="J57" s="697"/>
      <c r="K57" s="245" t="s">
        <v>77</v>
      </c>
      <c r="L57" s="1198"/>
      <c r="M57" s="242">
        <f t="shared" si="0"/>
        <v>0</v>
      </c>
      <c r="N57" s="1201"/>
      <c r="O57" s="54"/>
      <c r="P57" s="60" t="str">
        <f t="shared" si="4"/>
        <v/>
      </c>
      <c r="Q57" s="590"/>
    </row>
    <row r="58" spans="1:17" ht="27.95" customHeight="1">
      <c r="A58">
        <v>37</v>
      </c>
      <c r="B58" s="30"/>
      <c r="C58" s="33"/>
      <c r="D58" s="409" t="str">
        <f t="shared" si="5"/>
        <v/>
      </c>
      <c r="E58" s="243"/>
      <c r="F58" s="628"/>
      <c r="G58" s="656"/>
      <c r="H58" s="653"/>
      <c r="I58" s="244"/>
      <c r="J58" s="697"/>
      <c r="K58" s="245" t="s">
        <v>77</v>
      </c>
      <c r="L58" s="1198"/>
      <c r="M58" s="242">
        <f t="shared" si="0"/>
        <v>0</v>
      </c>
      <c r="N58" s="1201"/>
      <c r="O58" s="54"/>
      <c r="P58" s="60" t="str">
        <f t="shared" si="4"/>
        <v/>
      </c>
      <c r="Q58" s="590"/>
    </row>
    <row r="59" spans="1:17" ht="27.95" customHeight="1">
      <c r="A59">
        <v>38</v>
      </c>
      <c r="B59" s="30"/>
      <c r="C59" s="33"/>
      <c r="D59" s="409" t="str">
        <f t="shared" si="5"/>
        <v/>
      </c>
      <c r="E59" s="243"/>
      <c r="F59" s="628"/>
      <c r="G59" s="656"/>
      <c r="H59" s="653"/>
      <c r="I59" s="244"/>
      <c r="J59" s="697"/>
      <c r="K59" s="245" t="s">
        <v>77</v>
      </c>
      <c r="L59" s="1198"/>
      <c r="M59" s="242">
        <f t="shared" si="0"/>
        <v>0</v>
      </c>
      <c r="N59" s="1201"/>
      <c r="O59" s="54"/>
      <c r="P59" s="60" t="str">
        <f t="shared" si="4"/>
        <v/>
      </c>
      <c r="Q59" s="590"/>
    </row>
    <row r="60" spans="1:17" ht="27.95" customHeight="1">
      <c r="A60">
        <v>39</v>
      </c>
      <c r="B60" s="30"/>
      <c r="C60" s="33"/>
      <c r="D60" s="409" t="str">
        <f t="shared" si="5"/>
        <v/>
      </c>
      <c r="E60" s="243"/>
      <c r="F60" s="628"/>
      <c r="G60" s="656"/>
      <c r="H60" s="653"/>
      <c r="I60" s="244"/>
      <c r="J60" s="697"/>
      <c r="K60" s="245" t="s">
        <v>77</v>
      </c>
      <c r="L60" s="1198"/>
      <c r="M60" s="242">
        <f t="shared" si="0"/>
        <v>0</v>
      </c>
      <c r="N60" s="1201"/>
      <c r="O60" s="54"/>
      <c r="P60" s="60" t="str">
        <f t="shared" si="4"/>
        <v/>
      </c>
      <c r="Q60" s="590"/>
    </row>
    <row r="61" spans="1:17" ht="27.95" customHeight="1">
      <c r="A61">
        <v>40</v>
      </c>
      <c r="B61" s="30"/>
      <c r="C61" s="33"/>
      <c r="D61" s="409" t="str">
        <f t="shared" si="5"/>
        <v/>
      </c>
      <c r="E61" s="243"/>
      <c r="F61" s="628"/>
      <c r="G61" s="656"/>
      <c r="H61" s="653"/>
      <c r="I61" s="244"/>
      <c r="J61" s="697"/>
      <c r="K61" s="245" t="s">
        <v>77</v>
      </c>
      <c r="L61" s="1198"/>
      <c r="M61" s="242">
        <f t="shared" si="0"/>
        <v>0</v>
      </c>
      <c r="N61" s="1201"/>
      <c r="O61" s="54"/>
      <c r="P61" s="60" t="str">
        <f t="shared" si="4"/>
        <v/>
      </c>
      <c r="Q61" s="590"/>
    </row>
    <row r="62" spans="1:17" ht="27.95" customHeight="1">
      <c r="A62">
        <v>41</v>
      </c>
      <c r="B62" s="30"/>
      <c r="C62" s="33"/>
      <c r="D62" s="409" t="str">
        <f t="shared" si="5"/>
        <v/>
      </c>
      <c r="E62" s="243"/>
      <c r="F62" s="628"/>
      <c r="G62" s="656"/>
      <c r="H62" s="653"/>
      <c r="I62" s="244"/>
      <c r="J62" s="697"/>
      <c r="K62" s="245" t="s">
        <v>77</v>
      </c>
      <c r="L62" s="1198"/>
      <c r="M62" s="242">
        <f t="shared" si="0"/>
        <v>0</v>
      </c>
      <c r="N62" s="1201"/>
      <c r="O62" s="54"/>
      <c r="P62" s="60" t="str">
        <f t="shared" si="4"/>
        <v/>
      </c>
      <c r="Q62" s="590"/>
    </row>
    <row r="63" spans="1:17" ht="27.95" customHeight="1">
      <c r="A63">
        <v>42</v>
      </c>
      <c r="B63" s="30"/>
      <c r="C63" s="33"/>
      <c r="D63" s="409" t="str">
        <f t="shared" si="5"/>
        <v/>
      </c>
      <c r="E63" s="243"/>
      <c r="F63" s="628"/>
      <c r="G63" s="656"/>
      <c r="H63" s="653"/>
      <c r="I63" s="244"/>
      <c r="J63" s="697"/>
      <c r="K63" s="245" t="s">
        <v>77</v>
      </c>
      <c r="L63" s="1198"/>
      <c r="M63" s="242">
        <f t="shared" si="0"/>
        <v>0</v>
      </c>
      <c r="N63" s="1201"/>
      <c r="O63" s="54"/>
      <c r="P63" s="60" t="str">
        <f t="shared" si="4"/>
        <v/>
      </c>
      <c r="Q63" s="590"/>
    </row>
    <row r="64" spans="1:17" ht="27.95" customHeight="1">
      <c r="A64">
        <v>43</v>
      </c>
      <c r="B64" s="30"/>
      <c r="C64" s="33"/>
      <c r="D64" s="409" t="str">
        <f t="shared" si="5"/>
        <v/>
      </c>
      <c r="E64" s="243"/>
      <c r="F64" s="628"/>
      <c r="G64" s="656"/>
      <c r="H64" s="653"/>
      <c r="I64" s="244"/>
      <c r="J64" s="697"/>
      <c r="K64" s="245" t="s">
        <v>77</v>
      </c>
      <c r="L64" s="1198"/>
      <c r="M64" s="242">
        <f t="shared" si="0"/>
        <v>0</v>
      </c>
      <c r="N64" s="1201"/>
      <c r="O64" s="54"/>
      <c r="P64" s="60" t="str">
        <f t="shared" si="4"/>
        <v/>
      </c>
      <c r="Q64" s="590"/>
    </row>
    <row r="65" spans="1:17" ht="27.95" customHeight="1">
      <c r="A65">
        <v>44</v>
      </c>
      <c r="B65" s="30"/>
      <c r="C65" s="33"/>
      <c r="D65" s="409" t="str">
        <f t="shared" si="5"/>
        <v/>
      </c>
      <c r="E65" s="243"/>
      <c r="F65" s="628"/>
      <c r="G65" s="656"/>
      <c r="H65" s="653"/>
      <c r="I65" s="244"/>
      <c r="J65" s="697"/>
      <c r="K65" s="245" t="s">
        <v>77</v>
      </c>
      <c r="L65" s="1198"/>
      <c r="M65" s="242">
        <f t="shared" si="0"/>
        <v>0</v>
      </c>
      <c r="N65" s="1201"/>
      <c r="O65" s="54"/>
      <c r="P65" s="60" t="str">
        <f t="shared" si="4"/>
        <v/>
      </c>
      <c r="Q65" s="590"/>
    </row>
    <row r="66" spans="1:17" ht="27.95" customHeight="1">
      <c r="A66">
        <v>45</v>
      </c>
      <c r="B66" s="30"/>
      <c r="C66" s="33"/>
      <c r="D66" s="409" t="str">
        <f t="shared" si="5"/>
        <v/>
      </c>
      <c r="E66" s="243"/>
      <c r="F66" s="628"/>
      <c r="G66" s="656"/>
      <c r="H66" s="653"/>
      <c r="I66" s="244"/>
      <c r="J66" s="697"/>
      <c r="K66" s="245" t="s">
        <v>77</v>
      </c>
      <c r="L66" s="1198"/>
      <c r="M66" s="242">
        <f t="shared" si="0"/>
        <v>0</v>
      </c>
      <c r="N66" s="1201"/>
      <c r="O66" s="54"/>
      <c r="P66" s="60" t="str">
        <f t="shared" si="4"/>
        <v/>
      </c>
      <c r="Q66" s="590"/>
    </row>
    <row r="67" spans="1:17" ht="27.95" customHeight="1">
      <c r="A67">
        <v>46</v>
      </c>
      <c r="B67" s="30"/>
      <c r="C67" s="33"/>
      <c r="D67" s="409" t="str">
        <f t="shared" si="5"/>
        <v/>
      </c>
      <c r="E67" s="243"/>
      <c r="F67" s="628"/>
      <c r="G67" s="656"/>
      <c r="H67" s="653"/>
      <c r="I67" s="244"/>
      <c r="J67" s="697"/>
      <c r="K67" s="245" t="s">
        <v>77</v>
      </c>
      <c r="L67" s="1198"/>
      <c r="M67" s="242">
        <f t="shared" si="0"/>
        <v>0</v>
      </c>
      <c r="N67" s="1201"/>
      <c r="O67" s="54"/>
      <c r="P67" s="60" t="str">
        <f t="shared" si="4"/>
        <v/>
      </c>
      <c r="Q67" s="590"/>
    </row>
    <row r="68" spans="1:17" ht="27.95" customHeight="1">
      <c r="A68">
        <v>47</v>
      </c>
      <c r="B68" s="30"/>
      <c r="C68" s="33"/>
      <c r="D68" s="409" t="str">
        <f t="shared" si="5"/>
        <v/>
      </c>
      <c r="E68" s="243"/>
      <c r="F68" s="628"/>
      <c r="G68" s="656"/>
      <c r="H68" s="653"/>
      <c r="I68" s="244"/>
      <c r="J68" s="697"/>
      <c r="K68" s="245" t="s">
        <v>77</v>
      </c>
      <c r="L68" s="1198"/>
      <c r="M68" s="242">
        <f t="shared" si="0"/>
        <v>0</v>
      </c>
      <c r="N68" s="1201"/>
      <c r="O68" s="54"/>
      <c r="P68" s="60" t="str">
        <f t="shared" si="4"/>
        <v/>
      </c>
      <c r="Q68" s="590"/>
    </row>
    <row r="69" spans="1:17" ht="27.95" customHeight="1">
      <c r="A69">
        <v>48</v>
      </c>
      <c r="B69" s="30"/>
      <c r="C69" s="33"/>
      <c r="D69" s="409" t="str">
        <f t="shared" si="5"/>
        <v/>
      </c>
      <c r="E69" s="243"/>
      <c r="F69" s="628"/>
      <c r="G69" s="656"/>
      <c r="H69" s="653"/>
      <c r="I69" s="244"/>
      <c r="J69" s="697"/>
      <c r="K69" s="245" t="s">
        <v>77</v>
      </c>
      <c r="L69" s="1198"/>
      <c r="M69" s="242">
        <f t="shared" si="0"/>
        <v>0</v>
      </c>
      <c r="N69" s="1201"/>
      <c r="O69" s="54"/>
      <c r="P69" s="60" t="str">
        <f t="shared" si="4"/>
        <v/>
      </c>
      <c r="Q69" s="590"/>
    </row>
    <row r="70" spans="1:17" ht="27.95" customHeight="1">
      <c r="A70">
        <v>49</v>
      </c>
      <c r="B70" s="30"/>
      <c r="C70" s="33"/>
      <c r="D70" s="409" t="str">
        <f t="shared" si="5"/>
        <v/>
      </c>
      <c r="E70" s="243"/>
      <c r="F70" s="628"/>
      <c r="G70" s="656"/>
      <c r="H70" s="653"/>
      <c r="I70" s="244"/>
      <c r="J70" s="697"/>
      <c r="K70" s="245" t="s">
        <v>77</v>
      </c>
      <c r="L70" s="1198"/>
      <c r="M70" s="242">
        <f t="shared" si="0"/>
        <v>0</v>
      </c>
      <c r="N70" s="1201"/>
      <c r="O70" s="54"/>
      <c r="P70" s="60" t="str">
        <f t="shared" si="4"/>
        <v/>
      </c>
      <c r="Q70" s="590"/>
    </row>
    <row r="71" spans="1:17" ht="27.95" customHeight="1">
      <c r="A71">
        <v>50</v>
      </c>
      <c r="B71" s="30"/>
      <c r="C71" s="33"/>
      <c r="D71" s="409" t="str">
        <f t="shared" si="5"/>
        <v/>
      </c>
      <c r="E71" s="243"/>
      <c r="F71" s="628"/>
      <c r="G71" s="656"/>
      <c r="H71" s="653"/>
      <c r="I71" s="244"/>
      <c r="J71" s="697"/>
      <c r="K71" s="245" t="s">
        <v>77</v>
      </c>
      <c r="L71" s="1198"/>
      <c r="M71" s="242">
        <f t="shared" si="0"/>
        <v>0</v>
      </c>
      <c r="N71" s="1201"/>
      <c r="O71" s="54"/>
      <c r="P71" s="60" t="str">
        <f t="shared" si="4"/>
        <v/>
      </c>
      <c r="Q71" s="590"/>
    </row>
    <row r="72" spans="1:17" ht="27.95" customHeight="1">
      <c r="A72">
        <v>51</v>
      </c>
      <c r="B72" s="30"/>
      <c r="C72" s="33"/>
      <c r="D72" s="409" t="str">
        <f t="shared" si="5"/>
        <v/>
      </c>
      <c r="E72" s="243"/>
      <c r="F72" s="628"/>
      <c r="G72" s="656"/>
      <c r="H72" s="653"/>
      <c r="I72" s="244"/>
      <c r="J72" s="697"/>
      <c r="K72" s="245" t="s">
        <v>77</v>
      </c>
      <c r="L72" s="1198"/>
      <c r="M72" s="242">
        <f t="shared" si="0"/>
        <v>0</v>
      </c>
      <c r="N72" s="1201"/>
      <c r="O72" s="54"/>
      <c r="P72" s="60" t="str">
        <f t="shared" si="4"/>
        <v/>
      </c>
      <c r="Q72" s="590"/>
    </row>
    <row r="73" spans="1:17" ht="27.95" customHeight="1">
      <c r="A73">
        <v>52</v>
      </c>
      <c r="B73" s="30"/>
      <c r="C73" s="33"/>
      <c r="D73" s="409" t="str">
        <f t="shared" si="5"/>
        <v/>
      </c>
      <c r="E73" s="243"/>
      <c r="F73" s="628"/>
      <c r="G73" s="656"/>
      <c r="H73" s="653"/>
      <c r="I73" s="244"/>
      <c r="J73" s="697"/>
      <c r="K73" s="245" t="s">
        <v>77</v>
      </c>
      <c r="L73" s="1198"/>
      <c r="M73" s="242">
        <f t="shared" si="0"/>
        <v>0</v>
      </c>
      <c r="N73" s="1201"/>
      <c r="O73" s="54"/>
      <c r="P73" s="60" t="str">
        <f t="shared" si="4"/>
        <v/>
      </c>
      <c r="Q73" s="590"/>
    </row>
    <row r="74" spans="1:17" ht="27.95" customHeight="1">
      <c r="A74">
        <v>53</v>
      </c>
      <c r="B74" s="30"/>
      <c r="C74" s="33"/>
      <c r="D74" s="409" t="str">
        <f t="shared" si="5"/>
        <v/>
      </c>
      <c r="E74" s="243"/>
      <c r="F74" s="628"/>
      <c r="G74" s="656"/>
      <c r="H74" s="653"/>
      <c r="I74" s="244"/>
      <c r="J74" s="697"/>
      <c r="K74" s="245" t="s">
        <v>77</v>
      </c>
      <c r="L74" s="1198"/>
      <c r="M74" s="242">
        <f t="shared" si="0"/>
        <v>0</v>
      </c>
      <c r="N74" s="1201"/>
      <c r="O74" s="54"/>
      <c r="P74" s="60" t="str">
        <f t="shared" si="4"/>
        <v/>
      </c>
      <c r="Q74" s="590"/>
    </row>
    <row r="75" spans="1:17" ht="27.95" customHeight="1">
      <c r="A75">
        <v>54</v>
      </c>
      <c r="B75" s="30"/>
      <c r="C75" s="33"/>
      <c r="D75" s="409" t="str">
        <f t="shared" si="5"/>
        <v/>
      </c>
      <c r="E75" s="243"/>
      <c r="F75" s="628"/>
      <c r="G75" s="656"/>
      <c r="H75" s="653"/>
      <c r="I75" s="244"/>
      <c r="J75" s="697"/>
      <c r="K75" s="245" t="s">
        <v>77</v>
      </c>
      <c r="L75" s="1198"/>
      <c r="M75" s="242">
        <f t="shared" si="0"/>
        <v>0</v>
      </c>
      <c r="N75" s="1201"/>
      <c r="O75" s="54"/>
      <c r="P75" s="60" t="str">
        <f t="shared" si="4"/>
        <v/>
      </c>
      <c r="Q75" s="590"/>
    </row>
    <row r="76" spans="1:17" ht="27.95" customHeight="1">
      <c r="A76">
        <v>55</v>
      </c>
      <c r="B76" s="30"/>
      <c r="C76" s="33"/>
      <c r="D76" s="409" t="str">
        <f t="shared" si="5"/>
        <v/>
      </c>
      <c r="E76" s="243"/>
      <c r="F76" s="628"/>
      <c r="G76" s="656"/>
      <c r="H76" s="653"/>
      <c r="I76" s="244"/>
      <c r="J76" s="697"/>
      <c r="K76" s="245" t="s">
        <v>77</v>
      </c>
      <c r="L76" s="1198"/>
      <c r="M76" s="242">
        <f t="shared" si="0"/>
        <v>0</v>
      </c>
      <c r="N76" s="1201"/>
      <c r="O76" s="54"/>
      <c r="P76" s="60" t="str">
        <f t="shared" si="4"/>
        <v/>
      </c>
      <c r="Q76" s="590"/>
    </row>
    <row r="77" spans="1:17" ht="27.95" customHeight="1">
      <c r="A77">
        <v>56</v>
      </c>
      <c r="B77" s="30"/>
      <c r="C77" s="33"/>
      <c r="D77" s="409" t="str">
        <f t="shared" si="5"/>
        <v/>
      </c>
      <c r="E77" s="243"/>
      <c r="F77" s="628"/>
      <c r="G77" s="656"/>
      <c r="H77" s="653"/>
      <c r="I77" s="244"/>
      <c r="J77" s="697"/>
      <c r="K77" s="245" t="s">
        <v>77</v>
      </c>
      <c r="L77" s="1198"/>
      <c r="M77" s="242">
        <f t="shared" si="0"/>
        <v>0</v>
      </c>
      <c r="N77" s="1201"/>
      <c r="O77" s="54"/>
      <c r="P77" s="60" t="str">
        <f t="shared" si="4"/>
        <v/>
      </c>
      <c r="Q77" s="590"/>
    </row>
    <row r="78" spans="1:17" ht="27.95" customHeight="1">
      <c r="A78">
        <v>57</v>
      </c>
      <c r="B78" s="30"/>
      <c r="C78" s="33"/>
      <c r="D78" s="409" t="str">
        <f t="shared" si="5"/>
        <v/>
      </c>
      <c r="E78" s="243"/>
      <c r="F78" s="628"/>
      <c r="G78" s="656"/>
      <c r="H78" s="653"/>
      <c r="I78" s="244"/>
      <c r="J78" s="697"/>
      <c r="K78" s="245" t="s">
        <v>77</v>
      </c>
      <c r="L78" s="1198"/>
      <c r="M78" s="242">
        <f t="shared" si="0"/>
        <v>0</v>
      </c>
      <c r="N78" s="1201"/>
      <c r="O78" s="54"/>
      <c r="P78" s="60" t="str">
        <f t="shared" si="4"/>
        <v/>
      </c>
      <c r="Q78" s="590"/>
    </row>
    <row r="79" spans="1:17" ht="27.95" customHeight="1">
      <c r="A79">
        <v>58</v>
      </c>
      <c r="B79" s="30"/>
      <c r="C79" s="33"/>
      <c r="D79" s="409" t="str">
        <f t="shared" si="5"/>
        <v/>
      </c>
      <c r="E79" s="243"/>
      <c r="F79" s="628"/>
      <c r="G79" s="656"/>
      <c r="H79" s="653"/>
      <c r="I79" s="244"/>
      <c r="J79" s="697"/>
      <c r="K79" s="245" t="s">
        <v>77</v>
      </c>
      <c r="L79" s="1198"/>
      <c r="M79" s="242">
        <f t="shared" si="0"/>
        <v>0</v>
      </c>
      <c r="N79" s="1201"/>
      <c r="O79" s="54"/>
      <c r="P79" s="60" t="str">
        <f t="shared" si="4"/>
        <v/>
      </c>
      <c r="Q79" s="590"/>
    </row>
    <row r="80" spans="1:17" ht="27.95" customHeight="1">
      <c r="A80">
        <v>59</v>
      </c>
      <c r="B80" s="30"/>
      <c r="C80" s="33"/>
      <c r="D80" s="409" t="str">
        <f t="shared" si="5"/>
        <v/>
      </c>
      <c r="E80" s="243"/>
      <c r="F80" s="628"/>
      <c r="G80" s="656"/>
      <c r="H80" s="653"/>
      <c r="I80" s="244"/>
      <c r="J80" s="697"/>
      <c r="K80" s="245" t="s">
        <v>77</v>
      </c>
      <c r="L80" s="1198"/>
      <c r="M80" s="242">
        <f t="shared" si="0"/>
        <v>0</v>
      </c>
      <c r="N80" s="1201"/>
      <c r="O80" s="54"/>
      <c r="P80" s="60" t="str">
        <f t="shared" si="4"/>
        <v/>
      </c>
      <c r="Q80" s="590"/>
    </row>
    <row r="81" spans="1:17" ht="27.95" customHeight="1">
      <c r="A81">
        <v>60</v>
      </c>
      <c r="B81" s="30"/>
      <c r="C81" s="35"/>
      <c r="D81" s="409" t="str">
        <f t="shared" si="5"/>
        <v/>
      </c>
      <c r="E81" s="396"/>
      <c r="F81" s="629"/>
      <c r="G81" s="657"/>
      <c r="H81" s="654"/>
      <c r="I81" s="397"/>
      <c r="J81" s="698"/>
      <c r="K81" s="398" t="s">
        <v>77</v>
      </c>
      <c r="L81" s="1198"/>
      <c r="M81" s="242">
        <f t="shared" si="0"/>
        <v>0</v>
      </c>
      <c r="N81" s="1202"/>
      <c r="O81" s="54"/>
      <c r="P81" s="60" t="str">
        <f t="shared" si="4"/>
        <v/>
      </c>
      <c r="Q81" s="590"/>
    </row>
    <row r="82" spans="1:17" ht="30" customHeight="1">
      <c r="B82" s="30"/>
      <c r="C82" s="35"/>
      <c r="D82" s="254" t="s">
        <v>642</v>
      </c>
      <c r="E82" s="399"/>
      <c r="F82" s="399"/>
      <c r="G82" s="399"/>
      <c r="H82" s="399"/>
      <c r="I82" s="399"/>
      <c r="J82" s="399"/>
      <c r="K82" s="399"/>
      <c r="L82" s="401"/>
      <c r="M82" s="1211"/>
      <c r="N82" s="1209"/>
      <c r="O82" s="55"/>
      <c r="P82" s="62" t="str">
        <f t="shared" si="3"/>
        <v/>
      </c>
      <c r="Q82" s="590"/>
    </row>
    <row r="83" spans="1:17" ht="27.75" customHeight="1">
      <c r="A83">
        <v>61</v>
      </c>
      <c r="B83" s="30"/>
      <c r="C83" s="35"/>
      <c r="D83" s="400" t="str">
        <f t="shared" ref="D83:D87" si="6">IF(F83="","",".")</f>
        <v/>
      </c>
      <c r="E83" s="1218"/>
      <c r="F83" s="1219"/>
      <c r="G83" s="660"/>
      <c r="H83" s="659"/>
      <c r="I83" s="240"/>
      <c r="J83" s="699"/>
      <c r="K83" s="252"/>
      <c r="L83" s="1197">
        <f>ROUNDDOWN((SUM(I83:I87)),-3)/1000</f>
        <v>0</v>
      </c>
      <c r="M83" s="1212"/>
      <c r="N83" s="1210"/>
      <c r="O83" s="55"/>
      <c r="P83" s="60" t="str">
        <f t="shared" si="3"/>
        <v/>
      </c>
      <c r="Q83" s="590"/>
    </row>
    <row r="84" spans="1:17" ht="27.95" customHeight="1">
      <c r="A84">
        <v>62</v>
      </c>
      <c r="B84" s="30"/>
      <c r="C84" s="35"/>
      <c r="D84" s="400" t="str">
        <f t="shared" si="6"/>
        <v/>
      </c>
      <c r="E84" s="1220"/>
      <c r="F84" s="1046"/>
      <c r="G84" s="661"/>
      <c r="H84" s="658"/>
      <c r="I84" s="397"/>
      <c r="J84" s="700"/>
      <c r="K84" s="624"/>
      <c r="L84" s="1198"/>
      <c r="M84" s="1212"/>
      <c r="N84" s="1210"/>
      <c r="O84" s="55"/>
      <c r="P84" s="61" t="str">
        <f t="shared" ref="P84:P85" si="7">IF(K84="○",IF(J84="○",ROUNDDOWN((SUM(I84)),-3)/1000,""),"")</f>
        <v/>
      </c>
      <c r="Q84" s="590"/>
    </row>
    <row r="85" spans="1:17" ht="27.95" customHeight="1">
      <c r="A85">
        <v>63</v>
      </c>
      <c r="B85" s="30"/>
      <c r="C85" s="35"/>
      <c r="D85" s="400" t="str">
        <f t="shared" si="6"/>
        <v/>
      </c>
      <c r="E85" s="1220"/>
      <c r="F85" s="1046"/>
      <c r="G85" s="661"/>
      <c r="H85" s="658"/>
      <c r="I85" s="244"/>
      <c r="J85" s="700"/>
      <c r="K85" s="625"/>
      <c r="L85" s="1198"/>
      <c r="M85" s="1212"/>
      <c r="N85" s="1210"/>
      <c r="O85" s="55"/>
      <c r="P85" s="61" t="str">
        <f t="shared" si="7"/>
        <v/>
      </c>
      <c r="Q85" s="590"/>
    </row>
    <row r="86" spans="1:17" ht="27.95" customHeight="1">
      <c r="A86">
        <v>64</v>
      </c>
      <c r="B86" s="30"/>
      <c r="C86" s="35"/>
      <c r="D86" s="400" t="str">
        <f t="shared" si="6"/>
        <v/>
      </c>
      <c r="E86" s="1220"/>
      <c r="F86" s="1046"/>
      <c r="G86" s="661"/>
      <c r="H86" s="658"/>
      <c r="I86" s="397"/>
      <c r="J86" s="700"/>
      <c r="K86" s="624"/>
      <c r="L86" s="1198"/>
      <c r="M86" s="1212"/>
      <c r="N86" s="1210"/>
      <c r="O86" s="55"/>
      <c r="P86" s="61" t="str">
        <f t="shared" si="3"/>
        <v/>
      </c>
      <c r="Q86" s="590"/>
    </row>
    <row r="87" spans="1:17" ht="27.95" customHeight="1">
      <c r="A87">
        <v>65</v>
      </c>
      <c r="B87" s="30"/>
      <c r="C87" s="35"/>
      <c r="D87" s="400" t="str">
        <f t="shared" si="6"/>
        <v/>
      </c>
      <c r="E87" s="1220"/>
      <c r="F87" s="1046"/>
      <c r="G87" s="661"/>
      <c r="H87" s="658"/>
      <c r="I87" s="244"/>
      <c r="J87" s="701"/>
      <c r="K87" s="625"/>
      <c r="L87" s="1198"/>
      <c r="M87" s="1212"/>
      <c r="N87" s="1210"/>
      <c r="O87" s="55"/>
      <c r="P87" s="61" t="str">
        <f t="shared" si="3"/>
        <v/>
      </c>
      <c r="Q87" s="590"/>
    </row>
    <row r="88" spans="1:17" ht="30" customHeight="1">
      <c r="B88" s="30"/>
      <c r="C88" s="35"/>
      <c r="D88" s="254" t="s">
        <v>641</v>
      </c>
      <c r="E88" s="399"/>
      <c r="F88" s="399"/>
      <c r="G88" s="399"/>
      <c r="H88" s="399"/>
      <c r="I88" s="399"/>
      <c r="J88" s="399"/>
      <c r="K88" s="399"/>
      <c r="L88" s="401"/>
      <c r="M88" s="1212"/>
      <c r="N88" s="1210"/>
      <c r="O88" s="55"/>
      <c r="P88" s="62" t="str">
        <f t="shared" si="3"/>
        <v/>
      </c>
      <c r="Q88" s="590"/>
    </row>
    <row r="89" spans="1:17" ht="27.95" customHeight="1">
      <c r="A89">
        <v>66</v>
      </c>
      <c r="B89" s="30"/>
      <c r="C89" s="35"/>
      <c r="D89" s="400" t="str">
        <f t="shared" ref="D89:D93" si="8">IF(F89="","",".")</f>
        <v/>
      </c>
      <c r="E89" s="1218"/>
      <c r="F89" s="1219"/>
      <c r="G89" s="660"/>
      <c r="H89" s="659"/>
      <c r="I89" s="240"/>
      <c r="J89" s="699"/>
      <c r="K89" s="252"/>
      <c r="L89" s="1197">
        <f>ROUNDDOWN((SUM(I89:I93)),-3)/1000</f>
        <v>0</v>
      </c>
      <c r="M89" s="1212"/>
      <c r="N89" s="1210"/>
      <c r="O89" s="55"/>
      <c r="P89" s="60" t="str">
        <f t="shared" si="3"/>
        <v/>
      </c>
      <c r="Q89" s="590"/>
    </row>
    <row r="90" spans="1:17" ht="27.95" customHeight="1">
      <c r="A90">
        <v>67</v>
      </c>
      <c r="B90" s="30"/>
      <c r="C90" s="35"/>
      <c r="D90" s="400" t="str">
        <f t="shared" si="8"/>
        <v/>
      </c>
      <c r="E90" s="1220"/>
      <c r="F90" s="1046"/>
      <c r="G90" s="661"/>
      <c r="H90" s="658"/>
      <c r="I90" s="397"/>
      <c r="J90" s="700"/>
      <c r="K90" s="624" t="s">
        <v>77</v>
      </c>
      <c r="L90" s="1198"/>
      <c r="M90" s="1212"/>
      <c r="N90" s="1210"/>
      <c r="O90" s="55"/>
      <c r="P90" s="61" t="str">
        <f t="shared" ref="P90:P91" si="9">IF(K90="○",IF(J90="○",ROUNDDOWN((SUM(I90)),-3)/1000,""),"")</f>
        <v/>
      </c>
      <c r="Q90" s="590"/>
    </row>
    <row r="91" spans="1:17" ht="27.95" customHeight="1">
      <c r="A91">
        <v>68</v>
      </c>
      <c r="B91" s="30"/>
      <c r="C91" s="35"/>
      <c r="D91" s="400" t="str">
        <f t="shared" si="8"/>
        <v/>
      </c>
      <c r="E91" s="1220"/>
      <c r="F91" s="1046"/>
      <c r="G91" s="661"/>
      <c r="H91" s="658"/>
      <c r="I91" s="244"/>
      <c r="J91" s="700"/>
      <c r="K91" s="625" t="s">
        <v>77</v>
      </c>
      <c r="L91" s="1198"/>
      <c r="M91" s="1212"/>
      <c r="N91" s="1210"/>
      <c r="O91" s="55"/>
      <c r="P91" s="61" t="str">
        <f t="shared" si="9"/>
        <v/>
      </c>
      <c r="Q91" s="590"/>
    </row>
    <row r="92" spans="1:17" ht="27.95" customHeight="1">
      <c r="A92">
        <v>69</v>
      </c>
      <c r="B92" s="30"/>
      <c r="C92" s="35"/>
      <c r="D92" s="400" t="str">
        <f t="shared" si="8"/>
        <v/>
      </c>
      <c r="E92" s="1220"/>
      <c r="F92" s="1046"/>
      <c r="G92" s="661"/>
      <c r="H92" s="658"/>
      <c r="I92" s="397"/>
      <c r="J92" s="700"/>
      <c r="K92" s="624" t="s">
        <v>77</v>
      </c>
      <c r="L92" s="1198"/>
      <c r="M92" s="1212"/>
      <c r="N92" s="1210"/>
      <c r="O92" s="55"/>
      <c r="P92" s="61" t="str">
        <f t="shared" si="3"/>
        <v/>
      </c>
      <c r="Q92" s="590"/>
    </row>
    <row r="93" spans="1:17" ht="27.95" customHeight="1" thickBot="1">
      <c r="A93">
        <v>70</v>
      </c>
      <c r="B93" s="30"/>
      <c r="C93" s="35"/>
      <c r="D93" s="400" t="str">
        <f t="shared" si="8"/>
        <v/>
      </c>
      <c r="E93" s="1223"/>
      <c r="F93" s="1224"/>
      <c r="G93" s="667"/>
      <c r="H93" s="668"/>
      <c r="I93" s="397"/>
      <c r="J93" s="702"/>
      <c r="K93" s="691" t="s">
        <v>77</v>
      </c>
      <c r="L93" s="1198"/>
      <c r="M93" s="1212"/>
      <c r="N93" s="1210"/>
      <c r="O93" s="55"/>
      <c r="P93" s="61" t="str">
        <f t="shared" si="3"/>
        <v/>
      </c>
      <c r="Q93" s="590"/>
    </row>
    <row r="94" spans="1:17" ht="39.950000000000003" customHeight="1" thickBot="1">
      <c r="B94" s="695"/>
      <c r="C94" s="692" t="s">
        <v>663</v>
      </c>
      <c r="D94" s="693"/>
      <c r="E94" s="693"/>
      <c r="F94" s="693"/>
      <c r="G94" s="693"/>
      <c r="H94" s="693"/>
      <c r="I94" s="693"/>
      <c r="J94" s="693"/>
      <c r="K94" s="693"/>
      <c r="L94" s="690">
        <f>L95</f>
        <v>0</v>
      </c>
      <c r="M94" s="1212"/>
      <c r="N94" s="1210"/>
      <c r="O94" s="55"/>
      <c r="P94" s="55"/>
      <c r="Q94" s="590"/>
    </row>
    <row r="95" spans="1:17" ht="27.95" customHeight="1">
      <c r="A95">
        <v>71</v>
      </c>
      <c r="B95" s="695"/>
      <c r="C95" s="35"/>
      <c r="D95" s="400" t="str">
        <f t="shared" ref="D95:D97" si="10">IF(F95="","",".")</f>
        <v/>
      </c>
      <c r="E95" s="747"/>
      <c r="F95" s="694"/>
      <c r="G95" s="661"/>
      <c r="H95" s="658"/>
      <c r="I95" s="397"/>
      <c r="J95" s="624"/>
      <c r="K95" s="624" t="s">
        <v>77</v>
      </c>
      <c r="L95" s="687">
        <f>ROUNDDOWN((SUM(I95:I97)),-3)/1000</f>
        <v>0</v>
      </c>
      <c r="M95" s="1212"/>
      <c r="N95" s="1210"/>
      <c r="O95" s="55"/>
      <c r="P95" s="61" t="str">
        <f t="shared" ref="P95:P97" si="11">IF(K95="○",IF(J95="○",ROUNDDOWN((SUM(I95)),-3)/1000,""),"")</f>
        <v/>
      </c>
      <c r="Q95" s="590"/>
    </row>
    <row r="96" spans="1:17" ht="27.95" customHeight="1">
      <c r="A96">
        <v>72</v>
      </c>
      <c r="B96" s="30"/>
      <c r="C96" s="35"/>
      <c r="D96" s="400"/>
      <c r="E96" s="243"/>
      <c r="F96" s="694"/>
      <c r="G96" s="661"/>
      <c r="H96" s="658"/>
      <c r="I96" s="397"/>
      <c r="J96" s="624"/>
      <c r="K96" s="686"/>
      <c r="L96" s="688"/>
      <c r="M96" s="1212"/>
      <c r="N96" s="1210"/>
      <c r="O96" s="55"/>
      <c r="P96" s="61"/>
      <c r="Q96" s="590"/>
    </row>
    <row r="97" spans="1:17" ht="27.95" customHeight="1" thickBot="1">
      <c r="A97">
        <v>73</v>
      </c>
      <c r="B97" s="30"/>
      <c r="C97" s="35"/>
      <c r="D97" s="400" t="str">
        <f t="shared" si="10"/>
        <v/>
      </c>
      <c r="E97" s="748"/>
      <c r="F97" s="694"/>
      <c r="G97" s="661"/>
      <c r="H97" s="658"/>
      <c r="I97" s="244"/>
      <c r="J97" s="253"/>
      <c r="K97" s="625" t="s">
        <v>77</v>
      </c>
      <c r="L97" s="689"/>
      <c r="M97" s="1212"/>
      <c r="N97" s="1210"/>
      <c r="O97" s="55"/>
      <c r="P97" s="61" t="str">
        <f t="shared" si="11"/>
        <v/>
      </c>
      <c r="Q97" s="703"/>
    </row>
    <row r="98" spans="1:17" ht="27.75" customHeight="1" thickBot="1">
      <c r="B98" s="1207"/>
      <c r="C98" s="1207"/>
      <c r="D98" s="1207"/>
      <c r="E98" s="1207"/>
      <c r="F98" s="1207"/>
      <c r="G98" s="1207"/>
      <c r="H98" s="1208"/>
      <c r="I98" s="720" t="s">
        <v>190</v>
      </c>
      <c r="J98" s="1213">
        <f>総表!J51</f>
        <v>0</v>
      </c>
      <c r="K98" s="1214"/>
      <c r="L98" s="1214"/>
      <c r="M98" s="622"/>
      <c r="N98" s="626"/>
    </row>
  </sheetData>
  <sheetProtection algorithmName="SHA-512" hashValue="Rm0QUqGsZ5u0tBxAJcQrlrcW9vjcGtGfOvtSQ8A1lDr/z7WQV7ur2iNsjunPGzzR8CgsKyUQijt8BXg+ClqjhQ==" saltValue="s7A6ryVVQKatnyJRV8gIfA==" spinCount="100000" sheet="1" objects="1" scenarios="1"/>
  <mergeCells count="39">
    <mergeCell ref="B16:C16"/>
    <mergeCell ref="E93:F93"/>
    <mergeCell ref="F32:H32"/>
    <mergeCell ref="E92:F92"/>
    <mergeCell ref="E84:F84"/>
    <mergeCell ref="E85:F85"/>
    <mergeCell ref="E86:F86"/>
    <mergeCell ref="E87:F87"/>
    <mergeCell ref="B98:H98"/>
    <mergeCell ref="N82:N97"/>
    <mergeCell ref="L31:L32"/>
    <mergeCell ref="L34:L81"/>
    <mergeCell ref="L89:L93"/>
    <mergeCell ref="N31:N32"/>
    <mergeCell ref="N34:N81"/>
    <mergeCell ref="L83:L87"/>
    <mergeCell ref="M82:M97"/>
    <mergeCell ref="J98:L98"/>
    <mergeCell ref="F31:H31"/>
    <mergeCell ref="E89:F89"/>
    <mergeCell ref="E90:F90"/>
    <mergeCell ref="E91:F91"/>
    <mergeCell ref="E83:F83"/>
    <mergeCell ref="E1:G1"/>
    <mergeCell ref="Q30:Q31"/>
    <mergeCell ref="B1:D1"/>
    <mergeCell ref="B2:E2"/>
    <mergeCell ref="F2:I2"/>
    <mergeCell ref="E7:F7"/>
    <mergeCell ref="E8:F8"/>
    <mergeCell ref="E9:F9"/>
    <mergeCell ref="I1:L1"/>
    <mergeCell ref="P11:P13"/>
    <mergeCell ref="D9:D13"/>
    <mergeCell ref="L20:L29"/>
    <mergeCell ref="N20:N29"/>
    <mergeCell ref="M16:M17"/>
    <mergeCell ref="Q17:Q29"/>
    <mergeCell ref="D14:F14"/>
  </mergeCells>
  <phoneticPr fontId="12"/>
  <dataValidations count="12">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I17:I81 J17:J19 J30 J33" xr:uid="{857EF508-34A7-4E6D-8974-9C87CAA52C3F}">
      <formula1>0</formula1>
    </dataValidation>
    <dataValidation imeMode="halfAlpha" operator="greaterThanOrEqual" allowBlank="1" showInputMessage="1" showErrorMessage="1" sqref="J16 J31:J32" xr:uid="{489E5055-8105-4D3D-8FCE-C7EDC66FD82D}"/>
    <dataValidation type="list" imeMode="halfAlpha" operator="greaterThanOrEqual" allowBlank="1" showInputMessage="1" showErrorMessage="1" sqref="K95:K97 K34:K81 K83:K87 K89:K93 K20:K29 K31:K32" xr:uid="{A6E758DD-A689-411F-B1C8-BF2F62881C21}">
      <formula1>"○,　"</formula1>
    </dataValidation>
    <dataValidation type="list" allowBlank="1" showInputMessage="1" showErrorMessage="1" sqref="E20:E29" xr:uid="{952BCCA7-2826-4924-9218-06F7DA20305A}">
      <formula1>INDIRECT($S$16)</formula1>
    </dataValidation>
    <dataValidation type="list" allowBlank="1" showInputMessage="1" showErrorMessage="1" sqref="E34:E81" xr:uid="{BCE2694F-2801-4554-93DE-E5ED61912998}">
      <formula1>$U$17:$U$27</formula1>
    </dataValidation>
    <dataValidation type="list" allowBlank="1" showInputMessage="1" sqref="F35" xr:uid="{9EDA86CA-64D4-4791-8628-5960CB20D81F}">
      <formula1>INDIRECT($E36)</formula1>
    </dataValidation>
    <dataValidation type="whole" imeMode="halfAlpha" operator="lessThanOrEqual" allowBlank="1" showInputMessage="1" showErrorMessage="1" sqref="J20:J29 J34:J81" xr:uid="{CD97DCFC-BDF5-4102-AB5A-1EE488F958B8}">
      <formula1>I20</formula1>
    </dataValidation>
    <dataValidation type="list" allowBlank="1" showInputMessage="1" showErrorMessage="1" sqref="E31:E32" xr:uid="{C25D4DA0-D02A-4763-9341-641B84182C9D}">
      <formula1>スタッフ費・キャスト費</formula1>
    </dataValidation>
    <dataValidation type="list" allowBlank="1" showInputMessage="1" showErrorMessage="1" sqref="E95:E97" xr:uid="{9F60B774-9E56-44A2-9B89-60788F324CD9}">
      <formula1>$V$17:$V$19</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95" zoomScaleNormal="95" zoomScaleSheetLayoutView="80" workbookViewId="0">
      <selection sqref="A1:B1"/>
    </sheetView>
  </sheetViews>
  <sheetFormatPr defaultColWidth="13" defaultRowHeight="19.5"/>
  <cols>
    <col min="1" max="1" width="22.875" style="44" customWidth="1"/>
    <col min="2" max="2" width="17.75" style="44" customWidth="1"/>
    <col min="3" max="3" width="14.5" style="44" customWidth="1"/>
    <col min="4" max="4" width="15.625" style="44" customWidth="1"/>
    <col min="5" max="5" width="4.375" style="44" customWidth="1"/>
    <col min="6" max="6" width="10" style="46" customWidth="1"/>
    <col min="7" max="8" width="9" style="44" customWidth="1"/>
    <col min="9" max="10" width="12.5" style="44" customWidth="1"/>
    <col min="11" max="11" width="4" style="44" customWidth="1"/>
    <col min="12" max="12" width="54.875" style="44" customWidth="1"/>
    <col min="13" max="16384" width="13" style="44"/>
  </cols>
  <sheetData>
    <row r="1" spans="1:12" ht="31.5" thickBot="1">
      <c r="A1" s="1242" t="s">
        <v>171</v>
      </c>
      <c r="B1" s="1242"/>
      <c r="C1" s="42" t="s">
        <v>869</v>
      </c>
      <c r="D1" s="43"/>
      <c r="E1" s="43"/>
      <c r="F1" s="45"/>
      <c r="G1" s="1235" t="s">
        <v>172</v>
      </c>
      <c r="H1" s="1236"/>
      <c r="I1" s="1231">
        <f>総表!C27</f>
        <v>0</v>
      </c>
      <c r="J1" s="1231"/>
    </row>
    <row r="2" spans="1:12" ht="54" customHeight="1" thickBot="1">
      <c r="A2" s="176" t="s">
        <v>173</v>
      </c>
      <c r="B2" s="638" t="s">
        <v>174</v>
      </c>
      <c r="C2" s="638" t="s">
        <v>654</v>
      </c>
      <c r="D2" s="177" t="s">
        <v>655</v>
      </c>
      <c r="E2" s="1232" t="s">
        <v>175</v>
      </c>
      <c r="F2" s="1233"/>
      <c r="G2" s="427" t="s">
        <v>441</v>
      </c>
      <c r="H2" s="493" t="s">
        <v>440</v>
      </c>
      <c r="I2" s="178" t="s">
        <v>176</v>
      </c>
      <c r="J2" s="388" t="s">
        <v>870</v>
      </c>
      <c r="L2" s="591" t="s">
        <v>612</v>
      </c>
    </row>
    <row r="3" spans="1:12" s="145" customFormat="1" ht="18.75" customHeight="1">
      <c r="A3" s="179"/>
      <c r="B3" s="180"/>
      <c r="C3" s="662"/>
      <c r="D3" s="671"/>
      <c r="E3" s="181" t="s">
        <v>177</v>
      </c>
      <c r="F3" s="182"/>
      <c r="G3" s="428"/>
      <c r="H3" s="423"/>
      <c r="I3" s="183">
        <f>IF(G3="",F3,F3*G3)</f>
        <v>0</v>
      </c>
      <c r="J3" s="184"/>
      <c r="K3" s="422"/>
      <c r="L3" s="1228" t="s">
        <v>657</v>
      </c>
    </row>
    <row r="4" spans="1:12" s="145" customFormat="1" ht="18.75" customHeight="1">
      <c r="A4" s="185"/>
      <c r="B4" s="186"/>
      <c r="C4" s="186"/>
      <c r="D4" s="672"/>
      <c r="E4" s="187" t="s">
        <v>177</v>
      </c>
      <c r="F4" s="188"/>
      <c r="G4" s="429"/>
      <c r="H4" s="424"/>
      <c r="I4" s="189">
        <f t="shared" ref="I4:I53" si="0">IF(G4="",F4,F4*G4)</f>
        <v>0</v>
      </c>
      <c r="J4" s="190"/>
      <c r="L4" s="1229"/>
    </row>
    <row r="5" spans="1:12" s="145" customFormat="1" ht="18.75" customHeight="1">
      <c r="A5" s="185"/>
      <c r="B5" s="186"/>
      <c r="C5" s="186"/>
      <c r="D5" s="672"/>
      <c r="E5" s="187" t="s">
        <v>177</v>
      </c>
      <c r="F5" s="188"/>
      <c r="G5" s="429"/>
      <c r="H5" s="424"/>
      <c r="I5" s="189">
        <f t="shared" si="0"/>
        <v>0</v>
      </c>
      <c r="J5" s="190"/>
      <c r="L5" s="1229"/>
    </row>
    <row r="6" spans="1:12" s="145" customFormat="1" ht="18.75" customHeight="1">
      <c r="A6" s="185"/>
      <c r="B6" s="186"/>
      <c r="C6" s="186"/>
      <c r="D6" s="672"/>
      <c r="E6" s="187" t="s">
        <v>177</v>
      </c>
      <c r="F6" s="188"/>
      <c r="G6" s="429"/>
      <c r="H6" s="424"/>
      <c r="I6" s="189">
        <f t="shared" si="0"/>
        <v>0</v>
      </c>
      <c r="J6" s="190"/>
      <c r="L6" s="1229"/>
    </row>
    <row r="7" spans="1:12" s="145" customFormat="1" ht="18.75" customHeight="1">
      <c r="A7" s="185"/>
      <c r="B7" s="186"/>
      <c r="C7" s="186"/>
      <c r="D7" s="672"/>
      <c r="E7" s="187" t="s">
        <v>177</v>
      </c>
      <c r="F7" s="188"/>
      <c r="G7" s="429"/>
      <c r="H7" s="424"/>
      <c r="I7" s="189">
        <f t="shared" si="0"/>
        <v>0</v>
      </c>
      <c r="J7" s="190"/>
      <c r="L7" s="1229"/>
    </row>
    <row r="8" spans="1:12" s="145" customFormat="1" ht="18.75" customHeight="1">
      <c r="A8" s="185"/>
      <c r="B8" s="186"/>
      <c r="C8" s="186"/>
      <c r="D8" s="672"/>
      <c r="E8" s="187" t="s">
        <v>177</v>
      </c>
      <c r="F8" s="188"/>
      <c r="G8" s="429"/>
      <c r="H8" s="424"/>
      <c r="I8" s="189">
        <f t="shared" si="0"/>
        <v>0</v>
      </c>
      <c r="J8" s="190"/>
      <c r="L8" s="1229"/>
    </row>
    <row r="9" spans="1:12" s="145" customFormat="1" ht="18.75" customHeight="1">
      <c r="A9" s="185"/>
      <c r="B9" s="186"/>
      <c r="C9" s="186"/>
      <c r="D9" s="672"/>
      <c r="E9" s="187" t="s">
        <v>177</v>
      </c>
      <c r="F9" s="188"/>
      <c r="G9" s="429"/>
      <c r="H9" s="424"/>
      <c r="I9" s="189">
        <f t="shared" si="0"/>
        <v>0</v>
      </c>
      <c r="J9" s="190"/>
      <c r="L9" s="1229"/>
    </row>
    <row r="10" spans="1:12" s="145" customFormat="1" ht="18.75" customHeight="1">
      <c r="A10" s="185"/>
      <c r="B10" s="186"/>
      <c r="C10" s="186"/>
      <c r="D10" s="672"/>
      <c r="E10" s="187" t="s">
        <v>177</v>
      </c>
      <c r="F10" s="188"/>
      <c r="G10" s="429"/>
      <c r="H10" s="424"/>
      <c r="I10" s="189">
        <f t="shared" ref="I10:I20" si="1">IF(G10="",F10,F10*G10)</f>
        <v>0</v>
      </c>
      <c r="J10" s="190"/>
      <c r="L10" s="1229"/>
    </row>
    <row r="11" spans="1:12" s="145" customFormat="1" ht="18.75" customHeight="1">
      <c r="A11" s="185"/>
      <c r="B11" s="186"/>
      <c r="C11" s="186"/>
      <c r="D11" s="672"/>
      <c r="E11" s="187" t="s">
        <v>177</v>
      </c>
      <c r="F11" s="188"/>
      <c r="G11" s="429"/>
      <c r="H11" s="424"/>
      <c r="I11" s="189">
        <f t="shared" si="1"/>
        <v>0</v>
      </c>
      <c r="J11" s="190"/>
      <c r="L11" s="1229"/>
    </row>
    <row r="12" spans="1:12" s="145" customFormat="1" ht="18.75" customHeight="1">
      <c r="A12" s="185"/>
      <c r="B12" s="186"/>
      <c r="C12" s="186"/>
      <c r="D12" s="672"/>
      <c r="E12" s="187" t="s">
        <v>177</v>
      </c>
      <c r="F12" s="188"/>
      <c r="G12" s="429"/>
      <c r="H12" s="424"/>
      <c r="I12" s="189">
        <f t="shared" si="1"/>
        <v>0</v>
      </c>
      <c r="J12" s="190"/>
      <c r="L12" s="1229"/>
    </row>
    <row r="13" spans="1:12" s="145" customFormat="1" ht="18.75" customHeight="1">
      <c r="A13" s="185"/>
      <c r="B13" s="186"/>
      <c r="C13" s="186"/>
      <c r="D13" s="672"/>
      <c r="E13" s="187" t="s">
        <v>177</v>
      </c>
      <c r="F13" s="188"/>
      <c r="G13" s="429"/>
      <c r="H13" s="424"/>
      <c r="I13" s="189">
        <f t="shared" si="1"/>
        <v>0</v>
      </c>
      <c r="J13" s="190"/>
      <c r="L13" s="1229"/>
    </row>
    <row r="14" spans="1:12" s="145" customFormat="1" ht="18.75" customHeight="1">
      <c r="A14" s="391"/>
      <c r="B14" s="186"/>
      <c r="C14" s="186"/>
      <c r="D14" s="672"/>
      <c r="E14" s="187" t="s">
        <v>177</v>
      </c>
      <c r="F14" s="188"/>
      <c r="G14" s="429"/>
      <c r="H14" s="424"/>
      <c r="I14" s="189">
        <f t="shared" si="1"/>
        <v>0</v>
      </c>
      <c r="J14" s="190"/>
      <c r="L14" s="1229"/>
    </row>
    <row r="15" spans="1:12" s="145" customFormat="1" ht="18.75" customHeight="1">
      <c r="A15" s="391"/>
      <c r="B15" s="186"/>
      <c r="C15" s="186"/>
      <c r="D15" s="672"/>
      <c r="E15" s="187" t="s">
        <v>177</v>
      </c>
      <c r="F15" s="188"/>
      <c r="G15" s="429"/>
      <c r="H15" s="424"/>
      <c r="I15" s="189">
        <f t="shared" si="1"/>
        <v>0</v>
      </c>
      <c r="J15" s="190"/>
      <c r="L15" s="1229"/>
    </row>
    <row r="16" spans="1:12" s="145" customFormat="1" ht="18.75" customHeight="1">
      <c r="A16" s="185"/>
      <c r="B16" s="186"/>
      <c r="C16" s="186"/>
      <c r="D16" s="672"/>
      <c r="E16" s="187" t="s">
        <v>177</v>
      </c>
      <c r="F16" s="188"/>
      <c r="G16" s="429"/>
      <c r="H16" s="424"/>
      <c r="I16" s="189">
        <f t="shared" si="1"/>
        <v>0</v>
      </c>
      <c r="J16" s="190"/>
      <c r="L16" s="1229"/>
    </row>
    <row r="17" spans="1:12" s="145" customFormat="1" ht="18.75" customHeight="1">
      <c r="A17" s="185"/>
      <c r="B17" s="186"/>
      <c r="C17" s="186"/>
      <c r="D17" s="672"/>
      <c r="E17" s="187" t="s">
        <v>177</v>
      </c>
      <c r="F17" s="188"/>
      <c r="G17" s="429"/>
      <c r="H17" s="424"/>
      <c r="I17" s="189">
        <f t="shared" si="1"/>
        <v>0</v>
      </c>
      <c r="J17" s="190"/>
      <c r="L17" s="1229"/>
    </row>
    <row r="18" spans="1:12" s="145" customFormat="1" ht="18.75" customHeight="1">
      <c r="A18" s="185"/>
      <c r="B18" s="186"/>
      <c r="C18" s="186"/>
      <c r="D18" s="672"/>
      <c r="E18" s="187" t="s">
        <v>177</v>
      </c>
      <c r="F18" s="188"/>
      <c r="G18" s="429"/>
      <c r="H18" s="424"/>
      <c r="I18" s="189">
        <f t="shared" si="1"/>
        <v>0</v>
      </c>
      <c r="J18" s="190"/>
      <c r="L18" s="1229"/>
    </row>
    <row r="19" spans="1:12" s="145" customFormat="1" ht="18.75" customHeight="1">
      <c r="A19" s="185"/>
      <c r="B19" s="186"/>
      <c r="C19" s="186"/>
      <c r="D19" s="672"/>
      <c r="E19" s="187" t="s">
        <v>177</v>
      </c>
      <c r="F19" s="188"/>
      <c r="G19" s="429"/>
      <c r="H19" s="424"/>
      <c r="I19" s="189">
        <f t="shared" si="1"/>
        <v>0</v>
      </c>
      <c r="J19" s="190"/>
      <c r="L19" s="1229"/>
    </row>
    <row r="20" spans="1:12" s="145" customFormat="1" ht="18.75" customHeight="1">
      <c r="A20" s="185"/>
      <c r="B20" s="186"/>
      <c r="C20" s="186"/>
      <c r="D20" s="672"/>
      <c r="E20" s="187" t="s">
        <v>177</v>
      </c>
      <c r="F20" s="188"/>
      <c r="G20" s="429"/>
      <c r="H20" s="424"/>
      <c r="I20" s="189">
        <f t="shared" si="1"/>
        <v>0</v>
      </c>
      <c r="J20" s="190"/>
      <c r="L20" s="1229"/>
    </row>
    <row r="21" spans="1:12" s="145" customFormat="1" ht="18.75" customHeight="1">
      <c r="A21" s="185"/>
      <c r="B21" s="186"/>
      <c r="C21" s="186"/>
      <c r="D21" s="672"/>
      <c r="E21" s="187" t="s">
        <v>177</v>
      </c>
      <c r="F21" s="188"/>
      <c r="G21" s="429"/>
      <c r="H21" s="424"/>
      <c r="I21" s="189">
        <f t="shared" si="0"/>
        <v>0</v>
      </c>
      <c r="J21" s="190"/>
      <c r="L21" s="1229"/>
    </row>
    <row r="22" spans="1:12" s="145" customFormat="1" ht="18.75" customHeight="1">
      <c r="A22" s="185"/>
      <c r="B22" s="186"/>
      <c r="C22" s="186"/>
      <c r="D22" s="672"/>
      <c r="E22" s="187" t="s">
        <v>177</v>
      </c>
      <c r="F22" s="188"/>
      <c r="G22" s="429"/>
      <c r="H22" s="424"/>
      <c r="I22" s="189">
        <f t="shared" si="0"/>
        <v>0</v>
      </c>
      <c r="J22" s="190"/>
      <c r="L22" s="1229"/>
    </row>
    <row r="23" spans="1:12" s="145" customFormat="1" ht="18.75" customHeight="1">
      <c r="A23" s="185"/>
      <c r="B23" s="186"/>
      <c r="C23" s="186"/>
      <c r="D23" s="672"/>
      <c r="E23" s="187" t="s">
        <v>177</v>
      </c>
      <c r="F23" s="188"/>
      <c r="G23" s="429"/>
      <c r="H23" s="424"/>
      <c r="I23" s="189">
        <f t="shared" si="0"/>
        <v>0</v>
      </c>
      <c r="J23" s="190"/>
      <c r="L23" s="1229"/>
    </row>
    <row r="24" spans="1:12" s="145" customFormat="1" ht="18.75" customHeight="1">
      <c r="A24" s="185"/>
      <c r="B24" s="186"/>
      <c r="C24" s="186"/>
      <c r="D24" s="672"/>
      <c r="E24" s="187" t="s">
        <v>177</v>
      </c>
      <c r="F24" s="188"/>
      <c r="G24" s="429"/>
      <c r="H24" s="424"/>
      <c r="I24" s="189">
        <f t="shared" si="0"/>
        <v>0</v>
      </c>
      <c r="J24" s="190"/>
      <c r="L24" s="1229"/>
    </row>
    <row r="25" spans="1:12" s="145" customFormat="1" ht="18.75" customHeight="1">
      <c r="A25" s="391"/>
      <c r="B25" s="186"/>
      <c r="C25" s="186"/>
      <c r="D25" s="672"/>
      <c r="E25" s="187" t="s">
        <v>177</v>
      </c>
      <c r="F25" s="188"/>
      <c r="G25" s="429"/>
      <c r="H25" s="424"/>
      <c r="I25" s="189">
        <f t="shared" si="0"/>
        <v>0</v>
      </c>
      <c r="J25" s="190"/>
      <c r="L25" s="1229"/>
    </row>
    <row r="26" spans="1:12" s="145" customFormat="1" ht="18.75" customHeight="1">
      <c r="A26" s="391"/>
      <c r="B26" s="186"/>
      <c r="C26" s="186"/>
      <c r="D26" s="672"/>
      <c r="E26" s="187" t="s">
        <v>177</v>
      </c>
      <c r="F26" s="188"/>
      <c r="G26" s="429"/>
      <c r="H26" s="424"/>
      <c r="I26" s="189">
        <f t="shared" si="0"/>
        <v>0</v>
      </c>
      <c r="J26" s="190"/>
      <c r="L26" s="1229"/>
    </row>
    <row r="27" spans="1:12" s="145" customFormat="1" ht="18.75" customHeight="1">
      <c r="A27" s="185"/>
      <c r="B27" s="186"/>
      <c r="C27" s="186"/>
      <c r="D27" s="672"/>
      <c r="E27" s="187" t="s">
        <v>177</v>
      </c>
      <c r="F27" s="188"/>
      <c r="G27" s="429"/>
      <c r="H27" s="424"/>
      <c r="I27" s="189">
        <f t="shared" si="0"/>
        <v>0</v>
      </c>
      <c r="J27" s="190"/>
      <c r="L27" s="1229"/>
    </row>
    <row r="28" spans="1:12" s="145" customFormat="1" ht="18.75" customHeight="1">
      <c r="A28" s="185"/>
      <c r="B28" s="186"/>
      <c r="C28" s="186"/>
      <c r="D28" s="672"/>
      <c r="E28" s="187" t="s">
        <v>177</v>
      </c>
      <c r="F28" s="188"/>
      <c r="G28" s="429"/>
      <c r="H28" s="424"/>
      <c r="I28" s="189">
        <f t="shared" si="0"/>
        <v>0</v>
      </c>
      <c r="J28" s="190"/>
      <c r="L28" s="1229"/>
    </row>
    <row r="29" spans="1:12" s="145" customFormat="1" ht="18.75" customHeight="1">
      <c r="A29" s="185"/>
      <c r="B29" s="186"/>
      <c r="C29" s="186"/>
      <c r="D29" s="672"/>
      <c r="E29" s="187" t="s">
        <v>177</v>
      </c>
      <c r="F29" s="188"/>
      <c r="G29" s="429"/>
      <c r="H29" s="424"/>
      <c r="I29" s="189">
        <f t="shared" si="0"/>
        <v>0</v>
      </c>
      <c r="J29" s="190"/>
      <c r="L29" s="1229"/>
    </row>
    <row r="30" spans="1:12" s="145" customFormat="1" ht="18.75" customHeight="1">
      <c r="A30" s="185"/>
      <c r="B30" s="186"/>
      <c r="C30" s="186"/>
      <c r="D30" s="672"/>
      <c r="E30" s="187" t="s">
        <v>177</v>
      </c>
      <c r="F30" s="188"/>
      <c r="G30" s="429"/>
      <c r="H30" s="424"/>
      <c r="I30" s="189">
        <f t="shared" si="0"/>
        <v>0</v>
      </c>
      <c r="J30" s="190"/>
      <c r="L30" s="1229"/>
    </row>
    <row r="31" spans="1:12" s="145" customFormat="1" ht="18.75" customHeight="1">
      <c r="A31" s="185"/>
      <c r="B31" s="186"/>
      <c r="C31" s="186"/>
      <c r="D31" s="672"/>
      <c r="E31" s="187" t="s">
        <v>177</v>
      </c>
      <c r="F31" s="188"/>
      <c r="G31" s="429"/>
      <c r="H31" s="424"/>
      <c r="I31" s="189">
        <f t="shared" si="0"/>
        <v>0</v>
      </c>
      <c r="J31" s="190"/>
      <c r="L31" s="1229"/>
    </row>
    <row r="32" spans="1:12" s="145" customFormat="1" ht="18.75" customHeight="1">
      <c r="A32" s="185"/>
      <c r="B32" s="186"/>
      <c r="C32" s="186"/>
      <c r="D32" s="672"/>
      <c r="E32" s="187" t="s">
        <v>177</v>
      </c>
      <c r="F32" s="188"/>
      <c r="G32" s="429"/>
      <c r="H32" s="424"/>
      <c r="I32" s="189">
        <f t="shared" si="0"/>
        <v>0</v>
      </c>
      <c r="J32" s="190"/>
      <c r="L32" s="1229"/>
    </row>
    <row r="33" spans="1:12" s="145" customFormat="1" ht="18.75" customHeight="1">
      <c r="A33" s="185"/>
      <c r="B33" s="186"/>
      <c r="C33" s="186"/>
      <c r="D33" s="672"/>
      <c r="E33" s="187" t="s">
        <v>177</v>
      </c>
      <c r="F33" s="188"/>
      <c r="G33" s="429"/>
      <c r="H33" s="424"/>
      <c r="I33" s="189">
        <f t="shared" si="0"/>
        <v>0</v>
      </c>
      <c r="J33" s="190"/>
      <c r="L33" s="1229"/>
    </row>
    <row r="34" spans="1:12" s="145" customFormat="1" ht="18.75" customHeight="1">
      <c r="A34" s="185"/>
      <c r="B34" s="186"/>
      <c r="C34" s="186"/>
      <c r="D34" s="672"/>
      <c r="E34" s="187" t="s">
        <v>177</v>
      </c>
      <c r="F34" s="188"/>
      <c r="G34" s="429"/>
      <c r="H34" s="424"/>
      <c r="I34" s="189">
        <f t="shared" si="0"/>
        <v>0</v>
      </c>
      <c r="J34" s="190"/>
      <c r="L34" s="1229"/>
    </row>
    <row r="35" spans="1:12" s="145" customFormat="1" ht="18.75" customHeight="1">
      <c r="A35" s="185"/>
      <c r="B35" s="186"/>
      <c r="C35" s="186"/>
      <c r="D35" s="672"/>
      <c r="E35" s="187" t="s">
        <v>177</v>
      </c>
      <c r="F35" s="188"/>
      <c r="G35" s="429"/>
      <c r="H35" s="424"/>
      <c r="I35" s="189">
        <f t="shared" si="0"/>
        <v>0</v>
      </c>
      <c r="J35" s="190"/>
      <c r="L35" s="1229"/>
    </row>
    <row r="36" spans="1:12" s="145" customFormat="1" ht="18.75" customHeight="1">
      <c r="A36" s="185"/>
      <c r="B36" s="186"/>
      <c r="C36" s="186"/>
      <c r="D36" s="672"/>
      <c r="E36" s="187" t="s">
        <v>177</v>
      </c>
      <c r="F36" s="188"/>
      <c r="G36" s="429"/>
      <c r="H36" s="424"/>
      <c r="I36" s="189">
        <f t="shared" si="0"/>
        <v>0</v>
      </c>
      <c r="J36" s="190"/>
      <c r="L36" s="1229"/>
    </row>
    <row r="37" spans="1:12" s="145" customFormat="1" ht="18.75" customHeight="1">
      <c r="A37" s="185"/>
      <c r="B37" s="186"/>
      <c r="C37" s="186"/>
      <c r="D37" s="672"/>
      <c r="E37" s="187" t="s">
        <v>177</v>
      </c>
      <c r="F37" s="188"/>
      <c r="G37" s="429"/>
      <c r="H37" s="424"/>
      <c r="I37" s="189">
        <f t="shared" si="0"/>
        <v>0</v>
      </c>
      <c r="J37" s="190"/>
      <c r="L37" s="1229"/>
    </row>
    <row r="38" spans="1:12" s="145" customFormat="1" ht="18.75" customHeight="1">
      <c r="A38" s="185"/>
      <c r="B38" s="186"/>
      <c r="C38" s="186"/>
      <c r="D38" s="672"/>
      <c r="E38" s="187" t="s">
        <v>177</v>
      </c>
      <c r="F38" s="188"/>
      <c r="G38" s="429"/>
      <c r="H38" s="424"/>
      <c r="I38" s="189">
        <f t="shared" si="0"/>
        <v>0</v>
      </c>
      <c r="J38" s="190"/>
      <c r="L38" s="1229"/>
    </row>
    <row r="39" spans="1:12" s="145" customFormat="1" ht="18.75" customHeight="1">
      <c r="A39" s="185"/>
      <c r="B39" s="186"/>
      <c r="C39" s="186"/>
      <c r="D39" s="672"/>
      <c r="E39" s="187" t="s">
        <v>177</v>
      </c>
      <c r="F39" s="188"/>
      <c r="G39" s="429"/>
      <c r="H39" s="424"/>
      <c r="I39" s="189">
        <f t="shared" si="0"/>
        <v>0</v>
      </c>
      <c r="J39" s="190"/>
      <c r="L39" s="1229"/>
    </row>
    <row r="40" spans="1:12" s="145" customFormat="1" ht="18.75" customHeight="1">
      <c r="A40" s="185"/>
      <c r="B40" s="186"/>
      <c r="C40" s="186"/>
      <c r="D40" s="672"/>
      <c r="E40" s="187" t="s">
        <v>177</v>
      </c>
      <c r="F40" s="188"/>
      <c r="G40" s="429"/>
      <c r="H40" s="424"/>
      <c r="I40" s="189">
        <f t="shared" si="0"/>
        <v>0</v>
      </c>
      <c r="J40" s="190"/>
      <c r="L40" s="1229"/>
    </row>
    <row r="41" spans="1:12" s="145" customFormat="1" ht="18.75" customHeight="1">
      <c r="A41" s="185"/>
      <c r="B41" s="186"/>
      <c r="C41" s="186"/>
      <c r="D41" s="672"/>
      <c r="E41" s="187" t="s">
        <v>177</v>
      </c>
      <c r="F41" s="188"/>
      <c r="G41" s="429"/>
      <c r="H41" s="424"/>
      <c r="I41" s="189">
        <f t="shared" si="0"/>
        <v>0</v>
      </c>
      <c r="J41" s="190"/>
      <c r="L41" s="1229"/>
    </row>
    <row r="42" spans="1:12" s="145" customFormat="1" ht="18.75" customHeight="1">
      <c r="A42" s="185"/>
      <c r="B42" s="186"/>
      <c r="C42" s="186"/>
      <c r="D42" s="672"/>
      <c r="E42" s="187" t="s">
        <v>177</v>
      </c>
      <c r="F42" s="188"/>
      <c r="G42" s="429"/>
      <c r="H42" s="424"/>
      <c r="I42" s="189">
        <f t="shared" si="0"/>
        <v>0</v>
      </c>
      <c r="J42" s="190"/>
      <c r="L42" s="1229"/>
    </row>
    <row r="43" spans="1:12" s="145" customFormat="1" ht="18.75" customHeight="1">
      <c r="A43" s="392"/>
      <c r="B43" s="186"/>
      <c r="C43" s="186"/>
      <c r="D43" s="672"/>
      <c r="E43" s="187" t="s">
        <v>177</v>
      </c>
      <c r="F43" s="188"/>
      <c r="G43" s="429"/>
      <c r="H43" s="424"/>
      <c r="I43" s="189">
        <f t="shared" si="0"/>
        <v>0</v>
      </c>
      <c r="J43" s="190"/>
      <c r="L43" s="1229"/>
    </row>
    <row r="44" spans="1:12" s="145" customFormat="1" ht="18.75" customHeight="1">
      <c r="A44" s="185"/>
      <c r="B44" s="191"/>
      <c r="C44" s="191"/>
      <c r="D44" s="672"/>
      <c r="E44" s="187" t="s">
        <v>177</v>
      </c>
      <c r="F44" s="188"/>
      <c r="G44" s="430"/>
      <c r="H44" s="425"/>
      <c r="I44" s="189">
        <f t="shared" si="0"/>
        <v>0</v>
      </c>
      <c r="J44" s="190"/>
      <c r="L44" s="1229"/>
    </row>
    <row r="45" spans="1:12" s="145" customFormat="1" ht="18.75" customHeight="1">
      <c r="A45" s="185"/>
      <c r="B45" s="191"/>
      <c r="C45" s="191"/>
      <c r="D45" s="672"/>
      <c r="E45" s="187" t="s">
        <v>177</v>
      </c>
      <c r="F45" s="188"/>
      <c r="G45" s="430"/>
      <c r="H45" s="425"/>
      <c r="I45" s="189">
        <f t="shared" si="0"/>
        <v>0</v>
      </c>
      <c r="J45" s="190"/>
      <c r="L45" s="1229"/>
    </row>
    <row r="46" spans="1:12" s="145" customFormat="1" ht="18.75" customHeight="1">
      <c r="A46" s="185"/>
      <c r="B46" s="191"/>
      <c r="C46" s="191"/>
      <c r="D46" s="672"/>
      <c r="E46" s="187" t="s">
        <v>177</v>
      </c>
      <c r="F46" s="188"/>
      <c r="G46" s="430"/>
      <c r="H46" s="425"/>
      <c r="I46" s="189">
        <f t="shared" si="0"/>
        <v>0</v>
      </c>
      <c r="J46" s="190"/>
      <c r="L46" s="1229"/>
    </row>
    <row r="47" spans="1:12" s="145" customFormat="1" ht="18.75" customHeight="1">
      <c r="A47" s="185"/>
      <c r="B47" s="191"/>
      <c r="C47" s="191"/>
      <c r="D47" s="672"/>
      <c r="E47" s="187" t="s">
        <v>177</v>
      </c>
      <c r="F47" s="188"/>
      <c r="G47" s="430"/>
      <c r="H47" s="425"/>
      <c r="I47" s="189">
        <f t="shared" si="0"/>
        <v>0</v>
      </c>
      <c r="J47" s="190"/>
      <c r="L47" s="1229"/>
    </row>
    <row r="48" spans="1:12" s="145" customFormat="1" ht="18.75" customHeight="1">
      <c r="A48" s="185"/>
      <c r="B48" s="191"/>
      <c r="C48" s="191"/>
      <c r="D48" s="672"/>
      <c r="E48" s="187" t="s">
        <v>177</v>
      </c>
      <c r="F48" s="188"/>
      <c r="G48" s="430"/>
      <c r="H48" s="425"/>
      <c r="I48" s="189">
        <f t="shared" si="0"/>
        <v>0</v>
      </c>
      <c r="J48" s="190"/>
      <c r="L48" s="1229"/>
    </row>
    <row r="49" spans="1:12" s="145" customFormat="1" ht="18.75" customHeight="1">
      <c r="A49" s="185"/>
      <c r="B49" s="191"/>
      <c r="C49" s="191"/>
      <c r="D49" s="672"/>
      <c r="E49" s="187" t="s">
        <v>177</v>
      </c>
      <c r="F49" s="188"/>
      <c r="G49" s="430"/>
      <c r="H49" s="425"/>
      <c r="I49" s="189">
        <f t="shared" si="0"/>
        <v>0</v>
      </c>
      <c r="J49" s="190"/>
      <c r="L49" s="1229"/>
    </row>
    <row r="50" spans="1:12" s="145" customFormat="1" ht="18.75" customHeight="1">
      <c r="A50" s="185"/>
      <c r="B50" s="186"/>
      <c r="C50" s="186"/>
      <c r="D50" s="672"/>
      <c r="E50" s="187" t="s">
        <v>177</v>
      </c>
      <c r="F50" s="188"/>
      <c r="G50" s="429"/>
      <c r="H50" s="424"/>
      <c r="I50" s="189">
        <f t="shared" si="0"/>
        <v>0</v>
      </c>
      <c r="J50" s="190"/>
      <c r="L50" s="1229"/>
    </row>
    <row r="51" spans="1:12" s="145" customFormat="1" ht="18.75" customHeight="1">
      <c r="A51" s="185"/>
      <c r="B51" s="191"/>
      <c r="C51" s="191"/>
      <c r="D51" s="672"/>
      <c r="E51" s="187" t="s">
        <v>177</v>
      </c>
      <c r="F51" s="188"/>
      <c r="G51" s="430"/>
      <c r="H51" s="425"/>
      <c r="I51" s="189">
        <f t="shared" si="0"/>
        <v>0</v>
      </c>
      <c r="J51" s="190"/>
      <c r="L51" s="1229"/>
    </row>
    <row r="52" spans="1:12" s="145" customFormat="1" ht="18.75" customHeight="1">
      <c r="A52" s="185"/>
      <c r="B52" s="191"/>
      <c r="C52" s="663"/>
      <c r="D52" s="673"/>
      <c r="E52" s="192" t="s">
        <v>177</v>
      </c>
      <c r="F52" s="193"/>
      <c r="G52" s="430"/>
      <c r="H52" s="425"/>
      <c r="I52" s="189">
        <f t="shared" si="0"/>
        <v>0</v>
      </c>
      <c r="J52" s="190"/>
      <c r="L52" s="1229"/>
    </row>
    <row r="53" spans="1:12" s="145" customFormat="1" ht="18.75" customHeight="1">
      <c r="A53" s="194"/>
      <c r="B53" s="195"/>
      <c r="C53" s="195"/>
      <c r="D53" s="674"/>
      <c r="E53" s="196" t="s">
        <v>177</v>
      </c>
      <c r="F53" s="197"/>
      <c r="G53" s="431"/>
      <c r="H53" s="426"/>
      <c r="I53" s="198">
        <f t="shared" si="0"/>
        <v>0</v>
      </c>
      <c r="J53" s="199"/>
      <c r="L53" s="1229"/>
    </row>
    <row r="54" spans="1:12" s="145" customFormat="1" ht="18.75" customHeight="1" thickBot="1">
      <c r="A54" s="1237" t="s">
        <v>178</v>
      </c>
      <c r="B54" s="1238"/>
      <c r="C54" s="1238"/>
      <c r="D54" s="1238"/>
      <c r="E54" s="1238"/>
      <c r="F54" s="1238"/>
      <c r="G54" s="1238"/>
      <c r="H54" s="1239"/>
      <c r="I54" s="200">
        <f>SUM(I3:I53)</f>
        <v>0</v>
      </c>
      <c r="J54" s="200">
        <f>SUM(J3:J53)</f>
        <v>0</v>
      </c>
      <c r="L54" s="1230"/>
    </row>
    <row r="55" spans="1:12">
      <c r="G55" s="1240" t="s">
        <v>212</v>
      </c>
      <c r="H55" s="1241"/>
      <c r="I55" s="1234">
        <f>総表!J51</f>
        <v>0</v>
      </c>
      <c r="J55" s="1234"/>
    </row>
    <row r="57" spans="1:12">
      <c r="I57" s="646" t="s">
        <v>615</v>
      </c>
    </row>
    <row r="58" spans="1:12">
      <c r="I58" s="71">
        <f>I54-J54</f>
        <v>0</v>
      </c>
    </row>
  </sheetData>
  <sheetProtection algorithmName="SHA-512" hashValue="Z+LAT092xBQlhCoCI9GPjXP+SBBsHjwiclKQNPD7R58CUEWX8orPQHyLWTpVcC388bBDd8YGSJft2YEIs7h6wQ==" saltValue="xYXgE4HrfyGpMZcwkUdf9w==" spinCount="100000" sheet="1" insertRows="0" deleteRows="0"/>
  <mergeCells count="8">
    <mergeCell ref="L3:L54"/>
    <mergeCell ref="I1:J1"/>
    <mergeCell ref="E2:F2"/>
    <mergeCell ref="I55:J55"/>
    <mergeCell ref="G1:H1"/>
    <mergeCell ref="A54:H54"/>
    <mergeCell ref="G55:H55"/>
    <mergeCell ref="A1:B1"/>
  </mergeCells>
  <phoneticPr fontId="15"/>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総表!記録映画</vt:lpstr>
      <vt:lpstr>総表!劇映画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ohara erika</cp:lastModifiedBy>
  <cp:lastPrinted>2026-04-21T02:34:11Z</cp:lastPrinted>
  <dcterms:created xsi:type="dcterms:W3CDTF">2020-08-12T01:57:30Z</dcterms:created>
  <dcterms:modified xsi:type="dcterms:W3CDTF">2026-05-15T01:18:56Z</dcterms:modified>
</cp:coreProperties>
</file>